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午餐履約\午餐履約\5.●菜單●\112_菜單\2月\菜單\"/>
    </mc:Choice>
  </mc:AlternateContent>
  <xr:revisionPtr revIDLastSave="0" documentId="13_ncr:1_{F36BEEBE-0044-4AB3-A6C5-6AA1B7441140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國中" sheetId="1" r:id="rId1"/>
    <sheet name="國小" sheetId="35" r:id="rId2"/>
    <sheet name="國中素" sheetId="36" r:id="rId3"/>
    <sheet name="國小素" sheetId="37" r:id="rId4"/>
    <sheet name="點心附餐" sheetId="26" r:id="rId5"/>
    <sheet name="中心溫度" sheetId="27" r:id="rId6"/>
  </sheets>
  <definedNames>
    <definedName name="_xlnm.Print_Area" localSheetId="1">國小!$A$1:$N$76</definedName>
    <definedName name="_xlnm.Print_Area" localSheetId="3">國小素!$A$1:$N$76</definedName>
    <definedName name="_xlnm.Print_Area" localSheetId="0">國中!$A$1:$P$76</definedName>
    <definedName name="_xlnm.Print_Area" localSheetId="2">國中素!$A$1:$P$76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37" l="1"/>
  <c r="L11" i="37"/>
  <c r="L10" i="37"/>
  <c r="L9" i="37"/>
  <c r="L8" i="37"/>
  <c r="L7" i="37"/>
  <c r="L6" i="37"/>
  <c r="L5" i="37"/>
  <c r="L4" i="37"/>
  <c r="L3" i="37"/>
  <c r="N12" i="36"/>
  <c r="N11" i="36"/>
  <c r="N10" i="36"/>
  <c r="N9" i="36"/>
  <c r="N8" i="36"/>
  <c r="N7" i="36"/>
  <c r="N6" i="36"/>
  <c r="N5" i="36"/>
  <c r="N4" i="36"/>
  <c r="N3" i="36"/>
  <c r="J12" i="36"/>
  <c r="J11" i="36"/>
  <c r="J10" i="36"/>
  <c r="J9" i="36"/>
  <c r="J8" i="36"/>
  <c r="J7" i="36"/>
  <c r="J6" i="36"/>
  <c r="J5" i="36"/>
  <c r="J4" i="36"/>
  <c r="J3" i="36"/>
  <c r="H12" i="37"/>
  <c r="H11" i="37"/>
  <c r="H10" i="37"/>
  <c r="H9" i="37"/>
  <c r="H8" i="37"/>
  <c r="H7" i="37"/>
  <c r="H6" i="37"/>
  <c r="H5" i="37"/>
  <c r="H4" i="37"/>
  <c r="H3" i="37"/>
  <c r="H12" i="36"/>
  <c r="H11" i="36"/>
  <c r="H10" i="36"/>
  <c r="H9" i="36"/>
  <c r="H8" i="36"/>
  <c r="H7" i="36"/>
  <c r="H6" i="36"/>
  <c r="H5" i="36"/>
  <c r="H4" i="36"/>
  <c r="H3" i="36"/>
  <c r="F12" i="37"/>
  <c r="F11" i="37"/>
  <c r="F10" i="37"/>
  <c r="F9" i="37"/>
  <c r="F8" i="37"/>
  <c r="F7" i="37"/>
  <c r="F6" i="37"/>
  <c r="F5" i="37"/>
  <c r="F4" i="37"/>
  <c r="F3" i="37"/>
  <c r="F12" i="36"/>
  <c r="F11" i="36"/>
  <c r="F10" i="36"/>
  <c r="F9" i="36"/>
  <c r="F8" i="36"/>
  <c r="F7" i="36"/>
  <c r="F6" i="36"/>
  <c r="F5" i="36"/>
  <c r="F4" i="36"/>
  <c r="F3" i="36"/>
  <c r="L12" i="35"/>
  <c r="L11" i="35"/>
  <c r="L10" i="35"/>
  <c r="L9" i="35"/>
  <c r="L8" i="35"/>
  <c r="L7" i="35"/>
  <c r="L6" i="35"/>
  <c r="L5" i="35"/>
  <c r="L4" i="35"/>
  <c r="L3" i="35"/>
  <c r="H12" i="35"/>
  <c r="H11" i="35"/>
  <c r="H10" i="35"/>
  <c r="H9" i="35"/>
  <c r="H8" i="35"/>
  <c r="H7" i="35"/>
  <c r="H6" i="35"/>
  <c r="H5" i="35"/>
  <c r="H4" i="35"/>
  <c r="H3" i="35"/>
  <c r="F12" i="35"/>
  <c r="F11" i="35"/>
  <c r="F10" i="35"/>
  <c r="F9" i="35"/>
  <c r="F8" i="35"/>
  <c r="F7" i="35"/>
  <c r="F6" i="35"/>
  <c r="F5" i="35"/>
  <c r="F4" i="35"/>
  <c r="F3" i="35"/>
  <c r="N12" i="1"/>
  <c r="N11" i="1"/>
  <c r="N10" i="1"/>
  <c r="N9" i="1"/>
  <c r="N8" i="1"/>
  <c r="N7" i="1"/>
  <c r="N6" i="1"/>
  <c r="N5" i="1"/>
  <c r="N4" i="1"/>
  <c r="N3" i="1"/>
  <c r="J12" i="1"/>
  <c r="J11" i="1"/>
  <c r="J10" i="1"/>
  <c r="J9" i="1"/>
  <c r="J8" i="1"/>
  <c r="J7" i="1"/>
  <c r="J6" i="1"/>
  <c r="J5" i="1"/>
  <c r="J4" i="1"/>
  <c r="J3" i="1"/>
  <c r="H12" i="1"/>
  <c r="H11" i="1"/>
  <c r="H10" i="1"/>
  <c r="H9" i="1"/>
  <c r="H8" i="1"/>
  <c r="H7" i="1"/>
  <c r="H6" i="1"/>
  <c r="H5" i="1"/>
  <c r="H4" i="1"/>
  <c r="H3" i="1"/>
  <c r="F12" i="1"/>
  <c r="F11" i="1"/>
  <c r="F10" i="1"/>
  <c r="F9" i="1"/>
  <c r="F8" i="1"/>
  <c r="F7" i="1"/>
  <c r="F6" i="1"/>
  <c r="F5" i="1"/>
  <c r="F4" i="1"/>
  <c r="F3" i="1"/>
  <c r="D11" i="26" l="1"/>
  <c r="D6" i="26"/>
  <c r="C12" i="26"/>
  <c r="C11" i="26"/>
  <c r="C10" i="26"/>
  <c r="C9" i="26"/>
  <c r="C8" i="26"/>
  <c r="C7" i="26"/>
  <c r="C6" i="26"/>
  <c r="C5" i="26"/>
  <c r="D3" i="26"/>
  <c r="C4" i="26"/>
  <c r="D2" i="26"/>
  <c r="C2" i="26"/>
  <c r="C3" i="26"/>
  <c r="B18" i="37"/>
  <c r="U12" i="37"/>
  <c r="M12" i="37"/>
  <c r="K12" i="37"/>
  <c r="G12" i="37"/>
  <c r="E12" i="37"/>
  <c r="D12" i="37"/>
  <c r="C12" i="37"/>
  <c r="U11" i="37"/>
  <c r="M11" i="37"/>
  <c r="K11" i="37"/>
  <c r="G11" i="37"/>
  <c r="E11" i="37"/>
  <c r="D11" i="37"/>
  <c r="C11" i="37"/>
  <c r="U10" i="37"/>
  <c r="M10" i="37"/>
  <c r="K10" i="37"/>
  <c r="G10" i="37"/>
  <c r="E10" i="37"/>
  <c r="D10" i="37"/>
  <c r="C10" i="37"/>
  <c r="U9" i="37"/>
  <c r="M9" i="37"/>
  <c r="K9" i="37"/>
  <c r="G9" i="37"/>
  <c r="E9" i="37"/>
  <c r="D9" i="37"/>
  <c r="C9" i="37"/>
  <c r="U8" i="37"/>
  <c r="M8" i="37"/>
  <c r="K8" i="37"/>
  <c r="G8" i="37"/>
  <c r="E8" i="37"/>
  <c r="D8" i="37"/>
  <c r="C8" i="37"/>
  <c r="U7" i="37"/>
  <c r="M7" i="37"/>
  <c r="K7" i="37"/>
  <c r="G7" i="37"/>
  <c r="E7" i="37"/>
  <c r="D7" i="37"/>
  <c r="C7" i="37"/>
  <c r="U6" i="37"/>
  <c r="M6" i="37"/>
  <c r="K6" i="37"/>
  <c r="G6" i="37"/>
  <c r="E6" i="37"/>
  <c r="D6" i="37"/>
  <c r="C6" i="37"/>
  <c r="U5" i="37"/>
  <c r="M5" i="37"/>
  <c r="K5" i="37"/>
  <c r="G5" i="37"/>
  <c r="E5" i="37"/>
  <c r="D5" i="37"/>
  <c r="C5" i="37"/>
  <c r="U4" i="37"/>
  <c r="M4" i="37"/>
  <c r="K4" i="37"/>
  <c r="G4" i="37"/>
  <c r="E4" i="37"/>
  <c r="D4" i="37"/>
  <c r="C4" i="37"/>
  <c r="A4" i="37"/>
  <c r="B24" i="37" s="1"/>
  <c r="U3" i="37"/>
  <c r="M3" i="37"/>
  <c r="K3" i="37"/>
  <c r="G3" i="37"/>
  <c r="E3" i="37"/>
  <c r="D3" i="37"/>
  <c r="C3" i="37"/>
  <c r="B3" i="37"/>
  <c r="B17" i="37" s="1"/>
  <c r="A5" i="37" l="1"/>
  <c r="B4" i="37"/>
  <c r="B23" i="37" s="1"/>
  <c r="D4" i="35"/>
  <c r="D4" i="1"/>
  <c r="D4" i="36"/>
  <c r="A6" i="37" l="1"/>
  <c r="B5" i="37"/>
  <c r="B29" i="37" s="1"/>
  <c r="B30" i="37"/>
  <c r="B18" i="36"/>
  <c r="W12" i="36"/>
  <c r="O12" i="36"/>
  <c r="M12" i="36"/>
  <c r="I12" i="36"/>
  <c r="G12" i="36"/>
  <c r="E12" i="36"/>
  <c r="D12" i="36"/>
  <c r="C12" i="36"/>
  <c r="W11" i="36"/>
  <c r="O11" i="36"/>
  <c r="M11" i="36"/>
  <c r="I11" i="36"/>
  <c r="G11" i="36"/>
  <c r="E11" i="36"/>
  <c r="D11" i="36"/>
  <c r="C11" i="36"/>
  <c r="W10" i="36"/>
  <c r="O10" i="36"/>
  <c r="M10" i="36"/>
  <c r="I10" i="36"/>
  <c r="G10" i="36"/>
  <c r="E10" i="36"/>
  <c r="D10" i="36"/>
  <c r="C10" i="36"/>
  <c r="W9" i="36"/>
  <c r="O9" i="36"/>
  <c r="M9" i="36"/>
  <c r="I9" i="36"/>
  <c r="G9" i="36"/>
  <c r="E9" i="36"/>
  <c r="D9" i="36"/>
  <c r="C9" i="36"/>
  <c r="W8" i="36"/>
  <c r="O8" i="36"/>
  <c r="M8" i="36"/>
  <c r="I8" i="36"/>
  <c r="G8" i="36"/>
  <c r="E8" i="36"/>
  <c r="D8" i="36"/>
  <c r="C8" i="36"/>
  <c r="W7" i="36"/>
  <c r="O7" i="36"/>
  <c r="M7" i="36"/>
  <c r="I7" i="36"/>
  <c r="G7" i="36"/>
  <c r="E7" i="36"/>
  <c r="D7" i="36"/>
  <c r="C7" i="36"/>
  <c r="W6" i="36"/>
  <c r="O6" i="36"/>
  <c r="M6" i="36"/>
  <c r="I6" i="36"/>
  <c r="G6" i="36"/>
  <c r="E6" i="36"/>
  <c r="D6" i="36"/>
  <c r="C6" i="36"/>
  <c r="W5" i="36"/>
  <c r="O5" i="36"/>
  <c r="M5" i="36"/>
  <c r="I5" i="36"/>
  <c r="G5" i="36"/>
  <c r="E5" i="36"/>
  <c r="D5" i="36"/>
  <c r="C5" i="36"/>
  <c r="W4" i="36"/>
  <c r="O4" i="36"/>
  <c r="M4" i="36"/>
  <c r="I4" i="36"/>
  <c r="G4" i="36"/>
  <c r="E4" i="36"/>
  <c r="C4" i="36"/>
  <c r="A4" i="36"/>
  <c r="B24" i="36" s="1"/>
  <c r="W3" i="36"/>
  <c r="O3" i="36"/>
  <c r="M3" i="36"/>
  <c r="I3" i="36"/>
  <c r="G3" i="36"/>
  <c r="E3" i="36"/>
  <c r="D3" i="36"/>
  <c r="C3" i="36"/>
  <c r="B3" i="36"/>
  <c r="B17" i="36" s="1"/>
  <c r="B18" i="35"/>
  <c r="U12" i="35"/>
  <c r="M12" i="35"/>
  <c r="K12" i="35"/>
  <c r="G12" i="35"/>
  <c r="E12" i="35"/>
  <c r="D12" i="35"/>
  <c r="C12" i="35"/>
  <c r="U11" i="35"/>
  <c r="M11" i="35"/>
  <c r="K11" i="35"/>
  <c r="G11" i="35"/>
  <c r="E11" i="35"/>
  <c r="D11" i="35"/>
  <c r="C11" i="35"/>
  <c r="U10" i="35"/>
  <c r="M10" i="35"/>
  <c r="K10" i="35"/>
  <c r="G10" i="35"/>
  <c r="E10" i="35"/>
  <c r="D10" i="35"/>
  <c r="C10" i="35"/>
  <c r="U9" i="35"/>
  <c r="M9" i="35"/>
  <c r="K9" i="35"/>
  <c r="G9" i="35"/>
  <c r="E9" i="35"/>
  <c r="D9" i="35"/>
  <c r="C9" i="35"/>
  <c r="U8" i="35"/>
  <c r="M8" i="35"/>
  <c r="K8" i="35"/>
  <c r="G8" i="35"/>
  <c r="E8" i="35"/>
  <c r="D8" i="35"/>
  <c r="C8" i="35"/>
  <c r="U7" i="35"/>
  <c r="M7" i="35"/>
  <c r="K7" i="35"/>
  <c r="G7" i="35"/>
  <c r="E7" i="35"/>
  <c r="D7" i="35"/>
  <c r="C7" i="35"/>
  <c r="U6" i="35"/>
  <c r="M6" i="35"/>
  <c r="K6" i="35"/>
  <c r="G6" i="35"/>
  <c r="E6" i="35"/>
  <c r="D6" i="35"/>
  <c r="C6" i="35"/>
  <c r="U5" i="35"/>
  <c r="M5" i="35"/>
  <c r="K5" i="35"/>
  <c r="G5" i="35"/>
  <c r="E5" i="35"/>
  <c r="D5" i="35"/>
  <c r="C5" i="35"/>
  <c r="U4" i="35"/>
  <c r="M4" i="35"/>
  <c r="K4" i="35"/>
  <c r="G4" i="35"/>
  <c r="E4" i="35"/>
  <c r="C4" i="35"/>
  <c r="A4" i="35"/>
  <c r="B24" i="35" s="1"/>
  <c r="U3" i="35"/>
  <c r="M3" i="35"/>
  <c r="K3" i="35"/>
  <c r="G3" i="35"/>
  <c r="E3" i="35"/>
  <c r="D3" i="35"/>
  <c r="C3" i="35"/>
  <c r="B3" i="35"/>
  <c r="B17" i="35" s="1"/>
  <c r="A7" i="37" l="1"/>
  <c r="B36" i="37"/>
  <c r="B6" i="37"/>
  <c r="B35" i="37" s="1"/>
  <c r="B4" i="36"/>
  <c r="B23" i="36" s="1"/>
  <c r="A5" i="36"/>
  <c r="B4" i="35"/>
  <c r="B23" i="35" s="1"/>
  <c r="A5" i="35"/>
  <c r="A4" i="27"/>
  <c r="B42" i="37" l="1"/>
  <c r="A8" i="37"/>
  <c r="B7" i="37"/>
  <c r="B41" i="37" s="1"/>
  <c r="A6" i="36"/>
  <c r="B5" i="36"/>
  <c r="B29" i="36" s="1"/>
  <c r="B30" i="36"/>
  <c r="A6" i="35"/>
  <c r="B30" i="35"/>
  <c r="B5" i="35"/>
  <c r="B29" i="35" s="1"/>
  <c r="A9" i="37" l="1"/>
  <c r="B8" i="37"/>
  <c r="B47" i="37" s="1"/>
  <c r="B48" i="37"/>
  <c r="B36" i="36"/>
  <c r="B6" i="36"/>
  <c r="B35" i="36" s="1"/>
  <c r="A7" i="36"/>
  <c r="A7" i="35"/>
  <c r="B6" i="35"/>
  <c r="B35" i="35" s="1"/>
  <c r="B36" i="35"/>
  <c r="A10" i="37" l="1"/>
  <c r="B54" i="37"/>
  <c r="B9" i="37"/>
  <c r="B53" i="37" s="1"/>
  <c r="B42" i="36"/>
  <c r="A8" i="36"/>
  <c r="B7" i="36"/>
  <c r="B41" i="36" s="1"/>
  <c r="B42" i="35"/>
  <c r="B7" i="35"/>
  <c r="B41" i="35" s="1"/>
  <c r="A8" i="35"/>
  <c r="B60" i="37" l="1"/>
  <c r="B10" i="37"/>
  <c r="B59" i="37" s="1"/>
  <c r="A11" i="37"/>
  <c r="A9" i="36"/>
  <c r="B8" i="36"/>
  <c r="B47" i="36" s="1"/>
  <c r="B48" i="36"/>
  <c r="A9" i="35"/>
  <c r="B8" i="35"/>
  <c r="B47" i="35" s="1"/>
  <c r="B48" i="35"/>
  <c r="O12" i="1"/>
  <c r="O11" i="1"/>
  <c r="O10" i="1"/>
  <c r="O9" i="1"/>
  <c r="O8" i="1"/>
  <c r="O7" i="1"/>
  <c r="A12" i="37" l="1"/>
  <c r="B11" i="37"/>
  <c r="B65" i="37" s="1"/>
  <c r="B66" i="37"/>
  <c r="A10" i="36"/>
  <c r="B54" i="36"/>
  <c r="B9" i="36"/>
  <c r="B53" i="36" s="1"/>
  <c r="A10" i="35"/>
  <c r="B9" i="35"/>
  <c r="B53" i="35" s="1"/>
  <c r="B54" i="35"/>
  <c r="B72" i="37" l="1"/>
  <c r="B12" i="37"/>
  <c r="B71" i="37" s="1"/>
  <c r="B60" i="36"/>
  <c r="A11" i="36"/>
  <c r="B10" i="36"/>
  <c r="B59" i="36" s="1"/>
  <c r="B60" i="35"/>
  <c r="B10" i="35"/>
  <c r="B59" i="35" s="1"/>
  <c r="A11" i="35"/>
  <c r="A5" i="27"/>
  <c r="A6" i="27" s="1"/>
  <c r="A7" i="27" s="1"/>
  <c r="A8" i="27" s="1"/>
  <c r="A9" i="27" s="1"/>
  <c r="A10" i="27" s="1"/>
  <c r="A11" i="27" s="1"/>
  <c r="A12" i="27" s="1"/>
  <c r="A13" i="27" s="1"/>
  <c r="A12" i="36" l="1"/>
  <c r="B11" i="36"/>
  <c r="B65" i="36" s="1"/>
  <c r="B66" i="36"/>
  <c r="A12" i="35"/>
  <c r="B66" i="35"/>
  <c r="B11" i="35"/>
  <c r="B65" i="35" s="1"/>
  <c r="B72" i="36" l="1"/>
  <c r="B12" i="36"/>
  <c r="B71" i="36" s="1"/>
  <c r="B72" i="35"/>
  <c r="B12" i="35"/>
  <c r="B71" i="35" s="1"/>
  <c r="O4" i="1"/>
  <c r="W3" i="1" l="1"/>
  <c r="W4" i="1"/>
  <c r="W5" i="1"/>
  <c r="W6" i="1"/>
  <c r="W7" i="1"/>
  <c r="W8" i="1"/>
  <c r="W9" i="1"/>
  <c r="W10" i="1"/>
  <c r="W11" i="1"/>
  <c r="W12" i="1"/>
  <c r="D9" i="1"/>
  <c r="C9" i="1"/>
  <c r="O6" i="1" l="1"/>
  <c r="O5" i="1"/>
  <c r="O3" i="1"/>
  <c r="D12" i="1" l="1"/>
  <c r="D11" i="1"/>
  <c r="D10" i="1"/>
  <c r="C12" i="1"/>
  <c r="C11" i="1"/>
  <c r="C10" i="1"/>
  <c r="A4" i="1" l="1"/>
  <c r="A3" i="26"/>
  <c r="B3" i="1"/>
  <c r="B3" i="26" s="1"/>
  <c r="B4" i="1" l="1"/>
  <c r="B4" i="26" s="1"/>
  <c r="A5" i="1"/>
  <c r="A4" i="26"/>
  <c r="A6" i="1" l="1"/>
  <c r="A5" i="26"/>
  <c r="B5" i="1"/>
  <c r="B5" i="26" s="1"/>
  <c r="A7" i="1" l="1"/>
  <c r="A8" i="1" s="1"/>
  <c r="B29" i="1"/>
  <c r="A6" i="26"/>
  <c r="B6" i="1"/>
  <c r="B6" i="26" l="1"/>
  <c r="B35" i="1"/>
  <c r="A7" i="26"/>
  <c r="B7" i="1"/>
  <c r="B7" i="26" l="1"/>
  <c r="B41" i="1"/>
  <c r="A9" i="1"/>
  <c r="A10" i="1" s="1"/>
  <c r="A8" i="26"/>
  <c r="B8" i="1"/>
  <c r="B8" i="26" l="1"/>
  <c r="B47" i="1"/>
  <c r="A9" i="26"/>
  <c r="B9" i="1"/>
  <c r="B9" i="26" l="1"/>
  <c r="B53" i="1"/>
  <c r="A11" i="1"/>
  <c r="A12" i="1" s="1"/>
  <c r="A10" i="26"/>
  <c r="B10" i="1"/>
  <c r="B10" i="26" l="1"/>
  <c r="B59" i="1"/>
  <c r="A11" i="26"/>
  <c r="B11" i="1"/>
  <c r="M11" i="1"/>
  <c r="M7" i="1"/>
  <c r="I11" i="1"/>
  <c r="G11" i="1"/>
  <c r="D12" i="27" s="1"/>
  <c r="E11" i="1"/>
  <c r="B12" i="27" s="1"/>
  <c r="B23" i="1"/>
  <c r="B11" i="26" l="1"/>
  <c r="B65" i="1"/>
  <c r="A12" i="26"/>
  <c r="B12" i="1"/>
  <c r="B17" i="1"/>
  <c r="B12" i="26" l="1"/>
  <c r="B71" i="1"/>
  <c r="E5" i="1"/>
  <c r="B6" i="27" s="1"/>
  <c r="M12" i="1" l="1"/>
  <c r="I12" i="1"/>
  <c r="G12" i="1"/>
  <c r="D13" i="27" s="1"/>
  <c r="E12" i="1" l="1"/>
  <c r="B13" i="27" s="1"/>
  <c r="G9" i="1" l="1"/>
  <c r="D10" i="27" s="1"/>
  <c r="M4" i="1" l="1"/>
  <c r="M8" i="1"/>
  <c r="M5" i="1"/>
  <c r="G10" i="1"/>
  <c r="D11" i="27" s="1"/>
  <c r="G5" i="1" l="1"/>
  <c r="D6" i="27" s="1"/>
  <c r="D3" i="1" l="1"/>
  <c r="M10" i="1" l="1"/>
  <c r="M9" i="1"/>
  <c r="M6" i="1"/>
  <c r="M3" i="1"/>
  <c r="I10" i="1"/>
  <c r="I9" i="1"/>
  <c r="I8" i="1"/>
  <c r="I7" i="1"/>
  <c r="I6" i="1"/>
  <c r="I5" i="1"/>
  <c r="I4" i="1"/>
  <c r="I3" i="1"/>
  <c r="G8" i="1"/>
  <c r="D9" i="27" s="1"/>
  <c r="G7" i="1"/>
  <c r="D8" i="27" s="1"/>
  <c r="G6" i="1"/>
  <c r="D7" i="27" s="1"/>
  <c r="G4" i="1"/>
  <c r="D5" i="27" s="1"/>
  <c r="G3" i="1"/>
  <c r="D4" i="27" s="1"/>
  <c r="E10" i="1"/>
  <c r="B11" i="27" s="1"/>
  <c r="E9" i="1"/>
  <c r="B10" i="27" s="1"/>
  <c r="E8" i="1"/>
  <c r="B9" i="27" s="1"/>
  <c r="E7" i="1"/>
  <c r="B8" i="27" s="1"/>
  <c r="E6" i="1"/>
  <c r="B7" i="27" s="1"/>
  <c r="E4" i="1"/>
  <c r="B5" i="27" s="1"/>
  <c r="E3" i="1"/>
  <c r="B4" i="27" s="1"/>
  <c r="D8" i="1"/>
  <c r="D7" i="1"/>
  <c r="D6" i="1"/>
  <c r="D5" i="1"/>
  <c r="C8" i="1"/>
  <c r="C7" i="1"/>
  <c r="C6" i="1"/>
  <c r="C5" i="1"/>
  <c r="C4" i="1"/>
  <c r="C3" i="1"/>
  <c r="B18" i="1" l="1"/>
  <c r="B24" i="1" l="1"/>
  <c r="B30" i="1" l="1"/>
  <c r="B36" i="1"/>
  <c r="B42" i="1" l="1"/>
  <c r="B48" i="1"/>
  <c r="B54" i="1" l="1"/>
  <c r="B60" i="1" l="1"/>
  <c r="B66" i="1"/>
  <c r="B72" i="1" l="1"/>
</calcChain>
</file>

<file path=xl/sharedStrings.xml><?xml version="1.0" encoding="utf-8"?>
<sst xmlns="http://schemas.openxmlformats.org/spreadsheetml/2006/main" count="1231" uniqueCount="262">
  <si>
    <t>糙米飯</t>
  </si>
  <si>
    <t>時蔬</t>
  </si>
  <si>
    <t>學年度</t>
    <phoneticPr fontId="1" type="noConversion"/>
  </si>
  <si>
    <t>湯品</t>
  </si>
  <si>
    <t>過敏警語：「本月產品含有蛋、芝麻、含麩之穀物、花生、大豆、魚類、亞硫酸鹽類及其相關製品，不適合其過敏體質者食用」</t>
  </si>
  <si>
    <t>主食</t>
  </si>
  <si>
    <t>主菜</t>
  </si>
  <si>
    <t>副菜一</t>
  </si>
  <si>
    <t>副菜二</t>
  </si>
  <si>
    <t>蔬菜</t>
  </si>
  <si>
    <t>米</t>
  </si>
  <si>
    <t>大蒜</t>
  </si>
  <si>
    <t>糙米</t>
  </si>
  <si>
    <t>津吉-本店使用台灣豬肉</t>
    <phoneticPr fontId="1" type="noConversion"/>
  </si>
  <si>
    <t>重/公斤</t>
    <phoneticPr fontId="1" type="noConversion"/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</si>
  <si>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DFKai-SB"/>
        <family val="4"/>
        <charset val="136"/>
      </rPr>
      <t>公斤</t>
    </r>
    <phoneticPr fontId="1" type="noConversion"/>
  </si>
  <si>
    <t>穀/份</t>
    <phoneticPr fontId="1" type="noConversion"/>
  </si>
  <si>
    <t>豆/份</t>
    <phoneticPr fontId="1" type="noConversion"/>
  </si>
  <si>
    <t>蔬/份</t>
    <phoneticPr fontId="1" type="noConversion"/>
  </si>
  <si>
    <t>油/份</t>
    <phoneticPr fontId="1" type="noConversion"/>
  </si>
  <si>
    <t>果/份</t>
    <phoneticPr fontId="1" type="noConversion"/>
  </si>
  <si>
    <t>熱量</t>
    <phoneticPr fontId="1" type="noConversion"/>
  </si>
  <si>
    <t>大蒜</t>
    <phoneticPr fontId="1" type="noConversion"/>
  </si>
  <si>
    <t>豆腐</t>
    <phoneticPr fontId="1" type="noConversion"/>
  </si>
  <si>
    <t>日期</t>
    <phoneticPr fontId="9" type="noConversion"/>
  </si>
  <si>
    <t>主食明細</t>
  </si>
  <si>
    <t>主菜明細</t>
  </si>
  <si>
    <t>副菜一明細</t>
  </si>
  <si>
    <t>副菜二明細</t>
  </si>
  <si>
    <t>蔬菜明細</t>
  </si>
  <si>
    <t>湯品明細</t>
  </si>
  <si>
    <t>蔬菜大蒜</t>
    <phoneticPr fontId="1" type="noConversion"/>
  </si>
  <si>
    <t>星期</t>
    <phoneticPr fontId="1" type="noConversion"/>
  </si>
  <si>
    <t>中學</t>
    <phoneticPr fontId="1" type="noConversion"/>
  </si>
  <si>
    <t>國民</t>
  </si>
  <si>
    <t>白米飯</t>
  </si>
  <si>
    <t>西式特餐</t>
  </si>
  <si>
    <t>義大利麵</t>
  </si>
  <si>
    <t>日期</t>
    <phoneticPr fontId="1" type="noConversion"/>
  </si>
  <si>
    <t>月葷食菜單-7案</t>
    <phoneticPr fontId="1" type="noConversion"/>
  </si>
  <si>
    <t>豬絞肉</t>
  </si>
  <si>
    <t>胡蘿蔔</t>
  </si>
  <si>
    <t>洋蔥</t>
  </si>
  <si>
    <t>馬鈴薯</t>
  </si>
  <si>
    <t>胡蘿蔔</t>
    <phoneticPr fontId="9" type="noConversion"/>
  </si>
  <si>
    <t>薑</t>
  </si>
  <si>
    <t>綠豆芽</t>
  </si>
  <si>
    <t>乾木耳</t>
  </si>
  <si>
    <t>雞蛋</t>
  </si>
  <si>
    <t>冬粉</t>
  </si>
  <si>
    <t>果汁</t>
    <phoneticPr fontId="1" type="noConversion"/>
  </si>
  <si>
    <t>小餐包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</si>
  <si>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食材明細（食材重量以100人份計量，營養分析以個人計量,其中肉雞包含23%骨頭之採購量，每周供應特餐一次，當日得混搭供應，國中4菜1湯1附餐，國小3菜1湯1附餐）</t>
    <phoneticPr fontId="1" type="noConversion"/>
  </si>
  <si>
    <t>百頁</t>
  </si>
  <si>
    <t>豆皮</t>
    <phoneticPr fontId="9" type="noConversion"/>
  </si>
  <si>
    <t>結球白菜</t>
    <phoneticPr fontId="9" type="noConversion"/>
  </si>
  <si>
    <t>紅砂糖</t>
  </si>
  <si>
    <t>有機豆漿</t>
    <phoneticPr fontId="1" type="noConversion"/>
  </si>
  <si>
    <t>附餐一</t>
    <phoneticPr fontId="1" type="noConversion"/>
  </si>
  <si>
    <t>附餐二</t>
    <phoneticPr fontId="1" type="noConversion"/>
  </si>
  <si>
    <t>TAP豆漿</t>
    <phoneticPr fontId="1" type="noConversion"/>
  </si>
  <si>
    <t>乳/分</t>
    <phoneticPr fontId="1" type="noConversion"/>
  </si>
  <si>
    <t>烹調中心(產品)溫度標準值：</t>
  </si>
  <si>
    <r>
      <t>(1)素菜類：75</t>
    </r>
    <r>
      <rPr>
        <sz val="9"/>
        <color theme="1"/>
        <rFont val="新細明體"/>
        <family val="1"/>
        <charset val="136"/>
      </rPr>
      <t>℃以上，(2)葷菜類：85℃以上</t>
    </r>
    <phoneticPr fontId="1" type="noConversion"/>
  </si>
  <si>
    <t>日期</t>
    <phoneticPr fontId="1" type="noConversion"/>
  </si>
  <si>
    <t>菜餚名稱</t>
    <phoneticPr fontId="1" type="noConversion"/>
  </si>
  <si>
    <r>
      <t>溫度(</t>
    </r>
    <r>
      <rPr>
        <sz val="9"/>
        <color theme="1"/>
        <rFont val="新細明體"/>
        <family val="1"/>
        <charset val="136"/>
      </rPr>
      <t>℃)</t>
    </r>
    <phoneticPr fontId="1" type="noConversion"/>
  </si>
  <si>
    <t>確認者</t>
    <phoneticPr fontId="1" type="noConversion"/>
  </si>
  <si>
    <t>菜餚名稱</t>
    <phoneticPr fontId="1" type="noConversion"/>
  </si>
  <si>
    <r>
      <t>溫度(</t>
    </r>
    <r>
      <rPr>
        <sz val="9"/>
        <color theme="1"/>
        <rFont val="新細明體"/>
        <family val="1"/>
        <charset val="136"/>
      </rPr>
      <t>℃)</t>
    </r>
    <phoneticPr fontId="1" type="noConversion"/>
  </si>
  <si>
    <t>廚師</t>
    <phoneticPr fontId="1" type="noConversion"/>
  </si>
  <si>
    <t>循環</t>
    <phoneticPr fontId="1" type="noConversion"/>
  </si>
  <si>
    <t>豬骨</t>
    <phoneticPr fontId="9" type="noConversion"/>
  </si>
  <si>
    <t>魚排</t>
    <phoneticPr fontId="9" type="noConversion"/>
  </si>
  <si>
    <t>白蘿蔔</t>
    <phoneticPr fontId="9" type="noConversion"/>
  </si>
  <si>
    <t>胡蘿蔔</t>
    <phoneticPr fontId="9" type="noConversion"/>
  </si>
  <si>
    <t>培根</t>
    <phoneticPr fontId="9" type="noConversion"/>
  </si>
  <si>
    <t>甘藍</t>
    <phoneticPr fontId="9" type="noConversion"/>
  </si>
  <si>
    <t>時蔬</t>
    <phoneticPr fontId="9" type="noConversion"/>
  </si>
  <si>
    <t>乾裙帶菜</t>
    <phoneticPr fontId="9" type="noConversion"/>
  </si>
  <si>
    <t>味噌</t>
    <phoneticPr fontId="9" type="noConversion"/>
  </si>
  <si>
    <t>柴魚片</t>
  </si>
  <si>
    <t>燒仙草</t>
    <phoneticPr fontId="9" type="noConversion"/>
  </si>
  <si>
    <t>仙草凍</t>
    <phoneticPr fontId="9" type="noConversion"/>
  </si>
  <si>
    <t>培根甘藍</t>
    <phoneticPr fontId="9" type="noConversion"/>
  </si>
  <si>
    <t>沙茶參鮮</t>
    <phoneticPr fontId="9" type="noConversion"/>
  </si>
  <si>
    <t>阿根廷魷</t>
    <phoneticPr fontId="9" type="noConversion"/>
  </si>
  <si>
    <t>虱目魚丸</t>
    <phoneticPr fontId="9" type="noConversion"/>
  </si>
  <si>
    <t>沙茶醬</t>
    <phoneticPr fontId="9" type="noConversion"/>
  </si>
  <si>
    <t>麻婆豆腐</t>
    <phoneticPr fontId="9" type="noConversion"/>
  </si>
  <si>
    <t>蛋花芽湯</t>
    <phoneticPr fontId="9" type="noConversion"/>
  </si>
  <si>
    <t>雞蛋</t>
    <phoneticPr fontId="9" type="noConversion"/>
  </si>
  <si>
    <t>薑</t>
    <phoneticPr fontId="9" type="noConversion"/>
  </si>
  <si>
    <t>滷包</t>
    <phoneticPr fontId="9" type="noConversion"/>
  </si>
  <si>
    <t>麥香雞塊</t>
    <phoneticPr fontId="9" type="noConversion"/>
  </si>
  <si>
    <t>雞塊</t>
    <phoneticPr fontId="9" type="noConversion"/>
  </si>
  <si>
    <t>玉米濃湯</t>
    <phoneticPr fontId="9" type="noConversion"/>
  </si>
  <si>
    <t>玉米粒罐頭</t>
    <phoneticPr fontId="9" type="noConversion"/>
  </si>
  <si>
    <t>玉米醬罐頭</t>
    <phoneticPr fontId="9" type="noConversion"/>
  </si>
  <si>
    <t>豬後腿肉</t>
    <phoneticPr fontId="9" type="noConversion"/>
  </si>
  <si>
    <t>大蒜</t>
    <phoneticPr fontId="9" type="noConversion"/>
  </si>
  <si>
    <t>豆腐</t>
    <phoneticPr fontId="9" type="noConversion"/>
  </si>
  <si>
    <t>培根芽菜</t>
    <phoneticPr fontId="9" type="noConversion"/>
  </si>
  <si>
    <t>胡蘿蔔</t>
    <phoneticPr fontId="9" type="noConversion"/>
  </si>
  <si>
    <t>蛋香冬粉</t>
    <phoneticPr fontId="9" type="noConversion"/>
  </si>
  <si>
    <t>胡蘿蔔</t>
    <phoneticPr fontId="1" type="noConversion"/>
  </si>
  <si>
    <t>泡菜肉片</t>
    <phoneticPr fontId="9" type="noConversion"/>
  </si>
  <si>
    <t>韓式泡菜</t>
    <phoneticPr fontId="9" type="noConversion"/>
  </si>
  <si>
    <t>蔬菜薑</t>
  </si>
  <si>
    <t>素肉</t>
  </si>
  <si>
    <t>芝麻飯</t>
    <phoneticPr fontId="1" type="noConversion"/>
  </si>
  <si>
    <t>芝麻(熟)</t>
    <phoneticPr fontId="1" type="noConversion"/>
  </si>
  <si>
    <t xml:space="preserve">午餐廚房  </t>
    <phoneticPr fontId="1" type="noConversion"/>
  </si>
  <si>
    <t>美崙國中</t>
    <phoneticPr fontId="1" type="noConversion"/>
  </si>
  <si>
    <t>點心順序</t>
    <phoneticPr fontId="1" type="noConversion"/>
  </si>
  <si>
    <t>日期</t>
    <phoneticPr fontId="1" type="noConversion"/>
  </si>
  <si>
    <t>星期</t>
    <phoneticPr fontId="1" type="noConversion"/>
  </si>
  <si>
    <t>鑄強國小</t>
    <phoneticPr fontId="1" type="noConversion"/>
  </si>
  <si>
    <t>水果</t>
    <phoneticPr fontId="1" type="noConversion"/>
  </si>
  <si>
    <t>白米飯</t>
    <phoneticPr fontId="1" type="noConversion"/>
  </si>
  <si>
    <t>鮮蔬湯</t>
    <phoneticPr fontId="9" type="noConversion"/>
  </si>
  <si>
    <t>筍干滷肉</t>
    <phoneticPr fontId="9" type="noConversion"/>
  </si>
  <si>
    <t>蜜汁豆干</t>
    <phoneticPr fontId="9" type="noConversion"/>
  </si>
  <si>
    <t>滷野菜天</t>
    <phoneticPr fontId="9" type="noConversion"/>
  </si>
  <si>
    <t>胡蘿蔔</t>
    <phoneticPr fontId="9" type="noConversion"/>
  </si>
  <si>
    <t>薑</t>
    <phoneticPr fontId="1" type="noConversion"/>
  </si>
  <si>
    <t>醬香雞翅</t>
    <phoneticPr fontId="1" type="noConversion"/>
  </si>
  <si>
    <t>三節翅</t>
    <phoneticPr fontId="1" type="noConversion"/>
  </si>
  <si>
    <t>豬絞肉</t>
    <phoneticPr fontId="9" type="noConversion"/>
  </si>
  <si>
    <t>豆瓣醬</t>
    <phoneticPr fontId="1" type="noConversion"/>
  </si>
  <si>
    <t>花椰菜</t>
    <phoneticPr fontId="9" type="noConversion"/>
  </si>
  <si>
    <t>醬瓜燒雞</t>
    <phoneticPr fontId="1" type="noConversion"/>
  </si>
  <si>
    <t>肉雞</t>
    <phoneticPr fontId="9" type="noConversion"/>
  </si>
  <si>
    <t>水果</t>
    <phoneticPr fontId="1" type="noConversion"/>
  </si>
  <si>
    <t>乾海帶</t>
    <phoneticPr fontId="9" type="noConversion"/>
  </si>
  <si>
    <t>金黃魚排</t>
    <phoneticPr fontId="9" type="noConversion"/>
  </si>
  <si>
    <t>豬絞肉</t>
    <phoneticPr fontId="1" type="noConversion"/>
  </si>
  <si>
    <t>蛋花芽湯</t>
    <phoneticPr fontId="9" type="noConversion"/>
  </si>
  <si>
    <t>珍菇豆腐</t>
    <phoneticPr fontId="1" type="noConversion"/>
  </si>
  <si>
    <t>金針菇</t>
    <phoneticPr fontId="1" type="noConversion"/>
  </si>
  <si>
    <t>田園花椰</t>
    <phoneticPr fontId="9" type="noConversion"/>
  </si>
  <si>
    <t>花椰菜</t>
    <phoneticPr fontId="9" type="noConversion"/>
  </si>
  <si>
    <t>雞蛋</t>
    <phoneticPr fontId="9" type="noConversion"/>
  </si>
  <si>
    <t>果汁</t>
    <phoneticPr fontId="1" type="noConversion"/>
  </si>
  <si>
    <t>a5</t>
    <phoneticPr fontId="1" type="noConversion"/>
  </si>
  <si>
    <t>a4</t>
    <phoneticPr fontId="1" type="noConversion"/>
  </si>
  <si>
    <t>b1</t>
    <phoneticPr fontId="1" type="noConversion"/>
  </si>
  <si>
    <t>b2</t>
    <phoneticPr fontId="1" type="noConversion"/>
  </si>
  <si>
    <t>豬絞肉</t>
    <phoneticPr fontId="1" type="noConversion"/>
  </si>
  <si>
    <t>調味里雞</t>
    <phoneticPr fontId="1" type="noConversion"/>
  </si>
  <si>
    <t>香雞排</t>
    <phoneticPr fontId="1" type="noConversion"/>
  </si>
  <si>
    <t>乾香菇</t>
    <phoneticPr fontId="1" type="noConversion"/>
  </si>
  <si>
    <t>糙米飯</t>
    <phoneticPr fontId="1" type="noConversion"/>
  </si>
  <si>
    <t>梅干絞肉</t>
    <phoneticPr fontId="9" type="noConversion"/>
  </si>
  <si>
    <t>梅干菜</t>
    <phoneticPr fontId="1" type="noConversion"/>
  </si>
  <si>
    <t>豆皮芽菜</t>
    <phoneticPr fontId="9" type="noConversion"/>
  </si>
  <si>
    <t>綠豆芽</t>
    <phoneticPr fontId="1" type="noConversion"/>
  </si>
  <si>
    <t>甜辣黑輪</t>
    <phoneticPr fontId="9" type="noConversion"/>
  </si>
  <si>
    <t>黑輪</t>
    <phoneticPr fontId="9" type="noConversion"/>
  </si>
  <si>
    <t>甜辣醬</t>
    <phoneticPr fontId="1" type="noConversion"/>
  </si>
  <si>
    <t>枸杞銀耳</t>
    <phoneticPr fontId="1" type="noConversion"/>
  </si>
  <si>
    <t>乾銀耳</t>
    <phoneticPr fontId="1" type="noConversion"/>
  </si>
  <si>
    <t>枸杞</t>
    <phoneticPr fontId="1" type="noConversion"/>
  </si>
  <si>
    <t>紅砂糖</t>
    <phoneticPr fontId="1" type="noConversion"/>
  </si>
  <si>
    <t>麻婆豆腐</t>
    <phoneticPr fontId="9" type="noConversion"/>
  </si>
  <si>
    <t>豆腐</t>
    <phoneticPr fontId="1" type="noConversion"/>
  </si>
  <si>
    <t>豆瓣醬</t>
    <phoneticPr fontId="1" type="noConversion"/>
  </si>
  <si>
    <t>滷野菜天</t>
    <phoneticPr fontId="9" type="noConversion"/>
  </si>
  <si>
    <t>野菜天</t>
    <phoneticPr fontId="9" type="noConversion"/>
  </si>
  <si>
    <t>味噌芽湯</t>
    <phoneticPr fontId="1" type="noConversion"/>
  </si>
  <si>
    <t>味噌</t>
    <phoneticPr fontId="9" type="noConversion"/>
  </si>
  <si>
    <t>柴魚片</t>
    <phoneticPr fontId="1" type="noConversion"/>
  </si>
  <si>
    <t>b3</t>
    <phoneticPr fontId="1" type="noConversion"/>
  </si>
  <si>
    <t>b4</t>
    <phoneticPr fontId="1" type="noConversion"/>
  </si>
  <si>
    <t>b5</t>
    <phoneticPr fontId="1" type="noConversion"/>
  </si>
  <si>
    <t>c1</t>
    <phoneticPr fontId="1" type="noConversion"/>
  </si>
  <si>
    <t>c2</t>
    <phoneticPr fontId="1" type="noConversion"/>
  </si>
  <si>
    <t>c4</t>
    <phoneticPr fontId="1" type="noConversion"/>
  </si>
  <si>
    <t>肉絲豆芽</t>
    <phoneticPr fontId="9" type="noConversion"/>
  </si>
  <si>
    <t>豬後腿肉</t>
    <phoneticPr fontId="9" type="noConversion"/>
  </si>
  <si>
    <t>椒鹽薯餅</t>
    <phoneticPr fontId="9" type="noConversion"/>
  </si>
  <si>
    <t>薯餅</t>
    <phoneticPr fontId="9" type="noConversion"/>
  </si>
  <si>
    <t>胡椒鹽</t>
    <phoneticPr fontId="1" type="noConversion"/>
  </si>
  <si>
    <t>滷包</t>
    <phoneticPr fontId="1" type="noConversion"/>
  </si>
  <si>
    <t>五香豆干</t>
    <phoneticPr fontId="9" type="noConversion"/>
  </si>
  <si>
    <t>豆干</t>
    <phoneticPr fontId="9" type="noConversion"/>
  </si>
  <si>
    <t>醬瓜</t>
    <phoneticPr fontId="9" type="noConversion"/>
  </si>
  <si>
    <t>昆布輪煮</t>
    <phoneticPr fontId="9" type="noConversion"/>
  </si>
  <si>
    <t>黑輪</t>
    <phoneticPr fontId="9" type="noConversion"/>
  </si>
  <si>
    <t>醬燒油腐</t>
    <phoneticPr fontId="9" type="noConversion"/>
  </si>
  <si>
    <t>油豆腐</t>
    <phoneticPr fontId="9" type="noConversion"/>
  </si>
  <si>
    <t>綠豆湯</t>
    <phoneticPr fontId="9" type="noConversion"/>
  </si>
  <si>
    <t>綠豆</t>
    <phoneticPr fontId="9" type="noConversion"/>
  </si>
  <si>
    <t>紅砂糖</t>
    <phoneticPr fontId="9" type="noConversion"/>
  </si>
  <si>
    <t>好彩頭湯</t>
    <phoneticPr fontId="9" type="noConversion"/>
  </si>
  <si>
    <t>白蘿蔔</t>
    <phoneticPr fontId="1" type="noConversion"/>
  </si>
  <si>
    <t>胡蘿蔔</t>
    <phoneticPr fontId="9" type="noConversion"/>
  </si>
  <si>
    <t>珍菇芽湯</t>
    <phoneticPr fontId="9" type="noConversion"/>
  </si>
  <si>
    <t>金針菇</t>
    <phoneticPr fontId="9" type="noConversion"/>
  </si>
  <si>
    <t>茄汁豆腐</t>
    <phoneticPr fontId="9" type="noConversion"/>
  </si>
  <si>
    <t>洋蔥</t>
    <phoneticPr fontId="9" type="noConversion"/>
  </si>
  <si>
    <t>番茄糊</t>
    <phoneticPr fontId="1" type="noConversion"/>
  </si>
  <si>
    <t>蕃茄糊</t>
    <phoneticPr fontId="1" type="noConversion"/>
  </si>
  <si>
    <t>西式肉醬</t>
    <phoneticPr fontId="1" type="noConversion"/>
  </si>
  <si>
    <t>蛋香雙色</t>
    <phoneticPr fontId="9" type="noConversion"/>
  </si>
  <si>
    <t>雞蛋</t>
    <phoneticPr fontId="9" type="noConversion"/>
  </si>
  <si>
    <t>白蘿蔔</t>
    <phoneticPr fontId="9" type="noConversion"/>
  </si>
  <si>
    <t>麻竹筍干</t>
    <phoneticPr fontId="9" type="noConversion"/>
  </si>
  <si>
    <t>豆輪</t>
  </si>
  <si>
    <t>豆輪</t>
    <phoneticPr fontId="9" type="noConversion"/>
  </si>
  <si>
    <t>培根</t>
    <phoneticPr fontId="9" type="noConversion"/>
  </si>
  <si>
    <t>野菜天</t>
    <phoneticPr fontId="9" type="noConversion"/>
  </si>
  <si>
    <t>結頭菜</t>
    <phoneticPr fontId="1" type="noConversion"/>
  </si>
  <si>
    <t>肉雞</t>
    <phoneticPr fontId="1" type="noConversion"/>
  </si>
  <si>
    <t>海帶結</t>
    <phoneticPr fontId="1" type="noConversion"/>
  </si>
  <si>
    <t>豆瓣燒雞</t>
    <phoneticPr fontId="1" type="noConversion"/>
  </si>
  <si>
    <t>西谷米</t>
    <phoneticPr fontId="1" type="noConversion"/>
  </si>
  <si>
    <t>黑白雙滷</t>
    <phoneticPr fontId="9" type="noConversion"/>
  </si>
  <si>
    <t>蕪菁湯</t>
    <phoneticPr fontId="1" type="noConversion"/>
  </si>
  <si>
    <t>濃湯粉</t>
    <phoneticPr fontId="9" type="noConversion"/>
  </si>
  <si>
    <t>乳品</t>
    <phoneticPr fontId="1" type="noConversion"/>
  </si>
  <si>
    <t>月菜單編排說明:一、每周三五吃有機蔬菜。二每週一次附餐二有機豆漿</t>
    <phoneticPr fontId="1" type="noConversion"/>
  </si>
  <si>
    <t>小學</t>
    <phoneticPr fontId="1" type="noConversion"/>
  </si>
  <si>
    <t>月素食菜單-7案</t>
    <phoneticPr fontId="1" type="noConversion"/>
  </si>
  <si>
    <t xml:space="preserve"> 食材明細（食材重量以100人份計量，營養分析以個人計量,其中百頁包含23%骨頭之採購量，每周供應特餐一次，當日得混搭供應，國中4菜1湯1附餐，國小3菜1湯1附餐）</t>
  </si>
  <si>
    <t>金黃豆包</t>
    <phoneticPr fontId="9" type="noConversion"/>
  </si>
  <si>
    <t>豆包</t>
    <phoneticPr fontId="9" type="noConversion"/>
  </si>
  <si>
    <t>過敏警語：「本月產品含有蛋、芝麻、含麩之穀物、花生、大豆、亞硫酸鹽類及其相關製品，不適合其過敏體質者食用」</t>
    <phoneticPr fontId="1" type="noConversion"/>
  </si>
  <si>
    <t>素火腿</t>
    <phoneticPr fontId="1" type="noConversion"/>
  </si>
  <si>
    <t>梅干麵筋</t>
    <phoneticPr fontId="9" type="noConversion"/>
  </si>
  <si>
    <t>麵筋</t>
    <phoneticPr fontId="1" type="noConversion"/>
  </si>
  <si>
    <t>素沙茶醬</t>
    <phoneticPr fontId="9" type="noConversion"/>
  </si>
  <si>
    <t>沙茶百頁</t>
    <phoneticPr fontId="9" type="noConversion"/>
  </si>
  <si>
    <t>百頁</t>
    <phoneticPr fontId="9" type="noConversion"/>
  </si>
  <si>
    <t>醬瓜麵筋</t>
    <phoneticPr fontId="1" type="noConversion"/>
  </si>
  <si>
    <t>西式若醬</t>
    <phoneticPr fontId="1" type="noConversion"/>
  </si>
  <si>
    <t>素炒甘藍</t>
    <phoneticPr fontId="9" type="noConversion"/>
  </si>
  <si>
    <t>泡菜凍腐</t>
    <phoneticPr fontId="9" type="noConversion"/>
  </si>
  <si>
    <t>凍豆腐</t>
    <phoneticPr fontId="1" type="noConversion"/>
  </si>
  <si>
    <t>麵輪</t>
    <phoneticPr fontId="9" type="noConversion"/>
  </si>
  <si>
    <t>麵腸</t>
    <phoneticPr fontId="9" type="noConversion"/>
  </si>
  <si>
    <t>相滷麵腸</t>
    <phoneticPr fontId="9" type="noConversion"/>
  </si>
  <si>
    <t>椒鹽薯餅</t>
    <phoneticPr fontId="9" type="noConversion"/>
  </si>
  <si>
    <t>甜辣油腐</t>
    <phoneticPr fontId="9" type="noConversion"/>
  </si>
  <si>
    <t>油豆腐</t>
    <phoneticPr fontId="9" type="noConversion"/>
  </si>
  <si>
    <t>豆皮</t>
    <phoneticPr fontId="9" type="noConversion"/>
  </si>
  <si>
    <t>素火腿</t>
    <phoneticPr fontId="9" type="noConversion"/>
  </si>
  <si>
    <t>毛豆</t>
    <phoneticPr fontId="1" type="noConversion"/>
  </si>
  <si>
    <t>素炒芽菜</t>
    <phoneticPr fontId="9" type="noConversion"/>
  </si>
  <si>
    <t>胡蘿蔔</t>
    <phoneticPr fontId="9" type="noConversion"/>
  </si>
  <si>
    <t>豆芽素炒</t>
    <phoneticPr fontId="9" type="noConversion"/>
  </si>
  <si>
    <t>豆皮</t>
    <phoneticPr fontId="1" type="noConversion"/>
  </si>
  <si>
    <t>豆包</t>
    <phoneticPr fontId="1" type="noConversion"/>
  </si>
  <si>
    <t>素肉</t>
    <phoneticPr fontId="1" type="noConversion"/>
  </si>
  <si>
    <t>毛豆炒蛋</t>
    <phoneticPr fontId="1" type="noConversion"/>
  </si>
  <si>
    <t>毛豆</t>
    <phoneticPr fontId="1" type="noConversion"/>
  </si>
  <si>
    <t>雞蛋</t>
    <phoneticPr fontId="1" type="noConversion"/>
  </si>
  <si>
    <t>素火腿</t>
    <phoneticPr fontId="1" type="noConversion"/>
  </si>
  <si>
    <t>麵輪</t>
    <phoneticPr fontId="9" type="noConversion"/>
  </si>
  <si>
    <t>乳品</t>
    <phoneticPr fontId="1" type="noConversion"/>
  </si>
  <si>
    <t>乳品/水果</t>
    <phoneticPr fontId="1" type="noConversion"/>
  </si>
  <si>
    <t>津吉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</si>
</sst>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[$-404]aaaa;@"/>
  </numFmts>
  <fonts count="5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9"/>
      <name val="新細明體"/>
      <family val="3"/>
      <charset val="136"/>
      <scheme val="minor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Times New Roman"/>
      <family val="1"/>
    </font>
    <font>
      <sz val="11"/>
      <color theme="1"/>
      <name val="標楷體"/>
      <family val="4"/>
      <charset val="136"/>
    </font>
    <font>
      <sz val="11"/>
      <color rgb="FF000000"/>
      <name val="DFKai-SB"/>
      <family val="4"/>
      <charset val="136"/>
    </font>
    <font>
      <sz val="10"/>
      <color theme="1"/>
      <name val="標楷體"/>
      <family val="4"/>
      <charset val="136"/>
    </font>
    <font>
      <sz val="12"/>
      <color theme="1" tint="0.14999847407452621"/>
      <name val="DFKai-SB"/>
      <family val="4"/>
      <charset val="136"/>
    </font>
    <font>
      <sz val="12"/>
      <color theme="1" tint="0.14999847407452621"/>
      <name val="新細明體"/>
      <family val="2"/>
      <scheme val="minor"/>
    </font>
    <font>
      <sz val="14"/>
      <color theme="1" tint="0.14999847407452621"/>
      <name val="標楷體"/>
      <family val="4"/>
      <charset val="136"/>
    </font>
    <font>
      <sz val="12"/>
      <color theme="1" tint="0.14999847407452621"/>
      <name val="標楷體"/>
      <family val="4"/>
      <charset val="136"/>
    </font>
    <font>
      <sz val="12"/>
      <name val="DFKai-SB"/>
      <family val="4"/>
      <charset val="136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 tint="0.14999847407452621"/>
      <name val="Times New Roman"/>
      <family val="1"/>
    </font>
    <font>
      <sz val="12"/>
      <color theme="1" tint="0.249977111117893"/>
      <name val="標楷體"/>
      <family val="4"/>
      <charset val="136"/>
    </font>
    <font>
      <sz val="14"/>
      <color theme="1"/>
      <name val="Times New Roman"/>
      <family val="1"/>
    </font>
    <font>
      <sz val="11"/>
      <color theme="1"/>
      <name val="DFKai-SB"/>
      <family val="4"/>
      <charset val="136"/>
    </font>
    <font>
      <sz val="11"/>
      <color theme="1"/>
      <name val="Times New Roman"/>
      <family val="1"/>
    </font>
    <font>
      <sz val="12"/>
      <color theme="1"/>
      <name val="Microsoft JhengHei UI"/>
      <family val="2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9"/>
      <name val="DFKai-SB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 tint="0.14999847407452621"/>
      <name val="新細明體"/>
      <family val="1"/>
      <charset val="136"/>
      <scheme val="minor"/>
    </font>
    <font>
      <sz val="11"/>
      <color theme="0" tint="-0.499984740745262"/>
      <name val="DFKai-SB"/>
      <family val="4"/>
      <charset val="136"/>
    </font>
    <font>
      <sz val="12"/>
      <color theme="1"/>
      <name val="細明體"/>
      <family val="3"/>
      <charset val="136"/>
    </font>
    <font>
      <sz val="9"/>
      <color theme="1"/>
      <name val="新細明體"/>
      <family val="2"/>
      <charset val="136"/>
      <scheme val="minor"/>
    </font>
    <font>
      <sz val="9"/>
      <color theme="1"/>
      <name val="新細明體"/>
      <family val="1"/>
      <charset val="136"/>
    </font>
    <font>
      <sz val="9"/>
      <color theme="1"/>
      <name val="新細明體"/>
      <family val="1"/>
      <charset val="136"/>
      <scheme val="minor"/>
    </font>
    <font>
      <sz val="11"/>
      <color rgb="FF000000"/>
      <name val="標楷體"/>
      <family val="4"/>
      <charset val="136"/>
    </font>
    <font>
      <sz val="10"/>
      <name val="標楷體"/>
      <family val="4"/>
      <charset val="136"/>
    </font>
    <font>
      <sz val="10"/>
      <color theme="1" tint="0.14999847407452621"/>
      <name val="Times New Roman"/>
      <family val="1"/>
    </font>
    <font>
      <sz val="10"/>
      <color theme="1" tint="0.14999847407452621"/>
      <name val="標楷體"/>
      <family val="4"/>
      <charset val="136"/>
    </font>
    <font>
      <sz val="10"/>
      <color rgb="FF000000"/>
      <name val="DFKai-SB"/>
      <family val="4"/>
      <charset val="136"/>
    </font>
    <font>
      <sz val="10"/>
      <color theme="1" tint="0.14999847407452621"/>
      <name val="DFKai-SB"/>
      <family val="4"/>
      <charset val="136"/>
    </font>
    <font>
      <sz val="12"/>
      <color rgb="FF0000CC"/>
      <name val="標楷體"/>
      <family val="4"/>
      <charset val="136"/>
    </font>
    <font>
      <sz val="11"/>
      <color theme="1" tint="0.1499984740745262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12" fillId="0" borderId="0"/>
  </cellStyleXfs>
  <cellXfs count="20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shrinkToFit="1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left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/>
    <xf numFmtId="0" fontId="1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17" fillId="0" borderId="1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28" fillId="2" borderId="1" xfId="0" applyFont="1" applyFill="1" applyBorder="1" applyAlignment="1">
      <alignment horizontal="left" vertical="center" shrinkToFit="1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 shrinkToFit="1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24" fillId="2" borderId="0" xfId="0" applyFont="1" applyFill="1" applyAlignment="1">
      <alignment horizontal="left" vertical="center"/>
    </xf>
    <xf numFmtId="0" fontId="17" fillId="0" borderId="0" xfId="0" applyFont="1" applyAlignment="1">
      <alignment horizontal="center"/>
    </xf>
    <xf numFmtId="0" fontId="18" fillId="2" borderId="0" xfId="0" applyFont="1" applyFill="1" applyAlignment="1">
      <alignment horizontal="left"/>
    </xf>
    <xf numFmtId="0" fontId="17" fillId="2" borderId="0" xfId="0" applyFont="1" applyFill="1" applyAlignment="1">
      <alignment horizontal="left"/>
    </xf>
    <xf numFmtId="0" fontId="17" fillId="2" borderId="0" xfId="0" applyFont="1" applyFill="1" applyAlignment="1">
      <alignment horizontal="left" vertical="center"/>
    </xf>
    <xf numFmtId="0" fontId="31" fillId="0" borderId="5" xfId="0" applyFont="1" applyBorder="1">
      <alignment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shrinkToFit="1"/>
    </xf>
    <xf numFmtId="0" fontId="1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7" fillId="3" borderId="0" xfId="0" applyFont="1" applyFill="1" applyAlignment="1">
      <alignment horizontal="center" shrinkToFit="1"/>
    </xf>
    <xf numFmtId="0" fontId="7" fillId="3" borderId="0" xfId="0" applyFont="1" applyFill="1" applyAlignment="1">
      <alignment horizontal="left" shrinkToFit="1"/>
    </xf>
    <xf numFmtId="0" fontId="20" fillId="2" borderId="0" xfId="0" applyFont="1" applyFill="1">
      <alignment vertical="center"/>
    </xf>
    <xf numFmtId="0" fontId="1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4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left" vertical="center" shrinkToFit="1"/>
    </xf>
    <xf numFmtId="0" fontId="17" fillId="2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center" shrinkToFit="1"/>
    </xf>
    <xf numFmtId="0" fontId="17" fillId="0" borderId="1" xfId="0" applyFont="1" applyBorder="1" applyAlignment="1">
      <alignment horizontal="left" shrinkToFit="1"/>
    </xf>
    <xf numFmtId="0" fontId="24" fillId="2" borderId="1" xfId="0" applyFont="1" applyFill="1" applyBorder="1" applyAlignment="1">
      <alignment horizontal="left" vertical="center"/>
    </xf>
    <xf numFmtId="0" fontId="24" fillId="2" borderId="1" xfId="0" applyFont="1" applyFill="1" applyBorder="1">
      <alignment vertical="center"/>
    </xf>
    <xf numFmtId="0" fontId="20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vertical="center" shrinkToFit="1"/>
    </xf>
    <xf numFmtId="0" fontId="2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0" fillId="0" borderId="1" xfId="0" applyFont="1" applyBorder="1">
      <alignment vertical="center"/>
    </xf>
    <xf numFmtId="0" fontId="20" fillId="0" borderId="1" xfId="0" applyFont="1" applyBorder="1" applyAlignment="1">
      <alignment horizontal="left" vertical="center" shrinkToFit="1"/>
    </xf>
    <xf numFmtId="0" fontId="31" fillId="0" borderId="1" xfId="0" applyFont="1" applyBorder="1" applyAlignment="1">
      <alignment horizontal="left" vertical="center" shrinkToFit="1"/>
    </xf>
    <xf numFmtId="164" fontId="13" fillId="0" borderId="9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2" xfId="0" applyFont="1" applyBorder="1" applyAlignment="1">
      <alignment horizontal="left" vertical="center" shrinkToFit="1"/>
    </xf>
    <xf numFmtId="0" fontId="17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shrinkToFit="1"/>
    </xf>
    <xf numFmtId="0" fontId="22" fillId="3" borderId="8" xfId="0" applyFont="1" applyFill="1" applyBorder="1" applyAlignment="1">
      <alignment horizontal="left" vertical="center" shrinkToFit="1"/>
    </xf>
    <xf numFmtId="0" fontId="7" fillId="3" borderId="8" xfId="0" applyFont="1" applyFill="1" applyBorder="1" applyAlignment="1">
      <alignment horizontal="left" vertical="center" shrinkToFit="1"/>
    </xf>
    <xf numFmtId="0" fontId="33" fillId="3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17" fillId="0" borderId="10" xfId="0" applyFont="1" applyBorder="1">
      <alignment vertical="center"/>
    </xf>
    <xf numFmtId="0" fontId="37" fillId="0" borderId="1" xfId="0" applyFont="1" applyBorder="1" applyAlignment="1">
      <alignment horizontal="left" vertical="center" shrinkToFit="1"/>
    </xf>
    <xf numFmtId="0" fontId="15" fillId="3" borderId="8" xfId="0" applyFont="1" applyFill="1" applyBorder="1" applyAlignment="1">
      <alignment horizontal="left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3" borderId="1" xfId="0" applyFont="1" applyFill="1" applyBorder="1">
      <alignment vertical="center"/>
    </xf>
    <xf numFmtId="0" fontId="7" fillId="3" borderId="1" xfId="0" applyFont="1" applyFill="1" applyBorder="1" applyAlignment="1">
      <alignment horizontal="left" shrinkToFit="1"/>
    </xf>
    <xf numFmtId="0" fontId="34" fillId="3" borderId="1" xfId="0" applyFont="1" applyFill="1" applyBorder="1" applyAlignment="1">
      <alignment horizontal="left" vertical="center" shrinkToFit="1"/>
    </xf>
    <xf numFmtId="0" fontId="33" fillId="3" borderId="1" xfId="0" applyFont="1" applyFill="1" applyBorder="1" applyAlignment="1">
      <alignment horizontal="center" shrinkToFit="1"/>
    </xf>
    <xf numFmtId="0" fontId="19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33" fillId="3" borderId="1" xfId="0" applyFont="1" applyFill="1" applyBorder="1" applyAlignment="1">
      <alignment horizontal="left" vertical="center" shrinkToFit="1"/>
    </xf>
    <xf numFmtId="0" fontId="33" fillId="3" borderId="1" xfId="0" applyFont="1" applyFill="1" applyBorder="1" applyAlignment="1">
      <alignment horizontal="left" shrinkToFit="1"/>
    </xf>
    <xf numFmtId="0" fontId="19" fillId="0" borderId="1" xfId="0" applyFont="1" applyBorder="1" applyAlignment="1">
      <alignment horizontal="left" vertical="center" shrinkToFit="1"/>
    </xf>
    <xf numFmtId="0" fontId="29" fillId="0" borderId="9" xfId="0" applyFont="1" applyBorder="1" applyAlignment="1"/>
    <xf numFmtId="0" fontId="14" fillId="2" borderId="0" xfId="0" applyFont="1" applyFill="1" applyAlignment="1">
      <alignment horizontal="left" vertical="center" shrinkToFit="1"/>
    </xf>
    <xf numFmtId="0" fontId="33" fillId="3" borderId="9" xfId="0" applyFont="1" applyFill="1" applyBorder="1" applyAlignment="1">
      <alignment horizontal="center" vertical="center" shrinkToFit="1"/>
    </xf>
    <xf numFmtId="0" fontId="33" fillId="3" borderId="9" xfId="0" applyFont="1" applyFill="1" applyBorder="1" applyAlignment="1">
      <alignment horizontal="center" shrinkToFit="1"/>
    </xf>
    <xf numFmtId="0" fontId="7" fillId="3" borderId="9" xfId="0" applyFont="1" applyFill="1" applyBorder="1" applyAlignment="1">
      <alignment horizontal="left" vertical="center" shrinkToFit="1"/>
    </xf>
    <xf numFmtId="0" fontId="7" fillId="3" borderId="9" xfId="0" applyFont="1" applyFill="1" applyBorder="1" applyAlignment="1">
      <alignment horizontal="left" shrinkToFit="1"/>
    </xf>
    <xf numFmtId="0" fontId="20" fillId="0" borderId="1" xfId="0" applyFont="1" applyBorder="1" applyAlignment="1">
      <alignment horizontal="left" vertical="center"/>
    </xf>
    <xf numFmtId="0" fontId="28" fillId="2" borderId="7" xfId="0" applyFont="1" applyFill="1" applyBorder="1" applyAlignment="1">
      <alignment horizontal="left" vertical="center" shrinkToFit="1"/>
    </xf>
    <xf numFmtId="0" fontId="38" fillId="0" borderId="1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10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37" fillId="0" borderId="0" xfId="0" applyFont="1" applyAlignment="1">
      <alignment horizontal="left" vertical="center" shrinkToFit="1"/>
    </xf>
    <xf numFmtId="0" fontId="38" fillId="0" borderId="0" xfId="0" applyFont="1" applyAlignment="1">
      <alignment horizontal="left" vertical="center" shrinkToFit="1"/>
    </xf>
    <xf numFmtId="0" fontId="39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7" fillId="3" borderId="9" xfId="0" applyFont="1" applyFill="1" applyBorder="1" applyAlignment="1">
      <alignment horizontal="center" shrinkToFit="1"/>
    </xf>
    <xf numFmtId="0" fontId="17" fillId="3" borderId="1" xfId="0" applyFont="1" applyFill="1" applyBorder="1">
      <alignment vertical="center"/>
    </xf>
    <xf numFmtId="0" fontId="17" fillId="3" borderId="1" xfId="0" applyFont="1" applyFill="1" applyBorder="1" applyAlignment="1">
      <alignment vertical="center" shrinkToFit="1"/>
    </xf>
    <xf numFmtId="0" fontId="17" fillId="3" borderId="1" xfId="0" applyFont="1" applyFill="1" applyBorder="1" applyAlignment="1">
      <alignment horizontal="left" vertical="center" shrinkToFit="1"/>
    </xf>
    <xf numFmtId="0" fontId="17" fillId="3" borderId="1" xfId="0" applyFont="1" applyFill="1" applyBorder="1" applyAlignment="1">
      <alignment horizontal="center" vertical="center" shrinkToFit="1"/>
    </xf>
    <xf numFmtId="0" fontId="20" fillId="3" borderId="1" xfId="0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left" vertical="center" shrinkToFit="1"/>
    </xf>
    <xf numFmtId="0" fontId="20" fillId="3" borderId="1" xfId="0" applyFont="1" applyFill="1" applyBorder="1" applyAlignment="1">
      <alignment horizontal="left" vertical="center" shrinkToFit="1"/>
    </xf>
    <xf numFmtId="0" fontId="7" fillId="3" borderId="2" xfId="0" applyFont="1" applyFill="1" applyBorder="1">
      <alignment vertical="center"/>
    </xf>
    <xf numFmtId="0" fontId="31" fillId="0" borderId="6" xfId="0" applyFont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7" fillId="3" borderId="7" xfId="0" applyFont="1" applyFill="1" applyBorder="1" applyAlignment="1">
      <alignment horizontal="left" vertical="center" shrinkToFit="1"/>
    </xf>
    <xf numFmtId="0" fontId="35" fillId="0" borderId="8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left" vertical="center" shrinkToFit="1"/>
    </xf>
    <xf numFmtId="0" fontId="19" fillId="0" borderId="7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shrinkToFit="1"/>
    </xf>
    <xf numFmtId="0" fontId="33" fillId="3" borderId="9" xfId="0" applyFont="1" applyFill="1" applyBorder="1" applyAlignment="1">
      <alignment horizontal="left" vertical="center" shrinkToFit="1"/>
    </xf>
    <xf numFmtId="0" fontId="33" fillId="3" borderId="9" xfId="0" applyFont="1" applyFill="1" applyBorder="1" applyAlignment="1">
      <alignment horizontal="left" shrinkToFit="1"/>
    </xf>
    <xf numFmtId="0" fontId="7" fillId="3" borderId="2" xfId="0" applyFont="1" applyFill="1" applyBorder="1" applyAlignment="1">
      <alignment horizontal="left" vertical="center" shrinkToFit="1"/>
    </xf>
    <xf numFmtId="0" fontId="21" fillId="3" borderId="2" xfId="0" applyFont="1" applyFill="1" applyBorder="1" applyAlignment="1">
      <alignment horizontal="left" vertical="center" shrinkToFit="1"/>
    </xf>
    <xf numFmtId="0" fontId="17" fillId="0" borderId="7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shrinkToFit="1"/>
    </xf>
    <xf numFmtId="0" fontId="17" fillId="0" borderId="3" xfId="0" applyFont="1" applyBorder="1" applyAlignment="1">
      <alignment horizontal="left" vertical="center" shrinkToFit="1"/>
    </xf>
    <xf numFmtId="0" fontId="17" fillId="2" borderId="3" xfId="0" applyFont="1" applyFill="1" applyBorder="1" applyAlignment="1">
      <alignment horizontal="left" vertical="center"/>
    </xf>
    <xf numFmtId="0" fontId="42" fillId="3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21" fillId="3" borderId="1" xfId="0" applyFont="1" applyFill="1" applyBorder="1" applyAlignment="1">
      <alignment horizontal="left" shrinkToFit="1"/>
    </xf>
    <xf numFmtId="0" fontId="17" fillId="0" borderId="8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 shrinkToFit="1"/>
    </xf>
    <xf numFmtId="0" fontId="17" fillId="0" borderId="2" xfId="0" applyFont="1" applyBorder="1" applyAlignment="1">
      <alignment horizontal="left" vertical="center" shrinkToFit="1"/>
    </xf>
    <xf numFmtId="0" fontId="7" fillId="3" borderId="3" xfId="0" applyFont="1" applyFill="1" applyBorder="1" applyAlignment="1">
      <alignment vertical="center" shrinkToFit="1"/>
    </xf>
    <xf numFmtId="0" fontId="7" fillId="3" borderId="3" xfId="0" applyFont="1" applyFill="1" applyBorder="1" applyAlignment="1">
      <alignment horizontal="left" vertical="center" shrinkToFi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31" fillId="0" borderId="9" xfId="0" applyFont="1" applyBorder="1">
      <alignment vertical="center"/>
    </xf>
    <xf numFmtId="165" fontId="16" fillId="0" borderId="9" xfId="0" applyNumberFormat="1" applyFont="1" applyBorder="1" applyAlignment="1">
      <alignment horizontal="center" vertical="center" wrapText="1"/>
    </xf>
    <xf numFmtId="165" fontId="16" fillId="0" borderId="0" xfId="0" applyNumberFormat="1" applyFont="1" applyAlignment="1">
      <alignment horizontal="center" vertical="center" wrapText="1"/>
    </xf>
    <xf numFmtId="0" fontId="43" fillId="0" borderId="1" xfId="0" applyFont="1" applyBorder="1" applyAlignment="1">
      <alignment horizontal="left"/>
    </xf>
    <xf numFmtId="0" fontId="31" fillId="0" borderId="8" xfId="0" applyFont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/>
    </xf>
    <xf numFmtId="164" fontId="44" fillId="2" borderId="1" xfId="0" applyNumberFormat="1" applyFont="1" applyFill="1" applyBorder="1">
      <alignment vertical="center"/>
    </xf>
    <xf numFmtId="0" fontId="45" fillId="0" borderId="1" xfId="0" applyFont="1" applyBorder="1" applyAlignment="1">
      <alignment horizontal="left" vertical="center"/>
    </xf>
    <xf numFmtId="0" fontId="46" fillId="3" borderId="1" xfId="0" applyFont="1" applyFill="1" applyBorder="1" applyAlignment="1">
      <alignment horizontal="center" vertical="center" shrinkToFit="1"/>
    </xf>
    <xf numFmtId="164" fontId="44" fillId="2" borderId="1" xfId="0" applyNumberFormat="1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 shrinkToFit="1"/>
    </xf>
    <xf numFmtId="0" fontId="44" fillId="2" borderId="1" xfId="0" applyFont="1" applyFill="1" applyBorder="1">
      <alignment vertical="center"/>
    </xf>
    <xf numFmtId="0" fontId="44" fillId="0" borderId="1" xfId="0" applyFont="1" applyBorder="1" applyAlignment="1">
      <alignment horizontal="center" vertical="center"/>
    </xf>
    <xf numFmtId="164" fontId="44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7" fillId="3" borderId="7" xfId="0" applyFont="1" applyFill="1" applyBorder="1" applyAlignment="1">
      <alignment horizontal="left" shrinkToFit="1"/>
    </xf>
    <xf numFmtId="0" fontId="33" fillId="3" borderId="7" xfId="0" applyFont="1" applyFill="1" applyBorder="1" applyAlignment="1">
      <alignment horizontal="left" vertical="center" shrinkToFit="1"/>
    </xf>
    <xf numFmtId="0" fontId="7" fillId="3" borderId="3" xfId="0" applyFont="1" applyFill="1" applyBorder="1" applyAlignment="1">
      <alignment horizontal="center" shrinkToFit="1"/>
    </xf>
    <xf numFmtId="0" fontId="7" fillId="3" borderId="3" xfId="0" applyFont="1" applyFill="1" applyBorder="1" applyAlignment="1">
      <alignment horizontal="left" shrinkToFit="1"/>
    </xf>
    <xf numFmtId="0" fontId="7" fillId="3" borderId="12" xfId="0" applyFont="1" applyFill="1" applyBorder="1" applyAlignment="1">
      <alignment horizontal="center" vertical="center" shrinkToFit="1"/>
    </xf>
    <xf numFmtId="0" fontId="33" fillId="3" borderId="3" xfId="0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left" vertical="center" shrinkToFit="1"/>
    </xf>
    <xf numFmtId="0" fontId="41" fillId="0" borderId="0" xfId="0" applyFont="1" applyAlignment="1">
      <alignment horizontal="center" vertical="center"/>
    </xf>
    <xf numFmtId="0" fontId="0" fillId="0" borderId="11" xfId="0" applyBorder="1">
      <alignment vertical="center"/>
    </xf>
    <xf numFmtId="164" fontId="13" fillId="0" borderId="7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9" xfId="0" applyBorder="1">
      <alignment vertical="center"/>
    </xf>
    <xf numFmtId="164" fontId="0" fillId="0" borderId="9" xfId="0" applyNumberFormat="1" applyBorder="1">
      <alignment vertical="center"/>
    </xf>
    <xf numFmtId="0" fontId="48" fillId="0" borderId="4" xfId="0" applyFont="1" applyBorder="1" applyAlignment="1">
      <alignment horizontal="left" vertical="center"/>
    </xf>
    <xf numFmtId="0" fontId="33" fillId="3" borderId="1" xfId="0" applyFont="1" applyFill="1" applyBorder="1" applyAlignment="1">
      <alignment horizontal="left" vertical="center"/>
    </xf>
    <xf numFmtId="0" fontId="38" fillId="0" borderId="15" xfId="0" applyFont="1" applyBorder="1" applyAlignment="1">
      <alignment horizontal="left" vertical="center" shrinkToFit="1"/>
    </xf>
    <xf numFmtId="0" fontId="19" fillId="0" borderId="2" xfId="0" applyFont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shrinkToFit="1"/>
    </xf>
    <xf numFmtId="0" fontId="24" fillId="2" borderId="8" xfId="0" applyFont="1" applyFill="1" applyBorder="1" applyAlignment="1">
      <alignment horizontal="lef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" xfId="0" applyBorder="1">
      <alignment vertical="center"/>
    </xf>
    <xf numFmtId="0" fontId="49" fillId="0" borderId="1" xfId="0" applyFont="1" applyBorder="1" applyAlignment="1">
      <alignment horizontal="left" vertical="center" shrinkToFi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6"/>
  <sheetViews>
    <sheetView zoomScale="85" zoomScaleNormal="85" zoomScaleSheetLayoutView="100" workbookViewId="0">
      <selection activeCell="C3" sqref="C3:W12"/>
    </sheetView>
  </sheetViews>
  <sheetFormatPr defaultColWidth="9" defaultRowHeight="19.8"/>
  <cols>
    <col min="1" max="1" width="6.21875" style="1" customWidth="1"/>
    <col min="2" max="2" width="5.6640625" style="156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9" width="9" style="1" customWidth="1"/>
    <col min="10" max="10" width="18.109375" style="1" customWidth="1"/>
    <col min="11" max="12" width="5.21875" style="1" customWidth="1"/>
    <col min="13" max="13" width="9.88671875" style="1" customWidth="1"/>
    <col min="14" max="14" width="12.88671875" style="1" customWidth="1"/>
    <col min="15" max="15" width="5.44140625" style="5" customWidth="1"/>
    <col min="16" max="16" width="5.33203125" style="6" customWidth="1"/>
    <col min="17" max="18" width="6.33203125" style="6" customWidth="1"/>
    <col min="19" max="19" width="6" style="6" customWidth="1"/>
    <col min="20" max="20" width="6.6640625" style="6" customWidth="1"/>
    <col min="21" max="21" width="5.109375" style="1" customWidth="1"/>
    <col min="22" max="22" width="4.6640625" style="1" customWidth="1"/>
    <col min="23" max="23" width="4.77734375" style="1" customWidth="1"/>
    <col min="24" max="16384" width="9" style="1"/>
  </cols>
  <sheetData>
    <row r="1" spans="1:27">
      <c r="A1" s="56"/>
      <c r="D1" s="1">
        <v>112</v>
      </c>
      <c r="E1" s="5" t="s">
        <v>2</v>
      </c>
      <c r="F1" s="1" t="s">
        <v>34</v>
      </c>
      <c r="G1" s="1" t="s">
        <v>33</v>
      </c>
      <c r="H1" s="10">
        <v>2</v>
      </c>
      <c r="I1" s="1" t="s">
        <v>39</v>
      </c>
      <c r="K1" s="47"/>
      <c r="M1" s="189" t="s">
        <v>13</v>
      </c>
      <c r="N1" s="47"/>
    </row>
    <row r="2" spans="1:27" ht="16.5" customHeight="1">
      <c r="A2" s="104" t="s">
        <v>24</v>
      </c>
      <c r="B2" s="157" t="s">
        <v>32</v>
      </c>
      <c r="C2" s="44" t="s">
        <v>5</v>
      </c>
      <c r="D2" s="129" t="s">
        <v>25</v>
      </c>
      <c r="E2" s="48" t="s">
        <v>6</v>
      </c>
      <c r="F2" s="81" t="s">
        <v>26</v>
      </c>
      <c r="G2" s="45" t="s">
        <v>7</v>
      </c>
      <c r="H2" s="82" t="s">
        <v>27</v>
      </c>
      <c r="I2" s="46" t="s">
        <v>8</v>
      </c>
      <c r="J2" s="81" t="s">
        <v>28</v>
      </c>
      <c r="K2" s="15" t="s">
        <v>9</v>
      </c>
      <c r="L2" s="27" t="s">
        <v>29</v>
      </c>
      <c r="M2" s="15" t="s">
        <v>3</v>
      </c>
      <c r="N2" s="27" t="s">
        <v>30</v>
      </c>
      <c r="O2" s="26" t="s">
        <v>58</v>
      </c>
      <c r="P2" s="26" t="s">
        <v>59</v>
      </c>
      <c r="Q2" s="23" t="s">
        <v>16</v>
      </c>
      <c r="R2" s="23" t="s">
        <v>17</v>
      </c>
      <c r="S2" s="24" t="s">
        <v>18</v>
      </c>
      <c r="T2" s="23" t="s">
        <v>19</v>
      </c>
      <c r="U2" s="25" t="s">
        <v>61</v>
      </c>
      <c r="V2" s="23" t="s">
        <v>20</v>
      </c>
      <c r="W2" s="24" t="s">
        <v>21</v>
      </c>
    </row>
    <row r="3" spans="1:27" ht="39" customHeight="1">
      <c r="A3" s="78">
        <v>45338</v>
      </c>
      <c r="B3" s="158" t="str">
        <f t="shared" ref="B3:B12" si="0">IF(A3="","",RIGHT(TEXT(WEEKDAY(A3),"[$-404]aaaa;@"),1))</f>
        <v>五</v>
      </c>
      <c r="C3" s="79" t="str">
        <f>C17</f>
        <v>白米飯</v>
      </c>
      <c r="D3" s="81" t="str">
        <f>C18&amp;B19</f>
        <v>米</v>
      </c>
      <c r="E3" s="14" t="str">
        <f>E17</f>
        <v>金黃魚排</v>
      </c>
      <c r="F3" s="77" t="str">
        <f>E18</f>
        <v>魚排</v>
      </c>
      <c r="G3" s="26" t="str">
        <f>G17</f>
        <v>珍菇豆腐</v>
      </c>
      <c r="H3" s="31" t="str">
        <f>G18&amp;G19&amp;G20&amp;G21&amp;G22</f>
        <v>豆腐豬絞肉金針菇乾香菇大蒜</v>
      </c>
      <c r="I3" s="26" t="str">
        <f>I17</f>
        <v>田園花椰</v>
      </c>
      <c r="J3" s="31" t="str">
        <f>I18&amp;I19&amp;I20&amp;I21&amp;I22</f>
        <v>花椰菜胡蘿蔔大蒜</v>
      </c>
      <c r="K3" s="22" t="s">
        <v>1</v>
      </c>
      <c r="L3" s="92" t="s">
        <v>31</v>
      </c>
      <c r="M3" s="76" t="str">
        <f>M17</f>
        <v>蛋花芽湯</v>
      </c>
      <c r="N3" s="31" t="str">
        <f>M18&amp;M19&amp;M20&amp;M21&amp;M22</f>
        <v>乾裙帶菜雞蛋薑</v>
      </c>
      <c r="O3" s="22" t="str">
        <f>O17</f>
        <v>水果</v>
      </c>
      <c r="P3" s="112" t="s">
        <v>57</v>
      </c>
      <c r="Q3" s="33">
        <v>5</v>
      </c>
      <c r="R3" s="33">
        <v>2.5</v>
      </c>
      <c r="S3" s="34">
        <v>1.7</v>
      </c>
      <c r="T3" s="33">
        <v>2.8</v>
      </c>
      <c r="U3" s="22"/>
      <c r="V3" s="35">
        <v>1</v>
      </c>
      <c r="W3" s="36">
        <f t="shared" ref="W3:W12" si="1">Q3*70+R3*75+S3*25+T3*45+U3*120+V3*60</f>
        <v>766</v>
      </c>
    </row>
    <row r="4" spans="1:27" ht="39" customHeight="1">
      <c r="A4" s="78">
        <f t="shared" ref="A4:A11" si="2">IF(A3="","",IF(MONTH(A3)&lt;&gt;MONTH(A3+1),"",A3+1))</f>
        <v>45339</v>
      </c>
      <c r="B4" s="158" t="str">
        <f t="shared" si="0"/>
        <v>六</v>
      </c>
      <c r="C4" s="80" t="str">
        <f>C23</f>
        <v>糙米飯</v>
      </c>
      <c r="D4" s="81" t="str">
        <f>C24&amp;C25</f>
        <v>米糙米</v>
      </c>
      <c r="E4" s="14" t="str">
        <f>E23</f>
        <v>梅干絞肉</v>
      </c>
      <c r="F4" s="77" t="str">
        <f>E24&amp;E25&amp;E26</f>
        <v>豬絞肉梅干菜大蒜</v>
      </c>
      <c r="G4" s="13" t="str">
        <f>G23</f>
        <v>豆皮芽菜</v>
      </c>
      <c r="H4" s="77" t="str">
        <f>G24&amp;G25&amp;G26</f>
        <v>豆皮綠豆芽胡蘿蔔</v>
      </c>
      <c r="I4" s="26" t="str">
        <f>I23</f>
        <v>甜辣黑輪</v>
      </c>
      <c r="J4" s="77" t="str">
        <f>I24&amp;I25&amp;I26</f>
        <v>黑輪甜辣醬</v>
      </c>
      <c r="K4" s="22" t="s">
        <v>1</v>
      </c>
      <c r="L4" s="92" t="s">
        <v>31</v>
      </c>
      <c r="M4" s="22" t="str">
        <f>M23</f>
        <v>枸杞銀耳</v>
      </c>
      <c r="N4" s="77" t="str">
        <f>M24&amp;M25&amp;M26</f>
        <v>乾銀耳枸杞紅砂糖</v>
      </c>
      <c r="O4" s="22" t="str">
        <f>O23</f>
        <v>果汁</v>
      </c>
      <c r="Q4" s="33">
        <v>5</v>
      </c>
      <c r="R4" s="33">
        <v>2.5</v>
      </c>
      <c r="S4" s="34">
        <v>1.8</v>
      </c>
      <c r="T4" s="33">
        <v>2.9</v>
      </c>
      <c r="U4" s="22"/>
      <c r="V4" s="35"/>
      <c r="W4" s="36">
        <f t="shared" si="1"/>
        <v>713</v>
      </c>
    </row>
    <row r="5" spans="1:27" ht="39" customHeight="1">
      <c r="A5" s="78">
        <f>IF(A4="","",IF(MONTH(A4)&lt;&gt;MONTH(A4+1),"",A4+2))</f>
        <v>45341</v>
      </c>
      <c r="B5" s="158" t="str">
        <f t="shared" si="0"/>
        <v>一</v>
      </c>
      <c r="C5" s="80" t="str">
        <f>C29</f>
        <v>白米飯</v>
      </c>
      <c r="D5" s="81" t="str">
        <f>C30&amp;B31</f>
        <v>米</v>
      </c>
      <c r="E5" s="14" t="str">
        <f>E29</f>
        <v>調味里雞</v>
      </c>
      <c r="F5" s="77" t="str">
        <f>E30</f>
        <v>香雞排</v>
      </c>
      <c r="G5" s="13" t="str">
        <f>G29</f>
        <v>麻婆豆腐</v>
      </c>
      <c r="H5" s="77" t="str">
        <f>G30&amp;G31&amp;G32&amp;G33&amp;G34</f>
        <v>豬絞肉豆腐胡蘿蔔大蒜豆瓣醬</v>
      </c>
      <c r="I5" s="59" t="str">
        <f>I29</f>
        <v>滷野菜天</v>
      </c>
      <c r="J5" s="77" t="str">
        <f>I30&amp;I31&amp;I32&amp;I33&amp;I34</f>
        <v>野菜天滷包</v>
      </c>
      <c r="K5" s="22" t="s">
        <v>1</v>
      </c>
      <c r="L5" s="92" t="s">
        <v>31</v>
      </c>
      <c r="M5" s="32" t="str">
        <f>M29</f>
        <v>味噌芽湯</v>
      </c>
      <c r="N5" s="77" t="str">
        <f>M30&amp;M31&amp;M32&amp;M33&amp;M34</f>
        <v>乾裙帶菜味噌薑柴魚片</v>
      </c>
      <c r="O5" s="22" t="str">
        <f>O29</f>
        <v>果汁</v>
      </c>
      <c r="Q5" s="33">
        <v>5</v>
      </c>
      <c r="R5" s="33">
        <v>2.5</v>
      </c>
      <c r="S5" s="34">
        <v>1.6</v>
      </c>
      <c r="T5" s="33">
        <v>2.9</v>
      </c>
      <c r="U5" s="22"/>
      <c r="V5" s="35"/>
      <c r="W5" s="36">
        <f t="shared" si="1"/>
        <v>708</v>
      </c>
    </row>
    <row r="6" spans="1:27" ht="39" customHeight="1">
      <c r="A6" s="78">
        <f t="shared" si="2"/>
        <v>45342</v>
      </c>
      <c r="B6" s="158" t="str">
        <f t="shared" si="0"/>
        <v>二</v>
      </c>
      <c r="C6" s="80" t="str">
        <f>C35</f>
        <v>糙米飯</v>
      </c>
      <c r="D6" s="81" t="str">
        <f>C36&amp;C37</f>
        <v>米糙米</v>
      </c>
      <c r="E6" s="14" t="str">
        <f>E35</f>
        <v>沙茶參鮮</v>
      </c>
      <c r="F6" s="31" t="str">
        <f>E36&amp;E37&amp;E38&amp;E39&amp;E40</f>
        <v>阿根廷魷虱目魚丸結球白菜沙茶醬大蒜</v>
      </c>
      <c r="G6" s="13" t="str">
        <f>G35</f>
        <v>肉絲豆芽</v>
      </c>
      <c r="H6" s="31" t="str">
        <f>G36&amp;G37&amp;G38&amp;G39&amp;G40</f>
        <v>豬後腿肉綠豆芽胡蘿蔔大蒜</v>
      </c>
      <c r="I6" s="26" t="str">
        <f>I35</f>
        <v>椒鹽薯餅</v>
      </c>
      <c r="J6" s="31" t="str">
        <f>I36&amp;I37&amp;I38&amp;I39&amp;I40</f>
        <v>薯餅胡椒鹽</v>
      </c>
      <c r="K6" s="22" t="s">
        <v>1</v>
      </c>
      <c r="L6" s="92" t="s">
        <v>31</v>
      </c>
      <c r="M6" s="22" t="str">
        <f>M35</f>
        <v>好彩頭湯</v>
      </c>
      <c r="N6" s="31" t="str">
        <f>M36&amp;M37&amp;M38&amp;M39&amp;M40</f>
        <v>白蘿蔔胡蘿蔔薑豬骨</v>
      </c>
      <c r="O6" s="74" t="str">
        <f>O35</f>
        <v>水果</v>
      </c>
      <c r="P6" s="112" t="s">
        <v>57</v>
      </c>
      <c r="Q6" s="111">
        <v>5</v>
      </c>
      <c r="R6" s="33">
        <v>2.5</v>
      </c>
      <c r="S6" s="34">
        <v>2</v>
      </c>
      <c r="T6" s="33">
        <v>2.7</v>
      </c>
      <c r="U6" s="22"/>
      <c r="V6" s="35">
        <v>1</v>
      </c>
      <c r="W6" s="36">
        <f t="shared" si="1"/>
        <v>769</v>
      </c>
    </row>
    <row r="7" spans="1:27" ht="39" customHeight="1">
      <c r="A7" s="78">
        <f>IF(A6="","",IF(MONTH(A6)&lt;&gt;MONTH(A6+1),"",A6+1))</f>
        <v>45343</v>
      </c>
      <c r="B7" s="158" t="str">
        <f t="shared" si="0"/>
        <v>三</v>
      </c>
      <c r="C7" s="80" t="str">
        <f>C41</f>
        <v>西式特餐</v>
      </c>
      <c r="D7" s="81" t="str">
        <f>C42&amp;C43</f>
        <v>義大利麵</v>
      </c>
      <c r="E7" s="14" t="str">
        <f>E41</f>
        <v>西式肉醬</v>
      </c>
      <c r="F7" s="31" t="str">
        <f>E42&amp;E43&amp;E44&amp;E45&amp;E46</f>
        <v>豬絞肉馬鈴薯洋蔥蕃茄糊大蒜</v>
      </c>
      <c r="G7" s="13" t="str">
        <f>G41</f>
        <v>培根甘藍</v>
      </c>
      <c r="H7" s="31" t="str">
        <f>G42&amp;G43&amp;G44&amp;G45&amp;G46</f>
        <v>培根甘藍胡蘿蔔大蒜</v>
      </c>
      <c r="I7" s="26" t="str">
        <f>I41</f>
        <v>麥香雞塊</v>
      </c>
      <c r="J7" s="31" t="str">
        <f>I42&amp;I43&amp;I44&amp;I45&amp;I46</f>
        <v>雞塊</v>
      </c>
      <c r="K7" s="22" t="s">
        <v>1</v>
      </c>
      <c r="L7" s="92" t="s">
        <v>31</v>
      </c>
      <c r="M7" s="22" t="str">
        <f>M41</f>
        <v>玉米濃湯</v>
      </c>
      <c r="N7" s="31" t="str">
        <f>M42&amp;M43&amp;M44&amp;M45&amp;M46</f>
        <v>雞蛋玉米粒罐頭玉米醬罐頭濃湯粉</v>
      </c>
      <c r="O7" s="22" t="str">
        <f>O41</f>
        <v>小餐包</v>
      </c>
      <c r="Q7" s="33">
        <v>4</v>
      </c>
      <c r="R7" s="33">
        <v>2.5</v>
      </c>
      <c r="S7" s="34">
        <v>2</v>
      </c>
      <c r="T7" s="33">
        <v>2.9</v>
      </c>
      <c r="U7" s="22"/>
      <c r="V7" s="35"/>
      <c r="W7" s="36">
        <f t="shared" si="1"/>
        <v>648</v>
      </c>
    </row>
    <row r="8" spans="1:27" ht="39" customHeight="1">
      <c r="A8" s="78">
        <f>IF(A7="","",IF(MONTH(A7)&lt;&gt;MONTH(A7+1),"",A7+1))</f>
        <v>45344</v>
      </c>
      <c r="B8" s="158" t="str">
        <f t="shared" si="0"/>
        <v>四</v>
      </c>
      <c r="C8" s="80" t="str">
        <f>C47</f>
        <v>糙米飯</v>
      </c>
      <c r="D8" s="81" t="str">
        <f>C48&amp;B49</f>
        <v>米</v>
      </c>
      <c r="E8" s="14" t="str">
        <f>E47</f>
        <v>醬瓜燒雞</v>
      </c>
      <c r="F8" s="77" t="str">
        <f>E48&amp;E49&amp;E50&amp;E51&amp;E52</f>
        <v>肉雞白蘿蔔胡蘿蔔醬瓜薑</v>
      </c>
      <c r="G8" s="13" t="str">
        <f>G47</f>
        <v>蛋香冬粉</v>
      </c>
      <c r="H8" s="77" t="str">
        <f>G48&amp;G49&amp;G50&amp;G51&amp;G52</f>
        <v>雞蛋冬粉時蔬乾木耳大蒜</v>
      </c>
      <c r="I8" s="13" t="str">
        <f>I47</f>
        <v>醬燒油腐</v>
      </c>
      <c r="J8" s="77" t="str">
        <f>I48&amp;I49&amp;I50&amp;I51&amp;I52</f>
        <v>油豆腐滷包大蒜</v>
      </c>
      <c r="K8" s="22" t="s">
        <v>1</v>
      </c>
      <c r="L8" s="92" t="s">
        <v>31</v>
      </c>
      <c r="M8" s="76" t="str">
        <f>M47</f>
        <v>綠豆湯</v>
      </c>
      <c r="N8" s="77" t="str">
        <f>M48&amp;M49&amp;M50&amp;M51&amp;M52</f>
        <v>綠豆紅砂糖</v>
      </c>
      <c r="O8" s="22" t="str">
        <f>O47</f>
        <v>TAP豆漿</v>
      </c>
      <c r="Q8" s="33">
        <v>5</v>
      </c>
      <c r="R8" s="33">
        <v>2.5</v>
      </c>
      <c r="S8" s="34">
        <v>1.7</v>
      </c>
      <c r="T8" s="33">
        <v>3</v>
      </c>
      <c r="U8" s="22"/>
      <c r="V8" s="35"/>
      <c r="W8" s="36">
        <f t="shared" si="1"/>
        <v>715</v>
      </c>
    </row>
    <row r="9" spans="1:27" ht="39" customHeight="1">
      <c r="A9" s="78">
        <f t="shared" si="2"/>
        <v>45345</v>
      </c>
      <c r="B9" s="158" t="str">
        <f t="shared" si="0"/>
        <v>五</v>
      </c>
      <c r="C9" s="80" t="str">
        <f>C53</f>
        <v>芝麻飯</v>
      </c>
      <c r="D9" s="81" t="str">
        <f>C54&amp;C55</f>
        <v>米芝麻(熟)</v>
      </c>
      <c r="E9" s="14" t="str">
        <f>E53</f>
        <v>泡菜肉片</v>
      </c>
      <c r="F9" s="31" t="str">
        <f>E54&amp;E55&amp;E56&amp;E57</f>
        <v>豬後腿肉韓式泡菜胡蘿蔔大蒜</v>
      </c>
      <c r="G9" s="13" t="str">
        <f>G53</f>
        <v>昆布輪煮</v>
      </c>
      <c r="H9" s="31" t="str">
        <f>G54&amp;G55&amp;G56&amp;G57</f>
        <v>黑輪乾海帶大蒜</v>
      </c>
      <c r="I9" s="26" t="str">
        <f>I53</f>
        <v>五香豆干</v>
      </c>
      <c r="J9" s="31" t="str">
        <f>I54&amp;I55&amp;I56&amp;I57</f>
        <v>豆干滷包大蒜</v>
      </c>
      <c r="K9" s="22" t="s">
        <v>1</v>
      </c>
      <c r="L9" s="92" t="s">
        <v>31</v>
      </c>
      <c r="M9" s="22" t="str">
        <f>M53</f>
        <v>鮮蔬湯</v>
      </c>
      <c r="N9" s="31" t="str">
        <f>M54&amp;M55&amp;M56&amp;M57</f>
        <v>時蔬胡蘿蔔薑豬骨</v>
      </c>
      <c r="O9" s="22" t="str">
        <f>O53</f>
        <v>乳品</v>
      </c>
      <c r="Q9" s="33">
        <v>5</v>
      </c>
      <c r="R9" s="33">
        <v>2.5</v>
      </c>
      <c r="S9" s="34">
        <v>1.6</v>
      </c>
      <c r="T9" s="33">
        <v>2.9</v>
      </c>
      <c r="U9" s="22">
        <v>1</v>
      </c>
      <c r="V9" s="35"/>
      <c r="W9" s="36">
        <f t="shared" si="1"/>
        <v>828</v>
      </c>
    </row>
    <row r="10" spans="1:27" ht="39" customHeight="1">
      <c r="A10" s="78">
        <f>IF(A9="","",IF(MONTH(A9)&lt;&gt;MONTH(A9+1),"",A9+3))</f>
        <v>45348</v>
      </c>
      <c r="B10" s="158" t="str">
        <f t="shared" si="0"/>
        <v>一</v>
      </c>
      <c r="C10" s="80" t="str">
        <f>C59</f>
        <v>白米飯</v>
      </c>
      <c r="D10" s="81" t="str">
        <f>C60&amp;B61</f>
        <v>米</v>
      </c>
      <c r="E10" s="14" t="str">
        <f>E59</f>
        <v>醬香雞翅</v>
      </c>
      <c r="F10" s="31" t="str">
        <f>E60&amp;E61</f>
        <v>三節翅大蒜</v>
      </c>
      <c r="G10" s="13" t="str">
        <f>G59</f>
        <v>茄汁豆腐</v>
      </c>
      <c r="H10" s="31" t="str">
        <f>G60&amp;G61&amp;G62&amp;G63&amp;G64</f>
        <v>豬絞肉豆腐洋蔥大蒜番茄糊</v>
      </c>
      <c r="I10" s="26" t="str">
        <f>I59</f>
        <v>蛋香雙色</v>
      </c>
      <c r="J10" s="31" t="str">
        <f>I60&amp;I61&amp;I62&amp;I63&amp;I64</f>
        <v>雞蛋白蘿蔔胡蘿蔔大蒜</v>
      </c>
      <c r="K10" s="22" t="s">
        <v>1</v>
      </c>
      <c r="L10" s="92" t="s">
        <v>31</v>
      </c>
      <c r="M10" s="32" t="str">
        <f>M59</f>
        <v>珍菇芽湯</v>
      </c>
      <c r="N10" s="31" t="str">
        <f>M60&amp;M61&amp;M62&amp;M63&amp;M64</f>
        <v>乾裙帶菜金針菇薑柴魚片</v>
      </c>
      <c r="O10" s="22" t="str">
        <f>O59</f>
        <v>果汁</v>
      </c>
      <c r="Q10" s="33">
        <v>5</v>
      </c>
      <c r="R10" s="33">
        <v>2.5</v>
      </c>
      <c r="S10" s="34">
        <v>1.6</v>
      </c>
      <c r="T10" s="33">
        <v>2.9</v>
      </c>
      <c r="U10" s="22"/>
      <c r="V10" s="35"/>
      <c r="W10" s="36">
        <f t="shared" si="1"/>
        <v>708</v>
      </c>
    </row>
    <row r="11" spans="1:27" ht="39" customHeight="1">
      <c r="A11" s="78">
        <f t="shared" si="2"/>
        <v>45349</v>
      </c>
      <c r="B11" s="158" t="str">
        <f t="shared" si="0"/>
        <v>二</v>
      </c>
      <c r="C11" s="80" t="str">
        <f>C65</f>
        <v>糙米飯</v>
      </c>
      <c r="D11" s="81" t="str">
        <f>C66&amp;C67</f>
        <v>米糙米</v>
      </c>
      <c r="E11" s="14" t="str">
        <f>E65</f>
        <v>筍干滷肉</v>
      </c>
      <c r="F11" s="31" t="str">
        <f>E66&amp;E67&amp;E68&amp;E69</f>
        <v>豬後腿肉麻竹筍干豆輪大蒜</v>
      </c>
      <c r="G11" s="14" t="str">
        <f>G65</f>
        <v>培根芽菜</v>
      </c>
      <c r="H11" s="31" t="str">
        <f>G66&amp;G67&amp;G68&amp;G69</f>
        <v>培根綠豆芽胡蘿蔔大蒜</v>
      </c>
      <c r="I11" s="26" t="str">
        <f>I65</f>
        <v>滷野菜天</v>
      </c>
      <c r="J11" s="31" t="str">
        <f>I66&amp;I67&amp;I68&amp;I69</f>
        <v>野菜天滷包大蒜</v>
      </c>
      <c r="K11" s="22" t="s">
        <v>1</v>
      </c>
      <c r="L11" s="92" t="s">
        <v>31</v>
      </c>
      <c r="M11" s="76" t="str">
        <f>M65</f>
        <v>蕪菁湯</v>
      </c>
      <c r="N11" s="31" t="str">
        <f>M66&amp;M67&amp;M68&amp;M69</f>
        <v>結頭菜胡蘿蔔薑豬骨</v>
      </c>
      <c r="O11" s="5" t="str">
        <f>O65</f>
        <v>乳品</v>
      </c>
      <c r="P11" s="112" t="s">
        <v>57</v>
      </c>
      <c r="Q11" s="111">
        <v>5.0999999999999996</v>
      </c>
      <c r="R11" s="33">
        <v>2.5</v>
      </c>
      <c r="S11" s="34">
        <v>1.8</v>
      </c>
      <c r="T11" s="33">
        <v>2.9</v>
      </c>
      <c r="U11" s="22"/>
      <c r="V11" s="35">
        <v>1</v>
      </c>
      <c r="W11" s="36">
        <f t="shared" si="1"/>
        <v>780</v>
      </c>
    </row>
    <row r="12" spans="1:27" ht="39" customHeight="1">
      <c r="A12" s="78">
        <f>IF(A11="","",IF(MONTH(A11)&lt;&gt;MONTH(A11+1),"",A11+2))</f>
        <v>45351</v>
      </c>
      <c r="B12" s="158" t="str">
        <f t="shared" si="0"/>
        <v>四</v>
      </c>
      <c r="C12" s="80" t="str">
        <f>C71</f>
        <v>糙米飯</v>
      </c>
      <c r="D12" s="81" t="str">
        <f>C72&amp;C73</f>
        <v>米糙米</v>
      </c>
      <c r="E12" s="14" t="str">
        <f>E71</f>
        <v>豆瓣燒雞</v>
      </c>
      <c r="F12" s="31" t="str">
        <f>E72&amp;E73&amp;E74&amp;E75</f>
        <v>肉雞海帶結大蒜豆瓣醬</v>
      </c>
      <c r="G12" s="14" t="str">
        <f>G71</f>
        <v>黑白雙滷</v>
      </c>
      <c r="H12" s="31" t="str">
        <f>G72&amp;G73&amp;G74&amp;G75</f>
        <v>黑輪白蘿蔔胡蘿蔔大蒜</v>
      </c>
      <c r="I12" s="14" t="str">
        <f>I71</f>
        <v>蜜汁豆干</v>
      </c>
      <c r="J12" s="31" t="str">
        <f>I72&amp;I73&amp;I74&amp;I75</f>
        <v>豆干滷包大蒜</v>
      </c>
      <c r="K12" s="22" t="s">
        <v>1</v>
      </c>
      <c r="L12" s="92" t="s">
        <v>31</v>
      </c>
      <c r="M12" s="14" t="str">
        <f>M71</f>
        <v>燒仙草</v>
      </c>
      <c r="N12" s="31" t="str">
        <f>M72&amp;M73&amp;M74&amp;M75</f>
        <v>仙草凍紅砂糖西谷米</v>
      </c>
      <c r="O12" s="22" t="str">
        <f>O71</f>
        <v>TAP豆漿</v>
      </c>
      <c r="Q12" s="33">
        <v>5</v>
      </c>
      <c r="R12" s="33">
        <v>2.5</v>
      </c>
      <c r="S12" s="34">
        <v>2</v>
      </c>
      <c r="T12" s="33">
        <v>2.9</v>
      </c>
      <c r="U12" s="22"/>
      <c r="V12" s="35"/>
      <c r="W12" s="36">
        <f t="shared" si="1"/>
        <v>718</v>
      </c>
    </row>
    <row r="13" spans="1:27" ht="23.1" customHeight="1">
      <c r="A13" s="2" t="s">
        <v>4</v>
      </c>
      <c r="B13" s="159"/>
      <c r="C13" s="114"/>
      <c r="D13" s="130"/>
      <c r="F13" s="115"/>
      <c r="G13" s="5"/>
      <c r="H13" s="115"/>
      <c r="I13" s="5"/>
      <c r="J13" s="115"/>
      <c r="K13" s="113"/>
      <c r="L13" s="116"/>
      <c r="M13" s="5"/>
      <c r="N13" s="115"/>
      <c r="P13" s="117"/>
      <c r="V13" s="6"/>
      <c r="W13" s="105"/>
    </row>
    <row r="14" spans="1:27" ht="23.1" customHeight="1">
      <c r="A14" s="11" t="s">
        <v>221</v>
      </c>
      <c r="B14" s="159"/>
      <c r="C14" s="3"/>
      <c r="D14" s="3"/>
    </row>
    <row r="15" spans="1:27">
      <c r="A15" s="19" t="s">
        <v>52</v>
      </c>
      <c r="B15" s="160"/>
      <c r="C15" s="20"/>
      <c r="D15" s="21"/>
      <c r="E15" s="20"/>
      <c r="F15" s="21"/>
      <c r="G15" s="20"/>
      <c r="H15" s="21"/>
      <c r="I15" s="20"/>
      <c r="J15" s="21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</row>
    <row r="16" spans="1:27">
      <c r="A16" s="132" t="s">
        <v>71</v>
      </c>
      <c r="B16" s="161" t="s">
        <v>38</v>
      </c>
      <c r="C16" s="93" t="s">
        <v>5</v>
      </c>
      <c r="D16" s="87" t="s">
        <v>14</v>
      </c>
      <c r="E16" s="87" t="s">
        <v>6</v>
      </c>
      <c r="F16" s="87" t="s">
        <v>14</v>
      </c>
      <c r="G16" s="85" t="s">
        <v>7</v>
      </c>
      <c r="H16" s="87" t="s">
        <v>14</v>
      </c>
      <c r="I16" s="85" t="s">
        <v>8</v>
      </c>
      <c r="J16" s="87" t="s">
        <v>14</v>
      </c>
      <c r="K16" s="94" t="s">
        <v>9</v>
      </c>
      <c r="L16" s="87" t="s">
        <v>14</v>
      </c>
      <c r="M16" s="85" t="s">
        <v>3</v>
      </c>
      <c r="N16" s="86" t="s">
        <v>15</v>
      </c>
      <c r="O16" s="26" t="s">
        <v>58</v>
      </c>
      <c r="P16" s="26" t="s">
        <v>59</v>
      </c>
      <c r="Q16" s="16"/>
      <c r="R16" s="16"/>
      <c r="S16" s="17"/>
      <c r="T16" s="16"/>
      <c r="U16" s="18"/>
      <c r="V16" s="18"/>
      <c r="W16" s="18"/>
      <c r="X16" s="18"/>
      <c r="Y16" s="18"/>
      <c r="Z16" s="18"/>
      <c r="AA16" s="18"/>
    </row>
    <row r="17" spans="1:20" s="4" customFormat="1" ht="16.5" customHeight="1">
      <c r="A17" s="135" t="s">
        <v>144</v>
      </c>
      <c r="B17" s="162" t="str">
        <f>B3</f>
        <v>五</v>
      </c>
      <c r="C17" s="121" t="s">
        <v>35</v>
      </c>
      <c r="D17" s="123"/>
      <c r="E17" s="122" t="s">
        <v>135</v>
      </c>
      <c r="F17" s="123"/>
      <c r="G17" s="110" t="s">
        <v>138</v>
      </c>
      <c r="H17" s="60"/>
      <c r="I17" s="109" t="s">
        <v>140</v>
      </c>
      <c r="J17" s="109"/>
      <c r="K17" s="59" t="s">
        <v>1</v>
      </c>
      <c r="L17" s="61"/>
      <c r="M17" s="15" t="s">
        <v>137</v>
      </c>
      <c r="N17" s="12"/>
      <c r="O17" s="75" t="s">
        <v>133</v>
      </c>
      <c r="P17" s="112" t="s">
        <v>57</v>
      </c>
      <c r="Q17" s="40"/>
      <c r="R17" s="41"/>
      <c r="S17" s="9"/>
      <c r="T17" s="7"/>
    </row>
    <row r="18" spans="1:20" s="4" customFormat="1" ht="16.5" customHeight="1">
      <c r="B18" s="166">
        <f>A3</f>
        <v>45338</v>
      </c>
      <c r="C18" s="124" t="s">
        <v>10</v>
      </c>
      <c r="D18" s="123">
        <v>10</v>
      </c>
      <c r="E18" s="125" t="s">
        <v>73</v>
      </c>
      <c r="F18" s="126">
        <v>6.5</v>
      </c>
      <c r="G18" s="69" t="s">
        <v>23</v>
      </c>
      <c r="H18" s="62">
        <v>5</v>
      </c>
      <c r="I18" s="137" t="s">
        <v>141</v>
      </c>
      <c r="J18" s="109">
        <v>8</v>
      </c>
      <c r="K18" s="63" t="s">
        <v>9</v>
      </c>
      <c r="L18" s="64">
        <v>7</v>
      </c>
      <c r="M18" s="15" t="s">
        <v>79</v>
      </c>
      <c r="N18" s="12">
        <v>0.2</v>
      </c>
      <c r="O18" s="91"/>
      <c r="P18" s="62"/>
      <c r="Q18" s="37"/>
      <c r="R18" s="42"/>
      <c r="S18" s="8"/>
      <c r="T18" s="7"/>
    </row>
    <row r="19" spans="1:20" s="4" customFormat="1" ht="16.5" customHeight="1">
      <c r="A19" s="57"/>
      <c r="B19" s="167"/>
      <c r="C19" s="124"/>
      <c r="D19" s="61"/>
      <c r="E19" s="125"/>
      <c r="F19" s="126"/>
      <c r="G19" s="67" t="s">
        <v>136</v>
      </c>
      <c r="H19" s="62">
        <v>1</v>
      </c>
      <c r="I19" s="28" t="s">
        <v>105</v>
      </c>
      <c r="J19" s="109">
        <v>1</v>
      </c>
      <c r="K19" s="59" t="s">
        <v>11</v>
      </c>
      <c r="L19" s="61">
        <v>0.05</v>
      </c>
      <c r="M19" s="15" t="s">
        <v>142</v>
      </c>
      <c r="N19" s="12">
        <v>0.6</v>
      </c>
      <c r="O19" s="83"/>
      <c r="P19" s="62"/>
      <c r="Q19" s="40"/>
      <c r="R19" s="42"/>
      <c r="S19" s="8"/>
      <c r="T19" s="7"/>
    </row>
    <row r="20" spans="1:20" s="4" customFormat="1" ht="16.5" customHeight="1">
      <c r="A20" s="57"/>
      <c r="B20" s="164"/>
      <c r="C20" s="99"/>
      <c r="D20" s="61"/>
      <c r="E20" s="125"/>
      <c r="F20" s="126"/>
      <c r="G20" s="67" t="s">
        <v>139</v>
      </c>
      <c r="H20" s="62">
        <v>1</v>
      </c>
      <c r="I20" s="138" t="s">
        <v>11</v>
      </c>
      <c r="J20" s="109">
        <v>0.05</v>
      </c>
      <c r="K20" s="59"/>
      <c r="L20" s="61"/>
      <c r="M20" s="15" t="s">
        <v>45</v>
      </c>
      <c r="N20" s="12">
        <v>0.05</v>
      </c>
      <c r="O20" s="84"/>
      <c r="P20" s="58"/>
      <c r="Q20" s="40"/>
      <c r="R20" s="42"/>
      <c r="S20" s="8"/>
      <c r="T20" s="7"/>
    </row>
    <row r="21" spans="1:20" s="4" customFormat="1" ht="16.5" customHeight="1">
      <c r="A21" s="57"/>
      <c r="B21" s="164"/>
      <c r="C21" s="99"/>
      <c r="D21" s="61"/>
      <c r="E21" s="125"/>
      <c r="F21" s="126"/>
      <c r="G21" s="28" t="s">
        <v>151</v>
      </c>
      <c r="H21" s="58">
        <v>0.01</v>
      </c>
      <c r="I21" s="127"/>
      <c r="J21" s="126"/>
      <c r="K21" s="59"/>
      <c r="L21" s="61"/>
      <c r="M21" s="15"/>
      <c r="N21" s="12"/>
      <c r="O21" s="84"/>
      <c r="P21" s="58"/>
      <c r="Q21" s="38"/>
      <c r="R21" s="43"/>
      <c r="S21" s="8"/>
      <c r="T21" s="7"/>
    </row>
    <row r="22" spans="1:20" s="4" customFormat="1" ht="16.5" customHeight="1">
      <c r="A22" s="57"/>
      <c r="B22" s="167"/>
      <c r="C22" s="124"/>
      <c r="D22" s="61"/>
      <c r="E22" s="71"/>
      <c r="F22" s="29"/>
      <c r="G22" s="28" t="s">
        <v>22</v>
      </c>
      <c r="H22" s="58">
        <v>0.5</v>
      </c>
      <c r="I22" s="127"/>
      <c r="J22" s="126"/>
      <c r="K22" s="59"/>
      <c r="L22" s="61"/>
      <c r="M22" s="124"/>
      <c r="N22" s="126"/>
      <c r="Q22" s="7"/>
      <c r="R22" s="7"/>
      <c r="S22" s="8"/>
      <c r="T22" s="7"/>
    </row>
    <row r="23" spans="1:20" s="4" customFormat="1" ht="16.5" customHeight="1">
      <c r="A23" s="4" t="s">
        <v>145</v>
      </c>
      <c r="B23" s="162" t="str">
        <f>B4</f>
        <v>六</v>
      </c>
      <c r="C23" s="128" t="s">
        <v>152</v>
      </c>
      <c r="D23" s="131"/>
      <c r="E23" s="72" t="s">
        <v>153</v>
      </c>
      <c r="F23" s="12"/>
      <c r="G23" s="15" t="s">
        <v>155</v>
      </c>
      <c r="H23" s="139"/>
      <c r="I23" s="12" t="s">
        <v>157</v>
      </c>
      <c r="J23" s="12"/>
      <c r="K23" s="141" t="s">
        <v>1</v>
      </c>
      <c r="L23" s="61"/>
      <c r="M23" s="15" t="s">
        <v>160</v>
      </c>
      <c r="N23" s="15"/>
      <c r="O23" s="76" t="s">
        <v>143</v>
      </c>
      <c r="Q23" s="7"/>
      <c r="R23" s="7"/>
      <c r="S23" s="9"/>
      <c r="T23" s="7"/>
    </row>
    <row r="24" spans="1:20" s="4" customFormat="1" ht="16.5" customHeight="1">
      <c r="B24" s="166">
        <f>A4</f>
        <v>45339</v>
      </c>
      <c r="C24" s="15" t="s">
        <v>10</v>
      </c>
      <c r="D24" s="12">
        <v>7</v>
      </c>
      <c r="E24" s="88" t="s">
        <v>148</v>
      </c>
      <c r="F24" s="12">
        <v>7</v>
      </c>
      <c r="G24" s="136" t="s">
        <v>54</v>
      </c>
      <c r="H24" s="140">
        <v>0.3</v>
      </c>
      <c r="I24" s="12" t="s">
        <v>158</v>
      </c>
      <c r="J24" s="12">
        <v>4</v>
      </c>
      <c r="K24" s="142" t="s">
        <v>9</v>
      </c>
      <c r="L24" s="64">
        <v>7</v>
      </c>
      <c r="M24" s="15" t="s">
        <v>161</v>
      </c>
      <c r="N24" s="12">
        <v>0.2</v>
      </c>
      <c r="Q24" s="7"/>
      <c r="R24" s="7"/>
      <c r="S24" s="8"/>
      <c r="T24" s="7"/>
    </row>
    <row r="25" spans="1:20" s="4" customFormat="1" ht="16.5" customHeight="1">
      <c r="A25" s="66"/>
      <c r="B25" s="165"/>
      <c r="C25" s="15" t="s">
        <v>12</v>
      </c>
      <c r="D25" s="12">
        <v>3</v>
      </c>
      <c r="E25" s="88" t="s">
        <v>154</v>
      </c>
      <c r="F25" s="12">
        <v>3</v>
      </c>
      <c r="G25" s="88" t="s">
        <v>156</v>
      </c>
      <c r="H25" s="12">
        <v>6</v>
      </c>
      <c r="I25" s="143" t="s">
        <v>159</v>
      </c>
      <c r="J25" s="144"/>
      <c r="K25" s="59" t="s">
        <v>11</v>
      </c>
      <c r="L25" s="61">
        <v>0.05</v>
      </c>
      <c r="M25" s="15" t="s">
        <v>162</v>
      </c>
      <c r="N25" s="12">
        <v>0.01</v>
      </c>
      <c r="Q25" s="7"/>
      <c r="R25" s="7"/>
      <c r="S25" s="8"/>
      <c r="T25" s="7"/>
    </row>
    <row r="26" spans="1:20" s="4" customFormat="1" ht="16.5" customHeight="1">
      <c r="A26" s="66"/>
      <c r="B26" s="164"/>
      <c r="C26" s="99"/>
      <c r="D26" s="61"/>
      <c r="E26" s="88" t="s">
        <v>11</v>
      </c>
      <c r="F26" s="12">
        <v>0.05</v>
      </c>
      <c r="G26" s="88" t="s">
        <v>41</v>
      </c>
      <c r="H26" s="12">
        <v>0.5</v>
      </c>
      <c r="I26" s="28"/>
      <c r="J26" s="65"/>
      <c r="K26" s="59"/>
      <c r="L26" s="61"/>
      <c r="M26" s="15" t="s">
        <v>163</v>
      </c>
      <c r="N26" s="12">
        <v>1</v>
      </c>
      <c r="Q26" s="7"/>
      <c r="R26" s="7"/>
      <c r="S26" s="8"/>
      <c r="T26" s="7"/>
    </row>
    <row r="27" spans="1:20" s="4" customFormat="1" ht="16.5" customHeight="1">
      <c r="A27" s="66"/>
      <c r="B27" s="164"/>
      <c r="C27" s="99"/>
      <c r="D27" s="61"/>
      <c r="E27" s="88"/>
      <c r="F27" s="12"/>
      <c r="G27" s="88" t="s">
        <v>11</v>
      </c>
      <c r="H27" s="12">
        <v>0.05</v>
      </c>
      <c r="I27" s="28"/>
      <c r="J27" s="65"/>
      <c r="K27" s="59"/>
      <c r="L27" s="61"/>
      <c r="M27" s="15"/>
      <c r="N27" s="12"/>
      <c r="Q27" s="7"/>
      <c r="R27" s="7"/>
      <c r="S27" s="8"/>
      <c r="T27" s="7"/>
    </row>
    <row r="28" spans="1:20" s="4" customFormat="1" ht="16.5" customHeight="1">
      <c r="A28" s="66"/>
      <c r="B28" s="164"/>
      <c r="C28" s="99"/>
      <c r="D28" s="61"/>
      <c r="E28" s="15"/>
      <c r="F28" s="12"/>
      <c r="I28" s="28"/>
      <c r="J28" s="65"/>
      <c r="K28" s="59"/>
      <c r="L28" s="61"/>
      <c r="M28" s="15"/>
      <c r="N28" s="12"/>
      <c r="Q28" s="7"/>
      <c r="R28" s="7"/>
      <c r="S28" s="8"/>
      <c r="T28" s="7"/>
    </row>
    <row r="29" spans="1:20" s="4" customFormat="1" ht="16.5" customHeight="1">
      <c r="A29" s="4" t="s">
        <v>146</v>
      </c>
      <c r="B29" s="162" t="str">
        <f>B5</f>
        <v>一</v>
      </c>
      <c r="C29" s="100" t="s">
        <v>119</v>
      </c>
      <c r="D29" s="12"/>
      <c r="E29" s="72" t="s">
        <v>149</v>
      </c>
      <c r="F29" s="12"/>
      <c r="G29" s="72" t="s">
        <v>164</v>
      </c>
      <c r="H29" s="12"/>
      <c r="I29" s="12" t="s">
        <v>167</v>
      </c>
      <c r="J29" s="12"/>
      <c r="K29" s="141" t="s">
        <v>1</v>
      </c>
      <c r="L29" s="61"/>
      <c r="M29" s="15" t="s">
        <v>169</v>
      </c>
      <c r="N29" s="12"/>
      <c r="O29" s="75" t="s">
        <v>50</v>
      </c>
      <c r="Q29" s="7"/>
      <c r="T29" s="7"/>
    </row>
    <row r="30" spans="1:20" s="4" customFormat="1" ht="16.5" customHeight="1">
      <c r="B30" s="166">
        <f>A5</f>
        <v>45341</v>
      </c>
      <c r="C30" s="15" t="s">
        <v>10</v>
      </c>
      <c r="D30" s="12">
        <v>10</v>
      </c>
      <c r="E30" s="88" t="s">
        <v>150</v>
      </c>
      <c r="F30" s="12">
        <v>6</v>
      </c>
      <c r="G30" s="88" t="s">
        <v>128</v>
      </c>
      <c r="H30" s="12">
        <v>1</v>
      </c>
      <c r="I30" s="12" t="s">
        <v>168</v>
      </c>
      <c r="J30" s="12">
        <v>4</v>
      </c>
      <c r="K30" s="142" t="s">
        <v>9</v>
      </c>
      <c r="L30" s="64">
        <v>7</v>
      </c>
      <c r="M30" s="15" t="s">
        <v>79</v>
      </c>
      <c r="N30" s="12">
        <v>0.2</v>
      </c>
      <c r="Q30" s="7"/>
      <c r="T30" s="7"/>
    </row>
    <row r="31" spans="1:20" s="4" customFormat="1" ht="16.5" customHeight="1">
      <c r="A31" s="57"/>
      <c r="B31" s="165"/>
      <c r="C31" s="15"/>
      <c r="D31" s="12"/>
      <c r="E31" s="88"/>
      <c r="F31" s="12"/>
      <c r="G31" s="88" t="s">
        <v>165</v>
      </c>
      <c r="H31" s="12">
        <v>5</v>
      </c>
      <c r="I31" s="143" t="s">
        <v>183</v>
      </c>
      <c r="J31" s="144"/>
      <c r="K31" s="59" t="s">
        <v>11</v>
      </c>
      <c r="L31" s="61">
        <v>0.05</v>
      </c>
      <c r="M31" s="15" t="s">
        <v>170</v>
      </c>
      <c r="N31" s="12">
        <v>0.1</v>
      </c>
      <c r="Q31" s="7"/>
      <c r="T31" s="7"/>
    </row>
    <row r="32" spans="1:20" s="4" customFormat="1" ht="16.5" customHeight="1">
      <c r="A32" s="57"/>
      <c r="B32" s="165"/>
      <c r="C32" s="74"/>
      <c r="D32" s="61"/>
      <c r="E32" s="88"/>
      <c r="F32" s="12"/>
      <c r="G32" s="88" t="s">
        <v>41</v>
      </c>
      <c r="H32" s="12">
        <v>0.5</v>
      </c>
      <c r="I32" s="28"/>
      <c r="J32" s="65"/>
      <c r="K32" s="59"/>
      <c r="L32" s="61"/>
      <c r="M32" s="15" t="s">
        <v>45</v>
      </c>
      <c r="N32" s="12">
        <v>0.05</v>
      </c>
      <c r="Q32" s="7"/>
      <c r="T32" s="7"/>
    </row>
    <row r="33" spans="1:22" s="4" customFormat="1" ht="16.5" customHeight="1">
      <c r="A33" s="57"/>
      <c r="B33" s="165"/>
      <c r="C33" s="15"/>
      <c r="D33" s="61"/>
      <c r="E33" s="88"/>
      <c r="F33" s="12"/>
      <c r="G33" s="88" t="s">
        <v>11</v>
      </c>
      <c r="H33" s="12">
        <v>0.05</v>
      </c>
      <c r="I33" s="28"/>
      <c r="J33" s="65"/>
      <c r="K33" s="59"/>
      <c r="L33" s="61"/>
      <c r="M33" s="15" t="s">
        <v>171</v>
      </c>
      <c r="N33" s="12"/>
      <c r="Q33" s="7"/>
      <c r="T33" s="7"/>
    </row>
    <row r="34" spans="1:22" s="4" customFormat="1" ht="16.5" customHeight="1">
      <c r="A34" s="57"/>
      <c r="B34" s="164"/>
      <c r="C34" s="99"/>
      <c r="D34" s="61"/>
      <c r="E34" s="15"/>
      <c r="F34" s="12"/>
      <c r="G34" s="88" t="s">
        <v>166</v>
      </c>
      <c r="H34" s="12"/>
      <c r="I34" s="28"/>
      <c r="J34" s="65"/>
      <c r="K34" s="59"/>
      <c r="L34" s="61"/>
      <c r="M34" s="15"/>
      <c r="N34" s="12"/>
      <c r="Q34" s="7"/>
      <c r="T34" s="7"/>
    </row>
    <row r="35" spans="1:22" s="4" customFormat="1" ht="16.5" customHeight="1">
      <c r="A35" s="4" t="s">
        <v>147</v>
      </c>
      <c r="B35" s="162" t="str">
        <f>B6</f>
        <v>二</v>
      </c>
      <c r="C35" s="128" t="s">
        <v>0</v>
      </c>
      <c r="D35" s="131"/>
      <c r="E35" s="101" t="s">
        <v>85</v>
      </c>
      <c r="F35" s="12"/>
      <c r="G35" s="72" t="s">
        <v>178</v>
      </c>
      <c r="H35" s="12"/>
      <c r="I35" s="109" t="s">
        <v>180</v>
      </c>
      <c r="J35" s="109"/>
      <c r="K35" s="59" t="s">
        <v>1</v>
      </c>
      <c r="L35" s="61"/>
      <c r="M35" s="72" t="s">
        <v>194</v>
      </c>
      <c r="N35" s="72"/>
      <c r="O35" s="103" t="s">
        <v>118</v>
      </c>
      <c r="P35" s="112" t="s">
        <v>57</v>
      </c>
      <c r="Q35" s="50"/>
      <c r="R35" s="51"/>
      <c r="S35" s="41"/>
      <c r="T35" s="51"/>
      <c r="V35" s="41"/>
    </row>
    <row r="36" spans="1:22" s="4" customFormat="1" ht="16.5" customHeight="1">
      <c r="B36" s="166">
        <f>A6</f>
        <v>45342</v>
      </c>
      <c r="C36" s="15" t="s">
        <v>10</v>
      </c>
      <c r="D36" s="12">
        <v>7</v>
      </c>
      <c r="E36" s="101" t="s">
        <v>86</v>
      </c>
      <c r="F36" s="12">
        <v>4</v>
      </c>
      <c r="G36" s="88" t="s">
        <v>179</v>
      </c>
      <c r="H36" s="12">
        <v>1</v>
      </c>
      <c r="I36" s="134" t="s">
        <v>181</v>
      </c>
      <c r="J36" s="109">
        <v>4</v>
      </c>
      <c r="K36" s="63" t="s">
        <v>9</v>
      </c>
      <c r="L36" s="64">
        <v>7</v>
      </c>
      <c r="M36" s="15" t="s">
        <v>195</v>
      </c>
      <c r="N36" s="12">
        <v>3</v>
      </c>
      <c r="P36" s="49"/>
      <c r="Q36" s="43"/>
      <c r="R36" s="37"/>
      <c r="S36" s="42"/>
      <c r="T36" s="37"/>
      <c r="V36" s="42"/>
    </row>
    <row r="37" spans="1:22" s="4" customFormat="1" ht="16.5" customHeight="1">
      <c r="B37" s="168"/>
      <c r="C37" s="15" t="s">
        <v>12</v>
      </c>
      <c r="D37" s="12">
        <v>3</v>
      </c>
      <c r="E37" s="101" t="s">
        <v>87</v>
      </c>
      <c r="F37" s="12">
        <v>3</v>
      </c>
      <c r="G37" s="88" t="s">
        <v>46</v>
      </c>
      <c r="H37" s="12">
        <v>6</v>
      </c>
      <c r="I37" s="138" t="s">
        <v>182</v>
      </c>
      <c r="J37" s="109"/>
      <c r="K37" s="59" t="s">
        <v>11</v>
      </c>
      <c r="L37" s="61">
        <v>0.05</v>
      </c>
      <c r="M37" s="15" t="s">
        <v>196</v>
      </c>
      <c r="N37" s="12">
        <v>1</v>
      </c>
      <c r="P37" s="49"/>
      <c r="Q37" s="43"/>
      <c r="R37" s="52"/>
      <c r="S37" s="52"/>
      <c r="T37" s="52"/>
      <c r="V37" s="53"/>
    </row>
    <row r="38" spans="1:22" s="4" customFormat="1" ht="16.5" customHeight="1">
      <c r="A38" s="66"/>
      <c r="B38" s="165"/>
      <c r="C38" s="15"/>
      <c r="D38" s="61"/>
      <c r="E38" s="101" t="s">
        <v>55</v>
      </c>
      <c r="F38" s="12">
        <v>4</v>
      </c>
      <c r="G38" s="88" t="s">
        <v>41</v>
      </c>
      <c r="H38" s="12">
        <v>0.5</v>
      </c>
      <c r="I38" s="138"/>
      <c r="J38" s="109"/>
      <c r="K38" s="59"/>
      <c r="L38" s="61"/>
      <c r="M38" s="15" t="s">
        <v>45</v>
      </c>
      <c r="N38" s="12">
        <v>0.05</v>
      </c>
      <c r="P38" s="49"/>
      <c r="Q38" s="43"/>
      <c r="R38" s="40"/>
      <c r="S38" s="42"/>
      <c r="T38" s="40"/>
      <c r="V38" s="42"/>
    </row>
    <row r="39" spans="1:22" s="4" customFormat="1" ht="16.5" customHeight="1">
      <c r="A39" s="66"/>
      <c r="B39" s="165"/>
      <c r="C39" s="15"/>
      <c r="D39" s="61"/>
      <c r="E39" s="101" t="s">
        <v>88</v>
      </c>
      <c r="F39" s="12">
        <v>0.01</v>
      </c>
      <c r="G39" s="88" t="s">
        <v>11</v>
      </c>
      <c r="H39" s="12">
        <v>0.05</v>
      </c>
      <c r="I39" s="101"/>
      <c r="J39" s="12"/>
      <c r="K39" s="59"/>
      <c r="L39" s="61"/>
      <c r="M39" s="15" t="s">
        <v>72</v>
      </c>
      <c r="N39" s="12">
        <v>1</v>
      </c>
      <c r="P39" s="49"/>
      <c r="Q39" s="43"/>
      <c r="R39" s="52"/>
      <c r="S39" s="52"/>
      <c r="T39" s="40"/>
      <c r="V39" s="42"/>
    </row>
    <row r="40" spans="1:22" s="4" customFormat="1" ht="16.5" customHeight="1">
      <c r="A40" s="66"/>
      <c r="B40" s="165"/>
      <c r="C40" s="15"/>
      <c r="D40" s="61"/>
      <c r="E40" s="101" t="s">
        <v>11</v>
      </c>
      <c r="F40" s="12">
        <v>0.05</v>
      </c>
      <c r="G40" s="68"/>
      <c r="H40" s="29"/>
      <c r="I40" s="28"/>
      <c r="J40" s="58"/>
      <c r="K40" s="59"/>
      <c r="L40" s="61"/>
      <c r="M40" s="68"/>
      <c r="N40" s="65"/>
      <c r="P40" s="54"/>
      <c r="Q40" s="50"/>
      <c r="R40" s="38"/>
      <c r="S40" s="55"/>
    </row>
    <row r="41" spans="1:22" s="4" customFormat="1" ht="16.5" customHeight="1">
      <c r="A41" s="4" t="s">
        <v>172</v>
      </c>
      <c r="B41" s="162" t="str">
        <f>B7</f>
        <v>三</v>
      </c>
      <c r="C41" s="128" t="s">
        <v>36</v>
      </c>
      <c r="D41" s="131"/>
      <c r="E41" s="152" t="s">
        <v>203</v>
      </c>
      <c r="F41" s="153"/>
      <c r="G41" s="174" t="s">
        <v>84</v>
      </c>
      <c r="H41" s="175"/>
      <c r="I41" s="12" t="s">
        <v>94</v>
      </c>
      <c r="J41" s="12"/>
      <c r="K41" s="59" t="s">
        <v>1</v>
      </c>
      <c r="L41" s="61"/>
      <c r="M41" s="146" t="s">
        <v>96</v>
      </c>
      <c r="N41" s="133"/>
      <c r="O41" s="103" t="s">
        <v>51</v>
      </c>
      <c r="P41" s="49"/>
      <c r="Q41" s="7"/>
      <c r="R41" s="7"/>
      <c r="S41" s="8"/>
      <c r="T41" s="7"/>
    </row>
    <row r="42" spans="1:22" s="4" customFormat="1" ht="16.5" customHeight="1">
      <c r="B42" s="166">
        <f>A7</f>
        <v>45343</v>
      </c>
      <c r="C42" s="15" t="s">
        <v>37</v>
      </c>
      <c r="D42" s="12">
        <v>5</v>
      </c>
      <c r="E42" s="88" t="s">
        <v>40</v>
      </c>
      <c r="F42" s="97">
        <v>7</v>
      </c>
      <c r="G42" s="88" t="s">
        <v>76</v>
      </c>
      <c r="H42" s="96">
        <v>0.3</v>
      </c>
      <c r="I42" s="101" t="s">
        <v>95</v>
      </c>
      <c r="J42" s="12">
        <v>4</v>
      </c>
      <c r="K42" s="63" t="s">
        <v>9</v>
      </c>
      <c r="L42" s="64">
        <v>7</v>
      </c>
      <c r="M42" s="146" t="s">
        <v>91</v>
      </c>
      <c r="N42" s="133">
        <v>0.6</v>
      </c>
      <c r="P42" s="49"/>
      <c r="Q42" s="7"/>
      <c r="R42" s="7"/>
      <c r="S42" s="8"/>
      <c r="T42" s="7"/>
    </row>
    <row r="43" spans="1:22" s="4" customFormat="1" ht="16.5" customHeight="1">
      <c r="A43" s="66"/>
      <c r="B43" s="162"/>
      <c r="C43" s="15"/>
      <c r="D43" s="12"/>
      <c r="E43" s="88" t="s">
        <v>43</v>
      </c>
      <c r="F43" s="97">
        <v>4.5</v>
      </c>
      <c r="G43" s="134" t="s">
        <v>77</v>
      </c>
      <c r="H43" s="96">
        <v>7</v>
      </c>
      <c r="I43" s="172"/>
      <c r="J43" s="96"/>
      <c r="K43" s="59" t="s">
        <v>11</v>
      </c>
      <c r="L43" s="61">
        <v>0.05</v>
      </c>
      <c r="M43" s="146" t="s">
        <v>97</v>
      </c>
      <c r="N43" s="133">
        <v>2</v>
      </c>
      <c r="P43" s="49"/>
      <c r="Q43" s="7"/>
      <c r="R43" s="7"/>
      <c r="S43" s="8"/>
      <c r="T43" s="7"/>
    </row>
    <row r="44" spans="1:22" s="4" customFormat="1" ht="16.5" customHeight="1">
      <c r="A44" s="66"/>
      <c r="B44" s="165"/>
      <c r="C44" s="15"/>
      <c r="D44" s="61"/>
      <c r="E44" s="88" t="s">
        <v>42</v>
      </c>
      <c r="F44" s="97">
        <v>2</v>
      </c>
      <c r="G44" s="88" t="s">
        <v>75</v>
      </c>
      <c r="H44" s="12">
        <v>0.5</v>
      </c>
      <c r="I44" s="173"/>
      <c r="J44" s="96"/>
      <c r="K44" s="59"/>
      <c r="L44" s="61"/>
      <c r="M44" s="146" t="s">
        <v>98</v>
      </c>
      <c r="N44" s="133">
        <v>1</v>
      </c>
      <c r="P44" s="49"/>
      <c r="Q44" s="7"/>
      <c r="R44" s="7"/>
      <c r="S44" s="8"/>
      <c r="T44" s="7"/>
    </row>
    <row r="45" spans="1:22" s="4" customFormat="1" ht="16.5" customHeight="1">
      <c r="A45" s="66"/>
      <c r="B45" s="165"/>
      <c r="C45" s="15"/>
      <c r="D45" s="61"/>
      <c r="E45" s="88" t="s">
        <v>202</v>
      </c>
      <c r="F45" s="12"/>
      <c r="G45" s="98" t="s">
        <v>11</v>
      </c>
      <c r="H45" s="96">
        <v>0.05</v>
      </c>
      <c r="I45" s="173"/>
      <c r="J45" s="12"/>
      <c r="K45" s="59"/>
      <c r="L45" s="61"/>
      <c r="M45" s="146" t="s">
        <v>219</v>
      </c>
      <c r="N45" s="133">
        <v>0.1</v>
      </c>
      <c r="P45" s="49"/>
      <c r="Q45" s="7"/>
      <c r="R45" s="7"/>
      <c r="S45" s="8"/>
      <c r="T45" s="7"/>
    </row>
    <row r="46" spans="1:22" s="4" customFormat="1" ht="16.5" customHeight="1">
      <c r="A46" s="66"/>
      <c r="B46" s="165"/>
      <c r="C46" s="15"/>
      <c r="D46" s="61"/>
      <c r="E46" s="88" t="s">
        <v>11</v>
      </c>
      <c r="F46" s="12">
        <v>0.05</v>
      </c>
      <c r="G46" s="70"/>
      <c r="H46" s="58"/>
      <c r="I46" s="173"/>
      <c r="J46" s="12"/>
      <c r="K46" s="59"/>
      <c r="L46" s="61"/>
      <c r="M46" s="67"/>
      <c r="N46" s="90"/>
      <c r="P46" s="54"/>
      <c r="Q46" s="7"/>
      <c r="R46" s="7"/>
      <c r="S46" s="8"/>
      <c r="T46" s="7"/>
    </row>
    <row r="47" spans="1:22" s="4" customFormat="1" ht="16.5" customHeight="1">
      <c r="A47" s="4" t="s">
        <v>173</v>
      </c>
      <c r="B47" s="162" t="str">
        <f>B8</f>
        <v>四</v>
      </c>
      <c r="C47" s="100" t="s">
        <v>0</v>
      </c>
      <c r="D47" s="139"/>
      <c r="E47" s="152" t="s">
        <v>131</v>
      </c>
      <c r="F47" s="153"/>
      <c r="G47" s="176" t="s">
        <v>104</v>
      </c>
      <c r="H47" s="178"/>
      <c r="I47" s="172" t="s">
        <v>189</v>
      </c>
      <c r="J47" s="96"/>
      <c r="K47" s="59" t="s">
        <v>1</v>
      </c>
      <c r="L47" s="61"/>
      <c r="M47" s="15" t="s">
        <v>191</v>
      </c>
      <c r="N47" s="12"/>
      <c r="O47" s="103" t="s">
        <v>60</v>
      </c>
      <c r="P47" s="191"/>
      <c r="Q47" s="50"/>
      <c r="R47" s="51"/>
      <c r="S47" s="41"/>
      <c r="T47" s="51"/>
      <c r="V47" s="41"/>
    </row>
    <row r="48" spans="1:22" s="4" customFormat="1" ht="16.5" customHeight="1">
      <c r="B48" s="163">
        <f>A8</f>
        <v>45344</v>
      </c>
      <c r="C48" s="15" t="s">
        <v>10</v>
      </c>
      <c r="D48" s="139">
        <v>7</v>
      </c>
      <c r="E48" s="136" t="s">
        <v>132</v>
      </c>
      <c r="F48" s="133">
        <v>9</v>
      </c>
      <c r="G48" s="88" t="s">
        <v>48</v>
      </c>
      <c r="H48" s="12">
        <v>1</v>
      </c>
      <c r="I48" s="173" t="s">
        <v>190</v>
      </c>
      <c r="J48" s="96">
        <v>4.5</v>
      </c>
      <c r="K48" s="63" t="s">
        <v>9</v>
      </c>
      <c r="L48" s="64">
        <v>7</v>
      </c>
      <c r="M48" s="15" t="s">
        <v>192</v>
      </c>
      <c r="N48" s="12">
        <v>2</v>
      </c>
      <c r="P48" s="39"/>
      <c r="Q48" s="43"/>
      <c r="R48" s="37"/>
      <c r="S48" s="42"/>
      <c r="T48" s="37"/>
      <c r="V48" s="42"/>
    </row>
    <row r="49" spans="1:22" s="4" customFormat="1" ht="16.5" customHeight="1">
      <c r="B49" s="164"/>
      <c r="C49" s="15" t="s">
        <v>12</v>
      </c>
      <c r="D49" s="139">
        <v>3</v>
      </c>
      <c r="E49" s="88" t="s">
        <v>74</v>
      </c>
      <c r="F49" s="12">
        <v>3</v>
      </c>
      <c r="G49" s="177" t="s">
        <v>49</v>
      </c>
      <c r="H49" s="153">
        <v>1</v>
      </c>
      <c r="I49" s="173" t="s">
        <v>93</v>
      </c>
      <c r="J49" s="12"/>
      <c r="K49" s="59" t="s">
        <v>11</v>
      </c>
      <c r="L49" s="61">
        <v>0.05</v>
      </c>
      <c r="M49" s="24" t="s">
        <v>193</v>
      </c>
      <c r="N49" s="12">
        <v>1</v>
      </c>
      <c r="P49" s="39"/>
      <c r="Q49" s="43"/>
      <c r="R49" s="52"/>
      <c r="S49" s="52"/>
      <c r="T49" s="52"/>
      <c r="V49" s="53"/>
    </row>
    <row r="50" spans="1:22" s="4" customFormat="1" ht="16.5" customHeight="1">
      <c r="A50" s="99"/>
      <c r="B50" s="164"/>
      <c r="C50" s="99"/>
      <c r="D50" s="61"/>
      <c r="E50" s="24" t="s">
        <v>44</v>
      </c>
      <c r="F50" s="97">
        <v>0.5</v>
      </c>
      <c r="G50" s="177" t="s">
        <v>78</v>
      </c>
      <c r="H50" s="153">
        <v>3</v>
      </c>
      <c r="I50" s="173" t="s">
        <v>11</v>
      </c>
      <c r="J50" s="12">
        <v>0.05</v>
      </c>
      <c r="K50" s="59"/>
      <c r="L50" s="61"/>
      <c r="P50" s="39"/>
      <c r="Q50" s="43"/>
      <c r="R50" s="40"/>
      <c r="S50" s="42"/>
      <c r="T50" s="40"/>
      <c r="V50" s="42"/>
    </row>
    <row r="51" spans="1:22" s="4" customFormat="1" ht="16.5" customHeight="1">
      <c r="A51" s="73"/>
      <c r="B51" s="165"/>
      <c r="C51" s="15"/>
      <c r="D51" s="61"/>
      <c r="E51" s="88" t="s">
        <v>186</v>
      </c>
      <c r="F51" s="97">
        <v>1</v>
      </c>
      <c r="G51" s="177" t="s">
        <v>47</v>
      </c>
      <c r="H51" s="153">
        <v>0.01</v>
      </c>
      <c r="I51" s="28"/>
      <c r="J51" s="58"/>
      <c r="K51" s="59"/>
      <c r="L51" s="61"/>
      <c r="P51" s="39"/>
      <c r="Q51" s="43"/>
      <c r="R51" s="52"/>
      <c r="S51" s="52"/>
      <c r="T51" s="40"/>
      <c r="V51" s="42"/>
    </row>
    <row r="52" spans="1:22" s="4" customFormat="1" ht="16.5" customHeight="1">
      <c r="A52" s="73"/>
      <c r="B52" s="165"/>
      <c r="C52" s="15"/>
      <c r="D52" s="61"/>
      <c r="E52" s="88" t="s">
        <v>45</v>
      </c>
      <c r="F52" s="97">
        <v>0.05</v>
      </c>
      <c r="G52" s="101" t="s">
        <v>11</v>
      </c>
      <c r="H52" s="12">
        <v>0.05</v>
      </c>
      <c r="I52" s="28"/>
      <c r="J52" s="58"/>
      <c r="K52" s="59"/>
      <c r="L52" s="61"/>
      <c r="M52" s="28"/>
      <c r="N52" s="89"/>
      <c r="Q52" s="50"/>
      <c r="R52" s="38"/>
      <c r="S52" s="55"/>
    </row>
    <row r="53" spans="1:22" s="4" customFormat="1" ht="16.5" customHeight="1">
      <c r="A53" s="4" t="s">
        <v>174</v>
      </c>
      <c r="B53" s="169" t="str">
        <f>B9</f>
        <v>五</v>
      </c>
      <c r="C53" s="95" t="s">
        <v>110</v>
      </c>
      <c r="D53" s="12"/>
      <c r="E53" s="12" t="s">
        <v>106</v>
      </c>
      <c r="F53" s="12"/>
      <c r="G53" s="96" t="s">
        <v>187</v>
      </c>
      <c r="H53" s="96"/>
      <c r="I53" s="96" t="s">
        <v>184</v>
      </c>
      <c r="J53" s="96"/>
      <c r="K53" s="59" t="s">
        <v>1</v>
      </c>
      <c r="L53" s="61"/>
      <c r="M53" s="15" t="s">
        <v>120</v>
      </c>
      <c r="N53" s="12"/>
      <c r="O53" s="76" t="s">
        <v>220</v>
      </c>
      <c r="Q53" s="7"/>
      <c r="S53" s="110"/>
      <c r="T53" s="60"/>
    </row>
    <row r="54" spans="1:22" s="4" customFormat="1" ht="16.5" customHeight="1">
      <c r="B54" s="170">
        <f>A9</f>
        <v>45345</v>
      </c>
      <c r="C54" s="15" t="s">
        <v>10</v>
      </c>
      <c r="D54" s="12">
        <v>10</v>
      </c>
      <c r="E54" s="101" t="s">
        <v>99</v>
      </c>
      <c r="F54" s="12">
        <v>6</v>
      </c>
      <c r="G54" s="134" t="s">
        <v>188</v>
      </c>
      <c r="H54" s="148">
        <v>2</v>
      </c>
      <c r="I54" s="101" t="s">
        <v>185</v>
      </c>
      <c r="J54" s="96">
        <v>4.5</v>
      </c>
      <c r="K54" s="63" t="s">
        <v>9</v>
      </c>
      <c r="L54" s="64">
        <v>7</v>
      </c>
      <c r="M54" s="15" t="s">
        <v>78</v>
      </c>
      <c r="N54" s="12">
        <v>3</v>
      </c>
      <c r="Q54" s="7"/>
      <c r="S54" s="69"/>
      <c r="T54" s="62"/>
    </row>
    <row r="55" spans="1:22" s="4" customFormat="1" ht="16.5" customHeight="1">
      <c r="A55" s="99"/>
      <c r="B55" s="169"/>
      <c r="C55" s="15" t="s">
        <v>111</v>
      </c>
      <c r="D55" s="12">
        <v>0.05</v>
      </c>
      <c r="E55" s="101" t="s">
        <v>107</v>
      </c>
      <c r="F55" s="12">
        <v>3</v>
      </c>
      <c r="G55" s="101" t="s">
        <v>134</v>
      </c>
      <c r="H55" s="12">
        <v>1</v>
      </c>
      <c r="I55" s="173" t="s">
        <v>93</v>
      </c>
      <c r="J55" s="96"/>
      <c r="K55" s="59" t="s">
        <v>11</v>
      </c>
      <c r="L55" s="61">
        <v>0.05</v>
      </c>
      <c r="M55" s="24" t="s">
        <v>75</v>
      </c>
      <c r="N55" s="12">
        <v>1</v>
      </c>
      <c r="Q55" s="7"/>
      <c r="S55" s="67"/>
      <c r="T55" s="62"/>
    </row>
    <row r="56" spans="1:22" s="4" customFormat="1" ht="16.5" customHeight="1">
      <c r="A56" s="99"/>
      <c r="B56" s="164"/>
      <c r="C56" s="99"/>
      <c r="D56" s="151"/>
      <c r="E56" s="101" t="s">
        <v>41</v>
      </c>
      <c r="F56" s="12">
        <v>0.5</v>
      </c>
      <c r="G56" s="101" t="s">
        <v>11</v>
      </c>
      <c r="H56" s="12">
        <v>0.05</v>
      </c>
      <c r="I56" s="101" t="s">
        <v>11</v>
      </c>
      <c r="J56" s="12">
        <v>0.05</v>
      </c>
      <c r="K56" s="59"/>
      <c r="L56" s="61"/>
      <c r="M56" s="15" t="s">
        <v>45</v>
      </c>
      <c r="N56" s="12">
        <v>0.05</v>
      </c>
      <c r="Q56" s="7"/>
      <c r="S56" s="67"/>
      <c r="T56" s="62"/>
    </row>
    <row r="57" spans="1:22" s="4" customFormat="1" ht="16.5" customHeight="1">
      <c r="A57" s="66"/>
      <c r="B57" s="165"/>
      <c r="C57" s="15"/>
      <c r="D57" s="151"/>
      <c r="E57" s="88" t="s">
        <v>11</v>
      </c>
      <c r="F57" s="97">
        <v>0.05</v>
      </c>
      <c r="G57" s="88"/>
      <c r="H57" s="12"/>
      <c r="I57" s="173"/>
      <c r="J57" s="12"/>
      <c r="K57" s="59"/>
      <c r="L57" s="61"/>
      <c r="M57" s="15" t="s">
        <v>72</v>
      </c>
      <c r="N57" s="12">
        <v>1</v>
      </c>
      <c r="Q57" s="7"/>
      <c r="S57" s="28"/>
      <c r="T57" s="58"/>
    </row>
    <row r="58" spans="1:22" s="4" customFormat="1" ht="16.5" customHeight="1">
      <c r="A58" s="66"/>
      <c r="B58" s="165"/>
      <c r="C58" s="15"/>
      <c r="D58" s="151"/>
      <c r="E58" s="101"/>
      <c r="F58" s="12"/>
      <c r="G58" s="88"/>
      <c r="H58" s="12"/>
      <c r="I58" s="84"/>
      <c r="J58" s="58"/>
      <c r="K58" s="59"/>
      <c r="L58" s="61"/>
      <c r="M58" s="24"/>
      <c r="N58" s="147"/>
      <c r="Q58" s="7"/>
      <c r="R58" s="7"/>
      <c r="S58" s="8"/>
      <c r="T58" s="7"/>
    </row>
    <row r="59" spans="1:22" s="4" customFormat="1" ht="16.5" customHeight="1">
      <c r="A59" s="1" t="s">
        <v>175</v>
      </c>
      <c r="B59" s="162" t="str">
        <f>B10</f>
        <v>一</v>
      </c>
      <c r="C59" s="100" t="s">
        <v>119</v>
      </c>
      <c r="D59" s="12"/>
      <c r="E59" s="145" t="s">
        <v>126</v>
      </c>
      <c r="F59" s="12"/>
      <c r="G59" s="120" t="s">
        <v>199</v>
      </c>
      <c r="H59" s="109"/>
      <c r="I59" s="96" t="s">
        <v>204</v>
      </c>
      <c r="J59" s="96"/>
      <c r="K59" s="59" t="s">
        <v>1</v>
      </c>
      <c r="L59" s="61"/>
      <c r="M59" s="15" t="s">
        <v>197</v>
      </c>
      <c r="N59" s="12"/>
      <c r="O59" s="75" t="s">
        <v>50</v>
      </c>
    </row>
    <row r="60" spans="1:22" s="4" customFormat="1" ht="16.5" customHeight="1">
      <c r="A60" s="1"/>
      <c r="B60" s="163">
        <f>A10</f>
        <v>45348</v>
      </c>
      <c r="C60" s="15" t="s">
        <v>10</v>
      </c>
      <c r="D60" s="12">
        <v>10</v>
      </c>
      <c r="E60" s="136" t="s">
        <v>127</v>
      </c>
      <c r="F60" s="133">
        <v>9</v>
      </c>
      <c r="G60" s="106" t="s">
        <v>128</v>
      </c>
      <c r="H60" s="109">
        <v>1</v>
      </c>
      <c r="I60" s="134" t="s">
        <v>205</v>
      </c>
      <c r="J60" s="148">
        <v>1.8</v>
      </c>
      <c r="K60" s="63" t="s">
        <v>9</v>
      </c>
      <c r="L60" s="64">
        <v>7</v>
      </c>
      <c r="M60" s="15" t="s">
        <v>79</v>
      </c>
      <c r="N60" s="12">
        <v>0.2</v>
      </c>
    </row>
    <row r="61" spans="1:22" s="4" customFormat="1" ht="16.5" customHeight="1">
      <c r="A61" s="73"/>
      <c r="B61" s="164"/>
      <c r="C61" s="15"/>
      <c r="D61" s="12"/>
      <c r="E61" s="88" t="s">
        <v>11</v>
      </c>
      <c r="F61" s="12">
        <v>0.05</v>
      </c>
      <c r="G61" s="107" t="s">
        <v>101</v>
      </c>
      <c r="H61" s="109">
        <v>5</v>
      </c>
      <c r="I61" s="101" t="s">
        <v>206</v>
      </c>
      <c r="J61" s="12">
        <v>5</v>
      </c>
      <c r="K61" s="59" t="s">
        <v>11</v>
      </c>
      <c r="L61" s="61">
        <v>0.05</v>
      </c>
      <c r="M61" s="15" t="s">
        <v>198</v>
      </c>
      <c r="N61" s="12">
        <v>0.6</v>
      </c>
    </row>
    <row r="62" spans="1:22" s="4" customFormat="1" ht="16.5" customHeight="1">
      <c r="A62" s="18"/>
      <c r="B62" s="164"/>
      <c r="C62" s="74"/>
      <c r="D62" s="61"/>
      <c r="E62" s="88"/>
      <c r="F62" s="97"/>
      <c r="G62" s="107" t="s">
        <v>200</v>
      </c>
      <c r="H62" s="109">
        <v>1</v>
      </c>
      <c r="I62" s="101" t="s">
        <v>41</v>
      </c>
      <c r="J62" s="12">
        <v>0.5</v>
      </c>
      <c r="K62" s="59"/>
      <c r="L62" s="61"/>
      <c r="M62" s="15" t="s">
        <v>45</v>
      </c>
      <c r="N62" s="12">
        <v>0.05</v>
      </c>
    </row>
    <row r="63" spans="1:22" s="4" customFormat="1" ht="16.5" customHeight="1">
      <c r="A63" s="18"/>
      <c r="B63" s="164"/>
      <c r="C63" s="15"/>
      <c r="D63" s="61"/>
      <c r="E63" s="88"/>
      <c r="F63" s="97"/>
      <c r="G63" s="106" t="s">
        <v>11</v>
      </c>
      <c r="H63" s="108">
        <v>0.05</v>
      </c>
      <c r="I63" s="101" t="s">
        <v>11</v>
      </c>
      <c r="J63" s="12">
        <v>0.05</v>
      </c>
      <c r="K63" s="59"/>
      <c r="L63" s="61"/>
      <c r="M63" s="15" t="s">
        <v>81</v>
      </c>
      <c r="N63" s="12">
        <v>0.01</v>
      </c>
    </row>
    <row r="64" spans="1:22" s="4" customFormat="1" ht="16.5" customHeight="1">
      <c r="A64" s="18"/>
      <c r="B64" s="164"/>
      <c r="C64" s="99"/>
      <c r="D64" s="61"/>
      <c r="E64" s="88"/>
      <c r="F64" s="12"/>
      <c r="G64" s="177" t="s">
        <v>201</v>
      </c>
      <c r="H64" s="153"/>
      <c r="I64" s="68"/>
      <c r="J64" s="29"/>
      <c r="K64" s="59"/>
      <c r="L64" s="61"/>
      <c r="M64" s="67"/>
      <c r="N64" s="90"/>
    </row>
    <row r="65" spans="1:16" ht="16.5" customHeight="1">
      <c r="A65" s="1" t="s">
        <v>176</v>
      </c>
      <c r="B65" s="169" t="str">
        <f>B11</f>
        <v>二</v>
      </c>
      <c r="C65" s="128" t="s">
        <v>0</v>
      </c>
      <c r="D65" s="131"/>
      <c r="E65" s="72" t="s">
        <v>121</v>
      </c>
      <c r="F65" s="12"/>
      <c r="G65" s="96" t="s">
        <v>102</v>
      </c>
      <c r="H65" s="96"/>
      <c r="I65" s="96" t="s">
        <v>123</v>
      </c>
      <c r="J65" s="96"/>
      <c r="K65" s="59" t="s">
        <v>1</v>
      </c>
      <c r="L65" s="61"/>
      <c r="M65" s="15" t="s">
        <v>218</v>
      </c>
      <c r="N65" s="12"/>
      <c r="O65" s="76" t="s">
        <v>259</v>
      </c>
      <c r="P65" s="112" t="s">
        <v>57</v>
      </c>
    </row>
    <row r="66" spans="1:16" ht="16.5" customHeight="1">
      <c r="B66" s="170">
        <f>A11</f>
        <v>45349</v>
      </c>
      <c r="C66" s="15" t="s">
        <v>10</v>
      </c>
      <c r="D66" s="12">
        <v>7</v>
      </c>
      <c r="E66" s="88" t="s">
        <v>99</v>
      </c>
      <c r="F66" s="12">
        <v>6</v>
      </c>
      <c r="G66" s="101" t="s">
        <v>210</v>
      </c>
      <c r="H66" s="96">
        <v>0.3</v>
      </c>
      <c r="I66" s="101" t="s">
        <v>211</v>
      </c>
      <c r="J66" s="96">
        <v>4</v>
      </c>
      <c r="K66" s="63" t="s">
        <v>9</v>
      </c>
      <c r="L66" s="64">
        <v>7</v>
      </c>
      <c r="M66" s="15" t="s">
        <v>212</v>
      </c>
      <c r="N66" s="12">
        <v>4</v>
      </c>
    </row>
    <row r="67" spans="1:16" ht="16.5" customHeight="1">
      <c r="C67" s="15" t="s">
        <v>12</v>
      </c>
      <c r="D67" s="12">
        <v>3</v>
      </c>
      <c r="E67" s="134" t="s">
        <v>207</v>
      </c>
      <c r="F67" s="133">
        <v>3</v>
      </c>
      <c r="G67" s="88" t="s">
        <v>46</v>
      </c>
      <c r="H67" s="12">
        <v>6</v>
      </c>
      <c r="I67" s="101" t="s">
        <v>183</v>
      </c>
      <c r="J67" s="96"/>
      <c r="K67" s="59" t="s">
        <v>11</v>
      </c>
      <c r="L67" s="61">
        <v>0.05</v>
      </c>
      <c r="M67" s="24" t="s">
        <v>124</v>
      </c>
      <c r="N67" s="12">
        <v>1</v>
      </c>
    </row>
    <row r="68" spans="1:16" ht="16.5" customHeight="1">
      <c r="B68" s="171"/>
      <c r="C68" s="18"/>
      <c r="D68" s="61"/>
      <c r="E68" s="134" t="s">
        <v>209</v>
      </c>
      <c r="F68" s="133">
        <v>0.1</v>
      </c>
      <c r="G68" s="88" t="s">
        <v>41</v>
      </c>
      <c r="H68" s="12">
        <v>0.5</v>
      </c>
      <c r="I68" s="101" t="s">
        <v>100</v>
      </c>
      <c r="J68" s="12">
        <v>0.05</v>
      </c>
      <c r="K68" s="59"/>
      <c r="L68" s="61"/>
      <c r="M68" s="15" t="s">
        <v>45</v>
      </c>
      <c r="N68" s="12">
        <v>0.05</v>
      </c>
    </row>
    <row r="69" spans="1:16" ht="16.5" customHeight="1">
      <c r="B69" s="171"/>
      <c r="C69" s="18"/>
      <c r="D69" s="61"/>
      <c r="E69" s="134" t="s">
        <v>11</v>
      </c>
      <c r="F69" s="133">
        <v>0.05</v>
      </c>
      <c r="G69" s="88" t="s">
        <v>11</v>
      </c>
      <c r="H69" s="12">
        <v>0.05</v>
      </c>
      <c r="I69" s="28"/>
      <c r="J69" s="58"/>
      <c r="K69" s="59"/>
      <c r="L69" s="61"/>
      <c r="M69" s="15" t="s">
        <v>72</v>
      </c>
      <c r="N69" s="12">
        <v>1</v>
      </c>
    </row>
    <row r="70" spans="1:16" ht="16.5" customHeight="1">
      <c r="B70" s="171"/>
      <c r="C70" s="18"/>
      <c r="D70" s="61"/>
      <c r="E70" s="88"/>
      <c r="F70" s="12"/>
      <c r="G70" s="177"/>
      <c r="H70" s="153"/>
      <c r="I70" s="68"/>
      <c r="J70" s="29"/>
      <c r="K70" s="59"/>
      <c r="L70" s="61"/>
      <c r="M70" s="68"/>
      <c r="N70" s="89"/>
    </row>
    <row r="71" spans="1:16" ht="16.5" customHeight="1">
      <c r="A71" s="1" t="s">
        <v>177</v>
      </c>
      <c r="B71" s="169" t="str">
        <f>B12</f>
        <v>四</v>
      </c>
      <c r="C71" s="128" t="s">
        <v>0</v>
      </c>
      <c r="D71" s="150"/>
      <c r="E71" s="190" t="s">
        <v>215</v>
      </c>
      <c r="F71" s="12"/>
      <c r="G71" s="120" t="s">
        <v>217</v>
      </c>
      <c r="H71" s="109"/>
      <c r="I71" s="96" t="s">
        <v>122</v>
      </c>
      <c r="J71" s="96"/>
      <c r="K71" s="59" t="s">
        <v>1</v>
      </c>
      <c r="L71" s="61"/>
      <c r="M71" s="15" t="s">
        <v>82</v>
      </c>
      <c r="N71" s="12"/>
      <c r="O71" s="103" t="s">
        <v>60</v>
      </c>
    </row>
    <row r="72" spans="1:16" ht="16.5" customHeight="1">
      <c r="B72" s="170">
        <f>A12</f>
        <v>45351</v>
      </c>
      <c r="C72" s="15" t="s">
        <v>10</v>
      </c>
      <c r="D72" s="139">
        <v>7</v>
      </c>
      <c r="E72" s="136" t="s">
        <v>213</v>
      </c>
      <c r="F72" s="133">
        <v>9</v>
      </c>
      <c r="G72" s="106" t="s">
        <v>188</v>
      </c>
      <c r="H72" s="109">
        <v>3</v>
      </c>
      <c r="I72" s="101" t="s">
        <v>185</v>
      </c>
      <c r="J72" s="96">
        <v>4.5</v>
      </c>
      <c r="K72" s="63" t="s">
        <v>9</v>
      </c>
      <c r="L72" s="64">
        <v>7</v>
      </c>
      <c r="M72" s="15" t="s">
        <v>83</v>
      </c>
      <c r="N72" s="12">
        <v>3</v>
      </c>
      <c r="O72" s="4"/>
    </row>
    <row r="73" spans="1:16" ht="16.5" customHeight="1">
      <c r="A73" s="73"/>
      <c r="B73" s="171"/>
      <c r="C73" s="15" t="s">
        <v>12</v>
      </c>
      <c r="D73" s="139">
        <v>3</v>
      </c>
      <c r="E73" s="88" t="s">
        <v>214</v>
      </c>
      <c r="F73" s="12">
        <v>3</v>
      </c>
      <c r="G73" s="107" t="s">
        <v>206</v>
      </c>
      <c r="H73" s="109">
        <v>4</v>
      </c>
      <c r="I73" s="173" t="s">
        <v>93</v>
      </c>
      <c r="J73" s="96"/>
      <c r="K73" s="59" t="s">
        <v>11</v>
      </c>
      <c r="L73" s="61">
        <v>0.05</v>
      </c>
      <c r="M73" s="15" t="s">
        <v>56</v>
      </c>
      <c r="N73" s="12">
        <v>1</v>
      </c>
      <c r="O73" s="4"/>
    </row>
    <row r="74" spans="1:16" ht="16.5" customHeight="1">
      <c r="A74" s="73"/>
      <c r="B74" s="165"/>
      <c r="C74" s="15"/>
      <c r="D74" s="61"/>
      <c r="E74" s="101" t="s">
        <v>11</v>
      </c>
      <c r="F74" s="12">
        <v>0.05</v>
      </c>
      <c r="G74" s="107" t="s">
        <v>103</v>
      </c>
      <c r="H74" s="109">
        <v>1</v>
      </c>
      <c r="I74" s="101" t="s">
        <v>11</v>
      </c>
      <c r="J74" s="12">
        <v>0.05</v>
      </c>
      <c r="K74" s="59"/>
      <c r="L74" s="61"/>
      <c r="M74" s="15" t="s">
        <v>216</v>
      </c>
      <c r="N74" s="12">
        <v>0.6</v>
      </c>
      <c r="O74" s="4"/>
    </row>
    <row r="75" spans="1:16" ht="16.5" customHeight="1">
      <c r="A75" s="73"/>
      <c r="B75" s="171"/>
      <c r="C75" s="18"/>
      <c r="D75" s="18"/>
      <c r="E75" s="28" t="s">
        <v>129</v>
      </c>
      <c r="F75" s="12"/>
      <c r="G75" s="106" t="s">
        <v>11</v>
      </c>
      <c r="H75" s="108">
        <v>0.05</v>
      </c>
      <c r="I75" s="101"/>
      <c r="J75" s="12"/>
      <c r="K75" s="59"/>
      <c r="L75" s="61"/>
      <c r="M75" s="15"/>
      <c r="N75" s="12"/>
      <c r="O75" s="4"/>
    </row>
    <row r="76" spans="1:16" ht="16.5" customHeight="1">
      <c r="A76" s="18"/>
      <c r="B76" s="171"/>
      <c r="C76" s="18"/>
      <c r="D76" s="18"/>
      <c r="E76" s="88"/>
      <c r="F76" s="12"/>
      <c r="G76" s="28"/>
      <c r="H76" s="58"/>
      <c r="I76" s="67"/>
      <c r="J76" s="30"/>
      <c r="K76" s="59"/>
      <c r="L76" s="61"/>
      <c r="M76" s="154"/>
      <c r="N76" s="155"/>
      <c r="O76" s="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3" manualBreakCount="3">
    <brk id="14" max="15" man="1"/>
    <brk id="28" max="15" man="1"/>
    <brk id="58" max="15" man="1"/>
  </rowBreaks>
  <colBreaks count="1" manualBreakCount="1">
    <brk id="16" max="1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6"/>
  <sheetViews>
    <sheetView tabSelected="1" zoomScale="70" zoomScaleNormal="70" zoomScaleSheetLayoutView="100" workbookViewId="0">
      <selection activeCell="AF6" sqref="AF6"/>
    </sheetView>
  </sheetViews>
  <sheetFormatPr defaultColWidth="9" defaultRowHeight="19.8"/>
  <cols>
    <col min="1" max="1" width="6.21875" style="1" customWidth="1"/>
    <col min="2" max="2" width="4.33203125" style="156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10" width="5.21875" style="1" customWidth="1"/>
    <col min="11" max="11" width="9.88671875" style="1" customWidth="1"/>
    <col min="12" max="12" width="12.88671875" style="1" customWidth="1"/>
    <col min="13" max="13" width="5.44140625" style="5" customWidth="1"/>
    <col min="14" max="14" width="5.33203125" style="6" customWidth="1"/>
    <col min="15" max="16" width="6.33203125" style="6" customWidth="1"/>
    <col min="17" max="17" width="6" style="6" customWidth="1"/>
    <col min="18" max="18" width="6.6640625" style="6" customWidth="1"/>
    <col min="19" max="19" width="5.109375" style="1" customWidth="1"/>
    <col min="20" max="20" width="4.6640625" style="1" customWidth="1"/>
    <col min="21" max="21" width="4.77734375" style="1" customWidth="1"/>
    <col min="22" max="16384" width="9" style="1"/>
  </cols>
  <sheetData>
    <row r="1" spans="1:25">
      <c r="A1" s="56"/>
      <c r="D1" s="1">
        <v>112</v>
      </c>
      <c r="E1" s="5" t="s">
        <v>2</v>
      </c>
      <c r="F1" s="1" t="s">
        <v>34</v>
      </c>
      <c r="G1" s="1" t="s">
        <v>222</v>
      </c>
      <c r="H1" s="10">
        <v>2</v>
      </c>
      <c r="I1" s="47"/>
      <c r="K1" s="1" t="s">
        <v>39</v>
      </c>
      <c r="L1" s="47"/>
      <c r="N1" s="189" t="s">
        <v>13</v>
      </c>
    </row>
    <row r="2" spans="1:25" ht="16.5" customHeight="1">
      <c r="A2" s="104" t="s">
        <v>24</v>
      </c>
      <c r="B2" s="157" t="s">
        <v>32</v>
      </c>
      <c r="C2" s="44" t="s">
        <v>5</v>
      </c>
      <c r="D2" s="129" t="s">
        <v>25</v>
      </c>
      <c r="E2" s="48" t="s">
        <v>6</v>
      </c>
      <c r="F2" s="81" t="s">
        <v>26</v>
      </c>
      <c r="G2" s="45" t="s">
        <v>7</v>
      </c>
      <c r="H2" s="82" t="s">
        <v>27</v>
      </c>
      <c r="I2" s="15" t="s">
        <v>9</v>
      </c>
      <c r="J2" s="27" t="s">
        <v>29</v>
      </c>
      <c r="K2" s="15" t="s">
        <v>3</v>
      </c>
      <c r="L2" s="27" t="s">
        <v>30</v>
      </c>
      <c r="M2" s="26" t="s">
        <v>58</v>
      </c>
      <c r="N2" s="26" t="s">
        <v>59</v>
      </c>
      <c r="O2" s="23" t="s">
        <v>16</v>
      </c>
      <c r="P2" s="23" t="s">
        <v>17</v>
      </c>
      <c r="Q2" s="24" t="s">
        <v>18</v>
      </c>
      <c r="R2" s="23" t="s">
        <v>19</v>
      </c>
      <c r="S2" s="25" t="s">
        <v>61</v>
      </c>
      <c r="T2" s="23" t="s">
        <v>20</v>
      </c>
      <c r="U2" s="24" t="s">
        <v>21</v>
      </c>
    </row>
    <row r="3" spans="1:25" ht="39" customHeight="1">
      <c r="A3" s="78">
        <v>45338</v>
      </c>
      <c r="B3" s="158" t="str">
        <f t="shared" ref="B3:B12" si="0">IF(A3="","",RIGHT(TEXT(WEEKDAY(A3),"[$-404]aaaa;@"),1))</f>
        <v>五</v>
      </c>
      <c r="C3" s="79" t="str">
        <f>C17</f>
        <v>白米飯</v>
      </c>
      <c r="D3" s="81" t="str">
        <f>C18&amp;B19</f>
        <v>米</v>
      </c>
      <c r="E3" s="14" t="str">
        <f>E17</f>
        <v>金黃魚排</v>
      </c>
      <c r="F3" s="77" t="str">
        <f>E18</f>
        <v>魚排</v>
      </c>
      <c r="G3" s="26" t="str">
        <f>G17</f>
        <v>珍菇豆腐</v>
      </c>
      <c r="H3" s="31" t="str">
        <f>G18&amp;G19&amp;G20&amp;G21&amp;G22</f>
        <v>豆腐豬絞肉金針菇乾香菇大蒜</v>
      </c>
      <c r="I3" s="22" t="s">
        <v>1</v>
      </c>
      <c r="J3" s="92" t="s">
        <v>31</v>
      </c>
      <c r="K3" s="76" t="str">
        <f>K17</f>
        <v>蛋花芽湯</v>
      </c>
      <c r="L3" s="31" t="str">
        <f>K18&amp;K19&amp;K20&amp;K21&amp;K22</f>
        <v>乾裙帶菜雞蛋薑</v>
      </c>
      <c r="M3" s="22" t="str">
        <f>M17</f>
        <v>水果</v>
      </c>
      <c r="N3" s="112" t="s">
        <v>57</v>
      </c>
      <c r="O3" s="33">
        <v>5</v>
      </c>
      <c r="P3" s="33">
        <v>2.5</v>
      </c>
      <c r="Q3" s="34">
        <v>1.7</v>
      </c>
      <c r="R3" s="33">
        <v>2.8</v>
      </c>
      <c r="S3" s="22"/>
      <c r="T3" s="35">
        <v>1</v>
      </c>
      <c r="U3" s="36">
        <f t="shared" ref="U3:U12" si="1">O3*70+P3*75+Q3*25+R3*45+S3*120+T3*60</f>
        <v>766</v>
      </c>
    </row>
    <row r="4" spans="1:25" ht="39" customHeight="1">
      <c r="A4" s="78">
        <f t="shared" ref="A4:A11" si="2">IF(A3="","",IF(MONTH(A3)&lt;&gt;MONTH(A3+1),"",A3+1))</f>
        <v>45339</v>
      </c>
      <c r="B4" s="158" t="str">
        <f t="shared" si="0"/>
        <v>六</v>
      </c>
      <c r="C4" s="80" t="str">
        <f>C23</f>
        <v>糙米飯</v>
      </c>
      <c r="D4" s="81" t="str">
        <f>C24&amp;C25</f>
        <v>米糙米</v>
      </c>
      <c r="E4" s="14" t="str">
        <f>E23</f>
        <v>梅干絞肉</v>
      </c>
      <c r="F4" s="77" t="str">
        <f>E24&amp;E25&amp;E26</f>
        <v>豬絞肉梅干菜大蒜</v>
      </c>
      <c r="G4" s="13" t="str">
        <f>G23</f>
        <v>豆皮芽菜</v>
      </c>
      <c r="H4" s="77" t="str">
        <f>G24&amp;G25&amp;G26</f>
        <v>豆皮綠豆芽胡蘿蔔</v>
      </c>
      <c r="I4" s="22" t="s">
        <v>1</v>
      </c>
      <c r="J4" s="92" t="s">
        <v>31</v>
      </c>
      <c r="K4" s="22" t="str">
        <f>K23</f>
        <v>枸杞銀耳</v>
      </c>
      <c r="L4" s="77" t="str">
        <f>K24&amp;K25&amp;K26</f>
        <v>乾銀耳枸杞紅砂糖</v>
      </c>
      <c r="M4" s="22" t="str">
        <f>M23</f>
        <v>果汁</v>
      </c>
      <c r="O4" s="33">
        <v>5</v>
      </c>
      <c r="P4" s="33">
        <v>2.5</v>
      </c>
      <c r="Q4" s="34">
        <v>1.8</v>
      </c>
      <c r="R4" s="33">
        <v>2.9</v>
      </c>
      <c r="S4" s="22"/>
      <c r="T4" s="35"/>
      <c r="U4" s="36">
        <f t="shared" si="1"/>
        <v>713</v>
      </c>
    </row>
    <row r="5" spans="1:25" ht="39" customHeight="1">
      <c r="A5" s="78">
        <f>IF(A4="","",IF(MONTH(A4)&lt;&gt;MONTH(A4+1),"",A4+2))</f>
        <v>45341</v>
      </c>
      <c r="B5" s="158" t="str">
        <f t="shared" si="0"/>
        <v>一</v>
      </c>
      <c r="C5" s="80" t="str">
        <f>C29</f>
        <v>白米飯</v>
      </c>
      <c r="D5" s="81" t="str">
        <f>C30&amp;B31</f>
        <v>米</v>
      </c>
      <c r="E5" s="14" t="str">
        <f>E29</f>
        <v>調味里雞</v>
      </c>
      <c r="F5" s="77" t="str">
        <f>E30</f>
        <v>香雞排</v>
      </c>
      <c r="G5" s="13" t="str">
        <f>G29</f>
        <v>麻婆豆腐</v>
      </c>
      <c r="H5" s="77" t="str">
        <f>G30&amp;G31&amp;G32&amp;G33&amp;G34</f>
        <v>豬絞肉豆腐胡蘿蔔大蒜豆瓣醬</v>
      </c>
      <c r="I5" s="22" t="s">
        <v>1</v>
      </c>
      <c r="J5" s="92" t="s">
        <v>31</v>
      </c>
      <c r="K5" s="32" t="str">
        <f>K29</f>
        <v>味噌芽湯</v>
      </c>
      <c r="L5" s="77" t="str">
        <f>K30&amp;K31&amp;K32&amp;K33&amp;K34</f>
        <v>乾裙帶菜味噌薑柴魚片</v>
      </c>
      <c r="M5" s="22" t="str">
        <f>M29</f>
        <v>果汁</v>
      </c>
      <c r="O5" s="33">
        <v>5</v>
      </c>
      <c r="P5" s="33">
        <v>2.5</v>
      </c>
      <c r="Q5" s="34">
        <v>1.6</v>
      </c>
      <c r="R5" s="33">
        <v>2.9</v>
      </c>
      <c r="S5" s="22"/>
      <c r="T5" s="35"/>
      <c r="U5" s="36">
        <f t="shared" si="1"/>
        <v>708</v>
      </c>
    </row>
    <row r="6" spans="1:25" ht="39" customHeight="1">
      <c r="A6" s="78">
        <f t="shared" si="2"/>
        <v>45342</v>
      </c>
      <c r="B6" s="158" t="str">
        <f t="shared" si="0"/>
        <v>二</v>
      </c>
      <c r="C6" s="80" t="str">
        <f>C35</f>
        <v>糙米飯</v>
      </c>
      <c r="D6" s="81" t="str">
        <f>C36&amp;C37</f>
        <v>米糙米</v>
      </c>
      <c r="E6" s="14" t="str">
        <f>E35</f>
        <v>沙茶參鮮</v>
      </c>
      <c r="F6" s="31" t="str">
        <f>E36&amp;E37&amp;E38&amp;E39&amp;E40</f>
        <v>阿根廷魷虱目魚丸結球白菜沙茶醬大蒜</v>
      </c>
      <c r="G6" s="13" t="str">
        <f>G35</f>
        <v>肉絲豆芽</v>
      </c>
      <c r="H6" s="31" t="str">
        <f>G36&amp;G37&amp;G38&amp;G39&amp;G40</f>
        <v>豬後腿肉綠豆芽胡蘿蔔大蒜</v>
      </c>
      <c r="I6" s="22" t="s">
        <v>1</v>
      </c>
      <c r="J6" s="92" t="s">
        <v>31</v>
      </c>
      <c r="K6" s="22" t="str">
        <f>K35</f>
        <v>好彩頭湯</v>
      </c>
      <c r="L6" s="31" t="str">
        <f>K36&amp;K37&amp;K38&amp;K39&amp;K40</f>
        <v>白蘿蔔胡蘿蔔薑豬骨</v>
      </c>
      <c r="M6" s="74" t="str">
        <f>M35</f>
        <v>水果</v>
      </c>
      <c r="N6" s="112" t="s">
        <v>57</v>
      </c>
      <c r="O6" s="111">
        <v>5</v>
      </c>
      <c r="P6" s="33">
        <v>2.5</v>
      </c>
      <c r="Q6" s="34">
        <v>2</v>
      </c>
      <c r="R6" s="33">
        <v>2.7</v>
      </c>
      <c r="S6" s="22"/>
      <c r="T6" s="35">
        <v>1</v>
      </c>
      <c r="U6" s="36">
        <f t="shared" si="1"/>
        <v>769</v>
      </c>
    </row>
    <row r="7" spans="1:25" ht="39" customHeight="1">
      <c r="A7" s="78">
        <f>IF(A6="","",IF(MONTH(A6)&lt;&gt;MONTH(A6+1),"",A6+1))</f>
        <v>45343</v>
      </c>
      <c r="B7" s="158" t="str">
        <f t="shared" si="0"/>
        <v>三</v>
      </c>
      <c r="C7" s="80" t="str">
        <f>C41</f>
        <v>西式特餐</v>
      </c>
      <c r="D7" s="81" t="str">
        <f>C42&amp;C43</f>
        <v>義大利麵</v>
      </c>
      <c r="E7" s="14" t="str">
        <f>E41</f>
        <v>西式肉醬</v>
      </c>
      <c r="F7" s="31" t="str">
        <f>E42&amp;E43&amp;E44&amp;E45&amp;E46</f>
        <v>豬絞肉馬鈴薯洋蔥蕃茄糊大蒜</v>
      </c>
      <c r="G7" s="13" t="str">
        <f>G41</f>
        <v>培根甘藍</v>
      </c>
      <c r="H7" s="31" t="str">
        <f>G42&amp;G43&amp;G44&amp;G45&amp;G46</f>
        <v>培根甘藍胡蘿蔔大蒜</v>
      </c>
      <c r="I7" s="22" t="s">
        <v>1</v>
      </c>
      <c r="J7" s="92" t="s">
        <v>31</v>
      </c>
      <c r="K7" s="22" t="str">
        <f>K41</f>
        <v>玉米濃湯</v>
      </c>
      <c r="L7" s="31" t="str">
        <f>K42&amp;K43&amp;K44&amp;K45&amp;K46</f>
        <v>雞蛋玉米粒罐頭玉米醬罐頭濃湯粉</v>
      </c>
      <c r="M7" s="22" t="str">
        <f>M41</f>
        <v>小餐包</v>
      </c>
      <c r="O7" s="33">
        <v>4</v>
      </c>
      <c r="P7" s="33">
        <v>2.5</v>
      </c>
      <c r="Q7" s="34">
        <v>2</v>
      </c>
      <c r="R7" s="33">
        <v>2.9</v>
      </c>
      <c r="S7" s="22"/>
      <c r="T7" s="35"/>
      <c r="U7" s="36">
        <f t="shared" si="1"/>
        <v>648</v>
      </c>
    </row>
    <row r="8" spans="1:25" ht="39" customHeight="1">
      <c r="A8" s="78">
        <f>IF(A7="","",IF(MONTH(A7)&lt;&gt;MONTH(A7+1),"",A7+1))</f>
        <v>45344</v>
      </c>
      <c r="B8" s="158" t="str">
        <f t="shared" si="0"/>
        <v>四</v>
      </c>
      <c r="C8" s="80" t="str">
        <f>C47</f>
        <v>糙米飯</v>
      </c>
      <c r="D8" s="81" t="str">
        <f>C48&amp;B49</f>
        <v>米</v>
      </c>
      <c r="E8" s="14" t="str">
        <f>E47</f>
        <v>醬瓜燒雞</v>
      </c>
      <c r="F8" s="77" t="str">
        <f>E48&amp;E49&amp;E50&amp;E51&amp;E52</f>
        <v>肉雞白蘿蔔胡蘿蔔醬瓜薑</v>
      </c>
      <c r="G8" s="13" t="str">
        <f>G47</f>
        <v>蛋香冬粉</v>
      </c>
      <c r="H8" s="77" t="str">
        <f>G48&amp;G49&amp;G50&amp;G51&amp;G52</f>
        <v>雞蛋冬粉時蔬乾木耳大蒜</v>
      </c>
      <c r="I8" s="22" t="s">
        <v>1</v>
      </c>
      <c r="J8" s="92" t="s">
        <v>31</v>
      </c>
      <c r="K8" s="76" t="str">
        <f>K47</f>
        <v>綠豆湯</v>
      </c>
      <c r="L8" s="77" t="str">
        <f>K48&amp;K49&amp;K50&amp;K51&amp;K52</f>
        <v>綠豆紅砂糖</v>
      </c>
      <c r="M8" s="22" t="str">
        <f>M47</f>
        <v>TAP豆漿</v>
      </c>
      <c r="O8" s="33">
        <v>5</v>
      </c>
      <c r="P8" s="33">
        <v>2.5</v>
      </c>
      <c r="Q8" s="34">
        <v>1.7</v>
      </c>
      <c r="R8" s="33">
        <v>3</v>
      </c>
      <c r="S8" s="22"/>
      <c r="T8" s="35"/>
      <c r="U8" s="36">
        <f t="shared" si="1"/>
        <v>715</v>
      </c>
    </row>
    <row r="9" spans="1:25" ht="39" customHeight="1">
      <c r="A9" s="78">
        <f t="shared" si="2"/>
        <v>45345</v>
      </c>
      <c r="B9" s="158" t="str">
        <f t="shared" si="0"/>
        <v>五</v>
      </c>
      <c r="C9" s="80" t="str">
        <f>C53</f>
        <v>芝麻飯</v>
      </c>
      <c r="D9" s="81" t="str">
        <f>C54&amp;C55</f>
        <v>米芝麻(熟)</v>
      </c>
      <c r="E9" s="14" t="str">
        <f>E53</f>
        <v>泡菜肉片</v>
      </c>
      <c r="F9" s="31" t="str">
        <f>E54&amp;E55&amp;E56&amp;E57</f>
        <v>豬後腿肉韓式泡菜胡蘿蔔大蒜</v>
      </c>
      <c r="G9" s="13" t="str">
        <f>G53</f>
        <v>昆布輪煮</v>
      </c>
      <c r="H9" s="31" t="str">
        <f>G54&amp;G55&amp;G56&amp;G57</f>
        <v>黑輪乾海帶大蒜</v>
      </c>
      <c r="I9" s="22" t="s">
        <v>1</v>
      </c>
      <c r="J9" s="92" t="s">
        <v>31</v>
      </c>
      <c r="K9" s="22" t="str">
        <f>K53</f>
        <v>鮮蔬湯</v>
      </c>
      <c r="L9" s="31" t="str">
        <f>K54&amp;K55&amp;K56&amp;K57</f>
        <v>時蔬胡蘿蔔豬骨薑</v>
      </c>
      <c r="M9" s="22" t="str">
        <f>M53</f>
        <v>乳品</v>
      </c>
      <c r="O9" s="33">
        <v>5</v>
      </c>
      <c r="P9" s="33">
        <v>2.5</v>
      </c>
      <c r="Q9" s="34">
        <v>1.6</v>
      </c>
      <c r="R9" s="33">
        <v>2.9</v>
      </c>
      <c r="S9" s="22">
        <v>1</v>
      </c>
      <c r="T9" s="35"/>
      <c r="U9" s="36">
        <f t="shared" si="1"/>
        <v>828</v>
      </c>
    </row>
    <row r="10" spans="1:25" ht="39" customHeight="1">
      <c r="A10" s="78">
        <f>IF(A9="","",IF(MONTH(A9)&lt;&gt;MONTH(A9+1),"",A9+3))</f>
        <v>45348</v>
      </c>
      <c r="B10" s="158" t="str">
        <f t="shared" si="0"/>
        <v>一</v>
      </c>
      <c r="C10" s="80" t="str">
        <f>C59</f>
        <v>白米飯</v>
      </c>
      <c r="D10" s="81" t="str">
        <f>C60&amp;B61</f>
        <v>米</v>
      </c>
      <c r="E10" s="14" t="str">
        <f>E59</f>
        <v>醬香雞翅</v>
      </c>
      <c r="F10" s="31" t="str">
        <f>E60&amp;E61</f>
        <v>三節翅大蒜</v>
      </c>
      <c r="G10" s="13" t="str">
        <f>G59</f>
        <v>茄汁豆腐</v>
      </c>
      <c r="H10" s="31" t="str">
        <f>G60&amp;G61&amp;G62&amp;G63&amp;G64</f>
        <v>豬絞肉豆腐洋蔥大蒜番茄糊</v>
      </c>
      <c r="I10" s="22" t="s">
        <v>1</v>
      </c>
      <c r="J10" s="92" t="s">
        <v>31</v>
      </c>
      <c r="K10" s="32" t="str">
        <f>K59</f>
        <v>珍菇芽湯</v>
      </c>
      <c r="L10" s="31" t="str">
        <f>K60&amp;K61&amp;K62&amp;K63&amp;K64</f>
        <v>乾裙帶菜金針菇薑柴魚片</v>
      </c>
      <c r="M10" s="22" t="str">
        <f>M59</f>
        <v>果汁</v>
      </c>
      <c r="O10" s="33">
        <v>5</v>
      </c>
      <c r="P10" s="33">
        <v>2.5</v>
      </c>
      <c r="Q10" s="34">
        <v>1.6</v>
      </c>
      <c r="R10" s="33">
        <v>2.9</v>
      </c>
      <c r="S10" s="22"/>
      <c r="T10" s="35"/>
      <c r="U10" s="36">
        <f t="shared" si="1"/>
        <v>708</v>
      </c>
    </row>
    <row r="11" spans="1:25" ht="39" customHeight="1">
      <c r="A11" s="78">
        <f t="shared" si="2"/>
        <v>45349</v>
      </c>
      <c r="B11" s="158" t="str">
        <f t="shared" si="0"/>
        <v>二</v>
      </c>
      <c r="C11" s="80" t="str">
        <f>C65</f>
        <v>糙米飯</v>
      </c>
      <c r="D11" s="81" t="str">
        <f>C66&amp;C67</f>
        <v>米糙米</v>
      </c>
      <c r="E11" s="14" t="str">
        <f>E65</f>
        <v>筍干滷肉</v>
      </c>
      <c r="F11" s="31" t="str">
        <f>E66&amp;E67&amp;E68&amp;E69</f>
        <v>豬後腿肉麻竹筍干豆輪大蒜</v>
      </c>
      <c r="G11" s="14" t="str">
        <f>G65</f>
        <v>培根芽菜</v>
      </c>
      <c r="H11" s="31" t="str">
        <f>G66&amp;G67&amp;G68&amp;G69</f>
        <v>培根綠豆芽胡蘿蔔大蒜</v>
      </c>
      <c r="I11" s="22" t="s">
        <v>1</v>
      </c>
      <c r="J11" s="92" t="s">
        <v>31</v>
      </c>
      <c r="K11" s="76" t="str">
        <f>K65</f>
        <v>蕪菁湯</v>
      </c>
      <c r="L11" s="31" t="str">
        <f>K66&amp;K67&amp;K68&amp;K69</f>
        <v>結頭菜胡蘿蔔薑豬骨</v>
      </c>
      <c r="M11" s="5" t="str">
        <f>M65</f>
        <v>乳品/水果</v>
      </c>
      <c r="N11" s="112" t="s">
        <v>57</v>
      </c>
      <c r="O11" s="111">
        <v>5.0999999999999996</v>
      </c>
      <c r="P11" s="33">
        <v>2.5</v>
      </c>
      <c r="Q11" s="34">
        <v>1.8</v>
      </c>
      <c r="R11" s="33">
        <v>2.9</v>
      </c>
      <c r="S11" s="22"/>
      <c r="T11" s="35">
        <v>1</v>
      </c>
      <c r="U11" s="36">
        <f t="shared" si="1"/>
        <v>780</v>
      </c>
    </row>
    <row r="12" spans="1:25" ht="39" customHeight="1">
      <c r="A12" s="78">
        <f>IF(A11="","",IF(MONTH(A11)&lt;&gt;MONTH(A11+1),"",A11+2))</f>
        <v>45351</v>
      </c>
      <c r="B12" s="158" t="str">
        <f t="shared" si="0"/>
        <v>四</v>
      </c>
      <c r="C12" s="80" t="str">
        <f>C71</f>
        <v>糙米飯</v>
      </c>
      <c r="D12" s="81" t="str">
        <f>C72&amp;C73</f>
        <v>米糙米</v>
      </c>
      <c r="E12" s="14" t="str">
        <f>E71</f>
        <v>豆瓣燒雞</v>
      </c>
      <c r="F12" s="31" t="str">
        <f>E72&amp;E73&amp;E74&amp;E75</f>
        <v>肉雞海帶結大蒜豆瓣醬</v>
      </c>
      <c r="G12" s="14" t="str">
        <f>G71</f>
        <v>黑白雙滷</v>
      </c>
      <c r="H12" s="31" t="str">
        <f>G72&amp;G73&amp;G74&amp;G75</f>
        <v>黑輪白蘿蔔胡蘿蔔大蒜</v>
      </c>
      <c r="I12" s="22" t="s">
        <v>1</v>
      </c>
      <c r="J12" s="92" t="s">
        <v>31</v>
      </c>
      <c r="K12" s="14" t="str">
        <f>K71</f>
        <v>燒仙草</v>
      </c>
      <c r="L12" s="31" t="str">
        <f>K72&amp;K73&amp;K74&amp;K75</f>
        <v>仙草凍紅砂糖西谷米</v>
      </c>
      <c r="M12" s="22" t="str">
        <f>M71</f>
        <v>TAP豆漿</v>
      </c>
      <c r="O12" s="33">
        <v>5</v>
      </c>
      <c r="P12" s="33">
        <v>2.5</v>
      </c>
      <c r="Q12" s="34">
        <v>2</v>
      </c>
      <c r="R12" s="33">
        <v>2.9</v>
      </c>
      <c r="S12" s="22"/>
      <c r="T12" s="35"/>
      <c r="U12" s="36">
        <f t="shared" si="1"/>
        <v>718</v>
      </c>
    </row>
    <row r="13" spans="1:25" ht="23.1" customHeight="1">
      <c r="A13" s="2" t="s">
        <v>4</v>
      </c>
      <c r="B13" s="159"/>
      <c r="C13" s="114"/>
      <c r="D13" s="130"/>
      <c r="F13" s="115"/>
      <c r="G13" s="5"/>
      <c r="H13" s="115"/>
      <c r="I13" s="113"/>
      <c r="J13" s="116"/>
      <c r="K13" s="5"/>
      <c r="L13" s="115"/>
      <c r="N13" s="117"/>
      <c r="T13" s="6"/>
      <c r="U13" s="105"/>
    </row>
    <row r="14" spans="1:25" ht="23.1" customHeight="1">
      <c r="A14" s="11" t="s">
        <v>221</v>
      </c>
      <c r="B14" s="159"/>
      <c r="C14" s="3"/>
      <c r="D14" s="3"/>
    </row>
    <row r="15" spans="1:25">
      <c r="A15" s="19" t="s">
        <v>52</v>
      </c>
      <c r="B15" s="160"/>
      <c r="C15" s="20"/>
      <c r="D15" s="21"/>
      <c r="E15" s="20"/>
      <c r="F15" s="21"/>
      <c r="G15" s="20"/>
      <c r="H15" s="21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>
      <c r="A16" s="132" t="s">
        <v>71</v>
      </c>
      <c r="B16" s="161" t="s">
        <v>38</v>
      </c>
      <c r="C16" s="93" t="s">
        <v>5</v>
      </c>
      <c r="D16" s="87" t="s">
        <v>14</v>
      </c>
      <c r="E16" s="87" t="s">
        <v>6</v>
      </c>
      <c r="F16" s="87" t="s">
        <v>14</v>
      </c>
      <c r="G16" s="85" t="s">
        <v>7</v>
      </c>
      <c r="H16" s="87" t="s">
        <v>14</v>
      </c>
      <c r="I16" s="94" t="s">
        <v>9</v>
      </c>
      <c r="J16" s="87" t="s">
        <v>14</v>
      </c>
      <c r="K16" s="85" t="s">
        <v>3</v>
      </c>
      <c r="L16" s="86" t="s">
        <v>15</v>
      </c>
      <c r="M16" s="26" t="s">
        <v>58</v>
      </c>
      <c r="N16" s="26" t="s">
        <v>59</v>
      </c>
      <c r="O16" s="16"/>
      <c r="P16" s="16"/>
      <c r="Q16" s="17"/>
      <c r="R16" s="16"/>
      <c r="S16" s="18"/>
      <c r="T16" s="18"/>
      <c r="U16" s="18"/>
      <c r="V16" s="18"/>
      <c r="W16" s="18"/>
      <c r="X16" s="18"/>
      <c r="Y16" s="18"/>
    </row>
    <row r="17" spans="1:18" s="4" customFormat="1" ht="16.5" customHeight="1">
      <c r="A17" s="135" t="s">
        <v>144</v>
      </c>
      <c r="B17" s="162" t="str">
        <f>B3</f>
        <v>五</v>
      </c>
      <c r="C17" s="121" t="s">
        <v>35</v>
      </c>
      <c r="D17" s="123"/>
      <c r="E17" s="122" t="s">
        <v>135</v>
      </c>
      <c r="F17" s="123"/>
      <c r="G17" s="110" t="s">
        <v>138</v>
      </c>
      <c r="H17" s="60"/>
      <c r="I17" s="59" t="s">
        <v>1</v>
      </c>
      <c r="J17" s="61"/>
      <c r="K17" s="15" t="s">
        <v>90</v>
      </c>
      <c r="L17" s="12"/>
      <c r="M17" s="75" t="s">
        <v>118</v>
      </c>
      <c r="N17" s="112" t="s">
        <v>57</v>
      </c>
      <c r="O17" s="40"/>
      <c r="P17" s="41"/>
      <c r="Q17" s="9"/>
      <c r="R17" s="7"/>
    </row>
    <row r="18" spans="1:18" s="4" customFormat="1" ht="16.5" customHeight="1">
      <c r="B18" s="166">
        <f>A3</f>
        <v>45338</v>
      </c>
      <c r="C18" s="124" t="s">
        <v>10</v>
      </c>
      <c r="D18" s="123">
        <v>10</v>
      </c>
      <c r="E18" s="125" t="s">
        <v>73</v>
      </c>
      <c r="F18" s="126">
        <v>6.5</v>
      </c>
      <c r="G18" s="69" t="s">
        <v>23</v>
      </c>
      <c r="H18" s="62">
        <v>5</v>
      </c>
      <c r="I18" s="63" t="s">
        <v>9</v>
      </c>
      <c r="J18" s="64">
        <v>7</v>
      </c>
      <c r="K18" s="15" t="s">
        <v>79</v>
      </c>
      <c r="L18" s="12">
        <v>0.2</v>
      </c>
      <c r="M18" s="91"/>
      <c r="N18" s="62"/>
      <c r="O18" s="37"/>
      <c r="P18" s="42"/>
      <c r="Q18" s="8"/>
      <c r="R18" s="7"/>
    </row>
    <row r="19" spans="1:18" s="4" customFormat="1" ht="16.5" customHeight="1">
      <c r="A19" s="57"/>
      <c r="B19" s="167"/>
      <c r="C19" s="124"/>
      <c r="D19" s="61"/>
      <c r="E19" s="125"/>
      <c r="F19" s="126"/>
      <c r="G19" s="67" t="s">
        <v>136</v>
      </c>
      <c r="H19" s="62">
        <v>1</v>
      </c>
      <c r="I19" s="59" t="s">
        <v>11</v>
      </c>
      <c r="J19" s="61">
        <v>0.05</v>
      </c>
      <c r="K19" s="15" t="s">
        <v>91</v>
      </c>
      <c r="L19" s="12">
        <v>0.6</v>
      </c>
      <c r="M19" s="83"/>
      <c r="N19" s="62"/>
      <c r="O19" s="40"/>
      <c r="P19" s="42"/>
      <c r="Q19" s="8"/>
      <c r="R19" s="7"/>
    </row>
    <row r="20" spans="1:18" s="4" customFormat="1" ht="16.5" customHeight="1">
      <c r="A20" s="57"/>
      <c r="B20" s="164"/>
      <c r="C20" s="99"/>
      <c r="D20" s="61"/>
      <c r="E20" s="125"/>
      <c r="F20" s="126"/>
      <c r="G20" s="67" t="s">
        <v>139</v>
      </c>
      <c r="H20" s="62">
        <v>1</v>
      </c>
      <c r="I20" s="59"/>
      <c r="J20" s="61"/>
      <c r="K20" s="15" t="s">
        <v>45</v>
      </c>
      <c r="L20" s="12">
        <v>0.05</v>
      </c>
      <c r="M20" s="84"/>
      <c r="N20" s="58"/>
      <c r="O20" s="40"/>
      <c r="P20" s="42"/>
      <c r="Q20" s="8"/>
      <c r="R20" s="7"/>
    </row>
    <row r="21" spans="1:18" s="4" customFormat="1" ht="16.5" customHeight="1">
      <c r="A21" s="57"/>
      <c r="B21" s="164"/>
      <c r="C21" s="99"/>
      <c r="D21" s="61"/>
      <c r="E21" s="125"/>
      <c r="F21" s="126"/>
      <c r="G21" s="28" t="s">
        <v>151</v>
      </c>
      <c r="H21" s="58">
        <v>0.01</v>
      </c>
      <c r="I21" s="59"/>
      <c r="J21" s="61"/>
      <c r="K21" s="15"/>
      <c r="L21" s="12"/>
      <c r="M21" s="84"/>
      <c r="N21" s="58"/>
      <c r="O21" s="38"/>
      <c r="P21" s="43"/>
      <c r="Q21" s="8"/>
      <c r="R21" s="7"/>
    </row>
    <row r="22" spans="1:18" s="4" customFormat="1" ht="16.5" customHeight="1">
      <c r="A22" s="57"/>
      <c r="B22" s="167"/>
      <c r="C22" s="124"/>
      <c r="D22" s="61"/>
      <c r="E22" s="71"/>
      <c r="F22" s="29"/>
      <c r="G22" s="28" t="s">
        <v>22</v>
      </c>
      <c r="H22" s="58">
        <v>0.5</v>
      </c>
      <c r="I22" s="59"/>
      <c r="J22" s="61"/>
      <c r="K22" s="124"/>
      <c r="L22" s="126"/>
      <c r="O22" s="7"/>
      <c r="P22" s="7"/>
      <c r="Q22" s="8"/>
      <c r="R22" s="7"/>
    </row>
    <row r="23" spans="1:18" s="4" customFormat="1" ht="16.5" customHeight="1">
      <c r="A23" s="4" t="s">
        <v>145</v>
      </c>
      <c r="B23" s="162" t="str">
        <f>B4</f>
        <v>六</v>
      </c>
      <c r="C23" s="128" t="s">
        <v>152</v>
      </c>
      <c r="D23" s="131"/>
      <c r="E23" s="72" t="s">
        <v>153</v>
      </c>
      <c r="F23" s="12"/>
      <c r="G23" s="15" t="s">
        <v>155</v>
      </c>
      <c r="H23" s="139"/>
      <c r="I23" s="141" t="s">
        <v>1</v>
      </c>
      <c r="J23" s="61"/>
      <c r="K23" s="15" t="s">
        <v>160</v>
      </c>
      <c r="L23" s="15"/>
      <c r="M23" s="76" t="s">
        <v>143</v>
      </c>
      <c r="O23" s="7"/>
      <c r="P23" s="7"/>
      <c r="Q23" s="9"/>
      <c r="R23" s="7"/>
    </row>
    <row r="24" spans="1:18" s="4" customFormat="1" ht="16.5" customHeight="1">
      <c r="B24" s="166">
        <f>A4</f>
        <v>45339</v>
      </c>
      <c r="C24" s="15" t="s">
        <v>10</v>
      </c>
      <c r="D24" s="12">
        <v>7</v>
      </c>
      <c r="E24" s="88" t="s">
        <v>136</v>
      </c>
      <c r="F24" s="12">
        <v>7</v>
      </c>
      <c r="G24" s="136" t="s">
        <v>54</v>
      </c>
      <c r="H24" s="140">
        <v>0.3</v>
      </c>
      <c r="I24" s="142" t="s">
        <v>9</v>
      </c>
      <c r="J24" s="64">
        <v>7</v>
      </c>
      <c r="K24" s="15" t="s">
        <v>161</v>
      </c>
      <c r="L24" s="12">
        <v>0.2</v>
      </c>
      <c r="O24" s="7"/>
      <c r="P24" s="7"/>
      <c r="Q24" s="8"/>
      <c r="R24" s="7"/>
    </row>
    <row r="25" spans="1:18" s="4" customFormat="1" ht="16.5" customHeight="1">
      <c r="A25" s="66"/>
      <c r="B25" s="165"/>
      <c r="C25" s="15" t="s">
        <v>12</v>
      </c>
      <c r="D25" s="12">
        <v>3</v>
      </c>
      <c r="E25" s="88" t="s">
        <v>154</v>
      </c>
      <c r="F25" s="12">
        <v>3</v>
      </c>
      <c r="G25" s="88" t="s">
        <v>156</v>
      </c>
      <c r="H25" s="12">
        <v>6</v>
      </c>
      <c r="I25" s="59" t="s">
        <v>11</v>
      </c>
      <c r="J25" s="61">
        <v>0.05</v>
      </c>
      <c r="K25" s="15" t="s">
        <v>162</v>
      </c>
      <c r="L25" s="12">
        <v>0.01</v>
      </c>
      <c r="O25" s="7"/>
      <c r="P25" s="7"/>
      <c r="Q25" s="8"/>
      <c r="R25" s="7"/>
    </row>
    <row r="26" spans="1:18" s="4" customFormat="1" ht="16.5" customHeight="1">
      <c r="A26" s="66"/>
      <c r="B26" s="164"/>
      <c r="C26" s="99"/>
      <c r="D26" s="61"/>
      <c r="E26" s="88" t="s">
        <v>11</v>
      </c>
      <c r="F26" s="12">
        <v>0.05</v>
      </c>
      <c r="G26" s="88" t="s">
        <v>41</v>
      </c>
      <c r="H26" s="12">
        <v>0.5</v>
      </c>
      <c r="I26" s="59"/>
      <c r="J26" s="61"/>
      <c r="K26" s="15" t="s">
        <v>163</v>
      </c>
      <c r="L26" s="12">
        <v>1</v>
      </c>
      <c r="O26" s="7"/>
      <c r="P26" s="7"/>
      <c r="Q26" s="8"/>
      <c r="R26" s="7"/>
    </row>
    <row r="27" spans="1:18" s="4" customFormat="1" ht="16.5" customHeight="1">
      <c r="A27" s="66"/>
      <c r="B27" s="164"/>
      <c r="C27" s="99"/>
      <c r="D27" s="61"/>
      <c r="E27" s="88"/>
      <c r="F27" s="12"/>
      <c r="G27" s="88" t="s">
        <v>11</v>
      </c>
      <c r="H27" s="12">
        <v>0.05</v>
      </c>
      <c r="I27" s="59"/>
      <c r="J27" s="61"/>
      <c r="K27" s="15"/>
      <c r="L27" s="12"/>
      <c r="O27" s="7"/>
      <c r="P27" s="7"/>
      <c r="Q27" s="8"/>
      <c r="R27" s="7"/>
    </row>
    <row r="28" spans="1:18" s="4" customFormat="1" ht="16.5" customHeight="1">
      <c r="A28" s="66"/>
      <c r="B28" s="164"/>
      <c r="C28" s="99"/>
      <c r="D28" s="61"/>
      <c r="E28" s="15"/>
      <c r="F28" s="12"/>
      <c r="I28" s="59"/>
      <c r="J28" s="61"/>
      <c r="K28" s="15"/>
      <c r="L28" s="12"/>
      <c r="O28" s="7"/>
      <c r="P28" s="7"/>
      <c r="Q28" s="8"/>
      <c r="R28" s="7"/>
    </row>
    <row r="29" spans="1:18" s="4" customFormat="1" ht="16.5" customHeight="1">
      <c r="A29" s="4" t="s">
        <v>146</v>
      </c>
      <c r="B29" s="162" t="str">
        <f>B5</f>
        <v>一</v>
      </c>
      <c r="C29" s="100" t="s">
        <v>119</v>
      </c>
      <c r="D29" s="12"/>
      <c r="E29" s="72" t="s">
        <v>149</v>
      </c>
      <c r="F29" s="12"/>
      <c r="G29" s="72" t="s">
        <v>89</v>
      </c>
      <c r="H29" s="12"/>
      <c r="I29" s="141" t="s">
        <v>1</v>
      </c>
      <c r="J29" s="61"/>
      <c r="K29" s="15" t="s">
        <v>169</v>
      </c>
      <c r="L29" s="12"/>
      <c r="M29" s="75" t="s">
        <v>50</v>
      </c>
      <c r="O29" s="7"/>
      <c r="R29" s="7"/>
    </row>
    <row r="30" spans="1:18" s="4" customFormat="1" ht="16.5" customHeight="1">
      <c r="B30" s="166">
        <f>A5</f>
        <v>45341</v>
      </c>
      <c r="C30" s="15" t="s">
        <v>10</v>
      </c>
      <c r="D30" s="12">
        <v>10</v>
      </c>
      <c r="E30" s="88" t="s">
        <v>150</v>
      </c>
      <c r="F30" s="12">
        <v>6</v>
      </c>
      <c r="G30" s="88" t="s">
        <v>128</v>
      </c>
      <c r="H30" s="12">
        <v>1</v>
      </c>
      <c r="I30" s="142" t="s">
        <v>9</v>
      </c>
      <c r="J30" s="64">
        <v>7</v>
      </c>
      <c r="K30" s="15" t="s">
        <v>79</v>
      </c>
      <c r="L30" s="12">
        <v>0.2</v>
      </c>
      <c r="O30" s="7"/>
      <c r="R30" s="7"/>
    </row>
    <row r="31" spans="1:18" s="4" customFormat="1" ht="16.5" customHeight="1">
      <c r="A31" s="57"/>
      <c r="B31" s="165"/>
      <c r="C31" s="15"/>
      <c r="D31" s="12"/>
      <c r="E31" s="88"/>
      <c r="F31" s="12"/>
      <c r="G31" s="88" t="s">
        <v>23</v>
      </c>
      <c r="H31" s="12">
        <v>5</v>
      </c>
      <c r="I31" s="59" t="s">
        <v>11</v>
      </c>
      <c r="J31" s="61">
        <v>0.05</v>
      </c>
      <c r="K31" s="15" t="s">
        <v>80</v>
      </c>
      <c r="L31" s="12">
        <v>0.1</v>
      </c>
      <c r="O31" s="7"/>
      <c r="R31" s="7"/>
    </row>
    <row r="32" spans="1:18" s="4" customFormat="1" ht="16.5" customHeight="1">
      <c r="A32" s="57"/>
      <c r="B32" s="165"/>
      <c r="C32" s="74"/>
      <c r="D32" s="61"/>
      <c r="E32" s="88"/>
      <c r="F32" s="12"/>
      <c r="G32" s="88" t="s">
        <v>41</v>
      </c>
      <c r="H32" s="12">
        <v>0.5</v>
      </c>
      <c r="I32" s="59"/>
      <c r="J32" s="61"/>
      <c r="K32" s="15" t="s">
        <v>45</v>
      </c>
      <c r="L32" s="12">
        <v>0.05</v>
      </c>
      <c r="O32" s="7"/>
      <c r="R32" s="7"/>
    </row>
    <row r="33" spans="1:20" s="4" customFormat="1" ht="16.5" customHeight="1">
      <c r="A33" s="57"/>
      <c r="B33" s="165"/>
      <c r="C33" s="15"/>
      <c r="D33" s="61"/>
      <c r="E33" s="88"/>
      <c r="F33" s="12"/>
      <c r="G33" s="88" t="s">
        <v>11</v>
      </c>
      <c r="H33" s="12">
        <v>0.05</v>
      </c>
      <c r="I33" s="59"/>
      <c r="J33" s="61"/>
      <c r="K33" s="15" t="s">
        <v>171</v>
      </c>
      <c r="L33" s="12"/>
      <c r="O33" s="7"/>
      <c r="R33" s="7"/>
    </row>
    <row r="34" spans="1:20" s="4" customFormat="1" ht="16.5" customHeight="1">
      <c r="A34" s="57"/>
      <c r="B34" s="164"/>
      <c r="C34" s="99"/>
      <c r="D34" s="61"/>
      <c r="E34" s="15"/>
      <c r="F34" s="12"/>
      <c r="G34" s="88" t="s">
        <v>129</v>
      </c>
      <c r="H34" s="12"/>
      <c r="I34" s="59"/>
      <c r="J34" s="61"/>
      <c r="K34" s="15"/>
      <c r="L34" s="12"/>
      <c r="O34" s="7"/>
      <c r="R34" s="7"/>
    </row>
    <row r="35" spans="1:20" s="4" customFormat="1" ht="16.5" customHeight="1">
      <c r="A35" s="4" t="s">
        <v>147</v>
      </c>
      <c r="B35" s="162" t="str">
        <f>B6</f>
        <v>二</v>
      </c>
      <c r="C35" s="128" t="s">
        <v>0</v>
      </c>
      <c r="D35" s="131"/>
      <c r="E35" s="101" t="s">
        <v>85</v>
      </c>
      <c r="F35" s="12"/>
      <c r="G35" s="72" t="s">
        <v>178</v>
      </c>
      <c r="H35" s="12"/>
      <c r="I35" s="59" t="s">
        <v>1</v>
      </c>
      <c r="J35" s="61"/>
      <c r="K35" s="72" t="s">
        <v>194</v>
      </c>
      <c r="L35" s="72"/>
      <c r="M35" s="103" t="s">
        <v>118</v>
      </c>
      <c r="N35" s="112" t="s">
        <v>57</v>
      </c>
      <c r="O35" s="50"/>
      <c r="P35" s="51"/>
      <c r="Q35" s="41"/>
      <c r="R35" s="51"/>
      <c r="T35" s="41"/>
    </row>
    <row r="36" spans="1:20" s="4" customFormat="1" ht="16.5" customHeight="1">
      <c r="B36" s="166">
        <f>A6</f>
        <v>45342</v>
      </c>
      <c r="C36" s="15" t="s">
        <v>10</v>
      </c>
      <c r="D36" s="12">
        <v>7</v>
      </c>
      <c r="E36" s="101" t="s">
        <v>86</v>
      </c>
      <c r="F36" s="12">
        <v>4</v>
      </c>
      <c r="G36" s="88" t="s">
        <v>179</v>
      </c>
      <c r="H36" s="12">
        <v>1</v>
      </c>
      <c r="I36" s="63" t="s">
        <v>9</v>
      </c>
      <c r="J36" s="64">
        <v>7</v>
      </c>
      <c r="K36" s="15" t="s">
        <v>195</v>
      </c>
      <c r="L36" s="12">
        <v>3</v>
      </c>
      <c r="N36" s="49"/>
      <c r="O36" s="43"/>
      <c r="P36" s="37"/>
      <c r="Q36" s="42"/>
      <c r="R36" s="37"/>
      <c r="T36" s="42"/>
    </row>
    <row r="37" spans="1:20" s="4" customFormat="1" ht="16.5" customHeight="1">
      <c r="B37" s="168"/>
      <c r="C37" s="15" t="s">
        <v>12</v>
      </c>
      <c r="D37" s="12">
        <v>3</v>
      </c>
      <c r="E37" s="101" t="s">
        <v>87</v>
      </c>
      <c r="F37" s="12">
        <v>3</v>
      </c>
      <c r="G37" s="88" t="s">
        <v>46</v>
      </c>
      <c r="H37" s="12">
        <v>6</v>
      </c>
      <c r="I37" s="59" t="s">
        <v>11</v>
      </c>
      <c r="J37" s="61">
        <v>0.05</v>
      </c>
      <c r="K37" s="15" t="s">
        <v>196</v>
      </c>
      <c r="L37" s="12">
        <v>1</v>
      </c>
      <c r="N37" s="49"/>
      <c r="O37" s="43"/>
      <c r="P37" s="52"/>
      <c r="Q37" s="52"/>
      <c r="R37" s="52"/>
      <c r="T37" s="53"/>
    </row>
    <row r="38" spans="1:20" s="4" customFormat="1" ht="16.5" customHeight="1">
      <c r="A38" s="66"/>
      <c r="B38" s="165"/>
      <c r="C38" s="15"/>
      <c r="D38" s="61"/>
      <c r="E38" s="101" t="s">
        <v>55</v>
      </c>
      <c r="F38" s="12">
        <v>4</v>
      </c>
      <c r="G38" s="88" t="s">
        <v>41</v>
      </c>
      <c r="H38" s="12">
        <v>0.5</v>
      </c>
      <c r="I38" s="59"/>
      <c r="J38" s="61"/>
      <c r="K38" s="15" t="s">
        <v>45</v>
      </c>
      <c r="L38" s="12">
        <v>0.05</v>
      </c>
      <c r="N38" s="49"/>
      <c r="O38" s="43"/>
      <c r="P38" s="40"/>
      <c r="Q38" s="42"/>
      <c r="R38" s="40"/>
      <c r="T38" s="42"/>
    </row>
    <row r="39" spans="1:20" s="4" customFormat="1" ht="16.5" customHeight="1">
      <c r="A39" s="66"/>
      <c r="B39" s="165"/>
      <c r="C39" s="15"/>
      <c r="D39" s="61"/>
      <c r="E39" s="101" t="s">
        <v>88</v>
      </c>
      <c r="F39" s="12">
        <v>0.01</v>
      </c>
      <c r="G39" s="88" t="s">
        <v>11</v>
      </c>
      <c r="H39" s="12">
        <v>0.05</v>
      </c>
      <c r="I39" s="59"/>
      <c r="J39" s="61"/>
      <c r="K39" s="15" t="s">
        <v>72</v>
      </c>
      <c r="L39" s="12">
        <v>1</v>
      </c>
      <c r="N39" s="49"/>
      <c r="O39" s="43"/>
      <c r="P39" s="52"/>
      <c r="Q39" s="52"/>
      <c r="R39" s="40"/>
      <c r="T39" s="42"/>
    </row>
    <row r="40" spans="1:20" s="4" customFormat="1" ht="16.5" customHeight="1">
      <c r="A40" s="66"/>
      <c r="B40" s="165"/>
      <c r="C40" s="15"/>
      <c r="D40" s="61"/>
      <c r="E40" s="101" t="s">
        <v>11</v>
      </c>
      <c r="F40" s="12">
        <v>0.05</v>
      </c>
      <c r="G40" s="68"/>
      <c r="H40" s="29"/>
      <c r="I40" s="59"/>
      <c r="J40" s="61"/>
      <c r="K40" s="68"/>
      <c r="L40" s="65"/>
      <c r="N40" s="54"/>
      <c r="O40" s="50"/>
      <c r="P40" s="38"/>
      <c r="Q40" s="55"/>
    </row>
    <row r="41" spans="1:20" s="4" customFormat="1" ht="16.5" customHeight="1">
      <c r="A41" s="4" t="s">
        <v>172</v>
      </c>
      <c r="B41" s="162" t="str">
        <f>B7</f>
        <v>三</v>
      </c>
      <c r="C41" s="128" t="s">
        <v>36</v>
      </c>
      <c r="D41" s="131"/>
      <c r="E41" s="152" t="s">
        <v>203</v>
      </c>
      <c r="F41" s="153"/>
      <c r="G41" s="174" t="s">
        <v>84</v>
      </c>
      <c r="H41" s="175"/>
      <c r="I41" s="59" t="s">
        <v>1</v>
      </c>
      <c r="J41" s="61"/>
      <c r="K41" s="146" t="s">
        <v>96</v>
      </c>
      <c r="L41" s="133"/>
      <c r="M41" s="103" t="s">
        <v>51</v>
      </c>
      <c r="N41" s="49"/>
      <c r="O41" s="7"/>
      <c r="P41" s="7"/>
      <c r="Q41" s="8"/>
      <c r="R41" s="7"/>
    </row>
    <row r="42" spans="1:20" s="4" customFormat="1" ht="16.5" customHeight="1">
      <c r="B42" s="166">
        <f>A7</f>
        <v>45343</v>
      </c>
      <c r="C42" s="15" t="s">
        <v>37</v>
      </c>
      <c r="D42" s="12">
        <v>5</v>
      </c>
      <c r="E42" s="88" t="s">
        <v>40</v>
      </c>
      <c r="F42" s="97">
        <v>7</v>
      </c>
      <c r="G42" s="88" t="s">
        <v>76</v>
      </c>
      <c r="H42" s="96">
        <v>0.3</v>
      </c>
      <c r="I42" s="63" t="s">
        <v>9</v>
      </c>
      <c r="J42" s="64">
        <v>7</v>
      </c>
      <c r="K42" s="146" t="s">
        <v>91</v>
      </c>
      <c r="L42" s="133">
        <v>0.6</v>
      </c>
      <c r="N42" s="49"/>
      <c r="O42" s="7"/>
      <c r="P42" s="7"/>
      <c r="Q42" s="8"/>
      <c r="R42" s="7"/>
    </row>
    <row r="43" spans="1:20" s="4" customFormat="1" ht="16.5" customHeight="1">
      <c r="A43" s="66"/>
      <c r="B43" s="162"/>
      <c r="C43" s="15"/>
      <c r="D43" s="12"/>
      <c r="E43" s="88" t="s">
        <v>43</v>
      </c>
      <c r="F43" s="97">
        <v>4.5</v>
      </c>
      <c r="G43" s="134" t="s">
        <v>77</v>
      </c>
      <c r="H43" s="96">
        <v>7</v>
      </c>
      <c r="I43" s="59" t="s">
        <v>11</v>
      </c>
      <c r="J43" s="61">
        <v>0.05</v>
      </c>
      <c r="K43" s="146" t="s">
        <v>97</v>
      </c>
      <c r="L43" s="133">
        <v>2</v>
      </c>
      <c r="N43" s="49"/>
      <c r="O43" s="7"/>
      <c r="P43" s="7"/>
      <c r="Q43" s="8"/>
      <c r="R43" s="7"/>
    </row>
    <row r="44" spans="1:20" s="4" customFormat="1" ht="16.5" customHeight="1">
      <c r="A44" s="66"/>
      <c r="B44" s="165"/>
      <c r="C44" s="15"/>
      <c r="D44" s="61"/>
      <c r="E44" s="88" t="s">
        <v>42</v>
      </c>
      <c r="F44" s="97">
        <v>2</v>
      </c>
      <c r="G44" s="88" t="s">
        <v>75</v>
      </c>
      <c r="H44" s="12">
        <v>0.5</v>
      </c>
      <c r="I44" s="59"/>
      <c r="J44" s="61"/>
      <c r="K44" s="146" t="s">
        <v>98</v>
      </c>
      <c r="L44" s="133">
        <v>1</v>
      </c>
      <c r="N44" s="49"/>
      <c r="O44" s="7"/>
      <c r="P44" s="7"/>
      <c r="Q44" s="8"/>
      <c r="R44" s="7"/>
    </row>
    <row r="45" spans="1:20" s="4" customFormat="1" ht="16.5" customHeight="1">
      <c r="A45" s="66"/>
      <c r="B45" s="165"/>
      <c r="C45" s="15"/>
      <c r="D45" s="61"/>
      <c r="E45" s="88" t="s">
        <v>202</v>
      </c>
      <c r="F45" s="12"/>
      <c r="G45" s="98" t="s">
        <v>11</v>
      </c>
      <c r="H45" s="96">
        <v>0.05</v>
      </c>
      <c r="I45" s="59"/>
      <c r="J45" s="61"/>
      <c r="K45" s="146" t="s">
        <v>219</v>
      </c>
      <c r="L45" s="133">
        <v>0.1</v>
      </c>
      <c r="N45" s="49"/>
      <c r="O45" s="7"/>
      <c r="P45" s="7"/>
      <c r="Q45" s="8"/>
      <c r="R45" s="7"/>
    </row>
    <row r="46" spans="1:20" s="4" customFormat="1" ht="16.5" customHeight="1">
      <c r="A46" s="66"/>
      <c r="B46" s="165"/>
      <c r="C46" s="15"/>
      <c r="D46" s="61"/>
      <c r="E46" s="88" t="s">
        <v>11</v>
      </c>
      <c r="F46" s="12">
        <v>0.05</v>
      </c>
      <c r="G46" s="70"/>
      <c r="H46" s="58"/>
      <c r="I46" s="59"/>
      <c r="J46" s="61"/>
      <c r="K46" s="67"/>
      <c r="L46" s="90"/>
      <c r="N46" s="54"/>
      <c r="O46" s="7"/>
      <c r="P46" s="7"/>
      <c r="Q46" s="8"/>
      <c r="R46" s="7"/>
    </row>
    <row r="47" spans="1:20" s="4" customFormat="1" ht="16.5" customHeight="1">
      <c r="A47" s="4" t="s">
        <v>173</v>
      </c>
      <c r="B47" s="162" t="str">
        <f>B8</f>
        <v>四</v>
      </c>
      <c r="C47" s="100" t="s">
        <v>0</v>
      </c>
      <c r="D47" s="139"/>
      <c r="E47" s="152" t="s">
        <v>131</v>
      </c>
      <c r="F47" s="153"/>
      <c r="G47" s="176" t="s">
        <v>104</v>
      </c>
      <c r="H47" s="178"/>
      <c r="I47" s="59" t="s">
        <v>1</v>
      </c>
      <c r="J47" s="61"/>
      <c r="K47" s="15" t="s">
        <v>191</v>
      </c>
      <c r="L47" s="12"/>
      <c r="M47" s="103" t="s">
        <v>60</v>
      </c>
      <c r="N47" s="191"/>
      <c r="O47" s="50"/>
      <c r="P47" s="51"/>
      <c r="Q47" s="41"/>
      <c r="R47" s="51"/>
      <c r="T47" s="41"/>
    </row>
    <row r="48" spans="1:20" s="4" customFormat="1" ht="16.5" customHeight="1">
      <c r="B48" s="163">
        <f>A8</f>
        <v>45344</v>
      </c>
      <c r="C48" s="15" t="s">
        <v>10</v>
      </c>
      <c r="D48" s="139">
        <v>7</v>
      </c>
      <c r="E48" s="136" t="s">
        <v>132</v>
      </c>
      <c r="F48" s="133">
        <v>9</v>
      </c>
      <c r="G48" s="88" t="s">
        <v>48</v>
      </c>
      <c r="H48" s="12">
        <v>1</v>
      </c>
      <c r="I48" s="63" t="s">
        <v>9</v>
      </c>
      <c r="J48" s="64">
        <v>7</v>
      </c>
      <c r="K48" s="15" t="s">
        <v>192</v>
      </c>
      <c r="L48" s="12">
        <v>2</v>
      </c>
      <c r="N48" s="39"/>
      <c r="O48" s="43"/>
      <c r="P48" s="37"/>
      <c r="Q48" s="42"/>
      <c r="R48" s="37"/>
      <c r="T48" s="42"/>
    </row>
    <row r="49" spans="1:20" s="4" customFormat="1" ht="16.5" customHeight="1">
      <c r="B49" s="164"/>
      <c r="C49" s="15" t="s">
        <v>12</v>
      </c>
      <c r="D49" s="139">
        <v>3</v>
      </c>
      <c r="E49" s="88" t="s">
        <v>74</v>
      </c>
      <c r="F49" s="12">
        <v>3</v>
      </c>
      <c r="G49" s="177" t="s">
        <v>49</v>
      </c>
      <c r="H49" s="153">
        <v>1</v>
      </c>
      <c r="I49" s="59" t="s">
        <v>11</v>
      </c>
      <c r="J49" s="61">
        <v>0.05</v>
      </c>
      <c r="K49" s="24" t="s">
        <v>193</v>
      </c>
      <c r="L49" s="12">
        <v>1</v>
      </c>
      <c r="N49" s="39"/>
      <c r="O49" s="43"/>
      <c r="P49" s="52"/>
      <c r="Q49" s="52"/>
      <c r="R49" s="52"/>
      <c r="T49" s="53"/>
    </row>
    <row r="50" spans="1:20" s="4" customFormat="1" ht="16.5" customHeight="1">
      <c r="A50" s="99"/>
      <c r="B50" s="164"/>
      <c r="C50" s="99"/>
      <c r="D50" s="61"/>
      <c r="E50" s="24" t="s">
        <v>44</v>
      </c>
      <c r="F50" s="97">
        <v>0.5</v>
      </c>
      <c r="G50" s="177" t="s">
        <v>78</v>
      </c>
      <c r="H50" s="153">
        <v>3</v>
      </c>
      <c r="I50" s="59"/>
      <c r="J50" s="61"/>
      <c r="N50" s="39"/>
      <c r="O50" s="43"/>
      <c r="P50" s="40"/>
      <c r="Q50" s="42"/>
      <c r="R50" s="40"/>
      <c r="T50" s="42"/>
    </row>
    <row r="51" spans="1:20" s="4" customFormat="1" ht="16.5" customHeight="1">
      <c r="A51" s="73"/>
      <c r="B51" s="165"/>
      <c r="C51" s="15"/>
      <c r="D51" s="61"/>
      <c r="E51" s="88" t="s">
        <v>186</v>
      </c>
      <c r="F51" s="97">
        <v>1</v>
      </c>
      <c r="G51" s="177" t="s">
        <v>47</v>
      </c>
      <c r="H51" s="153">
        <v>0.01</v>
      </c>
      <c r="I51" s="59"/>
      <c r="J51" s="61"/>
      <c r="N51" s="39"/>
      <c r="O51" s="43"/>
      <c r="P51" s="52"/>
      <c r="Q51" s="52"/>
      <c r="R51" s="40"/>
      <c r="T51" s="42"/>
    </row>
    <row r="52" spans="1:20" s="4" customFormat="1" ht="16.5" customHeight="1">
      <c r="A52" s="73"/>
      <c r="B52" s="165"/>
      <c r="C52" s="15"/>
      <c r="D52" s="61"/>
      <c r="E52" s="88" t="s">
        <v>45</v>
      </c>
      <c r="F52" s="97">
        <v>0.05</v>
      </c>
      <c r="G52" s="101" t="s">
        <v>11</v>
      </c>
      <c r="H52" s="12">
        <v>0.05</v>
      </c>
      <c r="I52" s="59"/>
      <c r="J52" s="61"/>
      <c r="K52" s="28"/>
      <c r="L52" s="89"/>
      <c r="O52" s="50"/>
      <c r="P52" s="38"/>
      <c r="Q52" s="55"/>
    </row>
    <row r="53" spans="1:20" s="4" customFormat="1" ht="16.5" customHeight="1">
      <c r="A53" s="4" t="s">
        <v>174</v>
      </c>
      <c r="B53" s="169" t="str">
        <f>B9</f>
        <v>五</v>
      </c>
      <c r="C53" s="95" t="s">
        <v>110</v>
      </c>
      <c r="D53" s="12"/>
      <c r="E53" s="12" t="s">
        <v>106</v>
      </c>
      <c r="F53" s="12"/>
      <c r="G53" s="96" t="s">
        <v>187</v>
      </c>
      <c r="H53" s="96"/>
      <c r="I53" s="59" t="s">
        <v>1</v>
      </c>
      <c r="J53" s="61"/>
      <c r="K53" s="15" t="s">
        <v>120</v>
      </c>
      <c r="L53" s="12"/>
      <c r="M53" s="76" t="s">
        <v>220</v>
      </c>
      <c r="O53" s="7"/>
      <c r="Q53" s="110"/>
      <c r="R53" s="60"/>
    </row>
    <row r="54" spans="1:20" s="4" customFormat="1" ht="16.5" customHeight="1">
      <c r="B54" s="170">
        <f>A9</f>
        <v>45345</v>
      </c>
      <c r="C54" s="15" t="s">
        <v>10</v>
      </c>
      <c r="D54" s="12">
        <v>10</v>
      </c>
      <c r="E54" s="101" t="s">
        <v>99</v>
      </c>
      <c r="F54" s="12">
        <v>6</v>
      </c>
      <c r="G54" s="134" t="s">
        <v>188</v>
      </c>
      <c r="H54" s="148">
        <v>2</v>
      </c>
      <c r="I54" s="63" t="s">
        <v>9</v>
      </c>
      <c r="J54" s="64">
        <v>7</v>
      </c>
      <c r="K54" s="15" t="s">
        <v>78</v>
      </c>
      <c r="L54" s="12">
        <v>3</v>
      </c>
      <c r="O54" s="7"/>
      <c r="Q54" s="69"/>
      <c r="R54" s="62"/>
    </row>
    <row r="55" spans="1:20" s="4" customFormat="1" ht="16.5" customHeight="1">
      <c r="A55" s="99"/>
      <c r="B55" s="169"/>
      <c r="C55" s="15" t="s">
        <v>111</v>
      </c>
      <c r="D55" s="12">
        <v>0.05</v>
      </c>
      <c r="E55" s="101" t="s">
        <v>107</v>
      </c>
      <c r="F55" s="12">
        <v>3</v>
      </c>
      <c r="G55" s="101" t="s">
        <v>134</v>
      </c>
      <c r="H55" s="12">
        <v>1</v>
      </c>
      <c r="I55" s="59" t="s">
        <v>11</v>
      </c>
      <c r="J55" s="61">
        <v>0.05</v>
      </c>
      <c r="K55" s="24" t="s">
        <v>75</v>
      </c>
      <c r="L55" s="12">
        <v>1</v>
      </c>
      <c r="O55" s="7"/>
      <c r="Q55" s="67"/>
      <c r="R55" s="62"/>
    </row>
    <row r="56" spans="1:20" s="4" customFormat="1" ht="16.5" customHeight="1">
      <c r="A56" s="99"/>
      <c r="B56" s="164"/>
      <c r="C56" s="99"/>
      <c r="D56" s="151"/>
      <c r="E56" s="101" t="s">
        <v>41</v>
      </c>
      <c r="F56" s="12">
        <v>0.5</v>
      </c>
      <c r="G56" s="101" t="s">
        <v>11</v>
      </c>
      <c r="H56" s="12">
        <v>0.05</v>
      </c>
      <c r="I56" s="59"/>
      <c r="J56" s="61"/>
      <c r="K56" s="15" t="s">
        <v>72</v>
      </c>
      <c r="L56" s="12">
        <v>1</v>
      </c>
      <c r="O56" s="7"/>
      <c r="Q56" s="67"/>
      <c r="R56" s="62"/>
    </row>
    <row r="57" spans="1:20" s="4" customFormat="1" ht="16.5" customHeight="1">
      <c r="A57" s="66"/>
      <c r="B57" s="165"/>
      <c r="C57" s="15"/>
      <c r="D57" s="151"/>
      <c r="E57" s="88" t="s">
        <v>11</v>
      </c>
      <c r="F57" s="97">
        <v>0.05</v>
      </c>
      <c r="G57" s="88"/>
      <c r="H57" s="12"/>
      <c r="I57" s="59"/>
      <c r="J57" s="61"/>
      <c r="K57" s="15" t="s">
        <v>92</v>
      </c>
      <c r="L57" s="12">
        <v>0.01</v>
      </c>
      <c r="O57" s="7"/>
      <c r="Q57" s="28"/>
      <c r="R57" s="58"/>
    </row>
    <row r="58" spans="1:20" s="4" customFormat="1" ht="16.5" customHeight="1">
      <c r="A58" s="66"/>
      <c r="B58" s="165"/>
      <c r="C58" s="15"/>
      <c r="D58" s="151"/>
      <c r="E58" s="101"/>
      <c r="F58" s="12"/>
      <c r="G58" s="88"/>
      <c r="H58" s="12"/>
      <c r="I58" s="59"/>
      <c r="J58" s="61"/>
      <c r="K58" s="24"/>
      <c r="L58" s="147"/>
      <c r="O58" s="7"/>
      <c r="P58" s="7"/>
      <c r="Q58" s="8"/>
      <c r="R58" s="7"/>
    </row>
    <row r="59" spans="1:20" s="4" customFormat="1" ht="16.5" customHeight="1">
      <c r="A59" s="1" t="s">
        <v>175</v>
      </c>
      <c r="B59" s="162" t="str">
        <f>B10</f>
        <v>一</v>
      </c>
      <c r="C59" s="100" t="s">
        <v>119</v>
      </c>
      <c r="D59" s="12"/>
      <c r="E59" s="145" t="s">
        <v>126</v>
      </c>
      <c r="F59" s="12"/>
      <c r="G59" s="120" t="s">
        <v>199</v>
      </c>
      <c r="H59" s="109"/>
      <c r="I59" s="59" t="s">
        <v>1</v>
      </c>
      <c r="J59" s="61"/>
      <c r="K59" s="15" t="s">
        <v>197</v>
      </c>
      <c r="L59" s="12"/>
      <c r="M59" s="75" t="s">
        <v>50</v>
      </c>
    </row>
    <row r="60" spans="1:20" s="4" customFormat="1" ht="16.5" customHeight="1">
      <c r="A60" s="1"/>
      <c r="B60" s="163">
        <f>A10</f>
        <v>45348</v>
      </c>
      <c r="C60" s="15" t="s">
        <v>10</v>
      </c>
      <c r="D60" s="12">
        <v>10</v>
      </c>
      <c r="E60" s="136" t="s">
        <v>127</v>
      </c>
      <c r="F60" s="133">
        <v>9</v>
      </c>
      <c r="G60" s="106" t="s">
        <v>128</v>
      </c>
      <c r="H60" s="109">
        <v>1</v>
      </c>
      <c r="I60" s="63" t="s">
        <v>9</v>
      </c>
      <c r="J60" s="64">
        <v>7</v>
      </c>
      <c r="K60" s="15" t="s">
        <v>79</v>
      </c>
      <c r="L60" s="12">
        <v>0.2</v>
      </c>
    </row>
    <row r="61" spans="1:20" s="4" customFormat="1" ht="16.5" customHeight="1">
      <c r="A61" s="73"/>
      <c r="B61" s="164"/>
      <c r="C61" s="15"/>
      <c r="D61" s="12"/>
      <c r="E61" s="88" t="s">
        <v>11</v>
      </c>
      <c r="F61" s="12">
        <v>0.05</v>
      </c>
      <c r="G61" s="107" t="s">
        <v>101</v>
      </c>
      <c r="H61" s="109">
        <v>5</v>
      </c>
      <c r="I61" s="59" t="s">
        <v>11</v>
      </c>
      <c r="J61" s="61">
        <v>0.05</v>
      </c>
      <c r="K61" s="15" t="s">
        <v>198</v>
      </c>
      <c r="L61" s="12">
        <v>0.6</v>
      </c>
    </row>
    <row r="62" spans="1:20" s="4" customFormat="1" ht="16.5" customHeight="1">
      <c r="A62" s="18"/>
      <c r="B62" s="164"/>
      <c r="C62" s="74"/>
      <c r="D62" s="61"/>
      <c r="E62" s="88"/>
      <c r="F62" s="97"/>
      <c r="G62" s="107" t="s">
        <v>200</v>
      </c>
      <c r="H62" s="109">
        <v>1</v>
      </c>
      <c r="I62" s="59"/>
      <c r="J62" s="61"/>
      <c r="K62" s="15" t="s">
        <v>45</v>
      </c>
      <c r="L62" s="12">
        <v>0.05</v>
      </c>
    </row>
    <row r="63" spans="1:20" s="4" customFormat="1" ht="16.5" customHeight="1">
      <c r="A63" s="18"/>
      <c r="B63" s="164"/>
      <c r="C63" s="15"/>
      <c r="D63" s="61"/>
      <c r="E63" s="88"/>
      <c r="F63" s="97"/>
      <c r="G63" s="106" t="s">
        <v>11</v>
      </c>
      <c r="H63" s="108">
        <v>0.05</v>
      </c>
      <c r="I63" s="59"/>
      <c r="J63" s="61"/>
      <c r="K63" s="15" t="s">
        <v>81</v>
      </c>
      <c r="L63" s="12">
        <v>0.01</v>
      </c>
    </row>
    <row r="64" spans="1:20" s="4" customFormat="1" ht="16.5" customHeight="1">
      <c r="A64" s="18"/>
      <c r="B64" s="164"/>
      <c r="C64" s="99"/>
      <c r="D64" s="61"/>
      <c r="E64" s="88"/>
      <c r="F64" s="12"/>
      <c r="G64" s="177" t="s">
        <v>201</v>
      </c>
      <c r="H64" s="153"/>
      <c r="I64" s="59"/>
      <c r="J64" s="61"/>
      <c r="K64" s="67"/>
      <c r="L64" s="90"/>
    </row>
    <row r="65" spans="1:14" ht="16.5" customHeight="1">
      <c r="A65" s="1" t="s">
        <v>176</v>
      </c>
      <c r="B65" s="169" t="str">
        <f>B11</f>
        <v>二</v>
      </c>
      <c r="C65" s="128" t="s">
        <v>0</v>
      </c>
      <c r="D65" s="131"/>
      <c r="E65" s="72" t="s">
        <v>121</v>
      </c>
      <c r="F65" s="12"/>
      <c r="G65" s="96" t="s">
        <v>102</v>
      </c>
      <c r="H65" s="96"/>
      <c r="I65" s="59" t="s">
        <v>1</v>
      </c>
      <c r="J65" s="61"/>
      <c r="K65" s="15" t="s">
        <v>218</v>
      </c>
      <c r="L65" s="12"/>
      <c r="M65" s="200" t="s">
        <v>260</v>
      </c>
      <c r="N65" s="112" t="s">
        <v>57</v>
      </c>
    </row>
    <row r="66" spans="1:14" ht="16.5" customHeight="1">
      <c r="B66" s="170">
        <f>A11</f>
        <v>45349</v>
      </c>
      <c r="C66" s="15" t="s">
        <v>10</v>
      </c>
      <c r="D66" s="12">
        <v>7</v>
      </c>
      <c r="E66" s="88" t="s">
        <v>99</v>
      </c>
      <c r="F66" s="12">
        <v>6</v>
      </c>
      <c r="G66" s="101" t="s">
        <v>210</v>
      </c>
      <c r="H66" s="96">
        <v>0.3</v>
      </c>
      <c r="I66" s="63" t="s">
        <v>9</v>
      </c>
      <c r="J66" s="64">
        <v>7</v>
      </c>
      <c r="K66" s="15" t="s">
        <v>212</v>
      </c>
      <c r="L66" s="12">
        <v>4</v>
      </c>
    </row>
    <row r="67" spans="1:14" ht="16.5" customHeight="1">
      <c r="C67" s="15" t="s">
        <v>12</v>
      </c>
      <c r="D67" s="12">
        <v>3</v>
      </c>
      <c r="E67" s="134" t="s">
        <v>207</v>
      </c>
      <c r="F67" s="133">
        <v>3</v>
      </c>
      <c r="G67" s="88" t="s">
        <v>46</v>
      </c>
      <c r="H67" s="12">
        <v>6</v>
      </c>
      <c r="I67" s="59" t="s">
        <v>11</v>
      </c>
      <c r="J67" s="61">
        <v>0.05</v>
      </c>
      <c r="K67" s="24" t="s">
        <v>124</v>
      </c>
      <c r="L67" s="12">
        <v>1</v>
      </c>
    </row>
    <row r="68" spans="1:14" ht="16.5" customHeight="1">
      <c r="B68" s="171"/>
      <c r="C68" s="18"/>
      <c r="D68" s="61"/>
      <c r="E68" s="134" t="s">
        <v>209</v>
      </c>
      <c r="F68" s="133">
        <v>0.1</v>
      </c>
      <c r="G68" s="88" t="s">
        <v>41</v>
      </c>
      <c r="H68" s="12">
        <v>0.5</v>
      </c>
      <c r="I68" s="59"/>
      <c r="J68" s="61"/>
      <c r="K68" s="15" t="s">
        <v>45</v>
      </c>
      <c r="L68" s="12">
        <v>0.05</v>
      </c>
    </row>
    <row r="69" spans="1:14" ht="16.5" customHeight="1">
      <c r="B69" s="171"/>
      <c r="C69" s="18"/>
      <c r="D69" s="61"/>
      <c r="E69" s="134" t="s">
        <v>11</v>
      </c>
      <c r="F69" s="133">
        <v>0.05</v>
      </c>
      <c r="G69" s="88" t="s">
        <v>11</v>
      </c>
      <c r="H69" s="12">
        <v>0.05</v>
      </c>
      <c r="I69" s="59"/>
      <c r="J69" s="61"/>
      <c r="K69" s="15" t="s">
        <v>72</v>
      </c>
      <c r="L69" s="12">
        <v>1</v>
      </c>
    </row>
    <row r="70" spans="1:14" ht="16.5" customHeight="1">
      <c r="B70" s="171"/>
      <c r="C70" s="18"/>
      <c r="D70" s="61"/>
      <c r="E70" s="88"/>
      <c r="F70" s="12"/>
      <c r="G70" s="177"/>
      <c r="H70" s="153"/>
      <c r="I70" s="59"/>
      <c r="J70" s="61"/>
      <c r="K70" s="68"/>
      <c r="L70" s="89"/>
    </row>
    <row r="71" spans="1:14" ht="16.5" customHeight="1">
      <c r="A71" s="1" t="s">
        <v>177</v>
      </c>
      <c r="B71" s="169" t="str">
        <f>B12</f>
        <v>四</v>
      </c>
      <c r="C71" s="128" t="s">
        <v>0</v>
      </c>
      <c r="D71" s="150"/>
      <c r="E71" s="190" t="s">
        <v>215</v>
      </c>
      <c r="F71" s="12"/>
      <c r="G71" s="120" t="s">
        <v>217</v>
      </c>
      <c r="H71" s="109"/>
      <c r="I71" s="59" t="s">
        <v>1</v>
      </c>
      <c r="J71" s="61"/>
      <c r="K71" s="15" t="s">
        <v>82</v>
      </c>
      <c r="L71" s="12"/>
      <c r="M71" s="103" t="s">
        <v>60</v>
      </c>
    </row>
    <row r="72" spans="1:14" ht="16.5" customHeight="1">
      <c r="B72" s="170">
        <f>A12</f>
        <v>45351</v>
      </c>
      <c r="C72" s="15" t="s">
        <v>10</v>
      </c>
      <c r="D72" s="139">
        <v>7</v>
      </c>
      <c r="E72" s="136" t="s">
        <v>213</v>
      </c>
      <c r="F72" s="133">
        <v>9</v>
      </c>
      <c r="G72" s="106" t="s">
        <v>188</v>
      </c>
      <c r="H72" s="109">
        <v>3</v>
      </c>
      <c r="I72" s="63" t="s">
        <v>9</v>
      </c>
      <c r="J72" s="64">
        <v>7</v>
      </c>
      <c r="K72" s="15" t="s">
        <v>83</v>
      </c>
      <c r="L72" s="12">
        <v>3</v>
      </c>
      <c r="M72" s="4"/>
    </row>
    <row r="73" spans="1:14" ht="16.5" customHeight="1">
      <c r="A73" s="73"/>
      <c r="B73" s="171"/>
      <c r="C73" s="15" t="s">
        <v>12</v>
      </c>
      <c r="D73" s="139">
        <v>3</v>
      </c>
      <c r="E73" s="88" t="s">
        <v>214</v>
      </c>
      <c r="F73" s="12">
        <v>3</v>
      </c>
      <c r="G73" s="107" t="s">
        <v>206</v>
      </c>
      <c r="H73" s="109">
        <v>4</v>
      </c>
      <c r="I73" s="59" t="s">
        <v>11</v>
      </c>
      <c r="J73" s="61">
        <v>0.05</v>
      </c>
      <c r="K73" s="15" t="s">
        <v>56</v>
      </c>
      <c r="L73" s="12">
        <v>1</v>
      </c>
      <c r="M73" s="4"/>
    </row>
    <row r="74" spans="1:14" ht="16.5" customHeight="1">
      <c r="A74" s="73"/>
      <c r="B74" s="165"/>
      <c r="C74" s="15"/>
      <c r="D74" s="61"/>
      <c r="E74" s="101" t="s">
        <v>11</v>
      </c>
      <c r="F74" s="12">
        <v>0.05</v>
      </c>
      <c r="G74" s="107" t="s">
        <v>103</v>
      </c>
      <c r="H74" s="109">
        <v>1</v>
      </c>
      <c r="I74" s="59"/>
      <c r="J74" s="61"/>
      <c r="K74" s="15" t="s">
        <v>216</v>
      </c>
      <c r="L74" s="12">
        <v>0.6</v>
      </c>
      <c r="M74" s="4"/>
    </row>
    <row r="75" spans="1:14" ht="16.5" customHeight="1">
      <c r="A75" s="73"/>
      <c r="B75" s="171"/>
      <c r="C75" s="18"/>
      <c r="D75" s="18"/>
      <c r="E75" s="28" t="s">
        <v>129</v>
      </c>
      <c r="F75" s="12"/>
      <c r="G75" s="106" t="s">
        <v>11</v>
      </c>
      <c r="H75" s="108">
        <v>0.05</v>
      </c>
      <c r="I75" s="59"/>
      <c r="J75" s="61"/>
      <c r="K75" s="15"/>
      <c r="L75" s="12"/>
      <c r="M75" s="4"/>
    </row>
    <row r="76" spans="1:14" ht="16.5" customHeight="1">
      <c r="A76" s="18"/>
      <c r="B76" s="171"/>
      <c r="C76" s="18"/>
      <c r="D76" s="18"/>
      <c r="E76" s="88"/>
      <c r="F76" s="12"/>
      <c r="G76" s="28"/>
      <c r="H76" s="58"/>
      <c r="I76" s="59"/>
      <c r="J76" s="61"/>
      <c r="K76" s="154"/>
      <c r="L76" s="155"/>
      <c r="M76" s="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3" manualBreakCount="3">
    <brk id="14" max="15" man="1"/>
    <brk id="28" max="15" man="1"/>
    <brk id="58" max="15" man="1"/>
  </rowBreaks>
  <colBreaks count="1" manualBreakCount="1">
    <brk id="14" max="1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76"/>
  <sheetViews>
    <sheetView topLeftCell="A55" zoomScale="85" zoomScaleNormal="85" zoomScaleSheetLayoutView="100" workbookViewId="0">
      <selection activeCell="F79" sqref="F79"/>
    </sheetView>
  </sheetViews>
  <sheetFormatPr defaultColWidth="9" defaultRowHeight="19.8"/>
  <cols>
    <col min="1" max="1" width="6.21875" style="1" customWidth="1"/>
    <col min="2" max="2" width="4.33203125" style="156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9" width="9" style="1" customWidth="1"/>
    <col min="10" max="10" width="18.109375" style="1" customWidth="1"/>
    <col min="11" max="12" width="5.21875" style="1" customWidth="1"/>
    <col min="13" max="13" width="9.88671875" style="1" customWidth="1"/>
    <col min="14" max="14" width="12.88671875" style="1" customWidth="1"/>
    <col min="15" max="15" width="5.44140625" style="5" customWidth="1"/>
    <col min="16" max="16" width="5.33203125" style="6" customWidth="1"/>
    <col min="17" max="18" width="6.33203125" style="6" customWidth="1"/>
    <col min="19" max="19" width="6" style="6" customWidth="1"/>
    <col min="20" max="20" width="6.6640625" style="6" customWidth="1"/>
    <col min="21" max="21" width="5.109375" style="1" customWidth="1"/>
    <col min="22" max="22" width="4.6640625" style="1" customWidth="1"/>
    <col min="23" max="23" width="4.77734375" style="1" customWidth="1"/>
    <col min="24" max="16384" width="9" style="1"/>
  </cols>
  <sheetData>
    <row r="1" spans="1:27">
      <c r="A1" s="56"/>
      <c r="D1" s="1">
        <v>112</v>
      </c>
      <c r="E1" s="5" t="s">
        <v>2</v>
      </c>
      <c r="F1" s="1" t="s">
        <v>34</v>
      </c>
      <c r="G1" s="1" t="s">
        <v>33</v>
      </c>
      <c r="H1" s="10">
        <v>2</v>
      </c>
      <c r="I1" s="1" t="s">
        <v>223</v>
      </c>
      <c r="K1" s="47" t="s">
        <v>261</v>
      </c>
      <c r="M1" s="189"/>
      <c r="N1" s="47"/>
    </row>
    <row r="2" spans="1:27" ht="16.5" customHeight="1">
      <c r="A2" s="104" t="s">
        <v>24</v>
      </c>
      <c r="B2" s="157" t="s">
        <v>32</v>
      </c>
      <c r="C2" s="44" t="s">
        <v>5</v>
      </c>
      <c r="D2" s="129" t="s">
        <v>25</v>
      </c>
      <c r="E2" s="48" t="s">
        <v>6</v>
      </c>
      <c r="F2" s="81" t="s">
        <v>26</v>
      </c>
      <c r="G2" s="45" t="s">
        <v>7</v>
      </c>
      <c r="H2" s="82" t="s">
        <v>27</v>
      </c>
      <c r="I2" s="46" t="s">
        <v>8</v>
      </c>
      <c r="J2" s="81" t="s">
        <v>28</v>
      </c>
      <c r="K2" s="15" t="s">
        <v>9</v>
      </c>
      <c r="L2" s="27" t="s">
        <v>29</v>
      </c>
      <c r="M2" s="15" t="s">
        <v>3</v>
      </c>
      <c r="N2" s="27" t="s">
        <v>30</v>
      </c>
      <c r="O2" s="26" t="s">
        <v>58</v>
      </c>
      <c r="P2" s="26" t="s">
        <v>59</v>
      </c>
      <c r="Q2" s="23" t="s">
        <v>16</v>
      </c>
      <c r="R2" s="23" t="s">
        <v>17</v>
      </c>
      <c r="S2" s="24" t="s">
        <v>18</v>
      </c>
      <c r="T2" s="23" t="s">
        <v>19</v>
      </c>
      <c r="U2" s="25" t="s">
        <v>61</v>
      </c>
      <c r="V2" s="23" t="s">
        <v>20</v>
      </c>
      <c r="W2" s="24" t="s">
        <v>21</v>
      </c>
    </row>
    <row r="3" spans="1:27" ht="39" customHeight="1">
      <c r="A3" s="78">
        <v>45338</v>
      </c>
      <c r="B3" s="158" t="str">
        <f t="shared" ref="B3:B12" si="0">IF(A3="","",RIGHT(TEXT(WEEKDAY(A3),"[$-404]aaaa;@"),1))</f>
        <v>五</v>
      </c>
      <c r="C3" s="79" t="str">
        <f>C17</f>
        <v>白米飯</v>
      </c>
      <c r="D3" s="81" t="str">
        <f>C18&amp;B19</f>
        <v>米</v>
      </c>
      <c r="E3" s="14" t="str">
        <f>E17</f>
        <v>金黃豆包</v>
      </c>
      <c r="F3" s="77" t="str">
        <f>E18</f>
        <v>豆包</v>
      </c>
      <c r="G3" s="26" t="str">
        <f>G17</f>
        <v>珍菇豆腐</v>
      </c>
      <c r="H3" s="31" t="str">
        <f>G18&amp;G19&amp;G20&amp;G21&amp;G22</f>
        <v>豆腐素肉金針菇乾香菇薑</v>
      </c>
      <c r="I3" s="26" t="str">
        <f>I17</f>
        <v>田園花椰</v>
      </c>
      <c r="J3" s="31" t="str">
        <f>I18&amp;I19&amp;I20&amp;I21&amp;I22</f>
        <v>花椰菜胡蘿蔔薑</v>
      </c>
      <c r="K3" s="22" t="s">
        <v>1</v>
      </c>
      <c r="L3" s="92" t="s">
        <v>108</v>
      </c>
      <c r="M3" s="76" t="str">
        <f>M17</f>
        <v>蛋花芽湯</v>
      </c>
      <c r="N3" s="31" t="str">
        <f>M18&amp;M19&amp;M20&amp;M21&amp;M22</f>
        <v>乾裙帶菜雞蛋薑</v>
      </c>
      <c r="O3" s="22" t="str">
        <f>O17</f>
        <v>水果</v>
      </c>
      <c r="P3" s="112" t="s">
        <v>57</v>
      </c>
      <c r="Q3" s="33">
        <v>5</v>
      </c>
      <c r="R3" s="33">
        <v>2.5</v>
      </c>
      <c r="S3" s="34">
        <v>1.7</v>
      </c>
      <c r="T3" s="33">
        <v>2.8</v>
      </c>
      <c r="U3" s="22"/>
      <c r="V3" s="35">
        <v>1</v>
      </c>
      <c r="W3" s="36">
        <f t="shared" ref="W3:W12" si="1">Q3*70+R3*75+S3*25+T3*45+U3*120+V3*60</f>
        <v>766</v>
      </c>
    </row>
    <row r="4" spans="1:27" ht="39" customHeight="1">
      <c r="A4" s="78">
        <f t="shared" ref="A4:A11" si="2">IF(A3="","",IF(MONTH(A3)&lt;&gt;MONTH(A3+1),"",A3+1))</f>
        <v>45339</v>
      </c>
      <c r="B4" s="158" t="str">
        <f t="shared" si="0"/>
        <v>六</v>
      </c>
      <c r="C4" s="80" t="str">
        <f>C23</f>
        <v>糙米飯</v>
      </c>
      <c r="D4" s="81" t="str">
        <f>C24&amp;C25</f>
        <v>米糙米</v>
      </c>
      <c r="E4" s="14" t="str">
        <f>E23</f>
        <v>梅干麵筋</v>
      </c>
      <c r="F4" s="77" t="str">
        <f>E24&amp;E25&amp;E26</f>
        <v>麵筋梅干菜薑</v>
      </c>
      <c r="G4" s="13" t="str">
        <f>G23</f>
        <v>豆皮芽菜</v>
      </c>
      <c r="H4" s="77" t="str">
        <f>G24&amp;G25&amp;G26</f>
        <v>豆皮綠豆芽胡蘿蔔</v>
      </c>
      <c r="I4" s="26" t="str">
        <f>I23</f>
        <v>甜辣油腐</v>
      </c>
      <c r="J4" s="77" t="str">
        <f>I24&amp;I25&amp;I26</f>
        <v>油豆腐甜辣醬</v>
      </c>
      <c r="K4" s="22" t="s">
        <v>1</v>
      </c>
      <c r="L4" s="92" t="s">
        <v>108</v>
      </c>
      <c r="M4" s="22" t="str">
        <f>M23</f>
        <v>枸杞銀耳</v>
      </c>
      <c r="N4" s="77" t="str">
        <f>M24&amp;M25&amp;M26</f>
        <v>乾銀耳枸杞紅砂糖</v>
      </c>
      <c r="O4" s="22" t="str">
        <f>O23</f>
        <v>果汁</v>
      </c>
      <c r="Q4" s="33">
        <v>5</v>
      </c>
      <c r="R4" s="33">
        <v>2.5</v>
      </c>
      <c r="S4" s="34">
        <v>1.8</v>
      </c>
      <c r="T4" s="33">
        <v>2.9</v>
      </c>
      <c r="U4" s="22"/>
      <c r="V4" s="35"/>
      <c r="W4" s="36">
        <f t="shared" si="1"/>
        <v>713</v>
      </c>
    </row>
    <row r="5" spans="1:27" ht="39" customHeight="1">
      <c r="A5" s="78">
        <f>IF(A4="","",IF(MONTH(A4)&lt;&gt;MONTH(A4+1),"",A4+2))</f>
        <v>45341</v>
      </c>
      <c r="B5" s="158" t="str">
        <f t="shared" si="0"/>
        <v>一</v>
      </c>
      <c r="C5" s="80" t="str">
        <f>C29</f>
        <v>白米飯</v>
      </c>
      <c r="D5" s="81" t="str">
        <f>C30&amp;B31</f>
        <v>米</v>
      </c>
      <c r="E5" s="14" t="str">
        <f>E29</f>
        <v>毛豆炒蛋</v>
      </c>
      <c r="F5" s="77" t="str">
        <f>E30</f>
        <v>毛豆</v>
      </c>
      <c r="G5" s="13" t="str">
        <f>G29</f>
        <v>麻婆豆腐</v>
      </c>
      <c r="H5" s="77" t="str">
        <f>G30&amp;G31&amp;G32&amp;G33&amp;G34</f>
        <v>素肉豆腐胡蘿蔔薑豆瓣醬</v>
      </c>
      <c r="I5" s="59" t="str">
        <f>I29</f>
        <v>相滷麵腸</v>
      </c>
      <c r="J5" s="77" t="str">
        <f>I30&amp;I31&amp;I32&amp;I33&amp;I34</f>
        <v>麵腸滷包</v>
      </c>
      <c r="K5" s="22" t="s">
        <v>1</v>
      </c>
      <c r="L5" s="92" t="s">
        <v>108</v>
      </c>
      <c r="M5" s="32" t="str">
        <f>M29</f>
        <v>味噌芽湯</v>
      </c>
      <c r="N5" s="77" t="str">
        <f>M30&amp;M31&amp;M32&amp;M33&amp;M34</f>
        <v>乾裙帶菜味噌薑</v>
      </c>
      <c r="O5" s="22" t="str">
        <f>O29</f>
        <v>果汁</v>
      </c>
      <c r="Q5" s="33">
        <v>5</v>
      </c>
      <c r="R5" s="33">
        <v>2.5</v>
      </c>
      <c r="S5" s="34">
        <v>1.6</v>
      </c>
      <c r="T5" s="33">
        <v>2.9</v>
      </c>
      <c r="U5" s="22"/>
      <c r="V5" s="35"/>
      <c r="W5" s="36">
        <f t="shared" si="1"/>
        <v>708</v>
      </c>
    </row>
    <row r="6" spans="1:27" ht="39" customHeight="1">
      <c r="A6" s="78">
        <f t="shared" si="2"/>
        <v>45342</v>
      </c>
      <c r="B6" s="158" t="str">
        <f t="shared" si="0"/>
        <v>二</v>
      </c>
      <c r="C6" s="80" t="str">
        <f>C35</f>
        <v>糙米飯</v>
      </c>
      <c r="D6" s="81" t="str">
        <f>C36&amp;C37</f>
        <v>米糙米</v>
      </c>
      <c r="E6" s="14" t="str">
        <f>E35</f>
        <v>沙茶百頁</v>
      </c>
      <c r="F6" s="31" t="str">
        <f>E36&amp;E37&amp;E38&amp;E39&amp;E40</f>
        <v>百頁結球白菜素沙茶醬薑</v>
      </c>
      <c r="G6" s="13" t="str">
        <f>G35</f>
        <v>豆芽素炒</v>
      </c>
      <c r="H6" s="31" t="str">
        <f>G36&amp;G37&amp;G38&amp;G39&amp;G40</f>
        <v>豆皮綠豆芽胡蘿蔔薑</v>
      </c>
      <c r="I6" s="26" t="str">
        <f>I35</f>
        <v>椒鹽薯餅</v>
      </c>
      <c r="J6" s="31" t="str">
        <f>I36&amp;I37&amp;I38&amp;I39&amp;I40</f>
        <v>薯餅胡椒鹽</v>
      </c>
      <c r="K6" s="22" t="s">
        <v>1</v>
      </c>
      <c r="L6" s="92" t="s">
        <v>108</v>
      </c>
      <c r="M6" s="22" t="str">
        <f>M35</f>
        <v>好彩頭湯</v>
      </c>
      <c r="N6" s="31" t="str">
        <f>M36&amp;M37&amp;M38&amp;M39&amp;M40</f>
        <v>白蘿蔔胡蘿蔔薑</v>
      </c>
      <c r="O6" s="74" t="str">
        <f>O35</f>
        <v>水果</v>
      </c>
      <c r="P6" s="112" t="s">
        <v>57</v>
      </c>
      <c r="Q6" s="111">
        <v>5</v>
      </c>
      <c r="R6" s="33">
        <v>2.5</v>
      </c>
      <c r="S6" s="34">
        <v>2</v>
      </c>
      <c r="T6" s="33">
        <v>2.7</v>
      </c>
      <c r="U6" s="22"/>
      <c r="V6" s="35">
        <v>1</v>
      </c>
      <c r="W6" s="36">
        <f t="shared" si="1"/>
        <v>769</v>
      </c>
    </row>
    <row r="7" spans="1:27" ht="39" customHeight="1">
      <c r="A7" s="78">
        <f>IF(A6="","",IF(MONTH(A6)&lt;&gt;MONTH(A6+1),"",A6+1))</f>
        <v>45343</v>
      </c>
      <c r="B7" s="158" t="str">
        <f t="shared" si="0"/>
        <v>三</v>
      </c>
      <c r="C7" s="80" t="str">
        <f>C41</f>
        <v>西式特餐</v>
      </c>
      <c r="D7" s="81" t="str">
        <f>C42&amp;C43</f>
        <v>義大利麵</v>
      </c>
      <c r="E7" s="14" t="str">
        <f>E41</f>
        <v>西式若醬</v>
      </c>
      <c r="F7" s="31" t="str">
        <f>E42&amp;E43&amp;E44&amp;E45&amp;E46</f>
        <v>素肉馬鈴薯蕃茄糊薑</v>
      </c>
      <c r="G7" s="13" t="str">
        <f>G41</f>
        <v>素炒甘藍</v>
      </c>
      <c r="H7" s="31" t="str">
        <f>G42&amp;G43&amp;G44&amp;G45&amp;G46</f>
        <v>豆包甘藍胡蘿蔔薑</v>
      </c>
      <c r="I7" s="26" t="str">
        <f>I41</f>
        <v>素火腿</v>
      </c>
      <c r="J7" s="31" t="str">
        <f>I42&amp;I43&amp;I44&amp;I45&amp;I46</f>
        <v>素火腿胡椒鹽</v>
      </c>
      <c r="K7" s="22" t="s">
        <v>1</v>
      </c>
      <c r="L7" s="92" t="s">
        <v>108</v>
      </c>
      <c r="M7" s="22" t="str">
        <f>M41</f>
        <v>玉米濃湯</v>
      </c>
      <c r="N7" s="31" t="str">
        <f>M42&amp;M43&amp;M44&amp;M45&amp;M46</f>
        <v>雞蛋玉米粒罐頭玉米醬罐頭濃湯粉</v>
      </c>
      <c r="O7" s="22" t="str">
        <f>O41</f>
        <v>小餐包</v>
      </c>
      <c r="Q7" s="33">
        <v>4</v>
      </c>
      <c r="R7" s="33">
        <v>2.5</v>
      </c>
      <c r="S7" s="34">
        <v>2</v>
      </c>
      <c r="T7" s="33">
        <v>2.9</v>
      </c>
      <c r="U7" s="22"/>
      <c r="V7" s="35"/>
      <c r="W7" s="36">
        <f t="shared" si="1"/>
        <v>648</v>
      </c>
    </row>
    <row r="8" spans="1:27" ht="39" customHeight="1">
      <c r="A8" s="78">
        <f>IF(A7="","",IF(MONTH(A7)&lt;&gt;MONTH(A7+1),"",A7+1))</f>
        <v>45344</v>
      </c>
      <c r="B8" s="158" t="str">
        <f t="shared" si="0"/>
        <v>四</v>
      </c>
      <c r="C8" s="80" t="str">
        <f>C47</f>
        <v>糙米飯</v>
      </c>
      <c r="D8" s="81" t="str">
        <f>C48&amp;B49</f>
        <v>米</v>
      </c>
      <c r="E8" s="14" t="str">
        <f>E47</f>
        <v>醬瓜麵筋</v>
      </c>
      <c r="F8" s="77" t="str">
        <f>E48&amp;E49&amp;E50&amp;E51&amp;E52</f>
        <v>麵筋白蘿蔔胡蘿蔔醬瓜薑</v>
      </c>
      <c r="G8" s="13" t="str">
        <f>G47</f>
        <v>蛋香冬粉</v>
      </c>
      <c r="H8" s="77" t="str">
        <f>G48&amp;G49&amp;G50&amp;G51&amp;G52</f>
        <v>雞蛋冬粉時蔬乾木耳薑</v>
      </c>
      <c r="I8" s="13" t="str">
        <f>I47</f>
        <v>醬燒油腐</v>
      </c>
      <c r="J8" s="77" t="str">
        <f>I48&amp;I49&amp;I50&amp;I51&amp;I52</f>
        <v>油豆腐滷包薑</v>
      </c>
      <c r="K8" s="22" t="s">
        <v>1</v>
      </c>
      <c r="L8" s="92" t="s">
        <v>108</v>
      </c>
      <c r="M8" s="76" t="str">
        <f>M47</f>
        <v>綠豆湯</v>
      </c>
      <c r="N8" s="77" t="str">
        <f>M48&amp;M49&amp;M50&amp;M51&amp;M52</f>
        <v>綠豆紅砂糖</v>
      </c>
      <c r="O8" s="22" t="str">
        <f>O47</f>
        <v>TAP豆漿</v>
      </c>
      <c r="Q8" s="33">
        <v>5</v>
      </c>
      <c r="R8" s="33">
        <v>2.5</v>
      </c>
      <c r="S8" s="34">
        <v>1.7</v>
      </c>
      <c r="T8" s="33">
        <v>3</v>
      </c>
      <c r="U8" s="22"/>
      <c r="V8" s="35"/>
      <c r="W8" s="36">
        <f t="shared" si="1"/>
        <v>715</v>
      </c>
    </row>
    <row r="9" spans="1:27" ht="39" customHeight="1">
      <c r="A9" s="78">
        <f t="shared" si="2"/>
        <v>45345</v>
      </c>
      <c r="B9" s="158" t="str">
        <f t="shared" si="0"/>
        <v>五</v>
      </c>
      <c r="C9" s="80" t="str">
        <f>C53</f>
        <v>芝麻飯</v>
      </c>
      <c r="D9" s="81" t="str">
        <f>C54&amp;C55</f>
        <v>米芝麻(熟)</v>
      </c>
      <c r="E9" s="14" t="str">
        <f>E53</f>
        <v>泡菜凍腐</v>
      </c>
      <c r="F9" s="31" t="str">
        <f>E54&amp;E55&amp;E56&amp;E57</f>
        <v>凍豆腐韓式泡菜胡蘿蔔薑</v>
      </c>
      <c r="G9" s="13" t="str">
        <f>G53</f>
        <v>昆布輪煮</v>
      </c>
      <c r="H9" s="31" t="str">
        <f>G54&amp;G55&amp;G56&amp;G57</f>
        <v>麵輪乾海帶薑</v>
      </c>
      <c r="I9" s="26" t="str">
        <f>I53</f>
        <v>五香豆干</v>
      </c>
      <c r="J9" s="31" t="str">
        <f>I54&amp;I55&amp;I56&amp;I57</f>
        <v>豆干滷包薑</v>
      </c>
      <c r="K9" s="22" t="s">
        <v>1</v>
      </c>
      <c r="L9" s="92" t="s">
        <v>108</v>
      </c>
      <c r="M9" s="22" t="str">
        <f>M53</f>
        <v>鮮蔬湯</v>
      </c>
      <c r="N9" s="31" t="str">
        <f>M54&amp;M55&amp;M56&amp;M57</f>
        <v>時蔬胡蘿蔔薑</v>
      </c>
      <c r="O9" s="22" t="str">
        <f>O53</f>
        <v>乳品</v>
      </c>
      <c r="Q9" s="33">
        <v>5</v>
      </c>
      <c r="R9" s="33">
        <v>2.5</v>
      </c>
      <c r="S9" s="34">
        <v>1.6</v>
      </c>
      <c r="T9" s="33">
        <v>2.9</v>
      </c>
      <c r="U9" s="22">
        <v>1</v>
      </c>
      <c r="V9" s="35"/>
      <c r="W9" s="36">
        <f t="shared" si="1"/>
        <v>828</v>
      </c>
    </row>
    <row r="10" spans="1:27" ht="39" customHeight="1">
      <c r="A10" s="78">
        <f>IF(A9="","",IF(MONTH(A9)&lt;&gt;MONTH(A9+1),"",A9+3))</f>
        <v>45348</v>
      </c>
      <c r="B10" s="158" t="str">
        <f t="shared" si="0"/>
        <v>一</v>
      </c>
      <c r="C10" s="80" t="str">
        <f>C59</f>
        <v>白米飯</v>
      </c>
      <c r="D10" s="81" t="str">
        <f>C60&amp;B61</f>
        <v>米</v>
      </c>
      <c r="E10" s="14" t="str">
        <f>E59</f>
        <v>素火腿</v>
      </c>
      <c r="F10" s="31" t="str">
        <f>E60&amp;E61</f>
        <v>素火腿薑</v>
      </c>
      <c r="G10" s="13" t="str">
        <f>G59</f>
        <v>茄汁豆腐</v>
      </c>
      <c r="H10" s="31" t="str">
        <f>G60&amp;G61&amp;G62&amp;G63&amp;G64</f>
        <v>毛豆豆腐胡蘿蔔薑番茄糊</v>
      </c>
      <c r="I10" s="26" t="str">
        <f>I59</f>
        <v>蛋香雙色</v>
      </c>
      <c r="J10" s="31" t="str">
        <f>I60&amp;I61&amp;I62&amp;I63&amp;I64</f>
        <v>雞蛋白蘿蔔胡蘿蔔薑</v>
      </c>
      <c r="K10" s="22" t="s">
        <v>1</v>
      </c>
      <c r="L10" s="92" t="s">
        <v>108</v>
      </c>
      <c r="M10" s="32" t="str">
        <f>M59</f>
        <v>珍菇芽湯</v>
      </c>
      <c r="N10" s="31" t="str">
        <f>M60&amp;M61&amp;M62&amp;M63&amp;M64</f>
        <v>乾裙帶菜金針菇薑</v>
      </c>
      <c r="O10" s="22" t="str">
        <f>O59</f>
        <v>果汁</v>
      </c>
      <c r="Q10" s="33">
        <v>5</v>
      </c>
      <c r="R10" s="33">
        <v>2.5</v>
      </c>
      <c r="S10" s="34">
        <v>1.6</v>
      </c>
      <c r="T10" s="33">
        <v>2.9</v>
      </c>
      <c r="U10" s="22"/>
      <c r="V10" s="35"/>
      <c r="W10" s="36">
        <f t="shared" si="1"/>
        <v>708</v>
      </c>
    </row>
    <row r="11" spans="1:27" ht="39" customHeight="1">
      <c r="A11" s="78">
        <f t="shared" si="2"/>
        <v>45349</v>
      </c>
      <c r="B11" s="158" t="str">
        <f t="shared" si="0"/>
        <v>二</v>
      </c>
      <c r="C11" s="80" t="str">
        <f>C65</f>
        <v>糙米飯</v>
      </c>
      <c r="D11" s="81" t="str">
        <f>C66&amp;C67</f>
        <v>米糙米</v>
      </c>
      <c r="E11" s="14" t="str">
        <f>E65</f>
        <v>筍干滷肉</v>
      </c>
      <c r="F11" s="31" t="str">
        <f>E66&amp;E67&amp;E68&amp;E69</f>
        <v>豆輪麻竹筍干薑</v>
      </c>
      <c r="G11" s="14" t="str">
        <f>G65</f>
        <v>素炒芽菜</v>
      </c>
      <c r="H11" s="31" t="str">
        <f>G66&amp;G67&amp;G68&amp;G69</f>
        <v>豆皮綠豆芽胡蘿蔔薑</v>
      </c>
      <c r="I11" s="26" t="str">
        <f>I65</f>
        <v>椒鹽薯餅</v>
      </c>
      <c r="J11" s="31" t="str">
        <f>I66&amp;I67&amp;I68&amp;I69</f>
        <v>薯餅胡椒鹽</v>
      </c>
      <c r="K11" s="22" t="s">
        <v>1</v>
      </c>
      <c r="L11" s="92" t="s">
        <v>108</v>
      </c>
      <c r="M11" s="76" t="str">
        <f>M65</f>
        <v>蕪菁湯</v>
      </c>
      <c r="N11" s="31" t="str">
        <f>M66&amp;M67&amp;M68&amp;M69</f>
        <v>結頭菜胡蘿蔔薑</v>
      </c>
      <c r="O11" s="5" t="str">
        <f>O65</f>
        <v>水果</v>
      </c>
      <c r="P11" s="112" t="s">
        <v>57</v>
      </c>
      <c r="Q11" s="111">
        <v>5.0999999999999996</v>
      </c>
      <c r="R11" s="33">
        <v>2.5</v>
      </c>
      <c r="S11" s="34">
        <v>1.8</v>
      </c>
      <c r="T11" s="33">
        <v>2.9</v>
      </c>
      <c r="U11" s="22"/>
      <c r="V11" s="35">
        <v>1</v>
      </c>
      <c r="W11" s="36">
        <f t="shared" si="1"/>
        <v>780</v>
      </c>
    </row>
    <row r="12" spans="1:27" ht="39" customHeight="1">
      <c r="A12" s="78">
        <f>IF(A11="","",IF(MONTH(A11)&lt;&gt;MONTH(A11+1),"",A11+2))</f>
        <v>45351</v>
      </c>
      <c r="B12" s="158" t="str">
        <f t="shared" si="0"/>
        <v>四</v>
      </c>
      <c r="C12" s="80" t="str">
        <f>C71</f>
        <v>糙米飯</v>
      </c>
      <c r="D12" s="81" t="str">
        <f>C72&amp;C73</f>
        <v>米糙米</v>
      </c>
      <c r="E12" s="14" t="str">
        <f>E71</f>
        <v>豆瓣燒雞</v>
      </c>
      <c r="F12" s="31" t="str">
        <f>E72&amp;E73&amp;E74&amp;E75</f>
        <v>百頁海帶結薑豆瓣醬</v>
      </c>
      <c r="G12" s="14" t="str">
        <f>G71</f>
        <v>黑白雙滷</v>
      </c>
      <c r="H12" s="31" t="str">
        <f>G72&amp;G73&amp;G74&amp;G75</f>
        <v>麵輪白蘿蔔胡蘿蔔薑</v>
      </c>
      <c r="I12" s="14" t="str">
        <f>I71</f>
        <v>蜜汁豆干</v>
      </c>
      <c r="J12" s="31" t="str">
        <f>I72&amp;I73&amp;I74&amp;I75</f>
        <v>豆干滷包薑</v>
      </c>
      <c r="K12" s="22" t="s">
        <v>1</v>
      </c>
      <c r="L12" s="92" t="s">
        <v>108</v>
      </c>
      <c r="M12" s="14" t="str">
        <f>M71</f>
        <v>燒仙草</v>
      </c>
      <c r="N12" s="31" t="str">
        <f>M72&amp;M73&amp;M74&amp;M75</f>
        <v>仙草凍紅砂糖西谷米</v>
      </c>
      <c r="O12" s="22" t="str">
        <f>O71</f>
        <v>TAP豆漿</v>
      </c>
      <c r="Q12" s="33">
        <v>5</v>
      </c>
      <c r="R12" s="33">
        <v>2.5</v>
      </c>
      <c r="S12" s="34">
        <v>2</v>
      </c>
      <c r="T12" s="33">
        <v>2.9</v>
      </c>
      <c r="U12" s="22"/>
      <c r="V12" s="35"/>
      <c r="W12" s="36">
        <f t="shared" si="1"/>
        <v>718</v>
      </c>
    </row>
    <row r="13" spans="1:27" ht="23.1" customHeight="1">
      <c r="A13" s="2" t="s">
        <v>227</v>
      </c>
      <c r="B13" s="159"/>
      <c r="C13" s="114"/>
      <c r="D13" s="130"/>
      <c r="F13" s="115"/>
      <c r="G13" s="5"/>
      <c r="H13" s="115"/>
      <c r="I13" s="5"/>
      <c r="J13" s="115"/>
      <c r="K13" s="113"/>
      <c r="L13" s="116"/>
      <c r="M13" s="5"/>
      <c r="N13" s="115"/>
      <c r="P13" s="117"/>
      <c r="V13" s="6"/>
      <c r="W13" s="105"/>
    </row>
    <row r="14" spans="1:27" ht="23.1" customHeight="1">
      <c r="A14" s="11" t="s">
        <v>221</v>
      </c>
      <c r="B14" s="159"/>
      <c r="C14" s="3"/>
      <c r="D14" s="3"/>
    </row>
    <row r="15" spans="1:27">
      <c r="A15" s="19" t="s">
        <v>224</v>
      </c>
      <c r="B15" s="160"/>
      <c r="C15" s="20"/>
      <c r="D15" s="21"/>
      <c r="E15" s="20"/>
      <c r="F15" s="21"/>
      <c r="G15" s="20"/>
      <c r="H15" s="21"/>
      <c r="I15" s="20"/>
      <c r="J15" s="21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</row>
    <row r="16" spans="1:27">
      <c r="A16" s="132" t="s">
        <v>71</v>
      </c>
      <c r="B16" s="161" t="s">
        <v>38</v>
      </c>
      <c r="C16" s="93" t="s">
        <v>5</v>
      </c>
      <c r="D16" s="87" t="s">
        <v>14</v>
      </c>
      <c r="E16" s="87" t="s">
        <v>6</v>
      </c>
      <c r="F16" s="87" t="s">
        <v>14</v>
      </c>
      <c r="G16" s="85" t="s">
        <v>7</v>
      </c>
      <c r="H16" s="87" t="s">
        <v>14</v>
      </c>
      <c r="I16" s="85" t="s">
        <v>8</v>
      </c>
      <c r="J16" s="87" t="s">
        <v>14</v>
      </c>
      <c r="K16" s="94" t="s">
        <v>9</v>
      </c>
      <c r="L16" s="87" t="s">
        <v>14</v>
      </c>
      <c r="M16" s="85" t="s">
        <v>3</v>
      </c>
      <c r="N16" s="86" t="s">
        <v>15</v>
      </c>
      <c r="O16" s="26" t="s">
        <v>58</v>
      </c>
      <c r="P16" s="26" t="s">
        <v>59</v>
      </c>
      <c r="Q16" s="16"/>
      <c r="R16" s="16"/>
      <c r="S16" s="17"/>
      <c r="T16" s="16"/>
      <c r="U16" s="18"/>
      <c r="V16" s="18"/>
      <c r="W16" s="18"/>
      <c r="X16" s="18"/>
      <c r="Y16" s="18"/>
      <c r="Z16" s="18"/>
      <c r="AA16" s="18"/>
    </row>
    <row r="17" spans="1:20" s="4" customFormat="1" ht="16.5" customHeight="1">
      <c r="A17" s="135" t="s">
        <v>144</v>
      </c>
      <c r="B17" s="162" t="str">
        <f>B3</f>
        <v>五</v>
      </c>
      <c r="C17" s="121" t="s">
        <v>35</v>
      </c>
      <c r="D17" s="123"/>
      <c r="E17" s="122" t="s">
        <v>225</v>
      </c>
      <c r="F17" s="123"/>
      <c r="G17" s="110" t="s">
        <v>138</v>
      </c>
      <c r="H17" s="60"/>
      <c r="I17" s="109" t="s">
        <v>140</v>
      </c>
      <c r="J17" s="109"/>
      <c r="K17" s="59" t="s">
        <v>1</v>
      </c>
      <c r="L17" s="61"/>
      <c r="M17" s="15" t="s">
        <v>90</v>
      </c>
      <c r="N17" s="12"/>
      <c r="O17" s="75" t="s">
        <v>118</v>
      </c>
      <c r="P17" s="112" t="s">
        <v>57</v>
      </c>
      <c r="Q17" s="40"/>
      <c r="R17" s="41"/>
      <c r="S17" s="9"/>
      <c r="T17" s="7"/>
    </row>
    <row r="18" spans="1:20" s="4" customFormat="1" ht="16.5" customHeight="1">
      <c r="B18" s="166">
        <f>A3</f>
        <v>45338</v>
      </c>
      <c r="C18" s="124" t="s">
        <v>10</v>
      </c>
      <c r="D18" s="123">
        <v>10</v>
      </c>
      <c r="E18" s="125" t="s">
        <v>226</v>
      </c>
      <c r="F18" s="126">
        <v>6.5</v>
      </c>
      <c r="G18" s="69" t="s">
        <v>23</v>
      </c>
      <c r="H18" s="62">
        <v>5</v>
      </c>
      <c r="I18" s="137" t="s">
        <v>130</v>
      </c>
      <c r="J18" s="109">
        <v>8</v>
      </c>
      <c r="K18" s="63" t="s">
        <v>9</v>
      </c>
      <c r="L18" s="64">
        <v>7</v>
      </c>
      <c r="M18" s="15" t="s">
        <v>79</v>
      </c>
      <c r="N18" s="12">
        <v>0.2</v>
      </c>
      <c r="O18" s="91"/>
      <c r="P18" s="62"/>
      <c r="Q18" s="37"/>
      <c r="R18" s="42"/>
      <c r="S18" s="8"/>
      <c r="T18" s="7"/>
    </row>
    <row r="19" spans="1:20" s="4" customFormat="1" ht="16.5" customHeight="1">
      <c r="A19" s="57"/>
      <c r="B19" s="167"/>
      <c r="C19" s="124"/>
      <c r="D19" s="61"/>
      <c r="E19" s="125"/>
      <c r="F19" s="126"/>
      <c r="G19" s="67" t="s">
        <v>109</v>
      </c>
      <c r="H19" s="62">
        <v>1</v>
      </c>
      <c r="I19" s="28" t="s">
        <v>105</v>
      </c>
      <c r="J19" s="109">
        <v>1</v>
      </c>
      <c r="K19" s="59" t="s">
        <v>45</v>
      </c>
      <c r="L19" s="61">
        <v>0.05</v>
      </c>
      <c r="M19" s="15" t="s">
        <v>91</v>
      </c>
      <c r="N19" s="12">
        <v>0.6</v>
      </c>
      <c r="O19" s="83"/>
      <c r="P19" s="62"/>
      <c r="Q19" s="40"/>
      <c r="R19" s="42"/>
      <c r="S19" s="8"/>
      <c r="T19" s="7"/>
    </row>
    <row r="20" spans="1:20" s="4" customFormat="1" ht="16.5" customHeight="1">
      <c r="A20" s="57"/>
      <c r="B20" s="164"/>
      <c r="C20" s="99"/>
      <c r="D20" s="61"/>
      <c r="E20" s="125"/>
      <c r="F20" s="126"/>
      <c r="G20" s="67" t="s">
        <v>139</v>
      </c>
      <c r="H20" s="62">
        <v>1</v>
      </c>
      <c r="I20" s="138" t="s">
        <v>45</v>
      </c>
      <c r="J20" s="109">
        <v>0.05</v>
      </c>
      <c r="K20" s="59"/>
      <c r="L20" s="61"/>
      <c r="M20" s="15" t="s">
        <v>45</v>
      </c>
      <c r="N20" s="12">
        <v>0.05</v>
      </c>
      <c r="O20" s="84"/>
      <c r="P20" s="58"/>
      <c r="Q20" s="40"/>
      <c r="R20" s="42"/>
      <c r="S20" s="8"/>
      <c r="T20" s="7"/>
    </row>
    <row r="21" spans="1:20" s="4" customFormat="1" ht="16.5" customHeight="1">
      <c r="A21" s="57"/>
      <c r="B21" s="164"/>
      <c r="C21" s="99"/>
      <c r="D21" s="61"/>
      <c r="E21" s="125"/>
      <c r="F21" s="126"/>
      <c r="G21" s="28" t="s">
        <v>151</v>
      </c>
      <c r="H21" s="58">
        <v>0.01</v>
      </c>
      <c r="I21" s="127"/>
      <c r="J21" s="126"/>
      <c r="K21" s="59"/>
      <c r="L21" s="61"/>
      <c r="M21" s="15"/>
      <c r="N21" s="12"/>
      <c r="O21" s="84"/>
      <c r="P21" s="58"/>
      <c r="Q21" s="38"/>
      <c r="R21" s="43"/>
      <c r="S21" s="8"/>
      <c r="T21" s="7"/>
    </row>
    <row r="22" spans="1:20" s="4" customFormat="1" ht="16.5" customHeight="1">
      <c r="A22" s="57"/>
      <c r="B22" s="167"/>
      <c r="C22" s="124"/>
      <c r="D22" s="61"/>
      <c r="E22" s="71"/>
      <c r="F22" s="29"/>
      <c r="G22" s="28" t="s">
        <v>45</v>
      </c>
      <c r="H22" s="58">
        <v>0.5</v>
      </c>
      <c r="I22" s="127"/>
      <c r="J22" s="126"/>
      <c r="K22" s="59"/>
      <c r="L22" s="61"/>
      <c r="M22" s="124"/>
      <c r="N22" s="126"/>
      <c r="Q22" s="7"/>
      <c r="R22" s="7"/>
      <c r="S22" s="8"/>
      <c r="T22" s="7"/>
    </row>
    <row r="23" spans="1:20" s="4" customFormat="1" ht="16.5" customHeight="1">
      <c r="A23" s="4" t="s">
        <v>145</v>
      </c>
      <c r="B23" s="162" t="str">
        <f>B4</f>
        <v>六</v>
      </c>
      <c r="C23" s="128" t="s">
        <v>152</v>
      </c>
      <c r="D23" s="131"/>
      <c r="E23" s="72" t="s">
        <v>229</v>
      </c>
      <c r="F23" s="12"/>
      <c r="G23" s="15" t="s">
        <v>155</v>
      </c>
      <c r="H23" s="139"/>
      <c r="I23" s="12" t="s">
        <v>243</v>
      </c>
      <c r="J23" s="12"/>
      <c r="K23" s="141" t="s">
        <v>1</v>
      </c>
      <c r="L23" s="61"/>
      <c r="M23" s="15" t="s">
        <v>160</v>
      </c>
      <c r="N23" s="15"/>
      <c r="O23" s="76" t="s">
        <v>143</v>
      </c>
      <c r="Q23" s="7"/>
      <c r="R23" s="7"/>
      <c r="S23" s="9"/>
      <c r="T23" s="7"/>
    </row>
    <row r="24" spans="1:20" s="4" customFormat="1" ht="16.5" customHeight="1">
      <c r="B24" s="166">
        <f>A4</f>
        <v>45339</v>
      </c>
      <c r="C24" s="15" t="s">
        <v>10</v>
      </c>
      <c r="D24" s="12">
        <v>7</v>
      </c>
      <c r="E24" s="88" t="s">
        <v>230</v>
      </c>
      <c r="F24" s="12">
        <v>1</v>
      </c>
      <c r="G24" s="136" t="s">
        <v>54</v>
      </c>
      <c r="H24" s="140">
        <v>0.3</v>
      </c>
      <c r="I24" s="12" t="s">
        <v>244</v>
      </c>
      <c r="J24" s="12">
        <v>4</v>
      </c>
      <c r="K24" s="142" t="s">
        <v>9</v>
      </c>
      <c r="L24" s="64">
        <v>7</v>
      </c>
      <c r="M24" s="15" t="s">
        <v>161</v>
      </c>
      <c r="N24" s="12">
        <v>0.2</v>
      </c>
      <c r="Q24" s="7"/>
      <c r="R24" s="7"/>
      <c r="S24" s="8"/>
      <c r="T24" s="7"/>
    </row>
    <row r="25" spans="1:20" s="4" customFormat="1" ht="16.5" customHeight="1">
      <c r="A25" s="66"/>
      <c r="B25" s="165"/>
      <c r="C25" s="15" t="s">
        <v>12</v>
      </c>
      <c r="D25" s="12">
        <v>3</v>
      </c>
      <c r="E25" s="88" t="s">
        <v>154</v>
      </c>
      <c r="F25" s="12">
        <v>3</v>
      </c>
      <c r="G25" s="88" t="s">
        <v>156</v>
      </c>
      <c r="H25" s="12">
        <v>6</v>
      </c>
      <c r="I25" s="143" t="s">
        <v>159</v>
      </c>
      <c r="J25" s="144"/>
      <c r="K25" s="59" t="s">
        <v>45</v>
      </c>
      <c r="L25" s="61">
        <v>0.05</v>
      </c>
      <c r="M25" s="15" t="s">
        <v>162</v>
      </c>
      <c r="N25" s="12">
        <v>0.01</v>
      </c>
      <c r="Q25" s="7"/>
      <c r="R25" s="7"/>
      <c r="S25" s="8"/>
      <c r="T25" s="7"/>
    </row>
    <row r="26" spans="1:20" s="4" customFormat="1" ht="16.5" customHeight="1">
      <c r="A26" s="66"/>
      <c r="B26" s="164"/>
      <c r="C26" s="99"/>
      <c r="D26" s="61"/>
      <c r="E26" s="88" t="s">
        <v>45</v>
      </c>
      <c r="F26" s="12">
        <v>0.05</v>
      </c>
      <c r="G26" s="88" t="s">
        <v>41</v>
      </c>
      <c r="H26" s="12">
        <v>0.5</v>
      </c>
      <c r="I26" s="28"/>
      <c r="J26" s="65"/>
      <c r="K26" s="59"/>
      <c r="L26" s="61"/>
      <c r="M26" s="15" t="s">
        <v>163</v>
      </c>
      <c r="N26" s="12">
        <v>1</v>
      </c>
      <c r="Q26" s="7"/>
      <c r="R26" s="7"/>
      <c r="S26" s="8"/>
      <c r="T26" s="7"/>
    </row>
    <row r="27" spans="1:20" s="4" customFormat="1" ht="16.5" customHeight="1">
      <c r="A27" s="66"/>
      <c r="B27" s="164"/>
      <c r="C27" s="99"/>
      <c r="D27" s="61"/>
      <c r="E27" s="88"/>
      <c r="F27" s="12"/>
      <c r="G27" s="88" t="s">
        <v>45</v>
      </c>
      <c r="H27" s="12">
        <v>0.05</v>
      </c>
      <c r="I27" s="28"/>
      <c r="J27" s="65"/>
      <c r="K27" s="59"/>
      <c r="L27" s="61"/>
      <c r="M27" s="15"/>
      <c r="N27" s="12"/>
      <c r="Q27" s="7"/>
      <c r="R27" s="7"/>
      <c r="S27" s="8"/>
      <c r="T27" s="7"/>
    </row>
    <row r="28" spans="1:20" s="4" customFormat="1" ht="16.5" customHeight="1">
      <c r="A28" s="66"/>
      <c r="B28" s="164"/>
      <c r="C28" s="99"/>
      <c r="D28" s="61"/>
      <c r="E28" s="15"/>
      <c r="F28" s="12"/>
      <c r="I28" s="28"/>
      <c r="J28" s="65"/>
      <c r="K28" s="59"/>
      <c r="L28" s="61"/>
      <c r="M28" s="15"/>
      <c r="N28" s="12"/>
      <c r="Q28" s="7"/>
      <c r="R28" s="7"/>
      <c r="S28" s="8"/>
      <c r="T28" s="7"/>
    </row>
    <row r="29" spans="1:20" s="4" customFormat="1" ht="16.5" customHeight="1">
      <c r="A29" s="4" t="s">
        <v>146</v>
      </c>
      <c r="B29" s="162" t="str">
        <f>B5</f>
        <v>一</v>
      </c>
      <c r="C29" s="100" t="s">
        <v>119</v>
      </c>
      <c r="D29" s="12"/>
      <c r="E29" s="72" t="s">
        <v>254</v>
      </c>
      <c r="F29" s="12"/>
      <c r="G29" s="72" t="s">
        <v>89</v>
      </c>
      <c r="H29" s="12"/>
      <c r="I29" s="12" t="s">
        <v>241</v>
      </c>
      <c r="J29" s="12"/>
      <c r="K29" s="141" t="s">
        <v>1</v>
      </c>
      <c r="L29" s="61"/>
      <c r="M29" s="15" t="s">
        <v>169</v>
      </c>
      <c r="N29" s="12"/>
      <c r="O29" s="75" t="s">
        <v>50</v>
      </c>
      <c r="Q29" s="7"/>
      <c r="T29" s="7"/>
    </row>
    <row r="30" spans="1:20" s="4" customFormat="1" ht="16.5" customHeight="1">
      <c r="B30" s="166">
        <f>A5</f>
        <v>45341</v>
      </c>
      <c r="C30" s="15" t="s">
        <v>10</v>
      </c>
      <c r="D30" s="12">
        <v>10</v>
      </c>
      <c r="E30" s="72" t="s">
        <v>255</v>
      </c>
      <c r="F30" s="12">
        <v>3</v>
      </c>
      <c r="G30" s="88" t="s">
        <v>253</v>
      </c>
      <c r="H30" s="12">
        <v>0.1</v>
      </c>
      <c r="I30" s="134" t="s">
        <v>240</v>
      </c>
      <c r="J30" s="12">
        <v>4</v>
      </c>
      <c r="K30" s="142" t="s">
        <v>9</v>
      </c>
      <c r="L30" s="64">
        <v>7</v>
      </c>
      <c r="M30" s="15" t="s">
        <v>79</v>
      </c>
      <c r="N30" s="12">
        <v>0.2</v>
      </c>
      <c r="Q30" s="7"/>
      <c r="T30" s="7"/>
    </row>
    <row r="31" spans="1:20" s="4" customFormat="1" ht="16.5" customHeight="1">
      <c r="A31" s="57"/>
      <c r="B31" s="165"/>
      <c r="C31" s="15"/>
      <c r="D31" s="12"/>
      <c r="E31" s="88" t="s">
        <v>256</v>
      </c>
      <c r="F31" s="12">
        <v>3</v>
      </c>
      <c r="G31" s="88" t="s">
        <v>23</v>
      </c>
      <c r="H31" s="12">
        <v>5</v>
      </c>
      <c r="I31" s="143" t="s">
        <v>183</v>
      </c>
      <c r="J31" s="144"/>
      <c r="K31" s="59" t="s">
        <v>45</v>
      </c>
      <c r="L31" s="61">
        <v>0.05</v>
      </c>
      <c r="M31" s="15" t="s">
        <v>80</v>
      </c>
      <c r="N31" s="12">
        <v>0.1</v>
      </c>
      <c r="Q31" s="7"/>
      <c r="T31" s="7"/>
    </row>
    <row r="32" spans="1:20" s="4" customFormat="1" ht="16.5" customHeight="1">
      <c r="A32" s="57"/>
      <c r="B32" s="165"/>
      <c r="C32" s="74"/>
      <c r="D32" s="61"/>
      <c r="E32" s="101" t="s">
        <v>45</v>
      </c>
      <c r="F32" s="12">
        <v>0.05</v>
      </c>
      <c r="G32" s="88" t="s">
        <v>41</v>
      </c>
      <c r="H32" s="12">
        <v>0.5</v>
      </c>
      <c r="I32" s="28"/>
      <c r="J32" s="65"/>
      <c r="K32" s="59"/>
      <c r="L32" s="61"/>
      <c r="M32" s="15" t="s">
        <v>45</v>
      </c>
      <c r="N32" s="12">
        <v>0.05</v>
      </c>
      <c r="Q32" s="7"/>
      <c r="T32" s="7"/>
    </row>
    <row r="33" spans="1:22" s="4" customFormat="1" ht="16.5" customHeight="1">
      <c r="A33" s="57"/>
      <c r="B33" s="165"/>
      <c r="C33" s="15"/>
      <c r="D33" s="61"/>
      <c r="E33" s="88"/>
      <c r="F33" s="12"/>
      <c r="G33" s="88" t="s">
        <v>45</v>
      </c>
      <c r="H33" s="12">
        <v>0.05</v>
      </c>
      <c r="I33" s="28"/>
      <c r="J33" s="65"/>
      <c r="K33" s="59"/>
      <c r="L33" s="61"/>
      <c r="M33" s="15"/>
      <c r="N33" s="12"/>
      <c r="Q33" s="7"/>
      <c r="T33" s="7"/>
    </row>
    <row r="34" spans="1:22" s="4" customFormat="1" ht="16.5" customHeight="1">
      <c r="A34" s="57"/>
      <c r="B34" s="164"/>
      <c r="C34" s="99"/>
      <c r="D34" s="61"/>
      <c r="E34" s="15"/>
      <c r="F34" s="12"/>
      <c r="G34" s="88" t="s">
        <v>129</v>
      </c>
      <c r="H34" s="12"/>
      <c r="I34" s="149"/>
      <c r="J34" s="195"/>
      <c r="K34" s="59"/>
      <c r="L34" s="61"/>
      <c r="M34" s="15"/>
      <c r="N34" s="12"/>
      <c r="Q34" s="7"/>
      <c r="T34" s="7"/>
    </row>
    <row r="35" spans="1:22" s="4" customFormat="1" ht="16.5" customHeight="1">
      <c r="A35" s="4" t="s">
        <v>147</v>
      </c>
      <c r="B35" s="162" t="str">
        <f>B6</f>
        <v>二</v>
      </c>
      <c r="C35" s="128" t="s">
        <v>0</v>
      </c>
      <c r="D35" s="131"/>
      <c r="E35" s="101" t="s">
        <v>232</v>
      </c>
      <c r="F35" s="12"/>
      <c r="G35" s="72" t="s">
        <v>250</v>
      </c>
      <c r="H35" s="139"/>
      <c r="I35" s="96" t="s">
        <v>242</v>
      </c>
      <c r="J35" s="96"/>
      <c r="K35" s="141" t="s">
        <v>1</v>
      </c>
      <c r="L35" s="61"/>
      <c r="M35" s="72" t="s">
        <v>194</v>
      </c>
      <c r="N35" s="72"/>
      <c r="O35" s="103" t="s">
        <v>118</v>
      </c>
      <c r="P35" s="112" t="s">
        <v>57</v>
      </c>
      <c r="Q35" s="50"/>
      <c r="R35" s="51"/>
      <c r="S35" s="41"/>
      <c r="T35" s="51"/>
      <c r="V35" s="41"/>
    </row>
    <row r="36" spans="1:22" s="4" customFormat="1" ht="16.5" customHeight="1">
      <c r="B36" s="166">
        <f>A6</f>
        <v>45342</v>
      </c>
      <c r="C36" s="15" t="s">
        <v>10</v>
      </c>
      <c r="D36" s="12">
        <v>7</v>
      </c>
      <c r="E36" s="101" t="s">
        <v>233</v>
      </c>
      <c r="F36" s="12">
        <v>6</v>
      </c>
      <c r="G36" s="88" t="s">
        <v>251</v>
      </c>
      <c r="H36" s="139">
        <v>1</v>
      </c>
      <c r="I36" s="134" t="s">
        <v>181</v>
      </c>
      <c r="J36" s="96">
        <v>4</v>
      </c>
      <c r="K36" s="142" t="s">
        <v>9</v>
      </c>
      <c r="L36" s="64">
        <v>7</v>
      </c>
      <c r="M36" s="15" t="s">
        <v>195</v>
      </c>
      <c r="N36" s="12">
        <v>3</v>
      </c>
      <c r="P36" s="49"/>
      <c r="Q36" s="43"/>
      <c r="R36" s="37"/>
      <c r="S36" s="42"/>
      <c r="T36" s="37"/>
      <c r="V36" s="42"/>
    </row>
    <row r="37" spans="1:22" s="4" customFormat="1" ht="16.5" customHeight="1">
      <c r="B37" s="168"/>
      <c r="C37" s="15" t="s">
        <v>12</v>
      </c>
      <c r="D37" s="12">
        <v>3</v>
      </c>
      <c r="E37" s="101" t="s">
        <v>55</v>
      </c>
      <c r="F37" s="12">
        <v>4</v>
      </c>
      <c r="G37" s="88" t="s">
        <v>46</v>
      </c>
      <c r="H37" s="139">
        <v>6</v>
      </c>
      <c r="I37" s="102" t="s">
        <v>182</v>
      </c>
      <c r="J37" s="96"/>
      <c r="K37" s="141" t="s">
        <v>45</v>
      </c>
      <c r="L37" s="61">
        <v>0.05</v>
      </c>
      <c r="M37" s="15" t="s">
        <v>196</v>
      </c>
      <c r="N37" s="12">
        <v>1</v>
      </c>
      <c r="P37" s="49"/>
      <c r="Q37" s="43"/>
      <c r="R37" s="52"/>
      <c r="S37" s="52"/>
      <c r="T37" s="52"/>
      <c r="V37" s="53"/>
    </row>
    <row r="38" spans="1:22" s="4" customFormat="1" ht="16.5" customHeight="1">
      <c r="A38" s="66"/>
      <c r="B38" s="165"/>
      <c r="C38" s="15"/>
      <c r="D38" s="61"/>
      <c r="E38" s="101" t="s">
        <v>231</v>
      </c>
      <c r="F38" s="12">
        <v>0.01</v>
      </c>
      <c r="G38" s="88" t="s">
        <v>41</v>
      </c>
      <c r="H38" s="139">
        <v>0.5</v>
      </c>
      <c r="I38" s="102"/>
      <c r="J38" s="96"/>
      <c r="K38" s="141"/>
      <c r="L38" s="61"/>
      <c r="M38" s="15" t="s">
        <v>45</v>
      </c>
      <c r="N38" s="12">
        <v>0.05</v>
      </c>
      <c r="P38" s="49"/>
      <c r="Q38" s="43"/>
      <c r="R38" s="40"/>
      <c r="S38" s="42"/>
      <c r="T38" s="40"/>
      <c r="V38" s="42"/>
    </row>
    <row r="39" spans="1:22" s="4" customFormat="1" ht="16.5" customHeight="1">
      <c r="A39" s="66"/>
      <c r="B39" s="165"/>
      <c r="C39" s="15"/>
      <c r="D39" s="61"/>
      <c r="E39" s="101" t="s">
        <v>45</v>
      </c>
      <c r="F39" s="12">
        <v>0.05</v>
      </c>
      <c r="G39" s="88" t="s">
        <v>45</v>
      </c>
      <c r="H39" s="139">
        <v>0.05</v>
      </c>
      <c r="I39" s="101"/>
      <c r="J39" s="12"/>
      <c r="K39" s="141"/>
      <c r="L39" s="61"/>
      <c r="M39" s="15"/>
      <c r="N39" s="12"/>
      <c r="P39" s="49"/>
      <c r="Q39" s="43"/>
      <c r="R39" s="52"/>
      <c r="S39" s="52"/>
      <c r="T39" s="40"/>
      <c r="V39" s="42"/>
    </row>
    <row r="40" spans="1:22" s="4" customFormat="1" ht="16.5" customHeight="1">
      <c r="A40" s="66"/>
      <c r="B40" s="165"/>
      <c r="C40" s="15"/>
      <c r="D40" s="61"/>
      <c r="E40" s="192"/>
      <c r="F40" s="135"/>
      <c r="G40" s="68"/>
      <c r="H40" s="193"/>
      <c r="I40" s="28"/>
      <c r="J40" s="58"/>
      <c r="K40" s="141"/>
      <c r="L40" s="61"/>
      <c r="M40" s="68"/>
      <c r="N40" s="65"/>
      <c r="P40" s="54"/>
      <c r="Q40" s="50"/>
      <c r="R40" s="38"/>
      <c r="S40" s="55"/>
    </row>
    <row r="41" spans="1:22" s="4" customFormat="1" ht="16.5" customHeight="1">
      <c r="A41" s="4" t="s">
        <v>172</v>
      </c>
      <c r="B41" s="162" t="str">
        <f>B7</f>
        <v>三</v>
      </c>
      <c r="C41" s="128" t="s">
        <v>36</v>
      </c>
      <c r="D41" s="131"/>
      <c r="E41" s="152" t="s">
        <v>235</v>
      </c>
      <c r="F41" s="153"/>
      <c r="G41" s="174" t="s">
        <v>236</v>
      </c>
      <c r="H41" s="194"/>
      <c r="I41" s="96" t="s">
        <v>257</v>
      </c>
      <c r="J41" s="96"/>
      <c r="K41" s="141" t="s">
        <v>1</v>
      </c>
      <c r="L41" s="61"/>
      <c r="M41" s="146" t="s">
        <v>96</v>
      </c>
      <c r="N41" s="133"/>
      <c r="O41" s="103" t="s">
        <v>51</v>
      </c>
      <c r="P41" s="49"/>
      <c r="Q41" s="7"/>
      <c r="R41" s="7"/>
      <c r="S41" s="8"/>
      <c r="T41" s="7"/>
    </row>
    <row r="42" spans="1:22" s="4" customFormat="1" ht="16.5" customHeight="1">
      <c r="B42" s="166">
        <f>A7</f>
        <v>45343</v>
      </c>
      <c r="C42" s="15" t="s">
        <v>37</v>
      </c>
      <c r="D42" s="12">
        <v>5</v>
      </c>
      <c r="E42" s="88" t="s">
        <v>109</v>
      </c>
      <c r="F42" s="97">
        <v>1</v>
      </c>
      <c r="G42" s="88" t="s">
        <v>252</v>
      </c>
      <c r="H42" s="96">
        <v>1</v>
      </c>
      <c r="I42" s="134" t="s">
        <v>246</v>
      </c>
      <c r="J42" s="96">
        <v>4</v>
      </c>
      <c r="K42" s="63" t="s">
        <v>9</v>
      </c>
      <c r="L42" s="64">
        <v>7</v>
      </c>
      <c r="M42" s="146" t="s">
        <v>91</v>
      </c>
      <c r="N42" s="133">
        <v>0.6</v>
      </c>
      <c r="P42" s="49"/>
      <c r="Q42" s="7"/>
      <c r="R42" s="7"/>
      <c r="S42" s="8"/>
      <c r="T42" s="7"/>
    </row>
    <row r="43" spans="1:22" s="4" customFormat="1" ht="16.5" customHeight="1">
      <c r="A43" s="66"/>
      <c r="B43" s="162"/>
      <c r="C43" s="15"/>
      <c r="D43" s="12"/>
      <c r="E43" s="88" t="s">
        <v>43</v>
      </c>
      <c r="F43" s="97">
        <v>4.5</v>
      </c>
      <c r="G43" s="134" t="s">
        <v>77</v>
      </c>
      <c r="H43" s="96">
        <v>7</v>
      </c>
      <c r="I43" s="102" t="s">
        <v>182</v>
      </c>
      <c r="J43" s="96"/>
      <c r="K43" s="59" t="s">
        <v>45</v>
      </c>
      <c r="L43" s="61">
        <v>0.05</v>
      </c>
      <c r="M43" s="146" t="s">
        <v>97</v>
      </c>
      <c r="N43" s="133">
        <v>2</v>
      </c>
      <c r="P43" s="49"/>
      <c r="Q43" s="7"/>
      <c r="R43" s="7"/>
      <c r="S43" s="8"/>
      <c r="T43" s="7"/>
    </row>
    <row r="44" spans="1:22" s="4" customFormat="1" ht="16.5" customHeight="1">
      <c r="A44" s="66"/>
      <c r="B44" s="165"/>
      <c r="C44" s="15"/>
      <c r="D44" s="61"/>
      <c r="E44" s="88"/>
      <c r="F44" s="97"/>
      <c r="G44" s="88" t="s">
        <v>75</v>
      </c>
      <c r="H44" s="12">
        <v>0.5</v>
      </c>
      <c r="I44" s="173"/>
      <c r="J44" s="96"/>
      <c r="K44" s="59"/>
      <c r="L44" s="61"/>
      <c r="M44" s="146" t="s">
        <v>98</v>
      </c>
      <c r="N44" s="133">
        <v>1</v>
      </c>
      <c r="P44" s="49"/>
      <c r="Q44" s="7"/>
      <c r="R44" s="7"/>
      <c r="S44" s="8"/>
      <c r="T44" s="7"/>
    </row>
    <row r="45" spans="1:22" s="4" customFormat="1" ht="16.5" customHeight="1">
      <c r="A45" s="66"/>
      <c r="B45" s="165"/>
      <c r="C45" s="15"/>
      <c r="D45" s="61"/>
      <c r="E45" s="88" t="s">
        <v>202</v>
      </c>
      <c r="F45" s="12"/>
      <c r="G45" s="98" t="s">
        <v>45</v>
      </c>
      <c r="H45" s="96">
        <v>0.05</v>
      </c>
      <c r="I45" s="173"/>
      <c r="J45" s="12"/>
      <c r="K45" s="59"/>
      <c r="L45" s="61"/>
      <c r="M45" s="146" t="s">
        <v>219</v>
      </c>
      <c r="N45" s="133">
        <v>0.1</v>
      </c>
      <c r="P45" s="49"/>
      <c r="Q45" s="7"/>
      <c r="R45" s="7"/>
      <c r="S45" s="8"/>
      <c r="T45" s="7"/>
    </row>
    <row r="46" spans="1:22" s="4" customFormat="1" ht="16.5" customHeight="1">
      <c r="A46" s="66"/>
      <c r="B46" s="165"/>
      <c r="C46" s="15"/>
      <c r="D46" s="61"/>
      <c r="E46" s="88" t="s">
        <v>45</v>
      </c>
      <c r="F46" s="12">
        <v>0.05</v>
      </c>
      <c r="G46" s="70"/>
      <c r="H46" s="58"/>
      <c r="I46" s="173"/>
      <c r="J46" s="12"/>
      <c r="K46" s="59"/>
      <c r="L46" s="61"/>
      <c r="M46" s="67"/>
      <c r="N46" s="90"/>
      <c r="P46" s="54"/>
      <c r="Q46" s="7"/>
      <c r="R46" s="7"/>
      <c r="S46" s="8"/>
      <c r="T46" s="7"/>
    </row>
    <row r="47" spans="1:22" s="4" customFormat="1" ht="16.5" customHeight="1">
      <c r="A47" s="4" t="s">
        <v>173</v>
      </c>
      <c r="B47" s="162" t="str">
        <f>B8</f>
        <v>四</v>
      </c>
      <c r="C47" s="100" t="s">
        <v>0</v>
      </c>
      <c r="D47" s="139"/>
      <c r="E47" s="152" t="s">
        <v>234</v>
      </c>
      <c r="F47" s="153"/>
      <c r="G47" s="176" t="s">
        <v>104</v>
      </c>
      <c r="H47" s="178"/>
      <c r="I47" s="172" t="s">
        <v>189</v>
      </c>
      <c r="J47" s="96"/>
      <c r="K47" s="59" t="s">
        <v>1</v>
      </c>
      <c r="L47" s="61"/>
      <c r="M47" s="15" t="s">
        <v>191</v>
      </c>
      <c r="N47" s="12"/>
      <c r="O47" s="103" t="s">
        <v>60</v>
      </c>
      <c r="P47" s="191"/>
      <c r="Q47" s="50"/>
      <c r="R47" s="51"/>
      <c r="S47" s="41"/>
      <c r="T47" s="51"/>
      <c r="V47" s="41"/>
    </row>
    <row r="48" spans="1:22" s="4" customFormat="1" ht="16.5" customHeight="1">
      <c r="B48" s="163">
        <f>A8</f>
        <v>45344</v>
      </c>
      <c r="C48" s="15" t="s">
        <v>10</v>
      </c>
      <c r="D48" s="139">
        <v>7</v>
      </c>
      <c r="E48" s="136" t="s">
        <v>230</v>
      </c>
      <c r="F48" s="133">
        <v>1</v>
      </c>
      <c r="G48" s="88" t="s">
        <v>48</v>
      </c>
      <c r="H48" s="12">
        <v>1</v>
      </c>
      <c r="I48" s="173" t="s">
        <v>190</v>
      </c>
      <c r="J48" s="96">
        <v>4.5</v>
      </c>
      <c r="K48" s="63" t="s">
        <v>9</v>
      </c>
      <c r="L48" s="64">
        <v>7</v>
      </c>
      <c r="M48" s="15" t="s">
        <v>192</v>
      </c>
      <c r="N48" s="12">
        <v>2</v>
      </c>
      <c r="P48" s="39"/>
      <c r="Q48" s="43"/>
      <c r="R48" s="37"/>
      <c r="S48" s="42"/>
      <c r="T48" s="37"/>
      <c r="V48" s="42"/>
    </row>
    <row r="49" spans="1:22" s="4" customFormat="1" ht="16.5" customHeight="1">
      <c r="B49" s="164"/>
      <c r="C49" s="15" t="s">
        <v>12</v>
      </c>
      <c r="D49" s="139">
        <v>3</v>
      </c>
      <c r="E49" s="88" t="s">
        <v>74</v>
      </c>
      <c r="F49" s="12">
        <v>3</v>
      </c>
      <c r="G49" s="177" t="s">
        <v>49</v>
      </c>
      <c r="H49" s="153">
        <v>1</v>
      </c>
      <c r="I49" s="173" t="s">
        <v>93</v>
      </c>
      <c r="J49" s="12"/>
      <c r="K49" s="59" t="s">
        <v>45</v>
      </c>
      <c r="L49" s="61">
        <v>0.05</v>
      </c>
      <c r="M49" s="24" t="s">
        <v>193</v>
      </c>
      <c r="N49" s="12">
        <v>1</v>
      </c>
      <c r="P49" s="39"/>
      <c r="Q49" s="43"/>
      <c r="R49" s="52"/>
      <c r="S49" s="52"/>
      <c r="T49" s="52"/>
      <c r="V49" s="53"/>
    </row>
    <row r="50" spans="1:22" s="4" customFormat="1" ht="16.5" customHeight="1">
      <c r="A50" s="99"/>
      <c r="B50" s="164"/>
      <c r="C50" s="99"/>
      <c r="D50" s="61"/>
      <c r="E50" s="24" t="s">
        <v>44</v>
      </c>
      <c r="F50" s="97">
        <v>0.5</v>
      </c>
      <c r="G50" s="177" t="s">
        <v>78</v>
      </c>
      <c r="H50" s="153">
        <v>3</v>
      </c>
      <c r="I50" s="173" t="s">
        <v>45</v>
      </c>
      <c r="J50" s="12">
        <v>0.05</v>
      </c>
      <c r="K50" s="59"/>
      <c r="L50" s="61"/>
      <c r="P50" s="39"/>
      <c r="Q50" s="43"/>
      <c r="R50" s="40"/>
      <c r="S50" s="42"/>
      <c r="T50" s="40"/>
      <c r="V50" s="42"/>
    </row>
    <row r="51" spans="1:22" s="4" customFormat="1" ht="16.5" customHeight="1">
      <c r="A51" s="73"/>
      <c r="B51" s="165"/>
      <c r="C51" s="15"/>
      <c r="D51" s="61"/>
      <c r="E51" s="88" t="s">
        <v>186</v>
      </c>
      <c r="F51" s="97">
        <v>1</v>
      </c>
      <c r="G51" s="177" t="s">
        <v>47</v>
      </c>
      <c r="H51" s="153">
        <v>0.01</v>
      </c>
      <c r="I51" s="28"/>
      <c r="J51" s="58"/>
      <c r="K51" s="59"/>
      <c r="L51" s="61"/>
      <c r="P51" s="39"/>
      <c r="Q51" s="43"/>
      <c r="R51" s="52"/>
      <c r="S51" s="52"/>
      <c r="T51" s="40"/>
      <c r="V51" s="42"/>
    </row>
    <row r="52" spans="1:22" s="4" customFormat="1" ht="16.5" customHeight="1">
      <c r="A52" s="73"/>
      <c r="B52" s="165"/>
      <c r="C52" s="15"/>
      <c r="D52" s="61"/>
      <c r="E52" s="88" t="s">
        <v>45</v>
      </c>
      <c r="F52" s="97">
        <v>0.05</v>
      </c>
      <c r="G52" s="101" t="s">
        <v>45</v>
      </c>
      <c r="H52" s="12">
        <v>0.05</v>
      </c>
      <c r="I52" s="28"/>
      <c r="J52" s="58"/>
      <c r="K52" s="59"/>
      <c r="L52" s="61"/>
      <c r="M52" s="28"/>
      <c r="N52" s="89"/>
      <c r="Q52" s="50"/>
      <c r="R52" s="38"/>
      <c r="S52" s="55"/>
    </row>
    <row r="53" spans="1:22" s="4" customFormat="1" ht="16.5" customHeight="1">
      <c r="A53" s="4" t="s">
        <v>174</v>
      </c>
      <c r="B53" s="169" t="str">
        <f>B9</f>
        <v>五</v>
      </c>
      <c r="C53" s="95" t="s">
        <v>110</v>
      </c>
      <c r="D53" s="12"/>
      <c r="E53" s="12" t="s">
        <v>237</v>
      </c>
      <c r="F53" s="12"/>
      <c r="G53" s="96" t="s">
        <v>187</v>
      </c>
      <c r="H53" s="96"/>
      <c r="I53" s="96" t="s">
        <v>184</v>
      </c>
      <c r="J53" s="96"/>
      <c r="K53" s="59" t="s">
        <v>1</v>
      </c>
      <c r="L53" s="61"/>
      <c r="M53" s="15" t="s">
        <v>120</v>
      </c>
      <c r="N53" s="12"/>
      <c r="O53" s="76" t="s">
        <v>220</v>
      </c>
      <c r="Q53" s="7"/>
      <c r="S53" s="110"/>
      <c r="T53" s="60"/>
    </row>
    <row r="54" spans="1:22" s="4" customFormat="1" ht="16.5" customHeight="1">
      <c r="B54" s="170">
        <f>A9</f>
        <v>45345</v>
      </c>
      <c r="C54" s="15" t="s">
        <v>10</v>
      </c>
      <c r="D54" s="12">
        <v>10</v>
      </c>
      <c r="E54" s="101" t="s">
        <v>238</v>
      </c>
      <c r="F54" s="12">
        <v>6</v>
      </c>
      <c r="G54" s="134" t="s">
        <v>239</v>
      </c>
      <c r="H54" s="148">
        <v>1</v>
      </c>
      <c r="I54" s="101" t="s">
        <v>185</v>
      </c>
      <c r="J54" s="96">
        <v>4.5</v>
      </c>
      <c r="K54" s="63" t="s">
        <v>9</v>
      </c>
      <c r="L54" s="64">
        <v>7</v>
      </c>
      <c r="M54" s="15" t="s">
        <v>78</v>
      </c>
      <c r="N54" s="12">
        <v>3</v>
      </c>
      <c r="Q54" s="7"/>
      <c r="S54" s="69"/>
      <c r="T54" s="62"/>
    </row>
    <row r="55" spans="1:22" s="4" customFormat="1" ht="16.5" customHeight="1">
      <c r="A55" s="99"/>
      <c r="B55" s="169"/>
      <c r="C55" s="15" t="s">
        <v>111</v>
      </c>
      <c r="D55" s="12">
        <v>0.05</v>
      </c>
      <c r="E55" s="101" t="s">
        <v>107</v>
      </c>
      <c r="F55" s="12">
        <v>3</v>
      </c>
      <c r="G55" s="101" t="s">
        <v>134</v>
      </c>
      <c r="H55" s="12">
        <v>1</v>
      </c>
      <c r="I55" s="173" t="s">
        <v>93</v>
      </c>
      <c r="J55" s="96"/>
      <c r="K55" s="59" t="s">
        <v>45</v>
      </c>
      <c r="L55" s="61">
        <v>0.05</v>
      </c>
      <c r="M55" s="24" t="s">
        <v>75</v>
      </c>
      <c r="N55" s="12">
        <v>1</v>
      </c>
      <c r="Q55" s="7"/>
      <c r="S55" s="67"/>
      <c r="T55" s="62"/>
    </row>
    <row r="56" spans="1:22" s="4" customFormat="1" ht="16.5" customHeight="1">
      <c r="A56" s="99"/>
      <c r="B56" s="164"/>
      <c r="C56" s="99"/>
      <c r="D56" s="151"/>
      <c r="E56" s="101" t="s">
        <v>41</v>
      </c>
      <c r="F56" s="12">
        <v>0.5</v>
      </c>
      <c r="G56" s="101" t="s">
        <v>45</v>
      </c>
      <c r="H56" s="12">
        <v>0.05</v>
      </c>
      <c r="I56" s="101" t="s">
        <v>45</v>
      </c>
      <c r="J56" s="12">
        <v>0.05</v>
      </c>
      <c r="K56" s="59"/>
      <c r="L56" s="61"/>
      <c r="M56" s="15" t="s">
        <v>92</v>
      </c>
      <c r="N56" s="12">
        <v>0.05</v>
      </c>
      <c r="Q56" s="7"/>
      <c r="S56" s="67"/>
      <c r="T56" s="62"/>
    </row>
    <row r="57" spans="1:22" s="4" customFormat="1" ht="16.5" customHeight="1">
      <c r="A57" s="66"/>
      <c r="B57" s="165"/>
      <c r="C57" s="15"/>
      <c r="D57" s="151"/>
      <c r="E57" s="88" t="s">
        <v>45</v>
      </c>
      <c r="F57" s="97">
        <v>0.05</v>
      </c>
      <c r="G57" s="88"/>
      <c r="H57" s="12"/>
      <c r="I57" s="173"/>
      <c r="J57" s="12"/>
      <c r="K57" s="59"/>
      <c r="L57" s="61"/>
      <c r="Q57" s="7"/>
      <c r="S57" s="28"/>
      <c r="T57" s="58"/>
    </row>
    <row r="58" spans="1:22" s="4" customFormat="1" ht="16.5" customHeight="1">
      <c r="A58" s="66"/>
      <c r="B58" s="165"/>
      <c r="C58" s="15"/>
      <c r="D58" s="151"/>
      <c r="E58" s="101"/>
      <c r="F58" s="12"/>
      <c r="G58" s="88"/>
      <c r="H58" s="12"/>
      <c r="I58" s="84"/>
      <c r="J58" s="58"/>
      <c r="K58" s="59"/>
      <c r="L58" s="61"/>
      <c r="M58" s="24"/>
      <c r="N58" s="147"/>
      <c r="Q58" s="7"/>
      <c r="R58" s="7"/>
      <c r="S58" s="8"/>
      <c r="T58" s="7"/>
    </row>
    <row r="59" spans="1:22" s="4" customFormat="1" ht="16.5" customHeight="1">
      <c r="A59" s="1" t="s">
        <v>175</v>
      </c>
      <c r="B59" s="162" t="str">
        <f>B10</f>
        <v>一</v>
      </c>
      <c r="C59" s="100" t="s">
        <v>119</v>
      </c>
      <c r="D59" s="12"/>
      <c r="E59" s="72" t="s">
        <v>228</v>
      </c>
      <c r="F59" s="12"/>
      <c r="G59" s="120" t="s">
        <v>199</v>
      </c>
      <c r="H59" s="109"/>
      <c r="I59" s="96" t="s">
        <v>204</v>
      </c>
      <c r="J59" s="96"/>
      <c r="K59" s="59" t="s">
        <v>1</v>
      </c>
      <c r="L59" s="61"/>
      <c r="M59" s="15" t="s">
        <v>197</v>
      </c>
      <c r="N59" s="12"/>
      <c r="O59" s="75" t="s">
        <v>50</v>
      </c>
    </row>
    <row r="60" spans="1:22" s="4" customFormat="1" ht="16.5" customHeight="1">
      <c r="A60" s="1"/>
      <c r="B60" s="163">
        <f>A10</f>
        <v>45348</v>
      </c>
      <c r="C60" s="15" t="s">
        <v>10</v>
      </c>
      <c r="D60" s="12">
        <v>10</v>
      </c>
      <c r="E60" s="72" t="s">
        <v>228</v>
      </c>
      <c r="F60" s="12">
        <v>6</v>
      </c>
      <c r="G60" s="88" t="s">
        <v>247</v>
      </c>
      <c r="H60" s="12">
        <v>1</v>
      </c>
      <c r="I60" s="134" t="s">
        <v>205</v>
      </c>
      <c r="J60" s="148">
        <v>1.8</v>
      </c>
      <c r="K60" s="63" t="s">
        <v>9</v>
      </c>
      <c r="L60" s="64">
        <v>7</v>
      </c>
      <c r="M60" s="15" t="s">
        <v>79</v>
      </c>
      <c r="N60" s="12">
        <v>0.2</v>
      </c>
    </row>
    <row r="61" spans="1:22" s="4" customFormat="1" ht="16.5" customHeight="1">
      <c r="A61" s="73"/>
      <c r="B61" s="164"/>
      <c r="C61" s="15"/>
      <c r="D61" s="12"/>
      <c r="E61" s="88" t="s">
        <v>45</v>
      </c>
      <c r="F61" s="12">
        <v>0.05</v>
      </c>
      <c r="G61" s="107" t="s">
        <v>101</v>
      </c>
      <c r="H61" s="109">
        <v>5</v>
      </c>
      <c r="I61" s="101" t="s">
        <v>206</v>
      </c>
      <c r="J61" s="12">
        <v>5</v>
      </c>
      <c r="K61" s="59" t="s">
        <v>45</v>
      </c>
      <c r="L61" s="61">
        <v>0.05</v>
      </c>
      <c r="M61" s="15" t="s">
        <v>198</v>
      </c>
      <c r="N61" s="12">
        <v>0.6</v>
      </c>
    </row>
    <row r="62" spans="1:22" s="4" customFormat="1" ht="16.5" customHeight="1">
      <c r="A62" s="18"/>
      <c r="B62" s="164"/>
      <c r="C62" s="74"/>
      <c r="D62" s="61"/>
      <c r="E62" s="88"/>
      <c r="F62" s="97"/>
      <c r="G62" s="107" t="s">
        <v>249</v>
      </c>
      <c r="H62" s="109">
        <v>1</v>
      </c>
      <c r="I62" s="101" t="s">
        <v>41</v>
      </c>
      <c r="J62" s="12">
        <v>0.5</v>
      </c>
      <c r="K62" s="59"/>
      <c r="L62" s="61"/>
      <c r="M62" s="15" t="s">
        <v>45</v>
      </c>
      <c r="N62" s="12">
        <v>0.05</v>
      </c>
    </row>
    <row r="63" spans="1:22" s="4" customFormat="1" ht="16.5" customHeight="1">
      <c r="A63" s="18"/>
      <c r="B63" s="164"/>
      <c r="C63" s="15"/>
      <c r="D63" s="61"/>
      <c r="E63" s="88"/>
      <c r="F63" s="97"/>
      <c r="G63" s="106" t="s">
        <v>45</v>
      </c>
      <c r="H63" s="108">
        <v>0.05</v>
      </c>
      <c r="I63" s="101" t="s">
        <v>45</v>
      </c>
      <c r="J63" s="12">
        <v>0.05</v>
      </c>
      <c r="K63" s="59"/>
      <c r="L63" s="61"/>
      <c r="M63" s="15"/>
      <c r="N63" s="12"/>
    </row>
    <row r="64" spans="1:22" s="4" customFormat="1" ht="16.5" customHeight="1">
      <c r="A64" s="18"/>
      <c r="B64" s="164"/>
      <c r="C64" s="99"/>
      <c r="D64" s="61"/>
      <c r="E64" s="88"/>
      <c r="F64" s="12"/>
      <c r="G64" s="177" t="s">
        <v>201</v>
      </c>
      <c r="H64" s="153"/>
      <c r="I64" s="68"/>
      <c r="J64" s="29"/>
      <c r="K64" s="59"/>
      <c r="L64" s="61"/>
      <c r="M64" s="67"/>
      <c r="N64" s="90"/>
    </row>
    <row r="65" spans="1:16" ht="16.5" customHeight="1">
      <c r="A65" s="1" t="s">
        <v>176</v>
      </c>
      <c r="B65" s="169" t="str">
        <f>B11</f>
        <v>二</v>
      </c>
      <c r="C65" s="128" t="s">
        <v>0</v>
      </c>
      <c r="D65" s="131"/>
      <c r="E65" s="72" t="s">
        <v>121</v>
      </c>
      <c r="F65" s="12"/>
      <c r="G65" s="96" t="s">
        <v>248</v>
      </c>
      <c r="H65" s="96"/>
      <c r="I65" s="96" t="s">
        <v>242</v>
      </c>
      <c r="J65" s="96"/>
      <c r="K65" s="59" t="s">
        <v>1</v>
      </c>
      <c r="L65" s="61"/>
      <c r="M65" s="15" t="s">
        <v>218</v>
      </c>
      <c r="N65" s="12"/>
      <c r="O65" s="103" t="s">
        <v>118</v>
      </c>
      <c r="P65" s="112" t="s">
        <v>57</v>
      </c>
    </row>
    <row r="66" spans="1:16" ht="16.5" customHeight="1">
      <c r="B66" s="170">
        <f>A11</f>
        <v>45349</v>
      </c>
      <c r="C66" s="15" t="s">
        <v>10</v>
      </c>
      <c r="D66" s="12">
        <v>7</v>
      </c>
      <c r="E66" s="88" t="s">
        <v>208</v>
      </c>
      <c r="F66" s="12">
        <v>1</v>
      </c>
      <c r="G66" s="101" t="s">
        <v>245</v>
      </c>
      <c r="H66" s="96">
        <v>0.3</v>
      </c>
      <c r="I66" s="134" t="s">
        <v>181</v>
      </c>
      <c r="J66" s="96">
        <v>4</v>
      </c>
      <c r="K66" s="63" t="s">
        <v>9</v>
      </c>
      <c r="L66" s="64">
        <v>7</v>
      </c>
      <c r="M66" s="15" t="s">
        <v>212</v>
      </c>
      <c r="N66" s="12">
        <v>4</v>
      </c>
    </row>
    <row r="67" spans="1:16" ht="16.5" customHeight="1">
      <c r="C67" s="15" t="s">
        <v>12</v>
      </c>
      <c r="D67" s="12">
        <v>3</v>
      </c>
      <c r="E67" s="134" t="s">
        <v>207</v>
      </c>
      <c r="F67" s="133">
        <v>3</v>
      </c>
      <c r="G67" s="88" t="s">
        <v>46</v>
      </c>
      <c r="H67" s="12">
        <v>6</v>
      </c>
      <c r="I67" s="102" t="s">
        <v>182</v>
      </c>
      <c r="J67" s="96"/>
      <c r="K67" s="59" t="s">
        <v>45</v>
      </c>
      <c r="L67" s="61">
        <v>0.05</v>
      </c>
      <c r="M67" s="24" t="s">
        <v>124</v>
      </c>
      <c r="N67" s="12">
        <v>1</v>
      </c>
    </row>
    <row r="68" spans="1:16" ht="16.5" customHeight="1">
      <c r="B68" s="171"/>
      <c r="C68" s="18"/>
      <c r="D68" s="61"/>
      <c r="E68" s="134"/>
      <c r="F68" s="133"/>
      <c r="G68" s="88" t="s">
        <v>41</v>
      </c>
      <c r="H68" s="12">
        <v>0.5</v>
      </c>
      <c r="I68" s="101"/>
      <c r="J68" s="12"/>
      <c r="K68" s="59"/>
      <c r="L68" s="61"/>
      <c r="M68" s="28" t="s">
        <v>125</v>
      </c>
      <c r="N68" s="89">
        <v>0.05</v>
      </c>
    </row>
    <row r="69" spans="1:16" ht="16.5" customHeight="1">
      <c r="B69" s="171"/>
      <c r="C69" s="18"/>
      <c r="D69" s="61"/>
      <c r="E69" s="134" t="s">
        <v>45</v>
      </c>
      <c r="F69" s="133">
        <v>0.05</v>
      </c>
      <c r="G69" s="88" t="s">
        <v>45</v>
      </c>
      <c r="H69" s="12">
        <v>0.05</v>
      </c>
      <c r="I69" s="28"/>
      <c r="J69" s="58"/>
      <c r="K69" s="59"/>
      <c r="L69" s="61"/>
    </row>
    <row r="70" spans="1:16" ht="16.5" customHeight="1">
      <c r="B70" s="171"/>
      <c r="C70" s="18"/>
      <c r="D70" s="61"/>
      <c r="E70" s="88"/>
      <c r="F70" s="12"/>
      <c r="G70" s="177"/>
      <c r="H70" s="153"/>
      <c r="I70" s="68"/>
      <c r="J70" s="29"/>
      <c r="K70" s="59"/>
      <c r="L70" s="61"/>
      <c r="M70" s="68"/>
      <c r="N70" s="89"/>
    </row>
    <row r="71" spans="1:16" ht="16.5" customHeight="1">
      <c r="A71" s="1" t="s">
        <v>177</v>
      </c>
      <c r="B71" s="169" t="str">
        <f>B12</f>
        <v>四</v>
      </c>
      <c r="C71" s="128" t="s">
        <v>0</v>
      </c>
      <c r="D71" s="150"/>
      <c r="E71" s="190" t="s">
        <v>215</v>
      </c>
      <c r="F71" s="12"/>
      <c r="G71" s="120" t="s">
        <v>217</v>
      </c>
      <c r="H71" s="109"/>
      <c r="I71" s="96" t="s">
        <v>122</v>
      </c>
      <c r="J71" s="96"/>
      <c r="K71" s="59" t="s">
        <v>1</v>
      </c>
      <c r="L71" s="61"/>
      <c r="M71" s="15" t="s">
        <v>82</v>
      </c>
      <c r="N71" s="12"/>
      <c r="O71" s="103" t="s">
        <v>60</v>
      </c>
    </row>
    <row r="72" spans="1:16" ht="16.5" customHeight="1">
      <c r="B72" s="170">
        <f>A12</f>
        <v>45351</v>
      </c>
      <c r="C72" s="15" t="s">
        <v>10</v>
      </c>
      <c r="D72" s="139">
        <v>7</v>
      </c>
      <c r="E72" s="136" t="s">
        <v>53</v>
      </c>
      <c r="F72" s="133">
        <v>9</v>
      </c>
      <c r="G72" s="106" t="s">
        <v>258</v>
      </c>
      <c r="H72" s="109">
        <v>1</v>
      </c>
      <c r="I72" s="101" t="s">
        <v>185</v>
      </c>
      <c r="J72" s="96">
        <v>4.5</v>
      </c>
      <c r="K72" s="63" t="s">
        <v>9</v>
      </c>
      <c r="L72" s="64">
        <v>7</v>
      </c>
      <c r="M72" s="15" t="s">
        <v>83</v>
      </c>
      <c r="N72" s="12">
        <v>3</v>
      </c>
      <c r="O72" s="4"/>
    </row>
    <row r="73" spans="1:16" ht="16.5" customHeight="1">
      <c r="A73" s="73"/>
      <c r="B73" s="171"/>
      <c r="C73" s="15" t="s">
        <v>12</v>
      </c>
      <c r="D73" s="139">
        <v>3</v>
      </c>
      <c r="E73" s="88" t="s">
        <v>214</v>
      </c>
      <c r="F73" s="12">
        <v>3</v>
      </c>
      <c r="G73" s="107" t="s">
        <v>206</v>
      </c>
      <c r="H73" s="109">
        <v>1</v>
      </c>
      <c r="I73" s="173" t="s">
        <v>93</v>
      </c>
      <c r="J73" s="96"/>
      <c r="K73" s="59" t="s">
        <v>45</v>
      </c>
      <c r="L73" s="61">
        <v>0.05</v>
      </c>
      <c r="M73" s="15" t="s">
        <v>56</v>
      </c>
      <c r="N73" s="12">
        <v>1</v>
      </c>
      <c r="O73" s="4"/>
    </row>
    <row r="74" spans="1:16" ht="16.5" customHeight="1">
      <c r="A74" s="73"/>
      <c r="B74" s="165"/>
      <c r="C74" s="15"/>
      <c r="D74" s="61"/>
      <c r="E74" s="101" t="s">
        <v>45</v>
      </c>
      <c r="F74" s="12">
        <v>0.05</v>
      </c>
      <c r="G74" s="107" t="s">
        <v>103</v>
      </c>
      <c r="H74" s="109">
        <v>1</v>
      </c>
      <c r="I74" s="101" t="s">
        <v>45</v>
      </c>
      <c r="J74" s="12">
        <v>0.05</v>
      </c>
      <c r="K74" s="59"/>
      <c r="L74" s="61"/>
      <c r="M74" s="15" t="s">
        <v>216</v>
      </c>
      <c r="N74" s="12">
        <v>0.6</v>
      </c>
      <c r="O74" s="4"/>
    </row>
    <row r="75" spans="1:16" ht="16.5" customHeight="1">
      <c r="A75" s="73"/>
      <c r="B75" s="171"/>
      <c r="C75" s="18"/>
      <c r="D75" s="18"/>
      <c r="E75" s="28" t="s">
        <v>129</v>
      </c>
      <c r="F75" s="12"/>
      <c r="G75" s="106" t="s">
        <v>45</v>
      </c>
      <c r="H75" s="108">
        <v>0.05</v>
      </c>
      <c r="I75" s="101"/>
      <c r="J75" s="12"/>
      <c r="K75" s="59"/>
      <c r="L75" s="61"/>
      <c r="M75" s="15"/>
      <c r="N75" s="12"/>
      <c r="O75" s="4"/>
    </row>
    <row r="76" spans="1:16" ht="16.5" customHeight="1">
      <c r="A76" s="18"/>
      <c r="B76" s="171"/>
      <c r="C76" s="18"/>
      <c r="D76" s="18"/>
      <c r="E76" s="88"/>
      <c r="F76" s="12"/>
      <c r="G76" s="28"/>
      <c r="H76" s="58"/>
      <c r="I76" s="67"/>
      <c r="J76" s="30"/>
      <c r="K76" s="59"/>
      <c r="L76" s="61"/>
      <c r="M76" s="154"/>
      <c r="N76" s="155"/>
      <c r="O76" s="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3" manualBreakCount="3">
    <brk id="14" max="15" man="1"/>
    <brk id="28" max="15" man="1"/>
    <brk id="58" max="15" man="1"/>
  </rowBreaks>
  <colBreaks count="1" manualBreakCount="1">
    <brk id="16" max="16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76"/>
  <sheetViews>
    <sheetView topLeftCell="A57" zoomScale="70" zoomScaleNormal="70" zoomScaleSheetLayoutView="85" workbookViewId="0">
      <selection activeCell="H85" sqref="H85"/>
    </sheetView>
  </sheetViews>
  <sheetFormatPr defaultColWidth="9" defaultRowHeight="19.8"/>
  <cols>
    <col min="1" max="1" width="6.21875" style="1" customWidth="1"/>
    <col min="2" max="2" width="4.33203125" style="156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10" width="5.21875" style="1" customWidth="1"/>
    <col min="11" max="11" width="9.88671875" style="1" customWidth="1"/>
    <col min="12" max="12" width="12.88671875" style="1" customWidth="1"/>
    <col min="13" max="13" width="5.44140625" style="5" customWidth="1"/>
    <col min="14" max="14" width="5.33203125" style="6" customWidth="1"/>
    <col min="15" max="16" width="6.33203125" style="6" customWidth="1"/>
    <col min="17" max="17" width="6" style="6" customWidth="1"/>
    <col min="18" max="18" width="6.6640625" style="6" customWidth="1"/>
    <col min="19" max="19" width="5.109375" style="1" customWidth="1"/>
    <col min="20" max="20" width="4.6640625" style="1" customWidth="1"/>
    <col min="21" max="21" width="4.77734375" style="1" customWidth="1"/>
    <col min="22" max="16384" width="9" style="1"/>
  </cols>
  <sheetData>
    <row r="1" spans="1:25">
      <c r="A1" s="56"/>
      <c r="D1" s="1">
        <v>112</v>
      </c>
      <c r="E1" s="5" t="s">
        <v>2</v>
      </c>
      <c r="F1" s="1" t="s">
        <v>34</v>
      </c>
      <c r="G1" s="1" t="s">
        <v>222</v>
      </c>
      <c r="H1" s="10">
        <v>2</v>
      </c>
      <c r="I1" s="47" t="s">
        <v>261</v>
      </c>
      <c r="K1" s="1" t="s">
        <v>223</v>
      </c>
      <c r="L1" s="47"/>
    </row>
    <row r="2" spans="1:25" ht="16.5" customHeight="1">
      <c r="A2" s="104" t="s">
        <v>24</v>
      </c>
      <c r="B2" s="157" t="s">
        <v>32</v>
      </c>
      <c r="C2" s="44" t="s">
        <v>5</v>
      </c>
      <c r="D2" s="129" t="s">
        <v>25</v>
      </c>
      <c r="E2" s="48" t="s">
        <v>6</v>
      </c>
      <c r="F2" s="81" t="s">
        <v>26</v>
      </c>
      <c r="G2" s="45" t="s">
        <v>7</v>
      </c>
      <c r="H2" s="82" t="s">
        <v>27</v>
      </c>
      <c r="I2" s="15" t="s">
        <v>9</v>
      </c>
      <c r="J2" s="27" t="s">
        <v>29</v>
      </c>
      <c r="K2" s="15" t="s">
        <v>3</v>
      </c>
      <c r="L2" s="27" t="s">
        <v>30</v>
      </c>
      <c r="M2" s="26" t="s">
        <v>58</v>
      </c>
      <c r="N2" s="26" t="s">
        <v>59</v>
      </c>
      <c r="O2" s="23" t="s">
        <v>16</v>
      </c>
      <c r="P2" s="23" t="s">
        <v>17</v>
      </c>
      <c r="Q2" s="24" t="s">
        <v>18</v>
      </c>
      <c r="R2" s="23" t="s">
        <v>19</v>
      </c>
      <c r="S2" s="25" t="s">
        <v>61</v>
      </c>
      <c r="T2" s="23" t="s">
        <v>20</v>
      </c>
      <c r="U2" s="24" t="s">
        <v>21</v>
      </c>
    </row>
    <row r="3" spans="1:25" ht="39" customHeight="1">
      <c r="A3" s="78">
        <v>45338</v>
      </c>
      <c r="B3" s="158" t="str">
        <f t="shared" ref="B3:B12" si="0">IF(A3="","",RIGHT(TEXT(WEEKDAY(A3),"[$-404]aaaa;@"),1))</f>
        <v>五</v>
      </c>
      <c r="C3" s="79" t="str">
        <f>C17</f>
        <v>白米飯</v>
      </c>
      <c r="D3" s="81" t="str">
        <f>C18&amp;B19</f>
        <v>米</v>
      </c>
      <c r="E3" s="14" t="str">
        <f>E17</f>
        <v>金黃豆包</v>
      </c>
      <c r="F3" s="77" t="str">
        <f>E18</f>
        <v>豆包</v>
      </c>
      <c r="G3" s="26" t="str">
        <f>G17</f>
        <v>珍菇豆腐</v>
      </c>
      <c r="H3" s="31" t="str">
        <f>G18&amp;G19&amp;G20&amp;G21&amp;G22</f>
        <v>豆腐素肉金針菇乾香菇薑</v>
      </c>
      <c r="I3" s="22" t="s">
        <v>1</v>
      </c>
      <c r="J3" s="92" t="s">
        <v>108</v>
      </c>
      <c r="K3" s="76" t="str">
        <f>K17</f>
        <v>蛋花芽湯</v>
      </c>
      <c r="L3" s="31" t="str">
        <f>K18&amp;K19&amp;K20&amp;K21&amp;K22</f>
        <v>乾裙帶菜雞蛋薑</v>
      </c>
      <c r="M3" s="22" t="str">
        <f>M17</f>
        <v>水果</v>
      </c>
      <c r="N3" s="112" t="s">
        <v>57</v>
      </c>
      <c r="O3" s="33">
        <v>5</v>
      </c>
      <c r="P3" s="33">
        <v>2.5</v>
      </c>
      <c r="Q3" s="34">
        <v>1.7</v>
      </c>
      <c r="R3" s="33">
        <v>2.8</v>
      </c>
      <c r="S3" s="22"/>
      <c r="T3" s="35">
        <v>1</v>
      </c>
      <c r="U3" s="36">
        <f t="shared" ref="U3:U12" si="1">O3*70+P3*75+Q3*25+R3*45+S3*120+T3*60</f>
        <v>766</v>
      </c>
    </row>
    <row r="4" spans="1:25" ht="39" customHeight="1">
      <c r="A4" s="78">
        <f t="shared" ref="A4:A11" si="2">IF(A3="","",IF(MONTH(A3)&lt;&gt;MONTH(A3+1),"",A3+1))</f>
        <v>45339</v>
      </c>
      <c r="B4" s="158" t="str">
        <f t="shared" si="0"/>
        <v>六</v>
      </c>
      <c r="C4" s="80" t="str">
        <f>C23</f>
        <v>糙米飯</v>
      </c>
      <c r="D4" s="81" t="str">
        <f>C24&amp;C25</f>
        <v>米糙米</v>
      </c>
      <c r="E4" s="14" t="str">
        <f>E23</f>
        <v>梅干麵筋</v>
      </c>
      <c r="F4" s="77" t="str">
        <f>E24&amp;E25&amp;E26</f>
        <v>麵筋梅干菜薑</v>
      </c>
      <c r="G4" s="13" t="str">
        <f>G23</f>
        <v>豆皮芽菜</v>
      </c>
      <c r="H4" s="77" t="str">
        <f>G24&amp;G25&amp;G26</f>
        <v>豆皮綠豆芽胡蘿蔔</v>
      </c>
      <c r="I4" s="22" t="s">
        <v>1</v>
      </c>
      <c r="J4" s="92" t="s">
        <v>108</v>
      </c>
      <c r="K4" s="22" t="str">
        <f>K23</f>
        <v>枸杞銀耳</v>
      </c>
      <c r="L4" s="77" t="str">
        <f>K24&amp;K25&amp;K26</f>
        <v>乾銀耳枸杞紅砂糖</v>
      </c>
      <c r="M4" s="22" t="str">
        <f>M23</f>
        <v>果汁</v>
      </c>
      <c r="O4" s="33">
        <v>5</v>
      </c>
      <c r="P4" s="33">
        <v>2.5</v>
      </c>
      <c r="Q4" s="34">
        <v>1.8</v>
      </c>
      <c r="R4" s="33">
        <v>2.9</v>
      </c>
      <c r="S4" s="22"/>
      <c r="T4" s="35"/>
      <c r="U4" s="36">
        <f t="shared" si="1"/>
        <v>713</v>
      </c>
    </row>
    <row r="5" spans="1:25" ht="39" customHeight="1">
      <c r="A5" s="78">
        <f>IF(A4="","",IF(MONTH(A4)&lt;&gt;MONTH(A4+1),"",A4+2))</f>
        <v>45341</v>
      </c>
      <c r="B5" s="158" t="str">
        <f t="shared" si="0"/>
        <v>一</v>
      </c>
      <c r="C5" s="80" t="str">
        <f>C29</f>
        <v>白米飯</v>
      </c>
      <c r="D5" s="81" t="str">
        <f>C30&amp;B31</f>
        <v>米</v>
      </c>
      <c r="E5" s="14" t="str">
        <f>E29</f>
        <v>毛豆炒蛋</v>
      </c>
      <c r="F5" s="77" t="str">
        <f>E30</f>
        <v>毛豆</v>
      </c>
      <c r="G5" s="13" t="str">
        <f>G29</f>
        <v>麻婆豆腐</v>
      </c>
      <c r="H5" s="77" t="str">
        <f>G30&amp;G31&amp;G32&amp;G33&amp;G34</f>
        <v>素肉豆腐胡蘿蔔薑豆瓣醬</v>
      </c>
      <c r="I5" s="22" t="s">
        <v>1</v>
      </c>
      <c r="J5" s="92" t="s">
        <v>108</v>
      </c>
      <c r="K5" s="32" t="str">
        <f>K29</f>
        <v>味噌芽湯</v>
      </c>
      <c r="L5" s="77" t="str">
        <f>K30&amp;K31&amp;K32&amp;K33&amp;K34</f>
        <v>乾裙帶菜味噌薑</v>
      </c>
      <c r="M5" s="22" t="str">
        <f>M29</f>
        <v>果汁</v>
      </c>
      <c r="O5" s="33">
        <v>5</v>
      </c>
      <c r="P5" s="33">
        <v>2.5</v>
      </c>
      <c r="Q5" s="34">
        <v>1.6</v>
      </c>
      <c r="R5" s="33">
        <v>2.9</v>
      </c>
      <c r="S5" s="22"/>
      <c r="T5" s="35"/>
      <c r="U5" s="36">
        <f t="shared" si="1"/>
        <v>708</v>
      </c>
    </row>
    <row r="6" spans="1:25" ht="39" customHeight="1">
      <c r="A6" s="78">
        <f t="shared" si="2"/>
        <v>45342</v>
      </c>
      <c r="B6" s="158" t="str">
        <f t="shared" si="0"/>
        <v>二</v>
      </c>
      <c r="C6" s="80" t="str">
        <f>C35</f>
        <v>糙米飯</v>
      </c>
      <c r="D6" s="81" t="str">
        <f>C36&amp;C37</f>
        <v>米糙米</v>
      </c>
      <c r="E6" s="14" t="str">
        <f>E35</f>
        <v>沙茶百頁</v>
      </c>
      <c r="F6" s="31" t="str">
        <f>E36&amp;E37&amp;E38&amp;E39&amp;E40</f>
        <v>百頁結球白菜素沙茶醬薑</v>
      </c>
      <c r="G6" s="13" t="str">
        <f>G35</f>
        <v>豆芽素炒</v>
      </c>
      <c r="H6" s="31" t="str">
        <f>G36&amp;G37&amp;G38&amp;G39&amp;G40</f>
        <v>豆皮綠豆芽胡蘿蔔薑</v>
      </c>
      <c r="I6" s="22" t="s">
        <v>1</v>
      </c>
      <c r="J6" s="92" t="s">
        <v>108</v>
      </c>
      <c r="K6" s="22" t="str">
        <f>K35</f>
        <v>好彩頭湯</v>
      </c>
      <c r="L6" s="31" t="str">
        <f>K36&amp;K37&amp;K38&amp;K39&amp;K40</f>
        <v>白蘿蔔胡蘿蔔薑</v>
      </c>
      <c r="M6" s="74" t="str">
        <f>M35</f>
        <v>水果</v>
      </c>
      <c r="N6" s="112" t="s">
        <v>57</v>
      </c>
      <c r="O6" s="111">
        <v>5</v>
      </c>
      <c r="P6" s="33">
        <v>2.5</v>
      </c>
      <c r="Q6" s="34">
        <v>2</v>
      </c>
      <c r="R6" s="33">
        <v>2.7</v>
      </c>
      <c r="S6" s="22"/>
      <c r="T6" s="35">
        <v>1</v>
      </c>
      <c r="U6" s="36">
        <f t="shared" si="1"/>
        <v>769</v>
      </c>
    </row>
    <row r="7" spans="1:25" ht="39" customHeight="1">
      <c r="A7" s="78">
        <f>IF(A6="","",IF(MONTH(A6)&lt;&gt;MONTH(A6+1),"",A6+1))</f>
        <v>45343</v>
      </c>
      <c r="B7" s="158" t="str">
        <f t="shared" si="0"/>
        <v>三</v>
      </c>
      <c r="C7" s="80" t="str">
        <f>C41</f>
        <v>西式特餐</v>
      </c>
      <c r="D7" s="81" t="str">
        <f>C42&amp;C43</f>
        <v>義大利麵</v>
      </c>
      <c r="E7" s="14" t="str">
        <f>E41</f>
        <v>西式若醬</v>
      </c>
      <c r="F7" s="31" t="str">
        <f>E42&amp;E43&amp;E44&amp;E45&amp;E46</f>
        <v>素肉馬鈴薯蕃茄糊薑</v>
      </c>
      <c r="G7" s="13" t="str">
        <f>G41</f>
        <v>素炒甘藍</v>
      </c>
      <c r="H7" s="31" t="str">
        <f>G42&amp;G43&amp;G44&amp;G45&amp;G46</f>
        <v>豆包甘藍胡蘿蔔薑</v>
      </c>
      <c r="I7" s="22" t="s">
        <v>1</v>
      </c>
      <c r="J7" s="92" t="s">
        <v>108</v>
      </c>
      <c r="K7" s="22" t="str">
        <f>K41</f>
        <v>玉米濃湯</v>
      </c>
      <c r="L7" s="31" t="str">
        <f>K42&amp;K43&amp;K44&amp;K45&amp;K46</f>
        <v>雞蛋玉米粒罐頭玉米醬罐頭濃湯粉</v>
      </c>
      <c r="M7" s="22" t="str">
        <f>M41</f>
        <v>小餐包</v>
      </c>
      <c r="O7" s="33">
        <v>4</v>
      </c>
      <c r="P7" s="33">
        <v>2.5</v>
      </c>
      <c r="Q7" s="34">
        <v>2</v>
      </c>
      <c r="R7" s="33">
        <v>2.9</v>
      </c>
      <c r="S7" s="22"/>
      <c r="T7" s="35"/>
      <c r="U7" s="36">
        <f t="shared" si="1"/>
        <v>648</v>
      </c>
    </row>
    <row r="8" spans="1:25" ht="39" customHeight="1">
      <c r="A8" s="78">
        <f>IF(A7="","",IF(MONTH(A7)&lt;&gt;MONTH(A7+1),"",A7+1))</f>
        <v>45344</v>
      </c>
      <c r="B8" s="158" t="str">
        <f t="shared" si="0"/>
        <v>四</v>
      </c>
      <c r="C8" s="80" t="str">
        <f>C47</f>
        <v>糙米飯</v>
      </c>
      <c r="D8" s="81" t="str">
        <f>C48&amp;B49</f>
        <v>米</v>
      </c>
      <c r="E8" s="14" t="str">
        <f>E47</f>
        <v>醬瓜麵筋</v>
      </c>
      <c r="F8" s="77" t="str">
        <f>E48&amp;E49&amp;E50&amp;E51&amp;E52</f>
        <v>麵筋白蘿蔔胡蘿蔔醬瓜薑</v>
      </c>
      <c r="G8" s="13" t="str">
        <f>G47</f>
        <v>蛋香冬粉</v>
      </c>
      <c r="H8" s="77" t="str">
        <f>G48&amp;G49&amp;G50&amp;G51&amp;G52</f>
        <v>雞蛋冬粉時蔬乾木耳薑</v>
      </c>
      <c r="I8" s="22" t="s">
        <v>1</v>
      </c>
      <c r="J8" s="92" t="s">
        <v>108</v>
      </c>
      <c r="K8" s="76" t="str">
        <f>K47</f>
        <v>綠豆湯</v>
      </c>
      <c r="L8" s="77" t="str">
        <f>K48&amp;K49&amp;K50&amp;K51&amp;K52</f>
        <v>綠豆紅砂糖</v>
      </c>
      <c r="M8" s="22" t="str">
        <f>M47</f>
        <v>TAP豆漿</v>
      </c>
      <c r="O8" s="33">
        <v>5</v>
      </c>
      <c r="P8" s="33">
        <v>2.5</v>
      </c>
      <c r="Q8" s="34">
        <v>1.7</v>
      </c>
      <c r="R8" s="33">
        <v>3</v>
      </c>
      <c r="S8" s="22"/>
      <c r="T8" s="35"/>
      <c r="U8" s="36">
        <f t="shared" si="1"/>
        <v>715</v>
      </c>
    </row>
    <row r="9" spans="1:25" ht="39" customHeight="1">
      <c r="A9" s="78">
        <f t="shared" si="2"/>
        <v>45345</v>
      </c>
      <c r="B9" s="158" t="str">
        <f t="shared" si="0"/>
        <v>五</v>
      </c>
      <c r="C9" s="80" t="str">
        <f>C53</f>
        <v>芝麻飯</v>
      </c>
      <c r="D9" s="81" t="str">
        <f>C54&amp;C55</f>
        <v>米芝麻(熟)</v>
      </c>
      <c r="E9" s="14" t="str">
        <f>E53</f>
        <v>泡菜凍腐</v>
      </c>
      <c r="F9" s="31" t="str">
        <f>E54&amp;E55&amp;E56&amp;E57</f>
        <v>凍豆腐韓式泡菜胡蘿蔔薑</v>
      </c>
      <c r="G9" s="13" t="str">
        <f>G53</f>
        <v>昆布輪煮</v>
      </c>
      <c r="H9" s="31" t="str">
        <f>G54&amp;G55&amp;G56&amp;G57</f>
        <v>麵輪乾海帶薑</v>
      </c>
      <c r="I9" s="22" t="s">
        <v>1</v>
      </c>
      <c r="J9" s="92" t="s">
        <v>108</v>
      </c>
      <c r="K9" s="22" t="str">
        <f>K53</f>
        <v>鮮蔬湯</v>
      </c>
      <c r="L9" s="31" t="str">
        <f>K54&amp;K55&amp;K56&amp;K57</f>
        <v>時蔬胡蘿蔔薑</v>
      </c>
      <c r="M9" s="22" t="str">
        <f>M53</f>
        <v>乳品</v>
      </c>
      <c r="O9" s="33">
        <v>5</v>
      </c>
      <c r="P9" s="33">
        <v>2.5</v>
      </c>
      <c r="Q9" s="34">
        <v>1.6</v>
      </c>
      <c r="R9" s="33">
        <v>2.9</v>
      </c>
      <c r="S9" s="22">
        <v>1</v>
      </c>
      <c r="T9" s="35"/>
      <c r="U9" s="36">
        <f t="shared" si="1"/>
        <v>828</v>
      </c>
    </row>
    <row r="10" spans="1:25" ht="39" customHeight="1">
      <c r="A10" s="78">
        <f>IF(A9="","",IF(MONTH(A9)&lt;&gt;MONTH(A9+1),"",A9+3))</f>
        <v>45348</v>
      </c>
      <c r="B10" s="158" t="str">
        <f t="shared" si="0"/>
        <v>一</v>
      </c>
      <c r="C10" s="80" t="str">
        <f>C59</f>
        <v>白米飯</v>
      </c>
      <c r="D10" s="81" t="str">
        <f>C60&amp;B61</f>
        <v>米</v>
      </c>
      <c r="E10" s="14" t="str">
        <f>E59</f>
        <v>素火腿</v>
      </c>
      <c r="F10" s="31" t="str">
        <f>E60&amp;E61</f>
        <v>素火腿薑</v>
      </c>
      <c r="G10" s="13" t="str">
        <f>G59</f>
        <v>茄汁豆腐</v>
      </c>
      <c r="H10" s="31" t="str">
        <f>G60&amp;G61&amp;G62&amp;G63&amp;G64</f>
        <v>毛豆豆腐胡蘿蔔薑番茄糊</v>
      </c>
      <c r="I10" s="22" t="s">
        <v>1</v>
      </c>
      <c r="J10" s="92" t="s">
        <v>108</v>
      </c>
      <c r="K10" s="32" t="str">
        <f>K59</f>
        <v>珍菇芽湯</v>
      </c>
      <c r="L10" s="31" t="str">
        <f>K60&amp;K61&amp;K62&amp;K63&amp;K64</f>
        <v>乾裙帶菜金針菇薑</v>
      </c>
      <c r="M10" s="22" t="str">
        <f>M59</f>
        <v>果汁</v>
      </c>
      <c r="O10" s="33">
        <v>5</v>
      </c>
      <c r="P10" s="33">
        <v>2.5</v>
      </c>
      <c r="Q10" s="34">
        <v>1.6</v>
      </c>
      <c r="R10" s="33">
        <v>2.9</v>
      </c>
      <c r="S10" s="22"/>
      <c r="T10" s="35"/>
      <c r="U10" s="36">
        <f t="shared" si="1"/>
        <v>708</v>
      </c>
    </row>
    <row r="11" spans="1:25" ht="39" customHeight="1">
      <c r="A11" s="78">
        <f t="shared" si="2"/>
        <v>45349</v>
      </c>
      <c r="B11" s="158" t="str">
        <f t="shared" si="0"/>
        <v>二</v>
      </c>
      <c r="C11" s="80" t="str">
        <f>C65</f>
        <v>糙米飯</v>
      </c>
      <c r="D11" s="81" t="str">
        <f>C66&amp;C67</f>
        <v>米糙米</v>
      </c>
      <c r="E11" s="14" t="str">
        <f>E65</f>
        <v>筍干滷肉</v>
      </c>
      <c r="F11" s="31" t="str">
        <f>E66&amp;E67&amp;E68&amp;E69</f>
        <v>豆輪麻竹筍干薑</v>
      </c>
      <c r="G11" s="14" t="str">
        <f>G65</f>
        <v>素炒芽菜</v>
      </c>
      <c r="H11" s="31" t="str">
        <f>G66&amp;G67&amp;G68&amp;G69</f>
        <v>豆皮綠豆芽胡蘿蔔薑</v>
      </c>
      <c r="I11" s="22" t="s">
        <v>1</v>
      </c>
      <c r="J11" s="92" t="s">
        <v>108</v>
      </c>
      <c r="K11" s="76" t="str">
        <f>K65</f>
        <v>蕪菁湯</v>
      </c>
      <c r="L11" s="31" t="str">
        <f>K66&amp;K67&amp;K68&amp;K69</f>
        <v>結頭菜胡蘿蔔薑</v>
      </c>
      <c r="M11" s="5" t="str">
        <f>M65</f>
        <v>乳品/水果</v>
      </c>
      <c r="N11" s="112" t="s">
        <v>57</v>
      </c>
      <c r="O11" s="111">
        <v>5.0999999999999996</v>
      </c>
      <c r="P11" s="33">
        <v>2.5</v>
      </c>
      <c r="Q11" s="34">
        <v>1.8</v>
      </c>
      <c r="R11" s="33">
        <v>2.9</v>
      </c>
      <c r="S11" s="22"/>
      <c r="T11" s="35">
        <v>1</v>
      </c>
      <c r="U11" s="36">
        <f t="shared" si="1"/>
        <v>780</v>
      </c>
    </row>
    <row r="12" spans="1:25" ht="39" customHeight="1">
      <c r="A12" s="78">
        <f>IF(A11="","",IF(MONTH(A11)&lt;&gt;MONTH(A11+1),"",A11+2))</f>
        <v>45351</v>
      </c>
      <c r="B12" s="158" t="str">
        <f t="shared" si="0"/>
        <v>四</v>
      </c>
      <c r="C12" s="80" t="str">
        <f>C71</f>
        <v>糙米飯</v>
      </c>
      <c r="D12" s="81" t="str">
        <f>C72&amp;C73</f>
        <v>米糙米</v>
      </c>
      <c r="E12" s="14" t="str">
        <f>E71</f>
        <v>豆瓣燒雞</v>
      </c>
      <c r="F12" s="31" t="str">
        <f>E72&amp;E73&amp;E74&amp;E75</f>
        <v>百頁海帶結薑豆瓣醬</v>
      </c>
      <c r="G12" s="14" t="str">
        <f>G71</f>
        <v>黑白雙滷</v>
      </c>
      <c r="H12" s="31" t="str">
        <f>G72&amp;G73&amp;G74&amp;G75</f>
        <v>麵輪白蘿蔔胡蘿蔔薑</v>
      </c>
      <c r="I12" s="22" t="s">
        <v>1</v>
      </c>
      <c r="J12" s="92" t="s">
        <v>108</v>
      </c>
      <c r="K12" s="14" t="str">
        <f>K71</f>
        <v>燒仙草</v>
      </c>
      <c r="L12" s="31" t="str">
        <f>K72&amp;K73&amp;K74&amp;K75</f>
        <v>仙草凍紅砂糖西谷米</v>
      </c>
      <c r="M12" s="22" t="str">
        <f>M71</f>
        <v>TAP豆漿</v>
      </c>
      <c r="O12" s="33">
        <v>5</v>
      </c>
      <c r="P12" s="33">
        <v>2.5</v>
      </c>
      <c r="Q12" s="34">
        <v>2</v>
      </c>
      <c r="R12" s="33">
        <v>2.9</v>
      </c>
      <c r="S12" s="22"/>
      <c r="T12" s="35"/>
      <c r="U12" s="36">
        <f t="shared" si="1"/>
        <v>718</v>
      </c>
    </row>
    <row r="13" spans="1:25" ht="23.1" customHeight="1">
      <c r="A13" s="2" t="s">
        <v>227</v>
      </c>
      <c r="B13" s="159"/>
      <c r="C13" s="114"/>
      <c r="D13" s="130"/>
      <c r="F13" s="115"/>
      <c r="G13" s="5"/>
      <c r="H13" s="115"/>
      <c r="I13" s="113"/>
      <c r="J13" s="116"/>
      <c r="K13" s="5"/>
      <c r="L13" s="115"/>
      <c r="N13" s="117"/>
      <c r="T13" s="6"/>
      <c r="U13" s="105"/>
    </row>
    <row r="14" spans="1:25" ht="23.1" customHeight="1">
      <c r="A14" s="11" t="s">
        <v>221</v>
      </c>
      <c r="B14" s="159"/>
      <c r="C14" s="3"/>
      <c r="D14" s="3"/>
    </row>
    <row r="15" spans="1:25">
      <c r="A15" s="19" t="s">
        <v>224</v>
      </c>
      <c r="B15" s="160"/>
      <c r="C15" s="20"/>
      <c r="D15" s="21"/>
      <c r="E15" s="20"/>
      <c r="F15" s="21"/>
      <c r="G15" s="20"/>
      <c r="H15" s="21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>
      <c r="A16" s="132" t="s">
        <v>71</v>
      </c>
      <c r="B16" s="161" t="s">
        <v>38</v>
      </c>
      <c r="C16" s="93" t="s">
        <v>5</v>
      </c>
      <c r="D16" s="87" t="s">
        <v>14</v>
      </c>
      <c r="E16" s="87" t="s">
        <v>6</v>
      </c>
      <c r="F16" s="87" t="s">
        <v>14</v>
      </c>
      <c r="G16" s="85" t="s">
        <v>7</v>
      </c>
      <c r="H16" s="87" t="s">
        <v>14</v>
      </c>
      <c r="I16" s="94" t="s">
        <v>9</v>
      </c>
      <c r="J16" s="87" t="s">
        <v>14</v>
      </c>
      <c r="K16" s="85" t="s">
        <v>3</v>
      </c>
      <c r="L16" s="86" t="s">
        <v>15</v>
      </c>
      <c r="M16" s="26" t="s">
        <v>58</v>
      </c>
      <c r="N16" s="26" t="s">
        <v>59</v>
      </c>
      <c r="O16" s="16"/>
      <c r="P16" s="16"/>
      <c r="Q16" s="17"/>
      <c r="R16" s="16"/>
      <c r="S16" s="18"/>
      <c r="T16" s="18"/>
      <c r="U16" s="18"/>
      <c r="V16" s="18"/>
      <c r="W16" s="18"/>
      <c r="X16" s="18"/>
      <c r="Y16" s="18"/>
    </row>
    <row r="17" spans="1:18" s="4" customFormat="1" ht="16.5" customHeight="1">
      <c r="A17" s="135" t="s">
        <v>144</v>
      </c>
      <c r="B17" s="162" t="str">
        <f>B3</f>
        <v>五</v>
      </c>
      <c r="C17" s="121" t="s">
        <v>35</v>
      </c>
      <c r="D17" s="123"/>
      <c r="E17" s="122" t="s">
        <v>225</v>
      </c>
      <c r="F17" s="123"/>
      <c r="G17" s="110" t="s">
        <v>138</v>
      </c>
      <c r="H17" s="60"/>
      <c r="I17" s="59" t="s">
        <v>1</v>
      </c>
      <c r="J17" s="61"/>
      <c r="K17" s="15" t="s">
        <v>90</v>
      </c>
      <c r="L17" s="12"/>
      <c r="M17" s="75" t="s">
        <v>118</v>
      </c>
      <c r="N17" s="112" t="s">
        <v>57</v>
      </c>
      <c r="O17" s="40"/>
      <c r="P17" s="41"/>
      <c r="Q17" s="9"/>
      <c r="R17" s="7"/>
    </row>
    <row r="18" spans="1:18" s="4" customFormat="1" ht="16.5" customHeight="1">
      <c r="B18" s="166">
        <f>A3</f>
        <v>45338</v>
      </c>
      <c r="C18" s="124" t="s">
        <v>10</v>
      </c>
      <c r="D18" s="123">
        <v>10</v>
      </c>
      <c r="E18" s="125" t="s">
        <v>226</v>
      </c>
      <c r="F18" s="126">
        <v>6.5</v>
      </c>
      <c r="G18" s="69" t="s">
        <v>23</v>
      </c>
      <c r="H18" s="62">
        <v>5</v>
      </c>
      <c r="I18" s="63" t="s">
        <v>9</v>
      </c>
      <c r="J18" s="64">
        <v>7</v>
      </c>
      <c r="K18" s="15" t="s">
        <v>79</v>
      </c>
      <c r="L18" s="12">
        <v>0.2</v>
      </c>
      <c r="M18" s="91"/>
      <c r="N18" s="62"/>
      <c r="O18" s="37"/>
      <c r="P18" s="42"/>
      <c r="Q18" s="8"/>
      <c r="R18" s="7"/>
    </row>
    <row r="19" spans="1:18" s="4" customFormat="1" ht="16.5" customHeight="1">
      <c r="A19" s="57"/>
      <c r="B19" s="167"/>
      <c r="C19" s="124"/>
      <c r="D19" s="61"/>
      <c r="E19" s="125"/>
      <c r="F19" s="126"/>
      <c r="G19" s="67" t="s">
        <v>109</v>
      </c>
      <c r="H19" s="62">
        <v>1</v>
      </c>
      <c r="I19" s="59" t="s">
        <v>45</v>
      </c>
      <c r="J19" s="61">
        <v>0.05</v>
      </c>
      <c r="K19" s="15" t="s">
        <v>91</v>
      </c>
      <c r="L19" s="12">
        <v>0.6</v>
      </c>
      <c r="M19" s="83"/>
      <c r="N19" s="62"/>
      <c r="O19" s="40"/>
      <c r="P19" s="42"/>
      <c r="Q19" s="8"/>
      <c r="R19" s="7"/>
    </row>
    <row r="20" spans="1:18" s="4" customFormat="1" ht="16.5" customHeight="1">
      <c r="A20" s="57"/>
      <c r="B20" s="164"/>
      <c r="C20" s="99"/>
      <c r="D20" s="61"/>
      <c r="E20" s="125"/>
      <c r="F20" s="126"/>
      <c r="G20" s="67" t="s">
        <v>139</v>
      </c>
      <c r="H20" s="62">
        <v>1</v>
      </c>
      <c r="I20" s="59"/>
      <c r="J20" s="61"/>
      <c r="K20" s="15" t="s">
        <v>45</v>
      </c>
      <c r="L20" s="12">
        <v>0.05</v>
      </c>
      <c r="M20" s="84"/>
      <c r="N20" s="58"/>
      <c r="O20" s="40"/>
      <c r="P20" s="42"/>
      <c r="Q20" s="8"/>
      <c r="R20" s="7"/>
    </row>
    <row r="21" spans="1:18" s="4" customFormat="1" ht="16.5" customHeight="1">
      <c r="A21" s="57"/>
      <c r="B21" s="164"/>
      <c r="C21" s="99"/>
      <c r="D21" s="61"/>
      <c r="E21" s="125"/>
      <c r="F21" s="126"/>
      <c r="G21" s="28" t="s">
        <v>151</v>
      </c>
      <c r="H21" s="58">
        <v>0.01</v>
      </c>
      <c r="I21" s="59"/>
      <c r="J21" s="61"/>
      <c r="K21" s="15"/>
      <c r="L21" s="12"/>
      <c r="M21" s="84"/>
      <c r="N21" s="58"/>
      <c r="O21" s="38"/>
      <c r="P21" s="43"/>
      <c r="Q21" s="8"/>
      <c r="R21" s="7"/>
    </row>
    <row r="22" spans="1:18" s="4" customFormat="1" ht="16.5" customHeight="1">
      <c r="A22" s="57"/>
      <c r="B22" s="167"/>
      <c r="C22" s="124"/>
      <c r="D22" s="61"/>
      <c r="E22" s="71"/>
      <c r="F22" s="29"/>
      <c r="G22" s="28" t="s">
        <v>45</v>
      </c>
      <c r="H22" s="58">
        <v>0.5</v>
      </c>
      <c r="I22" s="59"/>
      <c r="J22" s="61"/>
      <c r="K22" s="124"/>
      <c r="L22" s="126"/>
      <c r="O22" s="7"/>
      <c r="P22" s="7"/>
      <c r="Q22" s="8"/>
      <c r="R22" s="7"/>
    </row>
    <row r="23" spans="1:18" s="4" customFormat="1" ht="16.5" customHeight="1">
      <c r="A23" s="4" t="s">
        <v>145</v>
      </c>
      <c r="B23" s="162" t="str">
        <f>B4</f>
        <v>六</v>
      </c>
      <c r="C23" s="128" t="s">
        <v>152</v>
      </c>
      <c r="D23" s="131"/>
      <c r="E23" s="72" t="s">
        <v>229</v>
      </c>
      <c r="F23" s="12"/>
      <c r="G23" s="15" t="s">
        <v>155</v>
      </c>
      <c r="H23" s="139"/>
      <c r="I23" s="141" t="s">
        <v>1</v>
      </c>
      <c r="J23" s="61"/>
      <c r="K23" s="15" t="s">
        <v>160</v>
      </c>
      <c r="L23" s="15"/>
      <c r="M23" s="76" t="s">
        <v>143</v>
      </c>
      <c r="O23" s="7"/>
      <c r="P23" s="7"/>
      <c r="Q23" s="9"/>
      <c r="R23" s="7"/>
    </row>
    <row r="24" spans="1:18" s="4" customFormat="1" ht="16.5" customHeight="1">
      <c r="B24" s="166">
        <f>A4</f>
        <v>45339</v>
      </c>
      <c r="C24" s="15" t="s">
        <v>10</v>
      </c>
      <c r="D24" s="12">
        <v>7</v>
      </c>
      <c r="E24" s="88" t="s">
        <v>230</v>
      </c>
      <c r="F24" s="12">
        <v>1</v>
      </c>
      <c r="G24" s="136" t="s">
        <v>54</v>
      </c>
      <c r="H24" s="140">
        <v>0.3</v>
      </c>
      <c r="I24" s="142" t="s">
        <v>9</v>
      </c>
      <c r="J24" s="64">
        <v>7</v>
      </c>
      <c r="K24" s="15" t="s">
        <v>161</v>
      </c>
      <c r="L24" s="12">
        <v>0.2</v>
      </c>
      <c r="O24" s="7"/>
      <c r="P24" s="7"/>
      <c r="Q24" s="8"/>
      <c r="R24" s="7"/>
    </row>
    <row r="25" spans="1:18" s="4" customFormat="1" ht="16.5" customHeight="1">
      <c r="A25" s="66"/>
      <c r="B25" s="165"/>
      <c r="C25" s="15" t="s">
        <v>12</v>
      </c>
      <c r="D25" s="12">
        <v>3</v>
      </c>
      <c r="E25" s="88" t="s">
        <v>154</v>
      </c>
      <c r="F25" s="12">
        <v>3</v>
      </c>
      <c r="G25" s="88" t="s">
        <v>156</v>
      </c>
      <c r="H25" s="12">
        <v>6</v>
      </c>
      <c r="I25" s="59" t="s">
        <v>45</v>
      </c>
      <c r="J25" s="61">
        <v>0.05</v>
      </c>
      <c r="K25" s="15" t="s">
        <v>162</v>
      </c>
      <c r="L25" s="12">
        <v>0.01</v>
      </c>
      <c r="O25" s="7"/>
      <c r="P25" s="7"/>
      <c r="Q25" s="8"/>
      <c r="R25" s="7"/>
    </row>
    <row r="26" spans="1:18" s="4" customFormat="1" ht="16.5" customHeight="1">
      <c r="A26" s="66"/>
      <c r="B26" s="164"/>
      <c r="C26" s="99"/>
      <c r="D26" s="61"/>
      <c r="E26" s="88" t="s">
        <v>45</v>
      </c>
      <c r="F26" s="12">
        <v>0.05</v>
      </c>
      <c r="G26" s="88" t="s">
        <v>41</v>
      </c>
      <c r="H26" s="12">
        <v>0.5</v>
      </c>
      <c r="I26" s="59"/>
      <c r="J26" s="61"/>
      <c r="K26" s="15" t="s">
        <v>163</v>
      </c>
      <c r="L26" s="12">
        <v>1</v>
      </c>
      <c r="O26" s="7"/>
      <c r="P26" s="7"/>
      <c r="Q26" s="8"/>
      <c r="R26" s="7"/>
    </row>
    <row r="27" spans="1:18" s="4" customFormat="1" ht="16.5" customHeight="1">
      <c r="A27" s="66"/>
      <c r="B27" s="164"/>
      <c r="C27" s="99"/>
      <c r="D27" s="61"/>
      <c r="E27" s="88"/>
      <c r="F27" s="12"/>
      <c r="G27" s="88" t="s">
        <v>45</v>
      </c>
      <c r="H27" s="12">
        <v>0.05</v>
      </c>
      <c r="I27" s="59"/>
      <c r="J27" s="61"/>
      <c r="K27" s="15"/>
      <c r="L27" s="12"/>
      <c r="O27" s="7"/>
      <c r="P27" s="7"/>
      <c r="Q27" s="8"/>
      <c r="R27" s="7"/>
    </row>
    <row r="28" spans="1:18" s="4" customFormat="1" ht="16.5" customHeight="1">
      <c r="A28" s="66"/>
      <c r="B28" s="164"/>
      <c r="C28" s="99"/>
      <c r="D28" s="61"/>
      <c r="E28" s="15"/>
      <c r="F28" s="12"/>
      <c r="I28" s="59"/>
      <c r="J28" s="61"/>
      <c r="K28" s="15"/>
      <c r="L28" s="12"/>
      <c r="O28" s="7"/>
      <c r="P28" s="7"/>
      <c r="Q28" s="8"/>
      <c r="R28" s="7"/>
    </row>
    <row r="29" spans="1:18" s="4" customFormat="1" ht="16.5" customHeight="1">
      <c r="A29" s="4" t="s">
        <v>146</v>
      </c>
      <c r="B29" s="162" t="str">
        <f>B5</f>
        <v>一</v>
      </c>
      <c r="C29" s="100" t="s">
        <v>119</v>
      </c>
      <c r="D29" s="12"/>
      <c r="E29" s="72" t="s">
        <v>254</v>
      </c>
      <c r="F29" s="12"/>
      <c r="G29" s="72" t="s">
        <v>89</v>
      </c>
      <c r="H29" s="12"/>
      <c r="I29" s="141" t="s">
        <v>1</v>
      </c>
      <c r="J29" s="61"/>
      <c r="K29" s="15" t="s">
        <v>169</v>
      </c>
      <c r="L29" s="12"/>
      <c r="M29" s="75" t="s">
        <v>50</v>
      </c>
      <c r="O29" s="7"/>
      <c r="R29" s="7"/>
    </row>
    <row r="30" spans="1:18" s="4" customFormat="1" ht="16.5" customHeight="1">
      <c r="B30" s="166">
        <f>A5</f>
        <v>45341</v>
      </c>
      <c r="C30" s="15" t="s">
        <v>10</v>
      </c>
      <c r="D30" s="12">
        <v>10</v>
      </c>
      <c r="E30" s="72" t="s">
        <v>255</v>
      </c>
      <c r="F30" s="12">
        <v>3</v>
      </c>
      <c r="G30" s="88" t="s">
        <v>253</v>
      </c>
      <c r="H30" s="12">
        <v>0.1</v>
      </c>
      <c r="I30" s="142" t="s">
        <v>9</v>
      </c>
      <c r="J30" s="64">
        <v>7</v>
      </c>
      <c r="K30" s="15" t="s">
        <v>79</v>
      </c>
      <c r="L30" s="12">
        <v>0.2</v>
      </c>
      <c r="O30" s="7"/>
      <c r="R30" s="7"/>
    </row>
    <row r="31" spans="1:18" s="4" customFormat="1" ht="16.5" customHeight="1">
      <c r="A31" s="57"/>
      <c r="B31" s="165"/>
      <c r="C31" s="15"/>
      <c r="D31" s="12"/>
      <c r="E31" s="88" t="s">
        <v>256</v>
      </c>
      <c r="F31" s="12">
        <v>3</v>
      </c>
      <c r="G31" s="88" t="s">
        <v>23</v>
      </c>
      <c r="H31" s="12">
        <v>5</v>
      </c>
      <c r="I31" s="59" t="s">
        <v>45</v>
      </c>
      <c r="J31" s="61">
        <v>0.05</v>
      </c>
      <c r="K31" s="15" t="s">
        <v>80</v>
      </c>
      <c r="L31" s="12">
        <v>0.1</v>
      </c>
      <c r="O31" s="7"/>
      <c r="R31" s="7"/>
    </row>
    <row r="32" spans="1:18" s="4" customFormat="1" ht="16.5" customHeight="1">
      <c r="A32" s="57"/>
      <c r="B32" s="165"/>
      <c r="C32" s="74"/>
      <c r="D32" s="61"/>
      <c r="E32" s="101" t="s">
        <v>45</v>
      </c>
      <c r="F32" s="12">
        <v>0.05</v>
      </c>
      <c r="G32" s="88" t="s">
        <v>41</v>
      </c>
      <c r="H32" s="12">
        <v>0.5</v>
      </c>
      <c r="I32" s="59"/>
      <c r="J32" s="61"/>
      <c r="K32" s="15" t="s">
        <v>45</v>
      </c>
      <c r="L32" s="12">
        <v>0.05</v>
      </c>
      <c r="O32" s="7"/>
      <c r="R32" s="7"/>
    </row>
    <row r="33" spans="1:20" s="4" customFormat="1" ht="16.5" customHeight="1">
      <c r="A33" s="57"/>
      <c r="B33" s="165"/>
      <c r="C33" s="15"/>
      <c r="D33" s="61"/>
      <c r="E33" s="88"/>
      <c r="F33" s="12"/>
      <c r="G33" s="88" t="s">
        <v>45</v>
      </c>
      <c r="H33" s="12">
        <v>0.05</v>
      </c>
      <c r="I33" s="59"/>
      <c r="J33" s="61"/>
      <c r="K33" s="15"/>
      <c r="L33" s="12"/>
      <c r="O33" s="7"/>
      <c r="R33" s="7"/>
    </row>
    <row r="34" spans="1:20" s="4" customFormat="1" ht="16.5" customHeight="1">
      <c r="A34" s="57"/>
      <c r="B34" s="164"/>
      <c r="C34" s="99"/>
      <c r="D34" s="61"/>
      <c r="E34" s="15"/>
      <c r="F34" s="12"/>
      <c r="G34" s="88" t="s">
        <v>129</v>
      </c>
      <c r="H34" s="12"/>
      <c r="I34" s="59"/>
      <c r="J34" s="61"/>
      <c r="K34" s="15"/>
      <c r="L34" s="12"/>
      <c r="O34" s="7"/>
      <c r="R34" s="7"/>
    </row>
    <row r="35" spans="1:20" s="4" customFormat="1" ht="16.5" customHeight="1">
      <c r="A35" s="4" t="s">
        <v>147</v>
      </c>
      <c r="B35" s="162" t="str">
        <f>B6</f>
        <v>二</v>
      </c>
      <c r="C35" s="128" t="s">
        <v>0</v>
      </c>
      <c r="D35" s="131"/>
      <c r="E35" s="101" t="s">
        <v>232</v>
      </c>
      <c r="F35" s="12"/>
      <c r="G35" s="72" t="s">
        <v>250</v>
      </c>
      <c r="H35" s="139"/>
      <c r="I35" s="141" t="s">
        <v>1</v>
      </c>
      <c r="J35" s="61"/>
      <c r="K35" s="72" t="s">
        <v>194</v>
      </c>
      <c r="L35" s="72"/>
      <c r="M35" s="103" t="s">
        <v>118</v>
      </c>
      <c r="N35" s="112" t="s">
        <v>57</v>
      </c>
      <c r="O35" s="50"/>
      <c r="P35" s="51"/>
      <c r="Q35" s="41"/>
      <c r="R35" s="51"/>
      <c r="T35" s="41"/>
    </row>
    <row r="36" spans="1:20" s="4" customFormat="1" ht="16.5" customHeight="1">
      <c r="B36" s="166">
        <f>A6</f>
        <v>45342</v>
      </c>
      <c r="C36" s="15" t="s">
        <v>10</v>
      </c>
      <c r="D36" s="12">
        <v>7</v>
      </c>
      <c r="E36" s="101" t="s">
        <v>233</v>
      </c>
      <c r="F36" s="12">
        <v>6</v>
      </c>
      <c r="G36" s="88" t="s">
        <v>251</v>
      </c>
      <c r="H36" s="139">
        <v>1</v>
      </c>
      <c r="I36" s="142" t="s">
        <v>9</v>
      </c>
      <c r="J36" s="64">
        <v>7</v>
      </c>
      <c r="K36" s="15" t="s">
        <v>195</v>
      </c>
      <c r="L36" s="12">
        <v>3</v>
      </c>
      <c r="N36" s="49"/>
      <c r="O36" s="43"/>
      <c r="P36" s="37"/>
      <c r="Q36" s="42"/>
      <c r="R36" s="37"/>
      <c r="T36" s="42"/>
    </row>
    <row r="37" spans="1:20" s="4" customFormat="1" ht="16.5" customHeight="1">
      <c r="B37" s="168"/>
      <c r="C37" s="15" t="s">
        <v>12</v>
      </c>
      <c r="D37" s="12">
        <v>3</v>
      </c>
      <c r="E37" s="101" t="s">
        <v>55</v>
      </c>
      <c r="F37" s="12">
        <v>4</v>
      </c>
      <c r="G37" s="88" t="s">
        <v>46</v>
      </c>
      <c r="H37" s="139">
        <v>6</v>
      </c>
      <c r="I37" s="141" t="s">
        <v>45</v>
      </c>
      <c r="J37" s="61">
        <v>0.05</v>
      </c>
      <c r="K37" s="15" t="s">
        <v>124</v>
      </c>
      <c r="L37" s="12">
        <v>1</v>
      </c>
      <c r="N37" s="49"/>
      <c r="O37" s="43"/>
      <c r="P37" s="52"/>
      <c r="Q37" s="52"/>
      <c r="R37" s="52"/>
      <c r="T37" s="53"/>
    </row>
    <row r="38" spans="1:20" s="4" customFormat="1" ht="16.5" customHeight="1">
      <c r="A38" s="66"/>
      <c r="B38" s="165"/>
      <c r="C38" s="15"/>
      <c r="D38" s="61"/>
      <c r="E38" s="101" t="s">
        <v>231</v>
      </c>
      <c r="F38" s="12">
        <v>0.01</v>
      </c>
      <c r="G38" s="88" t="s">
        <v>41</v>
      </c>
      <c r="H38" s="139">
        <v>0.5</v>
      </c>
      <c r="I38" s="141"/>
      <c r="J38" s="61"/>
      <c r="K38" s="15" t="s">
        <v>45</v>
      </c>
      <c r="L38" s="12">
        <v>0.05</v>
      </c>
      <c r="N38" s="49"/>
      <c r="O38" s="43"/>
      <c r="P38" s="40"/>
      <c r="Q38" s="42"/>
      <c r="R38" s="40"/>
      <c r="T38" s="42"/>
    </row>
    <row r="39" spans="1:20" s="4" customFormat="1" ht="16.5" customHeight="1">
      <c r="A39" s="66"/>
      <c r="B39" s="165"/>
      <c r="C39" s="15"/>
      <c r="D39" s="61"/>
      <c r="E39" s="101" t="s">
        <v>45</v>
      </c>
      <c r="F39" s="12">
        <v>0.05</v>
      </c>
      <c r="G39" s="88" t="s">
        <v>45</v>
      </c>
      <c r="H39" s="139">
        <v>0.05</v>
      </c>
      <c r="I39" s="141"/>
      <c r="J39" s="61"/>
      <c r="K39" s="15"/>
      <c r="L39" s="12"/>
      <c r="N39" s="49"/>
      <c r="O39" s="43"/>
      <c r="P39" s="52"/>
      <c r="Q39" s="52"/>
      <c r="R39" s="40"/>
      <c r="T39" s="42"/>
    </row>
    <row r="40" spans="1:20" s="4" customFormat="1" ht="16.5" customHeight="1">
      <c r="A40" s="66"/>
      <c r="B40" s="165"/>
      <c r="C40" s="15"/>
      <c r="D40" s="61"/>
      <c r="E40" s="192"/>
      <c r="F40" s="135"/>
      <c r="G40" s="68"/>
      <c r="H40" s="193"/>
      <c r="I40" s="141"/>
      <c r="J40" s="61"/>
      <c r="K40" s="68"/>
      <c r="L40" s="65"/>
      <c r="N40" s="54"/>
      <c r="O40" s="50"/>
      <c r="P40" s="38"/>
      <c r="Q40" s="55"/>
    </row>
    <row r="41" spans="1:20" s="4" customFormat="1" ht="16.5" customHeight="1">
      <c r="A41" s="4" t="s">
        <v>172</v>
      </c>
      <c r="B41" s="162" t="str">
        <f>B7</f>
        <v>三</v>
      </c>
      <c r="C41" s="128" t="s">
        <v>36</v>
      </c>
      <c r="D41" s="131"/>
      <c r="E41" s="152" t="s">
        <v>235</v>
      </c>
      <c r="F41" s="153"/>
      <c r="G41" s="174" t="s">
        <v>236</v>
      </c>
      <c r="H41" s="194"/>
      <c r="I41" s="141" t="s">
        <v>1</v>
      </c>
      <c r="J41" s="61"/>
      <c r="K41" s="146" t="s">
        <v>96</v>
      </c>
      <c r="L41" s="133"/>
      <c r="M41" s="103" t="s">
        <v>51</v>
      </c>
      <c r="N41" s="49"/>
      <c r="O41" s="7"/>
      <c r="P41" s="7"/>
      <c r="Q41" s="8"/>
      <c r="R41" s="7"/>
    </row>
    <row r="42" spans="1:20" s="4" customFormat="1" ht="16.5" customHeight="1">
      <c r="B42" s="166">
        <f>A7</f>
        <v>45343</v>
      </c>
      <c r="C42" s="15" t="s">
        <v>37</v>
      </c>
      <c r="D42" s="12">
        <v>5</v>
      </c>
      <c r="E42" s="88" t="s">
        <v>109</v>
      </c>
      <c r="F42" s="97">
        <v>1</v>
      </c>
      <c r="G42" s="88" t="s">
        <v>252</v>
      </c>
      <c r="H42" s="96">
        <v>1</v>
      </c>
      <c r="I42" s="63" t="s">
        <v>9</v>
      </c>
      <c r="J42" s="64">
        <v>7</v>
      </c>
      <c r="K42" s="146" t="s">
        <v>91</v>
      </c>
      <c r="L42" s="133">
        <v>0.6</v>
      </c>
      <c r="N42" s="49"/>
      <c r="O42" s="7"/>
      <c r="P42" s="7"/>
      <c r="Q42" s="8"/>
      <c r="R42" s="7"/>
    </row>
    <row r="43" spans="1:20" s="4" customFormat="1" ht="16.5" customHeight="1">
      <c r="A43" s="66"/>
      <c r="B43" s="162"/>
      <c r="C43" s="15"/>
      <c r="D43" s="12"/>
      <c r="E43" s="88" t="s">
        <v>43</v>
      </c>
      <c r="F43" s="97">
        <v>4.5</v>
      </c>
      <c r="G43" s="134" t="s">
        <v>77</v>
      </c>
      <c r="H43" s="96">
        <v>7</v>
      </c>
      <c r="I43" s="59" t="s">
        <v>45</v>
      </c>
      <c r="J43" s="61">
        <v>0.05</v>
      </c>
      <c r="K43" s="146" t="s">
        <v>97</v>
      </c>
      <c r="L43" s="133">
        <v>2</v>
      </c>
      <c r="N43" s="49"/>
      <c r="O43" s="7"/>
      <c r="P43" s="7"/>
      <c r="Q43" s="8"/>
      <c r="R43" s="7"/>
    </row>
    <row r="44" spans="1:20" s="4" customFormat="1" ht="16.5" customHeight="1">
      <c r="A44" s="66"/>
      <c r="B44" s="165"/>
      <c r="C44" s="15"/>
      <c r="D44" s="61"/>
      <c r="E44" s="88"/>
      <c r="F44" s="97"/>
      <c r="G44" s="88" t="s">
        <v>75</v>
      </c>
      <c r="H44" s="12">
        <v>0.5</v>
      </c>
      <c r="I44" s="59"/>
      <c r="J44" s="61"/>
      <c r="K44" s="146" t="s">
        <v>98</v>
      </c>
      <c r="L44" s="133">
        <v>1</v>
      </c>
      <c r="N44" s="49"/>
      <c r="O44" s="7"/>
      <c r="P44" s="7"/>
      <c r="Q44" s="8"/>
      <c r="R44" s="7"/>
    </row>
    <row r="45" spans="1:20" s="4" customFormat="1" ht="16.5" customHeight="1">
      <c r="A45" s="66"/>
      <c r="B45" s="165"/>
      <c r="C45" s="15"/>
      <c r="D45" s="61"/>
      <c r="E45" s="88" t="s">
        <v>202</v>
      </c>
      <c r="F45" s="12"/>
      <c r="G45" s="98" t="s">
        <v>45</v>
      </c>
      <c r="H45" s="96">
        <v>0.05</v>
      </c>
      <c r="I45" s="59"/>
      <c r="J45" s="61"/>
      <c r="K45" s="146" t="s">
        <v>219</v>
      </c>
      <c r="L45" s="133">
        <v>0.1</v>
      </c>
      <c r="N45" s="49"/>
      <c r="O45" s="7"/>
      <c r="P45" s="7"/>
      <c r="Q45" s="8"/>
      <c r="R45" s="7"/>
    </row>
    <row r="46" spans="1:20" s="4" customFormat="1" ht="16.5" customHeight="1">
      <c r="A46" s="66"/>
      <c r="B46" s="165"/>
      <c r="C46" s="15"/>
      <c r="D46" s="61"/>
      <c r="E46" s="88" t="s">
        <v>45</v>
      </c>
      <c r="F46" s="12">
        <v>0.05</v>
      </c>
      <c r="G46" s="70"/>
      <c r="H46" s="58"/>
      <c r="I46" s="59"/>
      <c r="J46" s="61"/>
      <c r="K46" s="67"/>
      <c r="L46" s="90"/>
      <c r="N46" s="54"/>
      <c r="O46" s="7"/>
      <c r="P46" s="7"/>
      <c r="Q46" s="8"/>
      <c r="R46" s="7"/>
    </row>
    <row r="47" spans="1:20" s="4" customFormat="1" ht="16.5" customHeight="1">
      <c r="A47" s="4" t="s">
        <v>173</v>
      </c>
      <c r="B47" s="162" t="str">
        <f>B8</f>
        <v>四</v>
      </c>
      <c r="C47" s="100" t="s">
        <v>0</v>
      </c>
      <c r="D47" s="139"/>
      <c r="E47" s="152" t="s">
        <v>234</v>
      </c>
      <c r="F47" s="153"/>
      <c r="G47" s="176" t="s">
        <v>104</v>
      </c>
      <c r="H47" s="178"/>
      <c r="I47" s="59" t="s">
        <v>1</v>
      </c>
      <c r="J47" s="61"/>
      <c r="K47" s="15" t="s">
        <v>191</v>
      </c>
      <c r="L47" s="12"/>
      <c r="M47" s="103" t="s">
        <v>60</v>
      </c>
      <c r="N47" s="191"/>
      <c r="O47" s="50"/>
      <c r="P47" s="51"/>
      <c r="Q47" s="41"/>
      <c r="R47" s="51"/>
      <c r="T47" s="41"/>
    </row>
    <row r="48" spans="1:20" s="4" customFormat="1" ht="16.5" customHeight="1">
      <c r="B48" s="163">
        <f>A8</f>
        <v>45344</v>
      </c>
      <c r="C48" s="15" t="s">
        <v>10</v>
      </c>
      <c r="D48" s="139">
        <v>7</v>
      </c>
      <c r="E48" s="136" t="s">
        <v>230</v>
      </c>
      <c r="F48" s="133">
        <v>1</v>
      </c>
      <c r="G48" s="88" t="s">
        <v>48</v>
      </c>
      <c r="H48" s="12">
        <v>1</v>
      </c>
      <c r="I48" s="63" t="s">
        <v>9</v>
      </c>
      <c r="J48" s="64">
        <v>7</v>
      </c>
      <c r="K48" s="15" t="s">
        <v>192</v>
      </c>
      <c r="L48" s="12">
        <v>2</v>
      </c>
      <c r="N48" s="39"/>
      <c r="O48" s="43"/>
      <c r="P48" s="37"/>
      <c r="Q48" s="42"/>
      <c r="R48" s="37"/>
      <c r="T48" s="42"/>
    </row>
    <row r="49" spans="1:20" s="4" customFormat="1" ht="16.5" customHeight="1">
      <c r="B49" s="164"/>
      <c r="C49" s="15" t="s">
        <v>12</v>
      </c>
      <c r="D49" s="139">
        <v>3</v>
      </c>
      <c r="E49" s="88" t="s">
        <v>74</v>
      </c>
      <c r="F49" s="12">
        <v>3</v>
      </c>
      <c r="G49" s="177" t="s">
        <v>49</v>
      </c>
      <c r="H49" s="153">
        <v>1</v>
      </c>
      <c r="I49" s="59" t="s">
        <v>45</v>
      </c>
      <c r="J49" s="61">
        <v>0.05</v>
      </c>
      <c r="K49" s="24" t="s">
        <v>193</v>
      </c>
      <c r="L49" s="12">
        <v>1</v>
      </c>
      <c r="N49" s="39"/>
      <c r="O49" s="43"/>
      <c r="P49" s="52"/>
      <c r="Q49" s="52"/>
      <c r="R49" s="52"/>
      <c r="T49" s="53"/>
    </row>
    <row r="50" spans="1:20" s="4" customFormat="1" ht="16.5" customHeight="1">
      <c r="A50" s="99"/>
      <c r="B50" s="164"/>
      <c r="C50" s="99"/>
      <c r="D50" s="61"/>
      <c r="E50" s="24" t="s">
        <v>44</v>
      </c>
      <c r="F50" s="97">
        <v>0.5</v>
      </c>
      <c r="G50" s="177" t="s">
        <v>78</v>
      </c>
      <c r="H50" s="153">
        <v>3</v>
      </c>
      <c r="I50" s="59"/>
      <c r="J50" s="61"/>
      <c r="N50" s="39"/>
      <c r="O50" s="43"/>
      <c r="P50" s="40"/>
      <c r="Q50" s="42"/>
      <c r="R50" s="40"/>
      <c r="T50" s="42"/>
    </row>
    <row r="51" spans="1:20" s="4" customFormat="1" ht="16.5" customHeight="1">
      <c r="A51" s="73"/>
      <c r="B51" s="165"/>
      <c r="C51" s="15"/>
      <c r="D51" s="61"/>
      <c r="E51" s="88" t="s">
        <v>186</v>
      </c>
      <c r="F51" s="97">
        <v>1</v>
      </c>
      <c r="G51" s="177" t="s">
        <v>47</v>
      </c>
      <c r="H51" s="153">
        <v>0.01</v>
      </c>
      <c r="I51" s="59"/>
      <c r="J51" s="61"/>
      <c r="N51" s="39"/>
      <c r="O51" s="43"/>
      <c r="P51" s="52"/>
      <c r="Q51" s="52"/>
      <c r="R51" s="40"/>
      <c r="T51" s="42"/>
    </row>
    <row r="52" spans="1:20" s="4" customFormat="1" ht="16.5" customHeight="1">
      <c r="A52" s="73"/>
      <c r="B52" s="165"/>
      <c r="C52" s="15"/>
      <c r="D52" s="61"/>
      <c r="E52" s="88" t="s">
        <v>45</v>
      </c>
      <c r="F52" s="97">
        <v>0.05</v>
      </c>
      <c r="G52" s="101" t="s">
        <v>45</v>
      </c>
      <c r="H52" s="12">
        <v>0.05</v>
      </c>
      <c r="I52" s="59"/>
      <c r="J52" s="61"/>
      <c r="K52" s="28"/>
      <c r="L52" s="89"/>
      <c r="O52" s="50"/>
      <c r="P52" s="38"/>
      <c r="Q52" s="55"/>
    </row>
    <row r="53" spans="1:20" s="4" customFormat="1" ht="16.5" customHeight="1">
      <c r="A53" s="4" t="s">
        <v>174</v>
      </c>
      <c r="B53" s="169" t="str">
        <f>B9</f>
        <v>五</v>
      </c>
      <c r="C53" s="95" t="s">
        <v>110</v>
      </c>
      <c r="D53" s="12"/>
      <c r="E53" s="12" t="s">
        <v>237</v>
      </c>
      <c r="F53" s="12"/>
      <c r="G53" s="96" t="s">
        <v>187</v>
      </c>
      <c r="H53" s="96"/>
      <c r="I53" s="59" t="s">
        <v>1</v>
      </c>
      <c r="J53" s="61"/>
      <c r="K53" s="15" t="s">
        <v>120</v>
      </c>
      <c r="L53" s="12"/>
      <c r="M53" s="76" t="s">
        <v>220</v>
      </c>
      <c r="O53" s="7"/>
      <c r="Q53" s="110"/>
      <c r="R53" s="60"/>
    </row>
    <row r="54" spans="1:20" s="4" customFormat="1" ht="16.5" customHeight="1">
      <c r="B54" s="170">
        <f>A9</f>
        <v>45345</v>
      </c>
      <c r="C54" s="15" t="s">
        <v>10</v>
      </c>
      <c r="D54" s="12">
        <v>10</v>
      </c>
      <c r="E54" s="101" t="s">
        <v>238</v>
      </c>
      <c r="F54" s="12">
        <v>6</v>
      </c>
      <c r="G54" s="134" t="s">
        <v>239</v>
      </c>
      <c r="H54" s="148">
        <v>1</v>
      </c>
      <c r="I54" s="63" t="s">
        <v>9</v>
      </c>
      <c r="J54" s="64">
        <v>7</v>
      </c>
      <c r="K54" s="15" t="s">
        <v>78</v>
      </c>
      <c r="L54" s="12">
        <v>3</v>
      </c>
      <c r="O54" s="7"/>
      <c r="Q54" s="69"/>
      <c r="R54" s="62"/>
    </row>
    <row r="55" spans="1:20" s="4" customFormat="1" ht="16.5" customHeight="1">
      <c r="A55" s="99"/>
      <c r="B55" s="169"/>
      <c r="C55" s="15" t="s">
        <v>111</v>
      </c>
      <c r="D55" s="12">
        <v>0.05</v>
      </c>
      <c r="E55" s="101" t="s">
        <v>107</v>
      </c>
      <c r="F55" s="12">
        <v>3</v>
      </c>
      <c r="G55" s="101" t="s">
        <v>134</v>
      </c>
      <c r="H55" s="12">
        <v>1</v>
      </c>
      <c r="I55" s="59" t="s">
        <v>45</v>
      </c>
      <c r="J55" s="61">
        <v>0.05</v>
      </c>
      <c r="K55" s="24" t="s">
        <v>75</v>
      </c>
      <c r="L55" s="12">
        <v>1</v>
      </c>
      <c r="O55" s="7"/>
      <c r="Q55" s="67"/>
      <c r="R55" s="62"/>
    </row>
    <row r="56" spans="1:20" s="4" customFormat="1" ht="16.5" customHeight="1">
      <c r="A56" s="99"/>
      <c r="B56" s="164"/>
      <c r="C56" s="99"/>
      <c r="D56" s="151"/>
      <c r="E56" s="101" t="s">
        <v>41</v>
      </c>
      <c r="F56" s="12">
        <v>0.5</v>
      </c>
      <c r="G56" s="101" t="s">
        <v>45</v>
      </c>
      <c r="H56" s="12">
        <v>0.05</v>
      </c>
      <c r="I56" s="59"/>
      <c r="J56" s="61"/>
      <c r="K56" s="15" t="s">
        <v>92</v>
      </c>
      <c r="L56" s="12">
        <v>0.05</v>
      </c>
      <c r="O56" s="7"/>
      <c r="Q56" s="67"/>
      <c r="R56" s="62"/>
    </row>
    <row r="57" spans="1:20" s="4" customFormat="1" ht="16.5" customHeight="1">
      <c r="A57" s="66"/>
      <c r="B57" s="165"/>
      <c r="C57" s="15"/>
      <c r="D57" s="151"/>
      <c r="E57" s="88" t="s">
        <v>45</v>
      </c>
      <c r="F57" s="97">
        <v>0.05</v>
      </c>
      <c r="G57" s="88"/>
      <c r="H57" s="12"/>
      <c r="I57" s="59"/>
      <c r="J57" s="61"/>
      <c r="O57" s="7"/>
      <c r="Q57" s="28"/>
      <c r="R57" s="58"/>
    </row>
    <row r="58" spans="1:20" s="4" customFormat="1" ht="16.5" customHeight="1">
      <c r="A58" s="66"/>
      <c r="B58" s="165"/>
      <c r="C58" s="15"/>
      <c r="D58" s="151"/>
      <c r="E58" s="101"/>
      <c r="F58" s="12"/>
      <c r="G58" s="88"/>
      <c r="H58" s="12"/>
      <c r="I58" s="59"/>
      <c r="J58" s="61"/>
      <c r="K58" s="24"/>
      <c r="L58" s="147"/>
      <c r="O58" s="7"/>
      <c r="P58" s="7"/>
      <c r="Q58" s="8"/>
      <c r="R58" s="7"/>
    </row>
    <row r="59" spans="1:20" s="4" customFormat="1" ht="16.5" customHeight="1">
      <c r="A59" s="1" t="s">
        <v>175</v>
      </c>
      <c r="B59" s="162" t="str">
        <f>B10</f>
        <v>一</v>
      </c>
      <c r="C59" s="100" t="s">
        <v>119</v>
      </c>
      <c r="D59" s="12"/>
      <c r="E59" s="72" t="s">
        <v>228</v>
      </c>
      <c r="F59" s="12"/>
      <c r="G59" s="120" t="s">
        <v>199</v>
      </c>
      <c r="H59" s="109"/>
      <c r="I59" s="59" t="s">
        <v>1</v>
      </c>
      <c r="J59" s="61"/>
      <c r="K59" s="15" t="s">
        <v>197</v>
      </c>
      <c r="L59" s="12"/>
      <c r="M59" s="75" t="s">
        <v>50</v>
      </c>
    </row>
    <row r="60" spans="1:20" s="4" customFormat="1" ht="16.5" customHeight="1">
      <c r="A60" s="1"/>
      <c r="B60" s="163">
        <f>A10</f>
        <v>45348</v>
      </c>
      <c r="C60" s="15" t="s">
        <v>10</v>
      </c>
      <c r="D60" s="12">
        <v>10</v>
      </c>
      <c r="E60" s="72" t="s">
        <v>228</v>
      </c>
      <c r="F60" s="12">
        <v>6</v>
      </c>
      <c r="G60" s="88" t="s">
        <v>247</v>
      </c>
      <c r="H60" s="12">
        <v>1</v>
      </c>
      <c r="I60" s="63" t="s">
        <v>9</v>
      </c>
      <c r="J60" s="64">
        <v>7</v>
      </c>
      <c r="K60" s="15" t="s">
        <v>79</v>
      </c>
      <c r="L60" s="12">
        <v>0.2</v>
      </c>
    </row>
    <row r="61" spans="1:20" s="4" customFormat="1" ht="16.5" customHeight="1">
      <c r="A61" s="73"/>
      <c r="B61" s="164"/>
      <c r="C61" s="15"/>
      <c r="D61" s="12"/>
      <c r="E61" s="88" t="s">
        <v>45</v>
      </c>
      <c r="F61" s="12">
        <v>0.05</v>
      </c>
      <c r="G61" s="107" t="s">
        <v>101</v>
      </c>
      <c r="H61" s="109">
        <v>5</v>
      </c>
      <c r="I61" s="59" t="s">
        <v>45</v>
      </c>
      <c r="J61" s="61">
        <v>0.05</v>
      </c>
      <c r="K61" s="15" t="s">
        <v>198</v>
      </c>
      <c r="L61" s="12">
        <v>0.6</v>
      </c>
    </row>
    <row r="62" spans="1:20" s="4" customFormat="1" ht="16.5" customHeight="1">
      <c r="A62" s="18"/>
      <c r="B62" s="164"/>
      <c r="C62" s="74"/>
      <c r="D62" s="61"/>
      <c r="E62" s="88"/>
      <c r="F62" s="97"/>
      <c r="G62" s="107" t="s">
        <v>249</v>
      </c>
      <c r="H62" s="109">
        <v>1</v>
      </c>
      <c r="I62" s="59"/>
      <c r="J62" s="61"/>
      <c r="K62" s="15" t="s">
        <v>45</v>
      </c>
      <c r="L62" s="12">
        <v>0.05</v>
      </c>
    </row>
    <row r="63" spans="1:20" s="4" customFormat="1" ht="16.5" customHeight="1">
      <c r="A63" s="18"/>
      <c r="B63" s="164"/>
      <c r="C63" s="15"/>
      <c r="D63" s="61"/>
      <c r="E63" s="88"/>
      <c r="F63" s="97"/>
      <c r="G63" s="106" t="s">
        <v>45</v>
      </c>
      <c r="H63" s="108">
        <v>0.05</v>
      </c>
      <c r="I63" s="59"/>
      <c r="J63" s="61"/>
      <c r="K63" s="15"/>
      <c r="L63" s="12"/>
    </row>
    <row r="64" spans="1:20" s="4" customFormat="1" ht="16.5" customHeight="1">
      <c r="A64" s="18"/>
      <c r="B64" s="164"/>
      <c r="C64" s="99"/>
      <c r="D64" s="61"/>
      <c r="E64" s="88"/>
      <c r="F64" s="12"/>
      <c r="G64" s="177" t="s">
        <v>201</v>
      </c>
      <c r="H64" s="153"/>
      <c r="I64" s="59"/>
      <c r="J64" s="61"/>
      <c r="K64" s="67"/>
      <c r="L64" s="90"/>
    </row>
    <row r="65" spans="1:14" ht="16.5" customHeight="1">
      <c r="A65" s="1" t="s">
        <v>176</v>
      </c>
      <c r="B65" s="169" t="str">
        <f>B11</f>
        <v>二</v>
      </c>
      <c r="C65" s="128" t="s">
        <v>0</v>
      </c>
      <c r="D65" s="131"/>
      <c r="E65" s="72" t="s">
        <v>121</v>
      </c>
      <c r="F65" s="12"/>
      <c r="G65" s="96" t="s">
        <v>248</v>
      </c>
      <c r="H65" s="96"/>
      <c r="I65" s="59" t="s">
        <v>1</v>
      </c>
      <c r="J65" s="61"/>
      <c r="K65" s="15" t="s">
        <v>218</v>
      </c>
      <c r="L65" s="12"/>
      <c r="M65" s="200" t="s">
        <v>260</v>
      </c>
      <c r="N65" s="112" t="s">
        <v>57</v>
      </c>
    </row>
    <row r="66" spans="1:14" ht="16.5" customHeight="1">
      <c r="B66" s="170">
        <f>A11</f>
        <v>45349</v>
      </c>
      <c r="C66" s="15" t="s">
        <v>10</v>
      </c>
      <c r="D66" s="12">
        <v>7</v>
      </c>
      <c r="E66" s="88" t="s">
        <v>208</v>
      </c>
      <c r="F66" s="12">
        <v>1</v>
      </c>
      <c r="G66" s="101" t="s">
        <v>245</v>
      </c>
      <c r="H66" s="96">
        <v>0.3</v>
      </c>
      <c r="I66" s="63" t="s">
        <v>9</v>
      </c>
      <c r="J66" s="64">
        <v>7</v>
      </c>
      <c r="K66" s="15" t="s">
        <v>212</v>
      </c>
      <c r="L66" s="12">
        <v>4</v>
      </c>
    </row>
    <row r="67" spans="1:14" ht="16.5" customHeight="1">
      <c r="C67" s="15" t="s">
        <v>12</v>
      </c>
      <c r="D67" s="12">
        <v>3</v>
      </c>
      <c r="E67" s="134" t="s">
        <v>207</v>
      </c>
      <c r="F67" s="133">
        <v>3</v>
      </c>
      <c r="G67" s="88" t="s">
        <v>46</v>
      </c>
      <c r="H67" s="12">
        <v>6</v>
      </c>
      <c r="I67" s="59" t="s">
        <v>45</v>
      </c>
      <c r="J67" s="61">
        <v>0.05</v>
      </c>
      <c r="K67" s="24" t="s">
        <v>124</v>
      </c>
      <c r="L67" s="12">
        <v>1</v>
      </c>
    </row>
    <row r="68" spans="1:14" ht="16.5" customHeight="1">
      <c r="B68" s="171"/>
      <c r="C68" s="18"/>
      <c r="D68" s="61"/>
      <c r="E68" s="134"/>
      <c r="F68" s="133"/>
      <c r="G68" s="88" t="s">
        <v>41</v>
      </c>
      <c r="H68" s="12">
        <v>0.5</v>
      </c>
      <c r="I68" s="59"/>
      <c r="J68" s="61"/>
      <c r="K68" s="28" t="s">
        <v>125</v>
      </c>
      <c r="L68" s="89">
        <v>0.05</v>
      </c>
    </row>
    <row r="69" spans="1:14" ht="16.5" customHeight="1">
      <c r="B69" s="171"/>
      <c r="C69" s="18"/>
      <c r="D69" s="61"/>
      <c r="E69" s="134" t="s">
        <v>45</v>
      </c>
      <c r="F69" s="133">
        <v>0.05</v>
      </c>
      <c r="G69" s="88" t="s">
        <v>45</v>
      </c>
      <c r="H69" s="12">
        <v>0.05</v>
      </c>
      <c r="I69" s="59"/>
      <c r="J69" s="61"/>
    </row>
    <row r="70" spans="1:14" ht="16.5" customHeight="1">
      <c r="B70" s="171"/>
      <c r="C70" s="18"/>
      <c r="D70" s="61"/>
      <c r="E70" s="88"/>
      <c r="F70" s="12"/>
      <c r="G70" s="177"/>
      <c r="H70" s="153"/>
      <c r="I70" s="59"/>
      <c r="J70" s="61"/>
      <c r="K70" s="68"/>
      <c r="L70" s="89"/>
    </row>
    <row r="71" spans="1:14" ht="16.5" customHeight="1">
      <c r="A71" s="1" t="s">
        <v>177</v>
      </c>
      <c r="B71" s="169" t="str">
        <f>B12</f>
        <v>四</v>
      </c>
      <c r="C71" s="128" t="s">
        <v>0</v>
      </c>
      <c r="D71" s="150"/>
      <c r="E71" s="190" t="s">
        <v>215</v>
      </c>
      <c r="F71" s="12"/>
      <c r="G71" s="120" t="s">
        <v>217</v>
      </c>
      <c r="H71" s="109"/>
      <c r="I71" s="59" t="s">
        <v>1</v>
      </c>
      <c r="J71" s="61"/>
      <c r="K71" s="15" t="s">
        <v>82</v>
      </c>
      <c r="L71" s="12"/>
      <c r="M71" s="103" t="s">
        <v>60</v>
      </c>
    </row>
    <row r="72" spans="1:14" ht="16.5" customHeight="1">
      <c r="B72" s="170">
        <f>A12</f>
        <v>45351</v>
      </c>
      <c r="C72" s="15" t="s">
        <v>10</v>
      </c>
      <c r="D72" s="139">
        <v>7</v>
      </c>
      <c r="E72" s="136" t="s">
        <v>53</v>
      </c>
      <c r="F72" s="133">
        <v>9</v>
      </c>
      <c r="G72" s="106" t="s">
        <v>258</v>
      </c>
      <c r="H72" s="109">
        <v>1</v>
      </c>
      <c r="I72" s="63" t="s">
        <v>9</v>
      </c>
      <c r="J72" s="64">
        <v>7</v>
      </c>
      <c r="K72" s="15" t="s">
        <v>83</v>
      </c>
      <c r="L72" s="12">
        <v>3</v>
      </c>
      <c r="M72" s="4"/>
    </row>
    <row r="73" spans="1:14" ht="16.5" customHeight="1">
      <c r="A73" s="73"/>
      <c r="B73" s="171"/>
      <c r="C73" s="15" t="s">
        <v>12</v>
      </c>
      <c r="D73" s="139">
        <v>3</v>
      </c>
      <c r="E73" s="88" t="s">
        <v>214</v>
      </c>
      <c r="F73" s="12">
        <v>3</v>
      </c>
      <c r="G73" s="107" t="s">
        <v>206</v>
      </c>
      <c r="H73" s="109">
        <v>1</v>
      </c>
      <c r="I73" s="59" t="s">
        <v>45</v>
      </c>
      <c r="J73" s="61">
        <v>0.05</v>
      </c>
      <c r="K73" s="15" t="s">
        <v>56</v>
      </c>
      <c r="L73" s="12">
        <v>1</v>
      </c>
      <c r="M73" s="4"/>
    </row>
    <row r="74" spans="1:14" ht="16.5" customHeight="1">
      <c r="A74" s="73"/>
      <c r="B74" s="165"/>
      <c r="C74" s="15"/>
      <c r="D74" s="61"/>
      <c r="E74" s="101" t="s">
        <v>45</v>
      </c>
      <c r="F74" s="12">
        <v>0.05</v>
      </c>
      <c r="G74" s="107" t="s">
        <v>103</v>
      </c>
      <c r="H74" s="109">
        <v>1</v>
      </c>
      <c r="I74" s="59"/>
      <c r="J74" s="61"/>
      <c r="K74" s="15" t="s">
        <v>216</v>
      </c>
      <c r="L74" s="12">
        <v>0.6</v>
      </c>
      <c r="M74" s="4"/>
    </row>
    <row r="75" spans="1:14" ht="16.5" customHeight="1">
      <c r="A75" s="73"/>
      <c r="B75" s="171"/>
      <c r="C75" s="18"/>
      <c r="D75" s="18"/>
      <c r="E75" s="28" t="s">
        <v>129</v>
      </c>
      <c r="F75" s="12"/>
      <c r="G75" s="106" t="s">
        <v>45</v>
      </c>
      <c r="H75" s="108">
        <v>0.05</v>
      </c>
      <c r="I75" s="59"/>
      <c r="J75" s="61"/>
      <c r="K75" s="15"/>
      <c r="L75" s="12"/>
      <c r="M75" s="4"/>
    </row>
    <row r="76" spans="1:14" ht="16.5" customHeight="1">
      <c r="A76" s="18"/>
      <c r="B76" s="171"/>
      <c r="C76" s="18"/>
      <c r="D76" s="18"/>
      <c r="E76" s="88"/>
      <c r="F76" s="12"/>
      <c r="G76" s="28"/>
      <c r="H76" s="58"/>
      <c r="I76" s="59"/>
      <c r="J76" s="61"/>
      <c r="K76" s="154"/>
      <c r="L76" s="155"/>
      <c r="M76" s="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3" manualBreakCount="3">
    <brk id="14" max="15" man="1"/>
    <brk id="28" max="15" man="1"/>
    <brk id="58" max="15" man="1"/>
  </rowBreaks>
  <colBreaks count="1" manualBreakCount="1">
    <brk id="14" max="16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2"/>
  <sheetViews>
    <sheetView workbookViewId="0">
      <selection activeCell="E15" sqref="E15"/>
    </sheetView>
  </sheetViews>
  <sheetFormatPr defaultRowHeight="16.2"/>
  <cols>
    <col min="1" max="1" width="6.88671875" customWidth="1"/>
    <col min="2" max="2" width="5.77734375" customWidth="1"/>
    <col min="3" max="4" width="9.77734375" customWidth="1"/>
  </cols>
  <sheetData>
    <row r="1" spans="1:4">
      <c r="A1" t="s">
        <v>114</v>
      </c>
      <c r="C1" s="185" t="s">
        <v>117</v>
      </c>
      <c r="D1" s="186"/>
    </row>
    <row r="2" spans="1:4" ht="16.5" customHeight="1">
      <c r="A2" s="187" t="s">
        <v>115</v>
      </c>
      <c r="B2" s="187" t="s">
        <v>116</v>
      </c>
      <c r="C2" s="187" t="str">
        <f>國中!O16</f>
        <v>附餐一</v>
      </c>
      <c r="D2" s="187" t="str">
        <f>國中!P16</f>
        <v>附餐二</v>
      </c>
    </row>
    <row r="3" spans="1:4" ht="16.5" customHeight="1">
      <c r="A3" s="188">
        <f>國中!$A3</f>
        <v>45338</v>
      </c>
      <c r="B3" s="187" t="str">
        <f>國中!B3</f>
        <v>五</v>
      </c>
      <c r="C3" s="187" t="str">
        <f>國小!M17</f>
        <v>水果</v>
      </c>
      <c r="D3" s="187" t="str">
        <f>國中!P17</f>
        <v>有機豆漿</v>
      </c>
    </row>
    <row r="4" spans="1:4" ht="16.5" customHeight="1">
      <c r="A4" s="188">
        <f>國中!$A4</f>
        <v>45339</v>
      </c>
      <c r="B4" s="187" t="str">
        <f>國中!B4</f>
        <v>六</v>
      </c>
      <c r="C4" s="187" t="str">
        <f>國中!O23</f>
        <v>果汁</v>
      </c>
      <c r="D4" s="187"/>
    </row>
    <row r="5" spans="1:4" ht="16.5" customHeight="1">
      <c r="A5" s="188">
        <f>國中!$A5</f>
        <v>45341</v>
      </c>
      <c r="B5" s="187" t="str">
        <f>國中!B5</f>
        <v>一</v>
      </c>
      <c r="C5" s="187" t="str">
        <f>國中!O29</f>
        <v>果汁</v>
      </c>
      <c r="D5" s="187"/>
    </row>
    <row r="6" spans="1:4">
      <c r="A6" s="188">
        <f>國中!$A6</f>
        <v>45342</v>
      </c>
      <c r="B6" s="187" t="str">
        <f>國中!B6</f>
        <v>二</v>
      </c>
      <c r="C6" s="187" t="str">
        <f>國中!O35</f>
        <v>水果</v>
      </c>
      <c r="D6" s="197" t="str">
        <f>國中!P35</f>
        <v>有機豆漿</v>
      </c>
    </row>
    <row r="7" spans="1:4">
      <c r="A7" s="188">
        <f>國中!$A7</f>
        <v>45343</v>
      </c>
      <c r="B7" s="187" t="str">
        <f>國中!B7</f>
        <v>三</v>
      </c>
      <c r="C7" s="196" t="str">
        <f>國中!O41</f>
        <v>小餐包</v>
      </c>
      <c r="D7" s="199"/>
    </row>
    <row r="8" spans="1:4">
      <c r="A8" s="188">
        <f>國中!$A8</f>
        <v>45344</v>
      </c>
      <c r="B8" s="187" t="str">
        <f>國中!B8</f>
        <v>四</v>
      </c>
      <c r="C8" s="187" t="str">
        <f>國中!O47</f>
        <v>TAP豆漿</v>
      </c>
      <c r="D8" s="198"/>
    </row>
    <row r="9" spans="1:4">
      <c r="A9" s="188">
        <f>國中!$A9</f>
        <v>45345</v>
      </c>
      <c r="B9" s="187" t="str">
        <f>國中!B9</f>
        <v>五</v>
      </c>
      <c r="C9" s="187" t="str">
        <f>國中!O53</f>
        <v>乳品</v>
      </c>
      <c r="D9" s="187"/>
    </row>
    <row r="10" spans="1:4">
      <c r="A10" s="188">
        <f>國中!$A10</f>
        <v>45348</v>
      </c>
      <c r="B10" s="187" t="str">
        <f>國中!B10</f>
        <v>一</v>
      </c>
      <c r="C10" s="187" t="str">
        <f>國中!O59</f>
        <v>果汁</v>
      </c>
      <c r="D10" s="187"/>
    </row>
    <row r="11" spans="1:4">
      <c r="A11" s="188">
        <f>國中!$A11</f>
        <v>45349</v>
      </c>
      <c r="B11" s="187" t="str">
        <f>國中!B11</f>
        <v>二</v>
      </c>
      <c r="C11" s="187" t="str">
        <f>國中!O65</f>
        <v>乳品</v>
      </c>
      <c r="D11" s="197" t="str">
        <f>國中!P65</f>
        <v>有機豆漿</v>
      </c>
    </row>
    <row r="12" spans="1:4">
      <c r="A12" s="188">
        <f>國中!$A12</f>
        <v>45351</v>
      </c>
      <c r="B12" s="187" t="str">
        <f>國中!B12</f>
        <v>四</v>
      </c>
      <c r="C12" s="196" t="str">
        <f>國中!O71</f>
        <v>TAP豆漿</v>
      </c>
      <c r="D12" s="199"/>
    </row>
  </sheetData>
  <phoneticPr fontId="1" type="noConversion"/>
  <pageMargins left="0.7" right="0.7" top="0.75" bottom="0.75" header="0.3" footer="0.3"/>
  <pageSetup paperSize="9" scale="12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3"/>
  <sheetViews>
    <sheetView workbookViewId="0">
      <selection activeCell="K18" sqref="K18"/>
    </sheetView>
  </sheetViews>
  <sheetFormatPr defaultRowHeight="16.2"/>
  <cols>
    <col min="8" max="8" width="4.109375" customWidth="1"/>
  </cols>
  <sheetData>
    <row r="1" spans="1:10" ht="19.8">
      <c r="A1" s="118"/>
      <c r="B1" s="118"/>
      <c r="C1" s="183" t="s">
        <v>113</v>
      </c>
      <c r="D1" s="184" t="s">
        <v>112</v>
      </c>
      <c r="E1" s="182"/>
      <c r="F1" s="182"/>
      <c r="G1" s="182"/>
      <c r="H1" s="118"/>
      <c r="I1" s="118"/>
      <c r="J1" s="118"/>
    </row>
    <row r="2" spans="1:10">
      <c r="A2" s="118"/>
      <c r="B2" s="118"/>
      <c r="C2" s="119" t="s">
        <v>62</v>
      </c>
      <c r="D2" s="118" t="s">
        <v>63</v>
      </c>
      <c r="F2" s="118"/>
      <c r="G2" s="118"/>
      <c r="H2" s="118"/>
      <c r="I2" s="118"/>
      <c r="J2" s="118"/>
    </row>
    <row r="3" spans="1:10">
      <c r="A3" s="179" t="s">
        <v>64</v>
      </c>
      <c r="B3" s="179" t="s">
        <v>65</v>
      </c>
      <c r="C3" s="179" t="s">
        <v>66</v>
      </c>
      <c r="D3" s="179" t="s">
        <v>68</v>
      </c>
      <c r="E3" s="179" t="s">
        <v>69</v>
      </c>
      <c r="F3" s="179" t="s">
        <v>70</v>
      </c>
      <c r="G3" s="179" t="s">
        <v>67</v>
      </c>
    </row>
    <row r="4" spans="1:10" ht="24" customHeight="1">
      <c r="A4" s="181">
        <f>國中!$A$3</f>
        <v>45338</v>
      </c>
      <c r="B4" s="180" t="str">
        <f>國中!E3</f>
        <v>金黃魚排</v>
      </c>
      <c r="C4" s="180"/>
      <c r="D4" s="180" t="str">
        <f>國中!G3</f>
        <v>珍菇豆腐</v>
      </c>
      <c r="E4" s="180"/>
      <c r="F4" s="180"/>
      <c r="G4" s="180"/>
    </row>
    <row r="5" spans="1:10" ht="24" customHeight="1">
      <c r="A5" s="181">
        <f t="shared" ref="A5:A12" si="0">IF(A4="","",IF(MONTH(A4)&lt;&gt;MONTH(A4+1),"",A4+1))</f>
        <v>45339</v>
      </c>
      <c r="B5" s="180" t="str">
        <f>國中!E4</f>
        <v>梅干絞肉</v>
      </c>
      <c r="C5" s="180"/>
      <c r="D5" s="180" t="str">
        <f>國中!G4</f>
        <v>豆皮芽菜</v>
      </c>
      <c r="E5" s="180"/>
      <c r="F5" s="180"/>
      <c r="G5" s="180"/>
    </row>
    <row r="6" spans="1:10" ht="24" customHeight="1">
      <c r="A6" s="181">
        <f t="shared" si="0"/>
        <v>45340</v>
      </c>
      <c r="B6" s="180" t="str">
        <f>國中!E5</f>
        <v>調味里雞</v>
      </c>
      <c r="C6" s="180"/>
      <c r="D6" s="180" t="str">
        <f>國中!G5</f>
        <v>麻婆豆腐</v>
      </c>
      <c r="E6" s="180"/>
      <c r="F6" s="180"/>
      <c r="G6" s="180"/>
    </row>
    <row r="7" spans="1:10" ht="24" customHeight="1">
      <c r="A7" s="181">
        <f t="shared" si="0"/>
        <v>45341</v>
      </c>
      <c r="B7" s="180" t="str">
        <f>國中!E6</f>
        <v>沙茶參鮮</v>
      </c>
      <c r="C7" s="180"/>
      <c r="D7" s="180" t="str">
        <f>國中!G6</f>
        <v>肉絲豆芽</v>
      </c>
      <c r="E7" s="180"/>
      <c r="F7" s="180"/>
      <c r="G7" s="180"/>
    </row>
    <row r="8" spans="1:10" ht="24" customHeight="1">
      <c r="A8" s="181">
        <f>IF(A7="","",IF(MONTH(A7)&lt;&gt;MONTH(A7+1),"",A7+1))</f>
        <v>45342</v>
      </c>
      <c r="B8" s="180" t="str">
        <f>國中!E7</f>
        <v>西式肉醬</v>
      </c>
      <c r="C8" s="180"/>
      <c r="D8" s="180" t="str">
        <f>國中!G7</f>
        <v>培根甘藍</v>
      </c>
      <c r="E8" s="180"/>
      <c r="F8" s="180"/>
      <c r="G8" s="180"/>
    </row>
    <row r="9" spans="1:10" ht="24" customHeight="1">
      <c r="A9" s="181">
        <f>IF(A8="","",IF(MONTH(A8)&lt;&gt;MONTH(A8+1),"",A8+3))</f>
        <v>45345</v>
      </c>
      <c r="B9" s="180" t="str">
        <f>國中!E8</f>
        <v>醬瓜燒雞</v>
      </c>
      <c r="C9" s="180"/>
      <c r="D9" s="180" t="str">
        <f>國中!G8</f>
        <v>蛋香冬粉</v>
      </c>
      <c r="E9" s="180"/>
      <c r="F9" s="180"/>
      <c r="G9" s="180"/>
    </row>
    <row r="10" spans="1:10" ht="24" customHeight="1">
      <c r="A10" s="181">
        <f t="shared" si="0"/>
        <v>45346</v>
      </c>
      <c r="B10" s="180" t="str">
        <f>國中!E9</f>
        <v>泡菜肉片</v>
      </c>
      <c r="C10" s="180"/>
      <c r="D10" s="180" t="str">
        <f>國中!G9</f>
        <v>昆布輪煮</v>
      </c>
      <c r="E10" s="180"/>
      <c r="F10" s="180"/>
      <c r="G10" s="180"/>
    </row>
    <row r="11" spans="1:10" ht="24" customHeight="1">
      <c r="A11" s="181">
        <f t="shared" si="0"/>
        <v>45347</v>
      </c>
      <c r="B11" s="180" t="str">
        <f>國中!E10</f>
        <v>醬香雞翅</v>
      </c>
      <c r="C11" s="180"/>
      <c r="D11" s="180" t="str">
        <f>國中!G10</f>
        <v>茄汁豆腐</v>
      </c>
      <c r="E11" s="180"/>
      <c r="F11" s="180"/>
      <c r="G11" s="180"/>
    </row>
    <row r="12" spans="1:10" ht="24" customHeight="1">
      <c r="A12" s="181">
        <f t="shared" si="0"/>
        <v>45348</v>
      </c>
      <c r="B12" s="180" t="str">
        <f>國中!E11</f>
        <v>筍干滷肉</v>
      </c>
      <c r="C12" s="180"/>
      <c r="D12" s="180" t="str">
        <f>國中!G11</f>
        <v>培根芽菜</v>
      </c>
      <c r="E12" s="180"/>
      <c r="F12" s="180"/>
      <c r="G12" s="180"/>
    </row>
    <row r="13" spans="1:10" ht="24" customHeight="1">
      <c r="A13" s="181">
        <f>IF(A12="","",IF(MONTH(A12)&lt;&gt;MONTH(A12+1),"",A12+1))</f>
        <v>45349</v>
      </c>
      <c r="B13" s="180" t="str">
        <f>國中!E12</f>
        <v>豆瓣燒雞</v>
      </c>
      <c r="C13" s="180"/>
      <c r="D13" s="180" t="str">
        <f>國中!G12</f>
        <v>黑白雙滷</v>
      </c>
      <c r="E13" s="180"/>
      <c r="F13" s="180"/>
      <c r="G13" s="180"/>
    </row>
  </sheetData>
  <phoneticPr fontId="1" type="noConversion"/>
  <pageMargins left="0" right="0" top="0" bottom="0" header="0.11811023622047245" footer="0.11811023622047245"/>
  <pageSetup paperSize="9" scale="15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4</vt:i4>
      </vt:variant>
    </vt:vector>
  </HeadingPairs>
  <TitlesOfParts>
    <vt:vector size="10" baseType="lpstr">
      <vt:lpstr>國中</vt:lpstr>
      <vt:lpstr>國小</vt:lpstr>
      <vt:lpstr>國中素</vt:lpstr>
      <vt:lpstr>國小素</vt:lpstr>
      <vt:lpstr>點心附餐</vt:lpstr>
      <vt:lpstr>中心溫度</vt:lpstr>
      <vt:lpstr>國小!Print_Area</vt:lpstr>
      <vt:lpstr>國小素!Print_Area</vt:lpstr>
      <vt:lpstr>國中!Print_Area</vt:lpstr>
      <vt:lpstr>國中素!Print_Area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教育處-020</cp:lastModifiedBy>
  <cp:lastPrinted>2024-01-28T23:50:00Z</cp:lastPrinted>
  <dcterms:created xsi:type="dcterms:W3CDTF">2022-02-02T14:26:32Z</dcterms:created>
  <dcterms:modified xsi:type="dcterms:W3CDTF">2024-02-07T08:09:36Z</dcterms:modified>
</cp:coreProperties>
</file>