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學校共用\111菜單區\11203\"/>
    </mc:Choice>
  </mc:AlternateContent>
  <xr:revisionPtr revIDLastSave="0" documentId="13_ncr:1_{FA5B2527-76A3-4645-A3F3-A3F8C5B1C731}" xr6:coauthVersionLast="47" xr6:coauthVersionMax="47" xr10:uidLastSave="{00000000-0000-0000-0000-000000000000}"/>
  <bookViews>
    <workbookView xWindow="330" yWindow="795" windowWidth="19425" windowHeight="14040" activeTab="1" xr2:uid="{00000000-000D-0000-FFFF-FFFF00000000}"/>
  </bookViews>
  <sheets>
    <sheet name="f-j葷食國小" sheetId="3" r:id="rId1"/>
    <sheet name="f-j葷食國小月總表" sheetId="4" r:id="rId2"/>
    <sheet name="f-j素食國小" sheetId="7" r:id="rId3"/>
    <sheet name="f-j素食國小月總表" sheetId="8" r:id="rId4"/>
  </sheets>
  <definedNames>
    <definedName name="_xlnm.Print_Area" localSheetId="2">'f-j素食國小'!$A$1:$W$147</definedName>
    <definedName name="_xlnm.Print_Area" localSheetId="0">'f-j葷食國小'!$A$1:$W$147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41" i="3" l="1"/>
  <c r="W140" i="3"/>
  <c r="W139" i="3"/>
  <c r="W138" i="3"/>
  <c r="W137" i="3"/>
  <c r="A4" i="8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W117" i="7"/>
  <c r="T117" i="7"/>
  <c r="Q117" i="7"/>
  <c r="N117" i="7"/>
  <c r="K117" i="7"/>
  <c r="W116" i="7"/>
  <c r="T116" i="7"/>
  <c r="Q116" i="7"/>
  <c r="N116" i="7"/>
  <c r="K116" i="7"/>
  <c r="W115" i="7"/>
  <c r="T115" i="7"/>
  <c r="Q115" i="7"/>
  <c r="N115" i="7"/>
  <c r="K115" i="7"/>
  <c r="W114" i="7"/>
  <c r="T114" i="7"/>
  <c r="Q114" i="7"/>
  <c r="N114" i="7"/>
  <c r="K114" i="7"/>
  <c r="W113" i="7"/>
  <c r="T113" i="7"/>
  <c r="Q113" i="7"/>
  <c r="N113" i="7"/>
  <c r="K113" i="7"/>
  <c r="H112" i="7"/>
  <c r="W111" i="7"/>
  <c r="T111" i="7"/>
  <c r="Q111" i="7"/>
  <c r="N111" i="7"/>
  <c r="K111" i="7"/>
  <c r="W110" i="7"/>
  <c r="T110" i="7"/>
  <c r="Q110" i="7"/>
  <c r="N110" i="7"/>
  <c r="K110" i="7"/>
  <c r="W109" i="7"/>
  <c r="T109" i="7"/>
  <c r="Q109" i="7"/>
  <c r="N109" i="7"/>
  <c r="K109" i="7"/>
  <c r="W108" i="7"/>
  <c r="T108" i="7"/>
  <c r="Q108" i="7"/>
  <c r="N108" i="7"/>
  <c r="K108" i="7"/>
  <c r="W107" i="7"/>
  <c r="T107" i="7"/>
  <c r="Q107" i="7"/>
  <c r="N107" i="7"/>
  <c r="K107" i="7"/>
  <c r="H106" i="7"/>
  <c r="W105" i="7"/>
  <c r="T105" i="7"/>
  <c r="Q105" i="7"/>
  <c r="N105" i="7"/>
  <c r="K105" i="7"/>
  <c r="W104" i="7"/>
  <c r="T104" i="7"/>
  <c r="Q104" i="7"/>
  <c r="N104" i="7"/>
  <c r="K104" i="7"/>
  <c r="W103" i="7"/>
  <c r="T103" i="7"/>
  <c r="Q103" i="7"/>
  <c r="N103" i="7"/>
  <c r="K103" i="7"/>
  <c r="W102" i="7"/>
  <c r="T102" i="7"/>
  <c r="Q102" i="7"/>
  <c r="N102" i="7"/>
  <c r="K102" i="7"/>
  <c r="W101" i="7"/>
  <c r="T101" i="7"/>
  <c r="Q101" i="7"/>
  <c r="N101" i="7"/>
  <c r="K101" i="7"/>
  <c r="H100" i="7"/>
  <c r="W99" i="7"/>
  <c r="T99" i="7"/>
  <c r="Q99" i="7"/>
  <c r="N99" i="7"/>
  <c r="K99" i="7"/>
  <c r="W98" i="7"/>
  <c r="T98" i="7"/>
  <c r="Q98" i="7"/>
  <c r="N98" i="7"/>
  <c r="K98" i="7"/>
  <c r="W97" i="7"/>
  <c r="T97" i="7"/>
  <c r="Q97" i="7"/>
  <c r="N97" i="7"/>
  <c r="K97" i="7"/>
  <c r="W96" i="7"/>
  <c r="T96" i="7"/>
  <c r="Q96" i="7"/>
  <c r="N96" i="7"/>
  <c r="K96" i="7"/>
  <c r="W95" i="7"/>
  <c r="T95" i="7"/>
  <c r="Q95" i="7"/>
  <c r="N95" i="7"/>
  <c r="K95" i="7"/>
  <c r="H94" i="7"/>
  <c r="T18" i="8" s="1"/>
  <c r="W93" i="7"/>
  <c r="T93" i="7"/>
  <c r="Q93" i="7"/>
  <c r="N93" i="7"/>
  <c r="K93" i="7"/>
  <c r="W92" i="7"/>
  <c r="T92" i="7"/>
  <c r="Q92" i="7"/>
  <c r="N92" i="7"/>
  <c r="K92" i="7"/>
  <c r="W91" i="7"/>
  <c r="T91" i="7"/>
  <c r="Q91" i="7"/>
  <c r="N91" i="7"/>
  <c r="K91" i="7"/>
  <c r="W90" i="7"/>
  <c r="T90" i="7"/>
  <c r="Q90" i="7"/>
  <c r="N90" i="7"/>
  <c r="K90" i="7"/>
  <c r="W89" i="7"/>
  <c r="T89" i="7"/>
  <c r="Q89" i="7"/>
  <c r="N89" i="7"/>
  <c r="K89" i="7"/>
  <c r="H88" i="7"/>
  <c r="T17" i="8" s="1"/>
  <c r="W87" i="7"/>
  <c r="T87" i="7"/>
  <c r="Q87" i="7"/>
  <c r="N87" i="7"/>
  <c r="K87" i="7"/>
  <c r="W86" i="7"/>
  <c r="T86" i="7"/>
  <c r="Q86" i="7"/>
  <c r="N86" i="7"/>
  <c r="K86" i="7"/>
  <c r="W85" i="7"/>
  <c r="T85" i="7"/>
  <c r="Q85" i="7"/>
  <c r="N85" i="7"/>
  <c r="K85" i="7"/>
  <c r="W84" i="7"/>
  <c r="T84" i="7"/>
  <c r="Q84" i="7"/>
  <c r="N84" i="7"/>
  <c r="K84" i="7"/>
  <c r="W83" i="7"/>
  <c r="T83" i="7"/>
  <c r="Q83" i="7"/>
  <c r="N83" i="7"/>
  <c r="K83" i="7"/>
  <c r="N82" i="7"/>
  <c r="H82" i="7"/>
  <c r="T16" i="8" s="1"/>
  <c r="W81" i="7"/>
  <c r="T81" i="7"/>
  <c r="Q81" i="7"/>
  <c r="N81" i="7"/>
  <c r="K81" i="7"/>
  <c r="W80" i="7"/>
  <c r="T80" i="7"/>
  <c r="Q80" i="7"/>
  <c r="N80" i="7"/>
  <c r="K80" i="7"/>
  <c r="W79" i="7"/>
  <c r="T79" i="7"/>
  <c r="Q79" i="7"/>
  <c r="N79" i="7"/>
  <c r="K79" i="7"/>
  <c r="W78" i="7"/>
  <c r="T78" i="7"/>
  <c r="Q78" i="7"/>
  <c r="N78" i="7"/>
  <c r="K78" i="7"/>
  <c r="W77" i="7"/>
  <c r="T77" i="7"/>
  <c r="Q77" i="7"/>
  <c r="N77" i="7"/>
  <c r="K77" i="7"/>
  <c r="H76" i="7"/>
  <c r="T15" i="8" s="1"/>
  <c r="W75" i="7"/>
  <c r="T75" i="7"/>
  <c r="Q75" i="7"/>
  <c r="N75" i="7"/>
  <c r="K75" i="7"/>
  <c r="W74" i="7"/>
  <c r="T74" i="7"/>
  <c r="Q74" i="7"/>
  <c r="N74" i="7"/>
  <c r="K74" i="7"/>
  <c r="W73" i="7"/>
  <c r="T73" i="7"/>
  <c r="Q73" i="7"/>
  <c r="N73" i="7"/>
  <c r="K73" i="7"/>
  <c r="W72" i="7"/>
  <c r="T72" i="7"/>
  <c r="Q72" i="7"/>
  <c r="N72" i="7"/>
  <c r="K72" i="7"/>
  <c r="W71" i="7"/>
  <c r="T71" i="7"/>
  <c r="Q71" i="7"/>
  <c r="N71" i="7"/>
  <c r="K71" i="7"/>
  <c r="H70" i="7"/>
  <c r="W69" i="7"/>
  <c r="T69" i="7"/>
  <c r="Q69" i="7"/>
  <c r="N69" i="7"/>
  <c r="K69" i="7"/>
  <c r="W68" i="7"/>
  <c r="T68" i="7"/>
  <c r="Q68" i="7"/>
  <c r="N68" i="7"/>
  <c r="K68" i="7"/>
  <c r="W67" i="7"/>
  <c r="T67" i="7"/>
  <c r="Q67" i="7"/>
  <c r="N67" i="7"/>
  <c r="K67" i="7"/>
  <c r="W66" i="7"/>
  <c r="T66" i="7"/>
  <c r="Q66" i="7"/>
  <c r="N66" i="7"/>
  <c r="K66" i="7"/>
  <c r="W65" i="7"/>
  <c r="T65" i="7"/>
  <c r="Q65" i="7"/>
  <c r="N65" i="7"/>
  <c r="K65" i="7"/>
  <c r="H64" i="7"/>
  <c r="T13" i="8" s="1"/>
  <c r="W63" i="7"/>
  <c r="T63" i="7"/>
  <c r="Q63" i="7"/>
  <c r="N63" i="7"/>
  <c r="K63" i="7"/>
  <c r="W62" i="7"/>
  <c r="T62" i="7"/>
  <c r="Q62" i="7"/>
  <c r="N62" i="7"/>
  <c r="K62" i="7"/>
  <c r="W61" i="7"/>
  <c r="T61" i="7"/>
  <c r="Q61" i="7"/>
  <c r="N61" i="7"/>
  <c r="K61" i="7"/>
  <c r="W60" i="7"/>
  <c r="T60" i="7"/>
  <c r="Q60" i="7"/>
  <c r="N60" i="7"/>
  <c r="K60" i="7"/>
  <c r="W59" i="7"/>
  <c r="T59" i="7"/>
  <c r="Q59" i="7"/>
  <c r="N59" i="7"/>
  <c r="K59" i="7"/>
  <c r="H58" i="7"/>
  <c r="T12" i="8" s="1"/>
  <c r="W57" i="7"/>
  <c r="T57" i="7"/>
  <c r="Q57" i="7"/>
  <c r="N57" i="7"/>
  <c r="K57" i="7"/>
  <c r="W56" i="7"/>
  <c r="T56" i="7"/>
  <c r="Q56" i="7"/>
  <c r="N56" i="7"/>
  <c r="K56" i="7"/>
  <c r="W55" i="7"/>
  <c r="T55" i="7"/>
  <c r="Q55" i="7"/>
  <c r="N55" i="7"/>
  <c r="K55" i="7"/>
  <c r="W54" i="7"/>
  <c r="T54" i="7"/>
  <c r="Q54" i="7"/>
  <c r="N54" i="7"/>
  <c r="K54" i="7"/>
  <c r="W53" i="7"/>
  <c r="T53" i="7"/>
  <c r="Q53" i="7"/>
  <c r="N53" i="7"/>
  <c r="K53" i="7"/>
  <c r="N52" i="7"/>
  <c r="H52" i="7"/>
  <c r="T11" i="8" s="1"/>
  <c r="W51" i="7"/>
  <c r="T51" i="7"/>
  <c r="Q51" i="7"/>
  <c r="N51" i="7"/>
  <c r="K51" i="7"/>
  <c r="W50" i="7"/>
  <c r="T50" i="7"/>
  <c r="Q50" i="7"/>
  <c r="N50" i="7"/>
  <c r="K50" i="7"/>
  <c r="W49" i="7"/>
  <c r="T49" i="7"/>
  <c r="Q49" i="7"/>
  <c r="N49" i="7"/>
  <c r="K49" i="7"/>
  <c r="W48" i="7"/>
  <c r="T48" i="7"/>
  <c r="Q48" i="7"/>
  <c r="N48" i="7"/>
  <c r="K48" i="7"/>
  <c r="W47" i="7"/>
  <c r="T47" i="7"/>
  <c r="Q47" i="7"/>
  <c r="N47" i="7"/>
  <c r="K47" i="7"/>
  <c r="H46" i="7"/>
  <c r="T10" i="8" s="1"/>
  <c r="W45" i="7"/>
  <c r="T45" i="7"/>
  <c r="Q45" i="7"/>
  <c r="N45" i="7"/>
  <c r="K45" i="7"/>
  <c r="W44" i="7"/>
  <c r="T44" i="7"/>
  <c r="Q44" i="7"/>
  <c r="N44" i="7"/>
  <c r="K44" i="7"/>
  <c r="W43" i="7"/>
  <c r="T43" i="7"/>
  <c r="Q43" i="7"/>
  <c r="N43" i="7"/>
  <c r="K43" i="7"/>
  <c r="W42" i="7"/>
  <c r="T42" i="7"/>
  <c r="Q42" i="7"/>
  <c r="N42" i="7"/>
  <c r="K42" i="7"/>
  <c r="W41" i="7"/>
  <c r="T41" i="7"/>
  <c r="Q41" i="7"/>
  <c r="N41" i="7"/>
  <c r="K41" i="7"/>
  <c r="H40" i="7"/>
  <c r="T9" i="8" s="1"/>
  <c r="W39" i="7"/>
  <c r="T39" i="7"/>
  <c r="Q39" i="7"/>
  <c r="N39" i="7"/>
  <c r="K39" i="7"/>
  <c r="W38" i="7"/>
  <c r="T38" i="7"/>
  <c r="Q38" i="7"/>
  <c r="N38" i="7"/>
  <c r="K38" i="7"/>
  <c r="W37" i="7"/>
  <c r="T37" i="7"/>
  <c r="Q37" i="7"/>
  <c r="N37" i="7"/>
  <c r="K37" i="7"/>
  <c r="W36" i="7"/>
  <c r="T36" i="7"/>
  <c r="Q36" i="7"/>
  <c r="N36" i="7"/>
  <c r="K36" i="7"/>
  <c r="W35" i="7"/>
  <c r="T35" i="7"/>
  <c r="Q35" i="7"/>
  <c r="N35" i="7"/>
  <c r="K35" i="7"/>
  <c r="H34" i="7"/>
  <c r="T8" i="8" s="1"/>
  <c r="W33" i="7"/>
  <c r="T33" i="7"/>
  <c r="Q33" i="7"/>
  <c r="N33" i="7"/>
  <c r="K33" i="7"/>
  <c r="W32" i="7"/>
  <c r="T32" i="7"/>
  <c r="Q32" i="7"/>
  <c r="N32" i="7"/>
  <c r="K32" i="7"/>
  <c r="W31" i="7"/>
  <c r="T31" i="7"/>
  <c r="Q31" i="7"/>
  <c r="N31" i="7"/>
  <c r="K31" i="7"/>
  <c r="W30" i="7"/>
  <c r="T30" i="7"/>
  <c r="Q30" i="7"/>
  <c r="N30" i="7"/>
  <c r="K30" i="7"/>
  <c r="W29" i="7"/>
  <c r="T29" i="7"/>
  <c r="Q29" i="7"/>
  <c r="N29" i="7"/>
  <c r="K29" i="7"/>
  <c r="H28" i="7"/>
  <c r="T7" i="8" s="1"/>
  <c r="W27" i="7"/>
  <c r="T27" i="7"/>
  <c r="Q27" i="7"/>
  <c r="N27" i="7"/>
  <c r="K27" i="7"/>
  <c r="W26" i="7"/>
  <c r="T26" i="7"/>
  <c r="Q26" i="7"/>
  <c r="N26" i="7"/>
  <c r="K26" i="7"/>
  <c r="W25" i="7"/>
  <c r="T25" i="7"/>
  <c r="Q25" i="7"/>
  <c r="N25" i="7"/>
  <c r="K25" i="7"/>
  <c r="W24" i="7"/>
  <c r="T24" i="7"/>
  <c r="Q24" i="7"/>
  <c r="N24" i="7"/>
  <c r="K24" i="7"/>
  <c r="W23" i="7"/>
  <c r="T23" i="7"/>
  <c r="Q23" i="7"/>
  <c r="N23" i="7"/>
  <c r="K23" i="7"/>
  <c r="N22" i="7"/>
  <c r="H22" i="7"/>
  <c r="W21" i="7"/>
  <c r="T21" i="7"/>
  <c r="Q21" i="7"/>
  <c r="N21" i="7"/>
  <c r="K21" i="7"/>
  <c r="W20" i="7"/>
  <c r="T20" i="7"/>
  <c r="Q20" i="7"/>
  <c r="N20" i="7"/>
  <c r="K20" i="7"/>
  <c r="W19" i="7"/>
  <c r="T19" i="7"/>
  <c r="Q19" i="7"/>
  <c r="N19" i="7"/>
  <c r="K19" i="7"/>
  <c r="W18" i="7"/>
  <c r="T18" i="7"/>
  <c r="Q18" i="7"/>
  <c r="N18" i="7"/>
  <c r="K18" i="7"/>
  <c r="W17" i="7"/>
  <c r="T17" i="7"/>
  <c r="Q17" i="7"/>
  <c r="N17" i="7"/>
  <c r="K17" i="7"/>
  <c r="H16" i="7"/>
  <c r="T5" i="8" s="1"/>
  <c r="W15" i="7"/>
  <c r="T15" i="7"/>
  <c r="Q15" i="7"/>
  <c r="N15" i="7"/>
  <c r="K15" i="7"/>
  <c r="W14" i="7"/>
  <c r="T14" i="7"/>
  <c r="Q14" i="7"/>
  <c r="N14" i="7"/>
  <c r="K14" i="7"/>
  <c r="W13" i="7"/>
  <c r="T13" i="7"/>
  <c r="Q13" i="7"/>
  <c r="N13" i="7"/>
  <c r="K13" i="7"/>
  <c r="W12" i="7"/>
  <c r="T12" i="7"/>
  <c r="Q12" i="7"/>
  <c r="N12" i="7"/>
  <c r="K12" i="7"/>
  <c r="W11" i="7"/>
  <c r="T11" i="7"/>
  <c r="Q11" i="7"/>
  <c r="N11" i="7"/>
  <c r="K11" i="7"/>
  <c r="H10" i="7"/>
  <c r="W9" i="7"/>
  <c r="T9" i="7"/>
  <c r="Q9" i="7"/>
  <c r="N9" i="7"/>
  <c r="K9" i="7"/>
  <c r="W8" i="7"/>
  <c r="T8" i="7"/>
  <c r="Q8" i="7"/>
  <c r="N8" i="7"/>
  <c r="K8" i="7"/>
  <c r="W7" i="7"/>
  <c r="T7" i="7"/>
  <c r="Q7" i="7"/>
  <c r="N7" i="7"/>
  <c r="K7" i="7"/>
  <c r="W6" i="7"/>
  <c r="T6" i="7"/>
  <c r="Q6" i="7"/>
  <c r="N6" i="7"/>
  <c r="K6" i="7"/>
  <c r="W5" i="7"/>
  <c r="T5" i="7"/>
  <c r="Q5" i="7"/>
  <c r="N5" i="7"/>
  <c r="K5" i="7"/>
  <c r="H4" i="7"/>
  <c r="W117" i="3"/>
  <c r="T117" i="3"/>
  <c r="Q117" i="3"/>
  <c r="N117" i="3"/>
  <c r="K117" i="3"/>
  <c r="W116" i="3"/>
  <c r="T116" i="3"/>
  <c r="Q116" i="3"/>
  <c r="N116" i="3"/>
  <c r="K116" i="3"/>
  <c r="W115" i="3"/>
  <c r="T115" i="3"/>
  <c r="Q115" i="3"/>
  <c r="N115" i="3"/>
  <c r="K115" i="3"/>
  <c r="W114" i="3"/>
  <c r="T114" i="3"/>
  <c r="Q114" i="3"/>
  <c r="N114" i="3"/>
  <c r="K114" i="3"/>
  <c r="W113" i="3"/>
  <c r="T113" i="3"/>
  <c r="Q113" i="3"/>
  <c r="N113" i="3"/>
  <c r="K113" i="3"/>
  <c r="H112" i="3"/>
  <c r="W111" i="3"/>
  <c r="T111" i="3"/>
  <c r="Q111" i="3"/>
  <c r="N111" i="3"/>
  <c r="K111" i="3"/>
  <c r="W110" i="3"/>
  <c r="T110" i="3"/>
  <c r="Q110" i="3"/>
  <c r="N110" i="3"/>
  <c r="K110" i="3"/>
  <c r="W109" i="3"/>
  <c r="T109" i="3"/>
  <c r="Q109" i="3"/>
  <c r="N109" i="3"/>
  <c r="K109" i="3"/>
  <c r="W108" i="3"/>
  <c r="T108" i="3"/>
  <c r="Q108" i="3"/>
  <c r="N108" i="3"/>
  <c r="K108" i="3"/>
  <c r="W107" i="3"/>
  <c r="T107" i="3"/>
  <c r="Q107" i="3"/>
  <c r="N107" i="3"/>
  <c r="K107" i="3"/>
  <c r="H106" i="3"/>
  <c r="T20" i="4" s="1"/>
  <c r="W105" i="3"/>
  <c r="T105" i="3"/>
  <c r="Q105" i="3"/>
  <c r="N105" i="3"/>
  <c r="K105" i="3"/>
  <c r="W104" i="3"/>
  <c r="T104" i="3"/>
  <c r="Q104" i="3"/>
  <c r="N104" i="3"/>
  <c r="K104" i="3"/>
  <c r="W103" i="3"/>
  <c r="T103" i="3"/>
  <c r="Q103" i="3"/>
  <c r="N103" i="3"/>
  <c r="K103" i="3"/>
  <c r="W102" i="3"/>
  <c r="T102" i="3"/>
  <c r="Q102" i="3"/>
  <c r="N102" i="3"/>
  <c r="K102" i="3"/>
  <c r="W101" i="3"/>
  <c r="T101" i="3"/>
  <c r="Q101" i="3"/>
  <c r="N101" i="3"/>
  <c r="K101" i="3"/>
  <c r="H100" i="3"/>
  <c r="W99" i="3"/>
  <c r="T99" i="3"/>
  <c r="Q99" i="3"/>
  <c r="N99" i="3"/>
  <c r="K99" i="3"/>
  <c r="W98" i="3"/>
  <c r="T98" i="3"/>
  <c r="Q98" i="3"/>
  <c r="N98" i="3"/>
  <c r="K98" i="3"/>
  <c r="W97" i="3"/>
  <c r="T97" i="3"/>
  <c r="Q97" i="3"/>
  <c r="N97" i="3"/>
  <c r="K97" i="3"/>
  <c r="W96" i="3"/>
  <c r="T96" i="3"/>
  <c r="Q96" i="3"/>
  <c r="N96" i="3"/>
  <c r="K96" i="3"/>
  <c r="W95" i="3"/>
  <c r="T95" i="3"/>
  <c r="Q95" i="3"/>
  <c r="N95" i="3"/>
  <c r="K95" i="3"/>
  <c r="H94" i="3"/>
  <c r="T18" i="4" s="1"/>
  <c r="W93" i="3"/>
  <c r="T93" i="3"/>
  <c r="Q93" i="3"/>
  <c r="N93" i="3"/>
  <c r="K93" i="3"/>
  <c r="W92" i="3"/>
  <c r="T92" i="3"/>
  <c r="Q92" i="3"/>
  <c r="N92" i="3"/>
  <c r="K92" i="3"/>
  <c r="W91" i="3"/>
  <c r="T91" i="3"/>
  <c r="Q91" i="3"/>
  <c r="N91" i="3"/>
  <c r="K91" i="3"/>
  <c r="W90" i="3"/>
  <c r="T90" i="3"/>
  <c r="Q90" i="3"/>
  <c r="N90" i="3"/>
  <c r="K90" i="3"/>
  <c r="W89" i="3"/>
  <c r="T89" i="3"/>
  <c r="Q89" i="3"/>
  <c r="N89" i="3"/>
  <c r="K89" i="3"/>
  <c r="H88" i="3"/>
  <c r="T17" i="4" s="1"/>
  <c r="W87" i="3"/>
  <c r="T87" i="3"/>
  <c r="Q87" i="3"/>
  <c r="N87" i="3"/>
  <c r="K87" i="3"/>
  <c r="W86" i="3"/>
  <c r="T86" i="3"/>
  <c r="Q86" i="3"/>
  <c r="N86" i="3"/>
  <c r="K86" i="3"/>
  <c r="W85" i="3"/>
  <c r="T85" i="3"/>
  <c r="Q85" i="3"/>
  <c r="N85" i="3"/>
  <c r="K85" i="3"/>
  <c r="W84" i="3"/>
  <c r="T84" i="3"/>
  <c r="Q84" i="3"/>
  <c r="N84" i="3"/>
  <c r="K84" i="3"/>
  <c r="W83" i="3"/>
  <c r="T83" i="3"/>
  <c r="Q83" i="3"/>
  <c r="N83" i="3"/>
  <c r="K83" i="3"/>
  <c r="N82" i="3"/>
  <c r="H82" i="3"/>
  <c r="W81" i="3"/>
  <c r="T81" i="3"/>
  <c r="Q81" i="3"/>
  <c r="N81" i="3"/>
  <c r="K81" i="3"/>
  <c r="W80" i="3"/>
  <c r="T80" i="3"/>
  <c r="Q80" i="3"/>
  <c r="N80" i="3"/>
  <c r="K80" i="3"/>
  <c r="W79" i="3"/>
  <c r="T79" i="3"/>
  <c r="Q79" i="3"/>
  <c r="N79" i="3"/>
  <c r="K79" i="3"/>
  <c r="W78" i="3"/>
  <c r="T78" i="3"/>
  <c r="Q78" i="3"/>
  <c r="N78" i="3"/>
  <c r="K78" i="3"/>
  <c r="W77" i="3"/>
  <c r="T77" i="3"/>
  <c r="Q77" i="3"/>
  <c r="N77" i="3"/>
  <c r="K77" i="3"/>
  <c r="H76" i="3"/>
  <c r="W75" i="3"/>
  <c r="T75" i="3"/>
  <c r="Q75" i="3"/>
  <c r="N75" i="3"/>
  <c r="K75" i="3"/>
  <c r="W74" i="3"/>
  <c r="T74" i="3"/>
  <c r="Q74" i="3"/>
  <c r="N74" i="3"/>
  <c r="K74" i="3"/>
  <c r="W73" i="3"/>
  <c r="T73" i="3"/>
  <c r="Q73" i="3"/>
  <c r="N73" i="3"/>
  <c r="K73" i="3"/>
  <c r="W72" i="3"/>
  <c r="T72" i="3"/>
  <c r="Q72" i="3"/>
  <c r="N72" i="3"/>
  <c r="K72" i="3"/>
  <c r="W71" i="3"/>
  <c r="T71" i="3"/>
  <c r="Q71" i="3"/>
  <c r="N71" i="3"/>
  <c r="K71" i="3"/>
  <c r="H70" i="3"/>
  <c r="T14" i="4" s="1"/>
  <c r="W69" i="3"/>
  <c r="T69" i="3"/>
  <c r="Q69" i="3"/>
  <c r="N69" i="3"/>
  <c r="K69" i="3"/>
  <c r="W68" i="3"/>
  <c r="T68" i="3"/>
  <c r="Q68" i="3"/>
  <c r="N68" i="3"/>
  <c r="K68" i="3"/>
  <c r="W67" i="3"/>
  <c r="T67" i="3"/>
  <c r="Q67" i="3"/>
  <c r="N67" i="3"/>
  <c r="K67" i="3"/>
  <c r="W66" i="3"/>
  <c r="T66" i="3"/>
  <c r="Q66" i="3"/>
  <c r="N66" i="3"/>
  <c r="K66" i="3"/>
  <c r="W65" i="3"/>
  <c r="T65" i="3"/>
  <c r="Q65" i="3"/>
  <c r="N65" i="3"/>
  <c r="K65" i="3"/>
  <c r="H64" i="3"/>
  <c r="W63" i="3"/>
  <c r="T63" i="3"/>
  <c r="Q63" i="3"/>
  <c r="N63" i="3"/>
  <c r="K63" i="3"/>
  <c r="W62" i="3"/>
  <c r="T62" i="3"/>
  <c r="Q62" i="3"/>
  <c r="N62" i="3"/>
  <c r="K62" i="3"/>
  <c r="W61" i="3"/>
  <c r="T61" i="3"/>
  <c r="Q61" i="3"/>
  <c r="N61" i="3"/>
  <c r="K61" i="3"/>
  <c r="W60" i="3"/>
  <c r="T60" i="3"/>
  <c r="Q60" i="3"/>
  <c r="N60" i="3"/>
  <c r="K60" i="3"/>
  <c r="W59" i="3"/>
  <c r="T59" i="3"/>
  <c r="Q59" i="3"/>
  <c r="N59" i="3"/>
  <c r="K59" i="3"/>
  <c r="H58" i="3"/>
  <c r="T12" i="4" s="1"/>
  <c r="W57" i="3"/>
  <c r="T57" i="3"/>
  <c r="Q57" i="3"/>
  <c r="N57" i="3"/>
  <c r="K57" i="3"/>
  <c r="W56" i="3"/>
  <c r="T56" i="3"/>
  <c r="Q56" i="3"/>
  <c r="N56" i="3"/>
  <c r="K56" i="3"/>
  <c r="W55" i="3"/>
  <c r="T55" i="3"/>
  <c r="Q55" i="3"/>
  <c r="N55" i="3"/>
  <c r="K55" i="3"/>
  <c r="W54" i="3"/>
  <c r="T54" i="3"/>
  <c r="Q54" i="3"/>
  <c r="N54" i="3"/>
  <c r="K54" i="3"/>
  <c r="W53" i="3"/>
  <c r="T53" i="3"/>
  <c r="Q53" i="3"/>
  <c r="N53" i="3"/>
  <c r="K53" i="3"/>
  <c r="N52" i="3"/>
  <c r="H52" i="3"/>
  <c r="W51" i="3"/>
  <c r="T51" i="3"/>
  <c r="Q51" i="3"/>
  <c r="N51" i="3"/>
  <c r="K51" i="3"/>
  <c r="W50" i="3"/>
  <c r="T50" i="3"/>
  <c r="Q50" i="3"/>
  <c r="N50" i="3"/>
  <c r="K50" i="3"/>
  <c r="W49" i="3"/>
  <c r="T49" i="3"/>
  <c r="Q49" i="3"/>
  <c r="N49" i="3"/>
  <c r="K49" i="3"/>
  <c r="W48" i="3"/>
  <c r="T48" i="3"/>
  <c r="Q48" i="3"/>
  <c r="N48" i="3"/>
  <c r="K48" i="3"/>
  <c r="W47" i="3"/>
  <c r="T47" i="3"/>
  <c r="Q47" i="3"/>
  <c r="N47" i="3"/>
  <c r="K47" i="3"/>
  <c r="H46" i="3"/>
  <c r="W45" i="3"/>
  <c r="T45" i="3"/>
  <c r="Q45" i="3"/>
  <c r="N45" i="3"/>
  <c r="K45" i="3"/>
  <c r="W44" i="3"/>
  <c r="T44" i="3"/>
  <c r="Q44" i="3"/>
  <c r="N44" i="3"/>
  <c r="K44" i="3"/>
  <c r="W43" i="3"/>
  <c r="T43" i="3"/>
  <c r="Q43" i="3"/>
  <c r="N43" i="3"/>
  <c r="K43" i="3"/>
  <c r="W42" i="3"/>
  <c r="T42" i="3"/>
  <c r="Q42" i="3"/>
  <c r="N42" i="3"/>
  <c r="K42" i="3"/>
  <c r="W41" i="3"/>
  <c r="T41" i="3"/>
  <c r="Q41" i="3"/>
  <c r="N41" i="3"/>
  <c r="K41" i="3"/>
  <c r="H40" i="3"/>
  <c r="T9" i="4" s="1"/>
  <c r="W39" i="3"/>
  <c r="T39" i="3"/>
  <c r="Q39" i="3"/>
  <c r="N39" i="3"/>
  <c r="K39" i="3"/>
  <c r="W38" i="3"/>
  <c r="T38" i="3"/>
  <c r="Q38" i="3"/>
  <c r="N38" i="3"/>
  <c r="K38" i="3"/>
  <c r="W37" i="3"/>
  <c r="T37" i="3"/>
  <c r="Q37" i="3"/>
  <c r="N37" i="3"/>
  <c r="K37" i="3"/>
  <c r="W36" i="3"/>
  <c r="T36" i="3"/>
  <c r="Q36" i="3"/>
  <c r="N36" i="3"/>
  <c r="K36" i="3"/>
  <c r="W35" i="3"/>
  <c r="T35" i="3"/>
  <c r="Q35" i="3"/>
  <c r="N35" i="3"/>
  <c r="K35" i="3"/>
  <c r="H34" i="3"/>
  <c r="W33" i="3"/>
  <c r="T33" i="3"/>
  <c r="Q33" i="3"/>
  <c r="N33" i="3"/>
  <c r="K33" i="3"/>
  <c r="W32" i="3"/>
  <c r="T32" i="3"/>
  <c r="Q32" i="3"/>
  <c r="N32" i="3"/>
  <c r="K32" i="3"/>
  <c r="W31" i="3"/>
  <c r="T31" i="3"/>
  <c r="Q31" i="3"/>
  <c r="N31" i="3"/>
  <c r="K31" i="3"/>
  <c r="W30" i="3"/>
  <c r="T30" i="3"/>
  <c r="Q30" i="3"/>
  <c r="N30" i="3"/>
  <c r="K30" i="3"/>
  <c r="W29" i="3"/>
  <c r="T29" i="3"/>
  <c r="Q29" i="3"/>
  <c r="N29" i="3"/>
  <c r="K29" i="3"/>
  <c r="H28" i="3"/>
  <c r="T7" i="4" s="1"/>
  <c r="W27" i="3"/>
  <c r="T27" i="3"/>
  <c r="Q27" i="3"/>
  <c r="N27" i="3"/>
  <c r="K27" i="3"/>
  <c r="W26" i="3"/>
  <c r="T26" i="3"/>
  <c r="Q26" i="3"/>
  <c r="N26" i="3"/>
  <c r="K26" i="3"/>
  <c r="W25" i="3"/>
  <c r="T25" i="3"/>
  <c r="Q25" i="3"/>
  <c r="N25" i="3"/>
  <c r="K25" i="3"/>
  <c r="W24" i="3"/>
  <c r="T24" i="3"/>
  <c r="Q24" i="3"/>
  <c r="N24" i="3"/>
  <c r="K24" i="3"/>
  <c r="W23" i="3"/>
  <c r="T23" i="3"/>
  <c r="Q23" i="3"/>
  <c r="N23" i="3"/>
  <c r="K23" i="3"/>
  <c r="N22" i="3"/>
  <c r="H22" i="3"/>
  <c r="T6" i="4" s="1"/>
  <c r="W21" i="3"/>
  <c r="T21" i="3"/>
  <c r="Q21" i="3"/>
  <c r="N21" i="3"/>
  <c r="K21" i="3"/>
  <c r="W20" i="3"/>
  <c r="T20" i="3"/>
  <c r="Q20" i="3"/>
  <c r="N20" i="3"/>
  <c r="K20" i="3"/>
  <c r="W19" i="3"/>
  <c r="T19" i="3"/>
  <c r="Q19" i="3"/>
  <c r="N19" i="3"/>
  <c r="K19" i="3"/>
  <c r="W18" i="3"/>
  <c r="T18" i="3"/>
  <c r="Q18" i="3"/>
  <c r="N18" i="3"/>
  <c r="K18" i="3"/>
  <c r="W17" i="3"/>
  <c r="T17" i="3"/>
  <c r="Q17" i="3"/>
  <c r="N17" i="3"/>
  <c r="K17" i="3"/>
  <c r="H16" i="3"/>
  <c r="W15" i="3"/>
  <c r="T15" i="3"/>
  <c r="Q15" i="3"/>
  <c r="N15" i="3"/>
  <c r="K15" i="3"/>
  <c r="W14" i="3"/>
  <c r="T14" i="3"/>
  <c r="Q14" i="3"/>
  <c r="N14" i="3"/>
  <c r="K14" i="3"/>
  <c r="W13" i="3"/>
  <c r="T13" i="3"/>
  <c r="Q13" i="3"/>
  <c r="N13" i="3"/>
  <c r="K13" i="3"/>
  <c r="W12" i="3"/>
  <c r="T12" i="3"/>
  <c r="Q12" i="3"/>
  <c r="N12" i="3"/>
  <c r="K12" i="3"/>
  <c r="W11" i="3"/>
  <c r="T11" i="3"/>
  <c r="Q11" i="3"/>
  <c r="N11" i="3"/>
  <c r="K11" i="3"/>
  <c r="H10" i="3"/>
  <c r="T4" i="4" s="1"/>
  <c r="W9" i="3"/>
  <c r="T9" i="3"/>
  <c r="Q9" i="3"/>
  <c r="N9" i="3"/>
  <c r="K9" i="3"/>
  <c r="W8" i="3"/>
  <c r="T8" i="3"/>
  <c r="Q8" i="3"/>
  <c r="N8" i="3"/>
  <c r="K8" i="3"/>
  <c r="W7" i="3"/>
  <c r="T7" i="3"/>
  <c r="Q7" i="3"/>
  <c r="N7" i="3"/>
  <c r="K7" i="3"/>
  <c r="W6" i="3"/>
  <c r="T6" i="3"/>
  <c r="Q6" i="3"/>
  <c r="N6" i="3"/>
  <c r="K6" i="3"/>
  <c r="W5" i="3"/>
  <c r="T5" i="3"/>
  <c r="Q5" i="3"/>
  <c r="N5" i="3"/>
  <c r="K5" i="3"/>
  <c r="H4" i="3"/>
  <c r="T3" i="4" s="1"/>
  <c r="S26" i="8"/>
  <c r="R26" i="8"/>
  <c r="Q26" i="8"/>
  <c r="P26" i="8"/>
  <c r="O26" i="8"/>
  <c r="N26" i="8"/>
  <c r="K26" i="8"/>
  <c r="I26" i="8"/>
  <c r="G26" i="8"/>
  <c r="E26" i="8"/>
  <c r="C26" i="8"/>
  <c r="B26" i="8"/>
  <c r="S25" i="8"/>
  <c r="R25" i="8"/>
  <c r="Q25" i="8"/>
  <c r="P25" i="8"/>
  <c r="O25" i="8"/>
  <c r="N25" i="8"/>
  <c r="K25" i="8"/>
  <c r="I25" i="8"/>
  <c r="G25" i="8"/>
  <c r="E25" i="8"/>
  <c r="C25" i="8"/>
  <c r="B25" i="8"/>
  <c r="S24" i="8"/>
  <c r="R24" i="8"/>
  <c r="Q24" i="8"/>
  <c r="P24" i="8"/>
  <c r="O24" i="8"/>
  <c r="N24" i="8"/>
  <c r="K24" i="8"/>
  <c r="I24" i="8"/>
  <c r="G24" i="8"/>
  <c r="E24" i="8"/>
  <c r="C24" i="8"/>
  <c r="B24" i="8"/>
  <c r="S23" i="8"/>
  <c r="R23" i="8"/>
  <c r="Q23" i="8"/>
  <c r="P23" i="8"/>
  <c r="O23" i="8"/>
  <c r="N23" i="8"/>
  <c r="K23" i="8"/>
  <c r="I23" i="8"/>
  <c r="G23" i="8"/>
  <c r="E23" i="8"/>
  <c r="C23" i="8"/>
  <c r="B23" i="8"/>
  <c r="S22" i="8"/>
  <c r="R22" i="8"/>
  <c r="Q22" i="8"/>
  <c r="P22" i="8"/>
  <c r="O22" i="8"/>
  <c r="N22" i="8"/>
  <c r="K22" i="8"/>
  <c r="I22" i="8"/>
  <c r="G22" i="8"/>
  <c r="E22" i="8"/>
  <c r="C22" i="8"/>
  <c r="B22" i="8"/>
  <c r="S21" i="8"/>
  <c r="R21" i="8"/>
  <c r="Q21" i="8"/>
  <c r="P21" i="8"/>
  <c r="O21" i="8"/>
  <c r="N21" i="8"/>
  <c r="K21" i="8"/>
  <c r="I21" i="8"/>
  <c r="G21" i="8"/>
  <c r="E21" i="8"/>
  <c r="C21" i="8"/>
  <c r="B21" i="8"/>
  <c r="S20" i="8"/>
  <c r="R20" i="8"/>
  <c r="Q20" i="8"/>
  <c r="P20" i="8"/>
  <c r="O20" i="8"/>
  <c r="N20" i="8"/>
  <c r="K20" i="8"/>
  <c r="I20" i="8"/>
  <c r="G20" i="8"/>
  <c r="E20" i="8"/>
  <c r="C20" i="8"/>
  <c r="B20" i="8"/>
  <c r="S19" i="8"/>
  <c r="R19" i="8"/>
  <c r="Q19" i="8"/>
  <c r="P19" i="8"/>
  <c r="O19" i="8"/>
  <c r="N19" i="8"/>
  <c r="K19" i="8"/>
  <c r="I19" i="8"/>
  <c r="G19" i="8"/>
  <c r="E19" i="8"/>
  <c r="C19" i="8"/>
  <c r="B19" i="8"/>
  <c r="S18" i="8"/>
  <c r="R18" i="8"/>
  <c r="Q18" i="8"/>
  <c r="P18" i="8"/>
  <c r="O18" i="8"/>
  <c r="N18" i="8"/>
  <c r="K18" i="8"/>
  <c r="I18" i="8"/>
  <c r="G18" i="8"/>
  <c r="E18" i="8"/>
  <c r="C18" i="8"/>
  <c r="B18" i="8"/>
  <c r="S17" i="8"/>
  <c r="R17" i="8"/>
  <c r="Q17" i="8"/>
  <c r="P17" i="8"/>
  <c r="O17" i="8"/>
  <c r="N17" i="8"/>
  <c r="K17" i="8"/>
  <c r="I17" i="8"/>
  <c r="G17" i="8"/>
  <c r="E17" i="8"/>
  <c r="C17" i="8"/>
  <c r="B17" i="8"/>
  <c r="S16" i="8"/>
  <c r="R16" i="8"/>
  <c r="Q16" i="8"/>
  <c r="P16" i="8"/>
  <c r="O16" i="8"/>
  <c r="N16" i="8"/>
  <c r="K16" i="8"/>
  <c r="I16" i="8"/>
  <c r="G16" i="8"/>
  <c r="E16" i="8"/>
  <c r="C16" i="8"/>
  <c r="B16" i="8"/>
  <c r="S15" i="8"/>
  <c r="R15" i="8"/>
  <c r="Q15" i="8"/>
  <c r="P15" i="8"/>
  <c r="O15" i="8"/>
  <c r="N15" i="8"/>
  <c r="K15" i="8"/>
  <c r="I15" i="8"/>
  <c r="G15" i="8"/>
  <c r="E15" i="8"/>
  <c r="C15" i="8"/>
  <c r="B15" i="8"/>
  <c r="S14" i="8"/>
  <c r="R14" i="8"/>
  <c r="Q14" i="8"/>
  <c r="P14" i="8"/>
  <c r="O14" i="8"/>
  <c r="N14" i="8"/>
  <c r="K14" i="8"/>
  <c r="I14" i="8"/>
  <c r="G14" i="8"/>
  <c r="E14" i="8"/>
  <c r="C14" i="8"/>
  <c r="B14" i="8"/>
  <c r="S13" i="8"/>
  <c r="R13" i="8"/>
  <c r="Q13" i="8"/>
  <c r="P13" i="8"/>
  <c r="O13" i="8"/>
  <c r="N13" i="8"/>
  <c r="K13" i="8"/>
  <c r="I13" i="8"/>
  <c r="G13" i="8"/>
  <c r="E13" i="8"/>
  <c r="C13" i="8"/>
  <c r="B13" i="8"/>
  <c r="S12" i="8"/>
  <c r="R12" i="8"/>
  <c r="Q12" i="8"/>
  <c r="P12" i="8"/>
  <c r="O12" i="8"/>
  <c r="N12" i="8"/>
  <c r="K12" i="8"/>
  <c r="I12" i="8"/>
  <c r="G12" i="8"/>
  <c r="E12" i="8"/>
  <c r="C12" i="8"/>
  <c r="B12" i="8"/>
  <c r="S11" i="8"/>
  <c r="R11" i="8"/>
  <c r="Q11" i="8"/>
  <c r="P11" i="8"/>
  <c r="O11" i="8"/>
  <c r="N11" i="8"/>
  <c r="K11" i="8"/>
  <c r="I11" i="8"/>
  <c r="G11" i="8"/>
  <c r="E11" i="8"/>
  <c r="C11" i="8"/>
  <c r="B11" i="8"/>
  <c r="S10" i="8"/>
  <c r="R10" i="8"/>
  <c r="Q10" i="8"/>
  <c r="P10" i="8"/>
  <c r="O10" i="8"/>
  <c r="N10" i="8"/>
  <c r="K10" i="8"/>
  <c r="I10" i="8"/>
  <c r="G10" i="8"/>
  <c r="E10" i="8"/>
  <c r="C10" i="8"/>
  <c r="B10" i="8"/>
  <c r="S9" i="8"/>
  <c r="R9" i="8"/>
  <c r="Q9" i="8"/>
  <c r="P9" i="8"/>
  <c r="O9" i="8"/>
  <c r="N9" i="8"/>
  <c r="K9" i="8"/>
  <c r="I9" i="8"/>
  <c r="G9" i="8"/>
  <c r="E9" i="8"/>
  <c r="C9" i="8"/>
  <c r="B9" i="8"/>
  <c r="S8" i="8"/>
  <c r="R8" i="8"/>
  <c r="Q8" i="8"/>
  <c r="P8" i="8"/>
  <c r="O8" i="8"/>
  <c r="N8" i="8"/>
  <c r="K8" i="8"/>
  <c r="I8" i="8"/>
  <c r="G8" i="8"/>
  <c r="E8" i="8"/>
  <c r="C8" i="8"/>
  <c r="B8" i="8"/>
  <c r="S7" i="8"/>
  <c r="R7" i="8"/>
  <c r="Q7" i="8"/>
  <c r="P7" i="8"/>
  <c r="O7" i="8"/>
  <c r="N7" i="8"/>
  <c r="K7" i="8"/>
  <c r="I7" i="8"/>
  <c r="G7" i="8"/>
  <c r="E7" i="8"/>
  <c r="C7" i="8"/>
  <c r="B7" i="8"/>
  <c r="S6" i="8"/>
  <c r="R6" i="8"/>
  <c r="Q6" i="8"/>
  <c r="P6" i="8"/>
  <c r="O6" i="8"/>
  <c r="N6" i="8"/>
  <c r="K6" i="8"/>
  <c r="I6" i="8"/>
  <c r="G6" i="8"/>
  <c r="E6" i="8"/>
  <c r="C6" i="8"/>
  <c r="B6" i="8"/>
  <c r="S5" i="8"/>
  <c r="R5" i="8"/>
  <c r="Q5" i="8"/>
  <c r="P5" i="8"/>
  <c r="O5" i="8"/>
  <c r="N5" i="8"/>
  <c r="K5" i="8"/>
  <c r="I5" i="8"/>
  <c r="G5" i="8"/>
  <c r="E5" i="8"/>
  <c r="C5" i="8"/>
  <c r="B5" i="8"/>
  <c r="S4" i="8"/>
  <c r="R4" i="8"/>
  <c r="Q4" i="8"/>
  <c r="P4" i="8"/>
  <c r="O4" i="8"/>
  <c r="N4" i="8"/>
  <c r="K4" i="8"/>
  <c r="I4" i="8"/>
  <c r="G4" i="8"/>
  <c r="E4" i="8"/>
  <c r="C4" i="8"/>
  <c r="B4" i="8"/>
  <c r="S3" i="8"/>
  <c r="R3" i="8"/>
  <c r="Q3" i="8"/>
  <c r="P3" i="8"/>
  <c r="O3" i="8"/>
  <c r="N3" i="8"/>
  <c r="K3" i="8"/>
  <c r="I3" i="8"/>
  <c r="G3" i="8"/>
  <c r="E3" i="8"/>
  <c r="C3" i="8"/>
  <c r="B3" i="8"/>
  <c r="W147" i="7"/>
  <c r="T147" i="7"/>
  <c r="Q147" i="7"/>
  <c r="N147" i="7"/>
  <c r="K147" i="7"/>
  <c r="W146" i="7"/>
  <c r="T146" i="7"/>
  <c r="Q146" i="7"/>
  <c r="N146" i="7"/>
  <c r="K146" i="7"/>
  <c r="W145" i="7"/>
  <c r="T145" i="7"/>
  <c r="Q145" i="7"/>
  <c r="N145" i="7"/>
  <c r="K145" i="7"/>
  <c r="W144" i="7"/>
  <c r="T144" i="7"/>
  <c r="Q144" i="7"/>
  <c r="N144" i="7"/>
  <c r="K144" i="7"/>
  <c r="W143" i="7"/>
  <c r="T143" i="7"/>
  <c r="Q143" i="7"/>
  <c r="N143" i="7"/>
  <c r="K143" i="7"/>
  <c r="AD142" i="7"/>
  <c r="L26" i="8" s="1"/>
  <c r="AC142" i="7"/>
  <c r="J26" i="8" s="1"/>
  <c r="AB142" i="7"/>
  <c r="H26" i="8" s="1"/>
  <c r="AA142" i="7"/>
  <c r="F26" i="8" s="1"/>
  <c r="Z142" i="7"/>
  <c r="D26" i="8" s="1"/>
  <c r="Y142" i="7"/>
  <c r="H142" i="7"/>
  <c r="T26" i="8" s="1"/>
  <c r="W141" i="7"/>
  <c r="T141" i="7"/>
  <c r="Q141" i="7"/>
  <c r="N141" i="7"/>
  <c r="K141" i="7"/>
  <c r="W140" i="7"/>
  <c r="T140" i="7"/>
  <c r="Q140" i="7"/>
  <c r="N140" i="7"/>
  <c r="K140" i="7"/>
  <c r="W139" i="7"/>
  <c r="T139" i="7"/>
  <c r="Q139" i="7"/>
  <c r="N139" i="7"/>
  <c r="K139" i="7"/>
  <c r="W138" i="7"/>
  <c r="T138" i="7"/>
  <c r="Q138" i="7"/>
  <c r="N138" i="7"/>
  <c r="K138" i="7"/>
  <c r="W137" i="7"/>
  <c r="T137" i="7"/>
  <c r="Q137" i="7"/>
  <c r="N137" i="7"/>
  <c r="K137" i="7"/>
  <c r="AD136" i="7"/>
  <c r="L25" i="8" s="1"/>
  <c r="AC136" i="7"/>
  <c r="J25" i="8" s="1"/>
  <c r="AB136" i="7"/>
  <c r="H25" i="8" s="1"/>
  <c r="AA136" i="7"/>
  <c r="F25" i="8" s="1"/>
  <c r="Z136" i="7"/>
  <c r="D25" i="8" s="1"/>
  <c r="Y136" i="7"/>
  <c r="H136" i="7"/>
  <c r="T25" i="8" s="1"/>
  <c r="W135" i="7"/>
  <c r="T135" i="7"/>
  <c r="Q135" i="7"/>
  <c r="N135" i="7"/>
  <c r="K135" i="7"/>
  <c r="W134" i="7"/>
  <c r="T134" i="7"/>
  <c r="Q134" i="7"/>
  <c r="N134" i="7"/>
  <c r="K134" i="7"/>
  <c r="W133" i="7"/>
  <c r="T133" i="7"/>
  <c r="Q133" i="7"/>
  <c r="N133" i="7"/>
  <c r="K133" i="7"/>
  <c r="W132" i="7"/>
  <c r="T132" i="7"/>
  <c r="Q132" i="7"/>
  <c r="N132" i="7"/>
  <c r="K132" i="7"/>
  <c r="W131" i="7"/>
  <c r="T131" i="7"/>
  <c r="Q131" i="7"/>
  <c r="N131" i="7"/>
  <c r="K131" i="7"/>
  <c r="AD130" i="7"/>
  <c r="L24" i="8" s="1"/>
  <c r="AC130" i="7"/>
  <c r="J24" i="8" s="1"/>
  <c r="AB130" i="7"/>
  <c r="H24" i="8" s="1"/>
  <c r="AA130" i="7"/>
  <c r="F24" i="8" s="1"/>
  <c r="Z130" i="7"/>
  <c r="D24" i="8" s="1"/>
  <c r="Y130" i="7"/>
  <c r="H130" i="7"/>
  <c r="T24" i="8" s="1"/>
  <c r="W129" i="7"/>
  <c r="T129" i="7"/>
  <c r="Q129" i="7"/>
  <c r="N129" i="7"/>
  <c r="K129" i="7"/>
  <c r="W128" i="7"/>
  <c r="T128" i="7"/>
  <c r="Q128" i="7"/>
  <c r="N128" i="7"/>
  <c r="K128" i="7"/>
  <c r="W127" i="7"/>
  <c r="T127" i="7"/>
  <c r="Q127" i="7"/>
  <c r="N127" i="7"/>
  <c r="K127" i="7"/>
  <c r="W126" i="7"/>
  <c r="T126" i="7"/>
  <c r="Q126" i="7"/>
  <c r="N126" i="7"/>
  <c r="K126" i="7"/>
  <c r="W125" i="7"/>
  <c r="T125" i="7"/>
  <c r="Q125" i="7"/>
  <c r="N125" i="7"/>
  <c r="K125" i="7"/>
  <c r="AD124" i="7"/>
  <c r="L23" i="8" s="1"/>
  <c r="AC124" i="7"/>
  <c r="J23" i="8" s="1"/>
  <c r="AB124" i="7"/>
  <c r="H23" i="8" s="1"/>
  <c r="AA124" i="7"/>
  <c r="F23" i="8" s="1"/>
  <c r="Z124" i="7"/>
  <c r="D23" i="8" s="1"/>
  <c r="Y124" i="7"/>
  <c r="H124" i="7"/>
  <c r="T23" i="8" s="1"/>
  <c r="W123" i="7"/>
  <c r="T123" i="7"/>
  <c r="Q123" i="7"/>
  <c r="N123" i="7"/>
  <c r="K123" i="7"/>
  <c r="W122" i="7"/>
  <c r="T122" i="7"/>
  <c r="Q122" i="7"/>
  <c r="N122" i="7"/>
  <c r="K122" i="7"/>
  <c r="W121" i="7"/>
  <c r="T121" i="7"/>
  <c r="Q121" i="7"/>
  <c r="N121" i="7"/>
  <c r="K121" i="7"/>
  <c r="W120" i="7"/>
  <c r="T120" i="7"/>
  <c r="Q120" i="7"/>
  <c r="N120" i="7"/>
  <c r="K120" i="7"/>
  <c r="W119" i="7"/>
  <c r="T119" i="7"/>
  <c r="Q119" i="7"/>
  <c r="N119" i="7"/>
  <c r="K119" i="7"/>
  <c r="AD118" i="7"/>
  <c r="L22" i="8" s="1"/>
  <c r="AC118" i="7"/>
  <c r="J22" i="8" s="1"/>
  <c r="AB118" i="7"/>
  <c r="H22" i="8" s="1"/>
  <c r="AA118" i="7"/>
  <c r="F22" i="8" s="1"/>
  <c r="Z118" i="7"/>
  <c r="D22" i="8" s="1"/>
  <c r="Y118" i="7"/>
  <c r="H118" i="7"/>
  <c r="T22" i="8" s="1"/>
  <c r="AD112" i="7"/>
  <c r="L21" i="8" s="1"/>
  <c r="AC112" i="7"/>
  <c r="J21" i="8" s="1"/>
  <c r="AB112" i="7"/>
  <c r="H21" i="8" s="1"/>
  <c r="AA112" i="7"/>
  <c r="F21" i="8" s="1"/>
  <c r="Z112" i="7"/>
  <c r="D21" i="8" s="1"/>
  <c r="Y112" i="7"/>
  <c r="T21" i="8"/>
  <c r="AD106" i="7"/>
  <c r="L20" i="8" s="1"/>
  <c r="AC106" i="7"/>
  <c r="J20" i="8" s="1"/>
  <c r="AB106" i="7"/>
  <c r="H20" i="8" s="1"/>
  <c r="AA106" i="7"/>
  <c r="F20" i="8" s="1"/>
  <c r="Z106" i="7"/>
  <c r="D20" i="8" s="1"/>
  <c r="Y106" i="7"/>
  <c r="T20" i="8"/>
  <c r="AD100" i="7"/>
  <c r="L19" i="8" s="1"/>
  <c r="AC100" i="7"/>
  <c r="J19" i="8" s="1"/>
  <c r="AB100" i="7"/>
  <c r="H19" i="8" s="1"/>
  <c r="AA100" i="7"/>
  <c r="F19" i="8" s="1"/>
  <c r="Z100" i="7"/>
  <c r="D19" i="8" s="1"/>
  <c r="Y100" i="7"/>
  <c r="T19" i="8"/>
  <c r="AD94" i="7"/>
  <c r="L18" i="8" s="1"/>
  <c r="AC94" i="7"/>
  <c r="J18" i="8" s="1"/>
  <c r="AB94" i="7"/>
  <c r="H18" i="8" s="1"/>
  <c r="AA94" i="7"/>
  <c r="F18" i="8" s="1"/>
  <c r="Z94" i="7"/>
  <c r="D18" i="8" s="1"/>
  <c r="Y94" i="7"/>
  <c r="AD88" i="7"/>
  <c r="L17" i="8" s="1"/>
  <c r="AC88" i="7"/>
  <c r="J17" i="8" s="1"/>
  <c r="AB88" i="7"/>
  <c r="H17" i="8" s="1"/>
  <c r="AA88" i="7"/>
  <c r="F17" i="8" s="1"/>
  <c r="Z88" i="7"/>
  <c r="D17" i="8" s="1"/>
  <c r="Y88" i="7"/>
  <c r="AD82" i="7"/>
  <c r="L16" i="8" s="1"/>
  <c r="AC82" i="7"/>
  <c r="J16" i="8" s="1"/>
  <c r="AB82" i="7"/>
  <c r="H16" i="8" s="1"/>
  <c r="AA82" i="7"/>
  <c r="F16" i="8" s="1"/>
  <c r="Z82" i="7"/>
  <c r="D16" i="8" s="1"/>
  <c r="Y82" i="7"/>
  <c r="AD76" i="7"/>
  <c r="L15" i="8" s="1"/>
  <c r="AC76" i="7"/>
  <c r="J15" i="8" s="1"/>
  <c r="AB76" i="7"/>
  <c r="H15" i="8" s="1"/>
  <c r="AA76" i="7"/>
  <c r="F15" i="8" s="1"/>
  <c r="Z76" i="7"/>
  <c r="D15" i="8" s="1"/>
  <c r="Y76" i="7"/>
  <c r="AD70" i="7"/>
  <c r="L14" i="8" s="1"/>
  <c r="AC70" i="7"/>
  <c r="J14" i="8" s="1"/>
  <c r="AB70" i="7"/>
  <c r="H14" i="8" s="1"/>
  <c r="AA70" i="7"/>
  <c r="F14" i="8" s="1"/>
  <c r="Z70" i="7"/>
  <c r="D14" i="8" s="1"/>
  <c r="Y70" i="7"/>
  <c r="T14" i="8"/>
  <c r="AD64" i="7"/>
  <c r="L13" i="8" s="1"/>
  <c r="AC64" i="7"/>
  <c r="J13" i="8" s="1"/>
  <c r="AB64" i="7"/>
  <c r="H13" i="8" s="1"/>
  <c r="AA64" i="7"/>
  <c r="F13" i="8" s="1"/>
  <c r="Z64" i="7"/>
  <c r="D13" i="8" s="1"/>
  <c r="Y64" i="7"/>
  <c r="AD58" i="7"/>
  <c r="L12" i="8" s="1"/>
  <c r="AC58" i="7"/>
  <c r="J12" i="8" s="1"/>
  <c r="AB58" i="7"/>
  <c r="H12" i="8" s="1"/>
  <c r="AA58" i="7"/>
  <c r="F12" i="8" s="1"/>
  <c r="Z58" i="7"/>
  <c r="D12" i="8" s="1"/>
  <c r="Y58" i="7"/>
  <c r="AD52" i="7"/>
  <c r="L11" i="8" s="1"/>
  <c r="AC52" i="7"/>
  <c r="J11" i="8" s="1"/>
  <c r="AB52" i="7"/>
  <c r="H11" i="8" s="1"/>
  <c r="AA52" i="7"/>
  <c r="F11" i="8" s="1"/>
  <c r="Z52" i="7"/>
  <c r="D11" i="8" s="1"/>
  <c r="Y52" i="7"/>
  <c r="AD46" i="7"/>
  <c r="L10" i="8" s="1"/>
  <c r="AC46" i="7"/>
  <c r="J10" i="8" s="1"/>
  <c r="AB46" i="7"/>
  <c r="H10" i="8" s="1"/>
  <c r="AA46" i="7"/>
  <c r="F10" i="8" s="1"/>
  <c r="Z46" i="7"/>
  <c r="D10" i="8" s="1"/>
  <c r="Y46" i="7"/>
  <c r="AD40" i="7"/>
  <c r="L9" i="8" s="1"/>
  <c r="AC40" i="7"/>
  <c r="J9" i="8" s="1"/>
  <c r="AB40" i="7"/>
  <c r="H9" i="8" s="1"/>
  <c r="AA40" i="7"/>
  <c r="F9" i="8" s="1"/>
  <c r="Z40" i="7"/>
  <c r="D9" i="8" s="1"/>
  <c r="Y40" i="7"/>
  <c r="AD34" i="7"/>
  <c r="L8" i="8" s="1"/>
  <c r="AC34" i="7"/>
  <c r="J8" i="8" s="1"/>
  <c r="AB34" i="7"/>
  <c r="H8" i="8" s="1"/>
  <c r="AA34" i="7"/>
  <c r="F8" i="8" s="1"/>
  <c r="Z34" i="7"/>
  <c r="D8" i="8" s="1"/>
  <c r="Y34" i="7"/>
  <c r="AD28" i="7"/>
  <c r="L7" i="8" s="1"/>
  <c r="AC28" i="7"/>
  <c r="J7" i="8" s="1"/>
  <c r="AB28" i="7"/>
  <c r="H7" i="8" s="1"/>
  <c r="AA28" i="7"/>
  <c r="F7" i="8" s="1"/>
  <c r="Z28" i="7"/>
  <c r="D7" i="8" s="1"/>
  <c r="Y28" i="7"/>
  <c r="AD22" i="7"/>
  <c r="L6" i="8" s="1"/>
  <c r="AC22" i="7"/>
  <c r="J6" i="8" s="1"/>
  <c r="AB22" i="7"/>
  <c r="H6" i="8" s="1"/>
  <c r="AA22" i="7"/>
  <c r="F6" i="8" s="1"/>
  <c r="Z22" i="7"/>
  <c r="D6" i="8" s="1"/>
  <c r="Y22" i="7"/>
  <c r="T6" i="8"/>
  <c r="AD16" i="7"/>
  <c r="L5" i="8" s="1"/>
  <c r="AC16" i="7"/>
  <c r="J5" i="8" s="1"/>
  <c r="AB16" i="7"/>
  <c r="H5" i="8" s="1"/>
  <c r="AA16" i="7"/>
  <c r="F5" i="8" s="1"/>
  <c r="Z16" i="7"/>
  <c r="D5" i="8" s="1"/>
  <c r="Y16" i="7"/>
  <c r="AD10" i="7"/>
  <c r="L4" i="8" s="1"/>
  <c r="AC10" i="7"/>
  <c r="J4" i="8" s="1"/>
  <c r="AB10" i="7"/>
  <c r="H4" i="8" s="1"/>
  <c r="AA10" i="7"/>
  <c r="F4" i="8" s="1"/>
  <c r="Z10" i="7"/>
  <c r="D4" i="8" s="1"/>
  <c r="Y10" i="7"/>
  <c r="T4" i="8"/>
  <c r="AD4" i="7"/>
  <c r="L3" i="8" s="1"/>
  <c r="AC4" i="7"/>
  <c r="J3" i="8" s="1"/>
  <c r="AB4" i="7"/>
  <c r="H3" i="8" s="1"/>
  <c r="AA4" i="7"/>
  <c r="F3" i="8" s="1"/>
  <c r="Z4" i="7"/>
  <c r="D3" i="8" s="1"/>
  <c r="Y4" i="7"/>
  <c r="T3" i="8"/>
  <c r="S26" i="4"/>
  <c r="R26" i="4"/>
  <c r="Q26" i="4"/>
  <c r="P26" i="4"/>
  <c r="O26" i="4"/>
  <c r="N26" i="4"/>
  <c r="K26" i="4"/>
  <c r="I26" i="4"/>
  <c r="G26" i="4"/>
  <c r="E26" i="4"/>
  <c r="C26" i="4"/>
  <c r="B26" i="4"/>
  <c r="S25" i="4"/>
  <c r="R25" i="4"/>
  <c r="Q25" i="4"/>
  <c r="P25" i="4"/>
  <c r="O25" i="4"/>
  <c r="N25" i="4"/>
  <c r="K25" i="4"/>
  <c r="I25" i="4"/>
  <c r="G25" i="4"/>
  <c r="E25" i="4"/>
  <c r="C25" i="4"/>
  <c r="B25" i="4"/>
  <c r="S24" i="4"/>
  <c r="R24" i="4"/>
  <c r="Q24" i="4"/>
  <c r="P24" i="4"/>
  <c r="O24" i="4"/>
  <c r="N24" i="4"/>
  <c r="K24" i="4"/>
  <c r="I24" i="4"/>
  <c r="G24" i="4"/>
  <c r="E24" i="4"/>
  <c r="C24" i="4"/>
  <c r="B24" i="4"/>
  <c r="S23" i="4"/>
  <c r="R23" i="4"/>
  <c r="Q23" i="4"/>
  <c r="P23" i="4"/>
  <c r="O23" i="4"/>
  <c r="N23" i="4"/>
  <c r="K23" i="4"/>
  <c r="I23" i="4"/>
  <c r="G23" i="4"/>
  <c r="E23" i="4"/>
  <c r="C23" i="4"/>
  <c r="B23" i="4"/>
  <c r="S22" i="4"/>
  <c r="R22" i="4"/>
  <c r="Q22" i="4"/>
  <c r="P22" i="4"/>
  <c r="O22" i="4"/>
  <c r="N22" i="4"/>
  <c r="K22" i="4"/>
  <c r="I22" i="4"/>
  <c r="G22" i="4"/>
  <c r="E22" i="4"/>
  <c r="C22" i="4"/>
  <c r="B22" i="4"/>
  <c r="T21" i="4"/>
  <c r="S21" i="4"/>
  <c r="R21" i="4"/>
  <c r="Q21" i="4"/>
  <c r="P21" i="4"/>
  <c r="O21" i="4"/>
  <c r="N21" i="4"/>
  <c r="K21" i="4"/>
  <c r="I21" i="4"/>
  <c r="G21" i="4"/>
  <c r="E21" i="4"/>
  <c r="C21" i="4"/>
  <c r="B21" i="4"/>
  <c r="S20" i="4"/>
  <c r="R20" i="4"/>
  <c r="Q20" i="4"/>
  <c r="P20" i="4"/>
  <c r="O20" i="4"/>
  <c r="N20" i="4"/>
  <c r="K20" i="4"/>
  <c r="I20" i="4"/>
  <c r="G20" i="4"/>
  <c r="E20" i="4"/>
  <c r="C20" i="4"/>
  <c r="B20" i="4"/>
  <c r="T19" i="4"/>
  <c r="S19" i="4"/>
  <c r="R19" i="4"/>
  <c r="Q19" i="4"/>
  <c r="P19" i="4"/>
  <c r="O19" i="4"/>
  <c r="N19" i="4"/>
  <c r="K19" i="4"/>
  <c r="I19" i="4"/>
  <c r="G19" i="4"/>
  <c r="E19" i="4"/>
  <c r="C19" i="4"/>
  <c r="B19" i="4"/>
  <c r="S18" i="4"/>
  <c r="R18" i="4"/>
  <c r="Q18" i="4"/>
  <c r="P18" i="4"/>
  <c r="O18" i="4"/>
  <c r="N18" i="4"/>
  <c r="K18" i="4"/>
  <c r="I18" i="4"/>
  <c r="G18" i="4"/>
  <c r="E18" i="4"/>
  <c r="C18" i="4"/>
  <c r="B18" i="4"/>
  <c r="S17" i="4"/>
  <c r="R17" i="4"/>
  <c r="Q17" i="4"/>
  <c r="P17" i="4"/>
  <c r="O17" i="4"/>
  <c r="N17" i="4"/>
  <c r="K17" i="4"/>
  <c r="I17" i="4"/>
  <c r="G17" i="4"/>
  <c r="E17" i="4"/>
  <c r="C17" i="4"/>
  <c r="B17" i="4"/>
  <c r="T16" i="4"/>
  <c r="S16" i="4"/>
  <c r="R16" i="4"/>
  <c r="Q16" i="4"/>
  <c r="P16" i="4"/>
  <c r="O16" i="4"/>
  <c r="N16" i="4"/>
  <c r="K16" i="4"/>
  <c r="I16" i="4"/>
  <c r="G16" i="4"/>
  <c r="E16" i="4"/>
  <c r="C16" i="4"/>
  <c r="B16" i="4"/>
  <c r="T15" i="4"/>
  <c r="S15" i="4"/>
  <c r="R15" i="4"/>
  <c r="Q15" i="4"/>
  <c r="P15" i="4"/>
  <c r="O15" i="4"/>
  <c r="N15" i="4"/>
  <c r="K15" i="4"/>
  <c r="I15" i="4"/>
  <c r="G15" i="4"/>
  <c r="E15" i="4"/>
  <c r="C15" i="4"/>
  <c r="B15" i="4"/>
  <c r="S14" i="4"/>
  <c r="R14" i="4"/>
  <c r="Q14" i="4"/>
  <c r="P14" i="4"/>
  <c r="O14" i="4"/>
  <c r="N14" i="4"/>
  <c r="K14" i="4"/>
  <c r="I14" i="4"/>
  <c r="G14" i="4"/>
  <c r="E14" i="4"/>
  <c r="C14" i="4"/>
  <c r="B14" i="4"/>
  <c r="T13" i="4"/>
  <c r="S13" i="4"/>
  <c r="R13" i="4"/>
  <c r="Q13" i="4"/>
  <c r="P13" i="4"/>
  <c r="O13" i="4"/>
  <c r="N13" i="4"/>
  <c r="K13" i="4"/>
  <c r="I13" i="4"/>
  <c r="G13" i="4"/>
  <c r="E13" i="4"/>
  <c r="C13" i="4"/>
  <c r="B13" i="4"/>
  <c r="S12" i="4"/>
  <c r="R12" i="4"/>
  <c r="Q12" i="4"/>
  <c r="P12" i="4"/>
  <c r="O12" i="4"/>
  <c r="N12" i="4"/>
  <c r="K12" i="4"/>
  <c r="I12" i="4"/>
  <c r="G12" i="4"/>
  <c r="E12" i="4"/>
  <c r="C12" i="4"/>
  <c r="B12" i="4"/>
  <c r="T11" i="4"/>
  <c r="S11" i="4"/>
  <c r="R11" i="4"/>
  <c r="Q11" i="4"/>
  <c r="P11" i="4"/>
  <c r="O11" i="4"/>
  <c r="N11" i="4"/>
  <c r="K11" i="4"/>
  <c r="I11" i="4"/>
  <c r="G11" i="4"/>
  <c r="E11" i="4"/>
  <c r="C11" i="4"/>
  <c r="B11" i="4"/>
  <c r="T10" i="4"/>
  <c r="S10" i="4"/>
  <c r="R10" i="4"/>
  <c r="Q10" i="4"/>
  <c r="P10" i="4"/>
  <c r="O10" i="4"/>
  <c r="N10" i="4"/>
  <c r="K10" i="4"/>
  <c r="I10" i="4"/>
  <c r="G10" i="4"/>
  <c r="E10" i="4"/>
  <c r="C10" i="4"/>
  <c r="B10" i="4"/>
  <c r="S9" i="4"/>
  <c r="R9" i="4"/>
  <c r="Q9" i="4"/>
  <c r="P9" i="4"/>
  <c r="O9" i="4"/>
  <c r="N9" i="4"/>
  <c r="K9" i="4"/>
  <c r="I9" i="4"/>
  <c r="G9" i="4"/>
  <c r="E9" i="4"/>
  <c r="C9" i="4"/>
  <c r="B9" i="4"/>
  <c r="T8" i="4"/>
  <c r="S8" i="4"/>
  <c r="R8" i="4"/>
  <c r="Q8" i="4"/>
  <c r="P8" i="4"/>
  <c r="O8" i="4"/>
  <c r="N8" i="4"/>
  <c r="K8" i="4"/>
  <c r="I8" i="4"/>
  <c r="G8" i="4"/>
  <c r="E8" i="4"/>
  <c r="C8" i="4"/>
  <c r="B8" i="4"/>
  <c r="S7" i="4"/>
  <c r="R7" i="4"/>
  <c r="Q7" i="4"/>
  <c r="P7" i="4"/>
  <c r="O7" i="4"/>
  <c r="N7" i="4"/>
  <c r="K7" i="4"/>
  <c r="I7" i="4"/>
  <c r="G7" i="4"/>
  <c r="E7" i="4"/>
  <c r="C7" i="4"/>
  <c r="B7" i="4"/>
  <c r="S6" i="4"/>
  <c r="R6" i="4"/>
  <c r="Q6" i="4"/>
  <c r="P6" i="4"/>
  <c r="O6" i="4"/>
  <c r="N6" i="4"/>
  <c r="K6" i="4"/>
  <c r="I6" i="4"/>
  <c r="G6" i="4"/>
  <c r="E6" i="4"/>
  <c r="C6" i="4"/>
  <c r="B6" i="4"/>
  <c r="T5" i="4"/>
  <c r="S5" i="4"/>
  <c r="R5" i="4"/>
  <c r="Q5" i="4"/>
  <c r="P5" i="4"/>
  <c r="O5" i="4"/>
  <c r="N5" i="4"/>
  <c r="K5" i="4"/>
  <c r="I5" i="4"/>
  <c r="G5" i="4"/>
  <c r="E5" i="4"/>
  <c r="C5" i="4"/>
  <c r="B5" i="4"/>
  <c r="S4" i="4"/>
  <c r="R4" i="4"/>
  <c r="Q4" i="4"/>
  <c r="P4" i="4"/>
  <c r="O4" i="4"/>
  <c r="N4" i="4"/>
  <c r="K4" i="4"/>
  <c r="I4" i="4"/>
  <c r="G4" i="4"/>
  <c r="E4" i="4"/>
  <c r="C4" i="4"/>
  <c r="B4" i="4"/>
  <c r="S3" i="4"/>
  <c r="R3" i="4"/>
  <c r="Q3" i="4"/>
  <c r="P3" i="4"/>
  <c r="O3" i="4"/>
  <c r="N3" i="4"/>
  <c r="K3" i="4"/>
  <c r="I3" i="4"/>
  <c r="G3" i="4"/>
  <c r="E3" i="4"/>
  <c r="C3" i="4"/>
  <c r="B3" i="4"/>
  <c r="W147" i="3"/>
  <c r="T147" i="3"/>
  <c r="Q147" i="3"/>
  <c r="N147" i="3"/>
  <c r="K147" i="3"/>
  <c r="W146" i="3"/>
  <c r="T146" i="3"/>
  <c r="Q146" i="3"/>
  <c r="N146" i="3"/>
  <c r="K146" i="3"/>
  <c r="W145" i="3"/>
  <c r="T145" i="3"/>
  <c r="Q145" i="3"/>
  <c r="N145" i="3"/>
  <c r="K145" i="3"/>
  <c r="W144" i="3"/>
  <c r="T144" i="3"/>
  <c r="Q144" i="3"/>
  <c r="N144" i="3"/>
  <c r="K144" i="3"/>
  <c r="W143" i="3"/>
  <c r="T143" i="3"/>
  <c r="Q143" i="3"/>
  <c r="N143" i="3"/>
  <c r="K143" i="3"/>
  <c r="AD142" i="3"/>
  <c r="L26" i="4" s="1"/>
  <c r="AC142" i="3"/>
  <c r="J26" i="4" s="1"/>
  <c r="AB142" i="3"/>
  <c r="H26" i="4" s="1"/>
  <c r="AA142" i="3"/>
  <c r="F26" i="4" s="1"/>
  <c r="Z142" i="3"/>
  <c r="D26" i="4" s="1"/>
  <c r="Y142" i="3"/>
  <c r="H142" i="3"/>
  <c r="T26" i="4" s="1"/>
  <c r="T141" i="3"/>
  <c r="Q141" i="3"/>
  <c r="N141" i="3"/>
  <c r="K141" i="3"/>
  <c r="T140" i="3"/>
  <c r="Q140" i="3"/>
  <c r="N140" i="3"/>
  <c r="K140" i="3"/>
  <c r="T139" i="3"/>
  <c r="Q139" i="3"/>
  <c r="N139" i="3"/>
  <c r="K139" i="3"/>
  <c r="T138" i="3"/>
  <c r="Q138" i="3"/>
  <c r="N138" i="3"/>
  <c r="K138" i="3"/>
  <c r="T137" i="3"/>
  <c r="Q137" i="3"/>
  <c r="N137" i="3"/>
  <c r="K137" i="3"/>
  <c r="AD136" i="3"/>
  <c r="L25" i="4" s="1"/>
  <c r="AC136" i="3"/>
  <c r="J25" i="4" s="1"/>
  <c r="AB136" i="3"/>
  <c r="H25" i="4" s="1"/>
  <c r="AA136" i="3"/>
  <c r="F25" i="4" s="1"/>
  <c r="Z136" i="3"/>
  <c r="D25" i="4" s="1"/>
  <c r="Y136" i="3"/>
  <c r="H136" i="3"/>
  <c r="T25" i="4" s="1"/>
  <c r="W135" i="3"/>
  <c r="T135" i="3"/>
  <c r="Q135" i="3"/>
  <c r="N135" i="3"/>
  <c r="K135" i="3"/>
  <c r="W134" i="3"/>
  <c r="T134" i="3"/>
  <c r="Q134" i="3"/>
  <c r="N134" i="3"/>
  <c r="K134" i="3"/>
  <c r="W133" i="3"/>
  <c r="T133" i="3"/>
  <c r="Q133" i="3"/>
  <c r="N133" i="3"/>
  <c r="K133" i="3"/>
  <c r="W132" i="3"/>
  <c r="T132" i="3"/>
  <c r="Q132" i="3"/>
  <c r="N132" i="3"/>
  <c r="K132" i="3"/>
  <c r="W131" i="3"/>
  <c r="T131" i="3"/>
  <c r="Q131" i="3"/>
  <c r="N131" i="3"/>
  <c r="K131" i="3"/>
  <c r="AD130" i="3"/>
  <c r="L24" i="4" s="1"/>
  <c r="AC130" i="3"/>
  <c r="J24" i="4" s="1"/>
  <c r="AB130" i="3"/>
  <c r="H24" i="4" s="1"/>
  <c r="AA130" i="3"/>
  <c r="F24" i="4" s="1"/>
  <c r="Z130" i="3"/>
  <c r="D24" i="4" s="1"/>
  <c r="Y130" i="3"/>
  <c r="H130" i="3"/>
  <c r="T24" i="4" s="1"/>
  <c r="W129" i="3"/>
  <c r="T129" i="3"/>
  <c r="Q129" i="3"/>
  <c r="N129" i="3"/>
  <c r="K129" i="3"/>
  <c r="W128" i="3"/>
  <c r="T128" i="3"/>
  <c r="Q128" i="3"/>
  <c r="N128" i="3"/>
  <c r="K128" i="3"/>
  <c r="W127" i="3"/>
  <c r="T127" i="3"/>
  <c r="Q127" i="3"/>
  <c r="N127" i="3"/>
  <c r="K127" i="3"/>
  <c r="W126" i="3"/>
  <c r="T126" i="3"/>
  <c r="Q126" i="3"/>
  <c r="N126" i="3"/>
  <c r="K126" i="3"/>
  <c r="W125" i="3"/>
  <c r="T125" i="3"/>
  <c r="Q125" i="3"/>
  <c r="N125" i="3"/>
  <c r="K125" i="3"/>
  <c r="AD124" i="3"/>
  <c r="L23" i="4" s="1"/>
  <c r="AC124" i="3"/>
  <c r="J23" i="4" s="1"/>
  <c r="AB124" i="3"/>
  <c r="H23" i="4" s="1"/>
  <c r="AA124" i="3"/>
  <c r="F23" i="4" s="1"/>
  <c r="Z124" i="3"/>
  <c r="D23" i="4" s="1"/>
  <c r="Y124" i="3"/>
  <c r="H124" i="3"/>
  <c r="T23" i="4" s="1"/>
  <c r="W123" i="3"/>
  <c r="T123" i="3"/>
  <c r="Q123" i="3"/>
  <c r="N123" i="3"/>
  <c r="K123" i="3"/>
  <c r="W122" i="3"/>
  <c r="T122" i="3"/>
  <c r="Q122" i="3"/>
  <c r="N122" i="3"/>
  <c r="K122" i="3"/>
  <c r="W121" i="3"/>
  <c r="T121" i="3"/>
  <c r="Q121" i="3"/>
  <c r="N121" i="3"/>
  <c r="K121" i="3"/>
  <c r="W120" i="3"/>
  <c r="T120" i="3"/>
  <c r="Q120" i="3"/>
  <c r="N120" i="3"/>
  <c r="K120" i="3"/>
  <c r="W119" i="3"/>
  <c r="T119" i="3"/>
  <c r="Q119" i="3"/>
  <c r="N119" i="3"/>
  <c r="K119" i="3"/>
  <c r="AD118" i="3"/>
  <c r="L22" i="4" s="1"/>
  <c r="AC118" i="3"/>
  <c r="J22" i="4" s="1"/>
  <c r="AB118" i="3"/>
  <c r="H22" i="4" s="1"/>
  <c r="AA118" i="3"/>
  <c r="F22" i="4" s="1"/>
  <c r="Z118" i="3"/>
  <c r="D22" i="4" s="1"/>
  <c r="Y118" i="3"/>
  <c r="H118" i="3"/>
  <c r="T22" i="4" s="1"/>
  <c r="AD112" i="3"/>
  <c r="L21" i="4" s="1"/>
  <c r="AC112" i="3"/>
  <c r="J21" i="4" s="1"/>
  <c r="AB112" i="3"/>
  <c r="H21" i="4" s="1"/>
  <c r="AA112" i="3"/>
  <c r="F21" i="4" s="1"/>
  <c r="Z112" i="3"/>
  <c r="D21" i="4" s="1"/>
  <c r="Y112" i="3"/>
  <c r="AD106" i="3"/>
  <c r="L20" i="4" s="1"/>
  <c r="AC106" i="3"/>
  <c r="J20" i="4" s="1"/>
  <c r="AB106" i="3"/>
  <c r="H20" i="4" s="1"/>
  <c r="AA106" i="3"/>
  <c r="F20" i="4" s="1"/>
  <c r="Z106" i="3"/>
  <c r="D20" i="4" s="1"/>
  <c r="Y106" i="3"/>
  <c r="AD100" i="3"/>
  <c r="L19" i="4" s="1"/>
  <c r="AC100" i="3"/>
  <c r="J19" i="4" s="1"/>
  <c r="AB100" i="3"/>
  <c r="H19" i="4" s="1"/>
  <c r="AA100" i="3"/>
  <c r="F19" i="4" s="1"/>
  <c r="Z100" i="3"/>
  <c r="D19" i="4" s="1"/>
  <c r="Y100" i="3"/>
  <c r="AD94" i="3"/>
  <c r="L18" i="4" s="1"/>
  <c r="AC94" i="3"/>
  <c r="J18" i="4" s="1"/>
  <c r="AB94" i="3"/>
  <c r="H18" i="4" s="1"/>
  <c r="AA94" i="3"/>
  <c r="F18" i="4" s="1"/>
  <c r="Z94" i="3"/>
  <c r="D18" i="4" s="1"/>
  <c r="Y94" i="3"/>
  <c r="AD88" i="3"/>
  <c r="L17" i="4" s="1"/>
  <c r="AC88" i="3"/>
  <c r="J17" i="4" s="1"/>
  <c r="AB88" i="3"/>
  <c r="H17" i="4" s="1"/>
  <c r="AA88" i="3"/>
  <c r="F17" i="4" s="1"/>
  <c r="Z88" i="3"/>
  <c r="D17" i="4" s="1"/>
  <c r="Y88" i="3"/>
  <c r="AD82" i="3"/>
  <c r="L16" i="4" s="1"/>
  <c r="AC82" i="3"/>
  <c r="J16" i="4" s="1"/>
  <c r="AB82" i="3"/>
  <c r="H16" i="4" s="1"/>
  <c r="AA82" i="3"/>
  <c r="F16" i="4" s="1"/>
  <c r="Z82" i="3"/>
  <c r="D16" i="4" s="1"/>
  <c r="Y82" i="3"/>
  <c r="AD76" i="3"/>
  <c r="L15" i="4" s="1"/>
  <c r="AC76" i="3"/>
  <c r="J15" i="4" s="1"/>
  <c r="AB76" i="3"/>
  <c r="H15" i="4" s="1"/>
  <c r="AA76" i="3"/>
  <c r="F15" i="4" s="1"/>
  <c r="Z76" i="3"/>
  <c r="D15" i="4" s="1"/>
  <c r="Y76" i="3"/>
  <c r="AD70" i="3"/>
  <c r="L14" i="4" s="1"/>
  <c r="AC70" i="3"/>
  <c r="J14" i="4" s="1"/>
  <c r="AB70" i="3"/>
  <c r="H14" i="4" s="1"/>
  <c r="AA70" i="3"/>
  <c r="F14" i="4" s="1"/>
  <c r="Z70" i="3"/>
  <c r="D14" i="4" s="1"/>
  <c r="Y70" i="3"/>
  <c r="AD64" i="3"/>
  <c r="L13" i="4" s="1"/>
  <c r="AC64" i="3"/>
  <c r="J13" i="4" s="1"/>
  <c r="AB64" i="3"/>
  <c r="H13" i="4" s="1"/>
  <c r="AA64" i="3"/>
  <c r="F13" i="4" s="1"/>
  <c r="Z64" i="3"/>
  <c r="D13" i="4" s="1"/>
  <c r="Y64" i="3"/>
  <c r="AD58" i="3"/>
  <c r="L12" i="4" s="1"/>
  <c r="AC58" i="3"/>
  <c r="J12" i="4" s="1"/>
  <c r="AB58" i="3"/>
  <c r="H12" i="4" s="1"/>
  <c r="AA58" i="3"/>
  <c r="F12" i="4" s="1"/>
  <c r="Z58" i="3"/>
  <c r="D12" i="4" s="1"/>
  <c r="Y58" i="3"/>
  <c r="AD52" i="3"/>
  <c r="L11" i="4" s="1"/>
  <c r="AC52" i="3"/>
  <c r="J11" i="4" s="1"/>
  <c r="AB52" i="3"/>
  <c r="H11" i="4" s="1"/>
  <c r="AA52" i="3"/>
  <c r="F11" i="4" s="1"/>
  <c r="Z52" i="3"/>
  <c r="D11" i="4" s="1"/>
  <c r="Y52" i="3"/>
  <c r="AD46" i="3"/>
  <c r="L10" i="4" s="1"/>
  <c r="AC46" i="3"/>
  <c r="J10" i="4" s="1"/>
  <c r="AB46" i="3"/>
  <c r="H10" i="4" s="1"/>
  <c r="AA46" i="3"/>
  <c r="F10" i="4" s="1"/>
  <c r="Z46" i="3"/>
  <c r="D10" i="4" s="1"/>
  <c r="Y46" i="3"/>
  <c r="AD40" i="3"/>
  <c r="L9" i="4" s="1"/>
  <c r="AC40" i="3"/>
  <c r="J9" i="4" s="1"/>
  <c r="AB40" i="3"/>
  <c r="H9" i="4" s="1"/>
  <c r="AA40" i="3"/>
  <c r="F9" i="4" s="1"/>
  <c r="Z40" i="3"/>
  <c r="D9" i="4" s="1"/>
  <c r="Y40" i="3"/>
  <c r="AD34" i="3"/>
  <c r="L8" i="4" s="1"/>
  <c r="AC34" i="3"/>
  <c r="J8" i="4" s="1"/>
  <c r="AB34" i="3"/>
  <c r="H8" i="4" s="1"/>
  <c r="AA34" i="3"/>
  <c r="F8" i="4" s="1"/>
  <c r="Z34" i="3"/>
  <c r="D8" i="4" s="1"/>
  <c r="Y34" i="3"/>
  <c r="AD28" i="3"/>
  <c r="L7" i="4" s="1"/>
  <c r="AC28" i="3"/>
  <c r="J7" i="4" s="1"/>
  <c r="AB28" i="3"/>
  <c r="H7" i="4" s="1"/>
  <c r="AA28" i="3"/>
  <c r="F7" i="4" s="1"/>
  <c r="Z28" i="3"/>
  <c r="D7" i="4" s="1"/>
  <c r="Y28" i="3"/>
  <c r="AD22" i="3"/>
  <c r="L6" i="4" s="1"/>
  <c r="AC22" i="3"/>
  <c r="J6" i="4" s="1"/>
  <c r="AB22" i="3"/>
  <c r="H6" i="4" s="1"/>
  <c r="AA22" i="3"/>
  <c r="F6" i="4" s="1"/>
  <c r="Z22" i="3"/>
  <c r="D6" i="4" s="1"/>
  <c r="Y22" i="3"/>
  <c r="AD16" i="3"/>
  <c r="L5" i="4" s="1"/>
  <c r="AC16" i="3"/>
  <c r="J5" i="4" s="1"/>
  <c r="AB16" i="3"/>
  <c r="H5" i="4" s="1"/>
  <c r="AA16" i="3"/>
  <c r="F5" i="4" s="1"/>
  <c r="Z16" i="3"/>
  <c r="D5" i="4" s="1"/>
  <c r="Y16" i="3"/>
  <c r="AD10" i="3"/>
  <c r="L4" i="4" s="1"/>
  <c r="AC10" i="3"/>
  <c r="J4" i="4" s="1"/>
  <c r="AB10" i="3"/>
  <c r="H4" i="4" s="1"/>
  <c r="AA10" i="3"/>
  <c r="F4" i="4" s="1"/>
  <c r="Z10" i="3"/>
  <c r="D4" i="4" s="1"/>
  <c r="Y10" i="3"/>
  <c r="AD4" i="3"/>
  <c r="L3" i="4" s="1"/>
  <c r="AC4" i="3"/>
  <c r="J3" i="4" s="1"/>
  <c r="AB4" i="3"/>
  <c r="H3" i="4" s="1"/>
  <c r="AA4" i="3"/>
  <c r="F3" i="4" s="1"/>
  <c r="Z4" i="3"/>
  <c r="D3" i="4" s="1"/>
  <c r="Y4" i="3"/>
</calcChain>
</file>

<file path=xl/sharedStrings.xml><?xml version="1.0" encoding="utf-8"?>
<sst xmlns="http://schemas.openxmlformats.org/spreadsheetml/2006/main" count="1151" uniqueCount="300">
  <si>
    <t>要修正正確數值</t>
  </si>
  <si>
    <t>僅需貼上食材明細和重量，"公斤"和下一個分頁循環就會自己跑出來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</si>
  <si>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</si>
  <si>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</si>
  <si>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</si>
  <si>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</si>
  <si>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</si>
  <si>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</si>
  <si>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</si>
  <si>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</si>
  <si>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</si>
  <si>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</si>
  <si>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</si>
  <si>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</si>
  <si>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</si>
  <si>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</si>
  <si>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</si>
  <si>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蔬菜</t>
  </si>
  <si>
    <t>湯品</t>
  </si>
  <si>
    <t>白米飯</t>
  </si>
  <si>
    <t>時蔬</t>
  </si>
  <si>
    <t>米</t>
  </si>
  <si>
    <t>魚排</t>
  </si>
  <si>
    <t>冬粉</t>
  </si>
  <si>
    <t>紫菜</t>
  </si>
  <si>
    <t>豆腐</t>
  </si>
  <si>
    <t>結球白菜</t>
  </si>
  <si>
    <t>大蒜</t>
  </si>
  <si>
    <t>貢丸</t>
  </si>
  <si>
    <t>乾香菇</t>
  </si>
  <si>
    <t>乾木耳</t>
  </si>
  <si>
    <t>薑</t>
  </si>
  <si>
    <t>豬絞肉</t>
  </si>
  <si>
    <t>f2</t>
  </si>
  <si>
    <t>糙米飯</t>
  </si>
  <si>
    <t>花生肉片</t>
  </si>
  <si>
    <t>番茄炒蛋</t>
  </si>
  <si>
    <t>筍干油腐</t>
  </si>
  <si>
    <t>蘿蔔湯</t>
  </si>
  <si>
    <t>豬後腿肉</t>
  </si>
  <si>
    <t>雞蛋</t>
  </si>
  <si>
    <t>麻竹筍干</t>
  </si>
  <si>
    <t>白蘿蔔</t>
  </si>
  <si>
    <t>糙米</t>
  </si>
  <si>
    <t>胡蘿蔔</t>
  </si>
  <si>
    <t>大番茄</t>
  </si>
  <si>
    <t>四角油豆腐</t>
  </si>
  <si>
    <t>豬大排</t>
  </si>
  <si>
    <t>花胡瓜</t>
  </si>
  <si>
    <t>油花生</t>
  </si>
  <si>
    <t>f3</t>
  </si>
  <si>
    <t>拌飯特餐</t>
  </si>
  <si>
    <t>鳳梨雞丁</t>
  </si>
  <si>
    <t>拌飯配料</t>
  </si>
  <si>
    <t>三絲羹湯</t>
  </si>
  <si>
    <t>肉雞</t>
  </si>
  <si>
    <t>冷凍花椰菜</t>
  </si>
  <si>
    <t>脆筍</t>
  </si>
  <si>
    <t>甜椒</t>
  </si>
  <si>
    <t>甘藍</t>
  </si>
  <si>
    <t>冷凍玉米粒</t>
  </si>
  <si>
    <t>f4</t>
  </si>
  <si>
    <t>打拋豬</t>
  </si>
  <si>
    <t>芹香干片</t>
  </si>
  <si>
    <t>西米露湯</t>
  </si>
  <si>
    <t>豆干</t>
  </si>
  <si>
    <t>西谷米</t>
  </si>
  <si>
    <t>豆薯</t>
  </si>
  <si>
    <t>芹菜</t>
  </si>
  <si>
    <t>二砂糖</t>
  </si>
  <si>
    <t>九層塔</t>
  </si>
  <si>
    <t>秀珍菇</t>
  </si>
  <si>
    <t>椰漿</t>
  </si>
  <si>
    <t>洋蔥</t>
  </si>
  <si>
    <t>f5</t>
  </si>
  <si>
    <t>麥仁飯</t>
  </si>
  <si>
    <t>照燒肉丁</t>
  </si>
  <si>
    <t>蛋香白菜</t>
  </si>
  <si>
    <t>虱目魚皮湯</t>
  </si>
  <si>
    <t>虱目魚皮</t>
  </si>
  <si>
    <t>大麥仁</t>
  </si>
  <si>
    <t>醬油</t>
  </si>
  <si>
    <t>g1</t>
  </si>
  <si>
    <t>回鍋肉片</t>
  </si>
  <si>
    <t>蜜汁豆干</t>
  </si>
  <si>
    <t>四神湯</t>
  </si>
  <si>
    <t>芝麻(熟)</t>
  </si>
  <si>
    <t>四神</t>
  </si>
  <si>
    <t>滷包</t>
  </si>
  <si>
    <t>甜麵醬</t>
  </si>
  <si>
    <t>g2</t>
  </si>
  <si>
    <t>美味雞翅</t>
  </si>
  <si>
    <t>味噌海芽湯</t>
  </si>
  <si>
    <t>三節翅</t>
  </si>
  <si>
    <t>乾海帶</t>
  </si>
  <si>
    <t>味噌</t>
  </si>
  <si>
    <t>g3</t>
  </si>
  <si>
    <t>越南特餐</t>
  </si>
  <si>
    <t>香滷肉排</t>
  </si>
  <si>
    <t>特餐配料</t>
  </si>
  <si>
    <t>特餐湯底</t>
  </si>
  <si>
    <t>米粉</t>
  </si>
  <si>
    <t>肉排</t>
  </si>
  <si>
    <t>大骨</t>
  </si>
  <si>
    <t>檸檬</t>
  </si>
  <si>
    <t>魚露</t>
  </si>
  <si>
    <t>南薑</t>
  </si>
  <si>
    <t>g4</t>
  </si>
  <si>
    <t>鮮燴魷魚</t>
  </si>
  <si>
    <t>螞蟻上樹</t>
  </si>
  <si>
    <t>銀耳甜湯</t>
  </si>
  <si>
    <t>阿根廷魷</t>
  </si>
  <si>
    <t>乾銀耳</t>
  </si>
  <si>
    <t>枸杞</t>
  </si>
  <si>
    <t>鵪鶉蛋</t>
  </si>
  <si>
    <t>g5</t>
  </si>
  <si>
    <t>小米飯</t>
  </si>
  <si>
    <t>海結滷肉</t>
  </si>
  <si>
    <t>麻婆豆腐</t>
  </si>
  <si>
    <t>鮮菇湯</t>
  </si>
  <si>
    <t>鮮香菇</t>
  </si>
  <si>
    <t>小米</t>
  </si>
  <si>
    <t>豆瓣醬</t>
  </si>
  <si>
    <t>h1</t>
  </si>
  <si>
    <t>京醬肉絲</t>
  </si>
  <si>
    <t>吻仔魚炒蛋</t>
  </si>
  <si>
    <t>紫菜湯</t>
  </si>
  <si>
    <t>吻仔魚(加工)</t>
  </si>
  <si>
    <t>柴魚片</t>
  </si>
  <si>
    <t>h2</t>
  </si>
  <si>
    <t>醬瓜燒雞</t>
  </si>
  <si>
    <t>銀蘿黑輪</t>
  </si>
  <si>
    <t>番茄蛋花湯</t>
  </si>
  <si>
    <t>豆包</t>
  </si>
  <si>
    <t>醃漬花胡瓜</t>
  </si>
  <si>
    <t>黑輪</t>
  </si>
  <si>
    <t>h3</t>
  </si>
  <si>
    <t>油飯特餐</t>
  </si>
  <si>
    <t>油飯配料</t>
  </si>
  <si>
    <t>糯米</t>
  </si>
  <si>
    <t>時瓜</t>
  </si>
  <si>
    <t>紅蔥頭</t>
  </si>
  <si>
    <t>h4</t>
  </si>
  <si>
    <t>豆薯燒肉</t>
  </si>
  <si>
    <t>鐵板豆腐</t>
  </si>
  <si>
    <t>綠豆粉圓湯</t>
  </si>
  <si>
    <t>綠豆</t>
  </si>
  <si>
    <t>粉圓</t>
  </si>
  <si>
    <t>h5</t>
  </si>
  <si>
    <t>紫米飯</t>
  </si>
  <si>
    <t>梅粉魚排</t>
  </si>
  <si>
    <t>針菇湯</t>
  </si>
  <si>
    <t>黑秈糯米</t>
  </si>
  <si>
    <t>梅子粉</t>
  </si>
  <si>
    <t>冬瓜</t>
  </si>
  <si>
    <t>金針菇</t>
  </si>
  <si>
    <t>i1</t>
  </si>
  <si>
    <t>黑椒肉片</t>
  </si>
  <si>
    <t>碎脯豆干</t>
  </si>
  <si>
    <t>白菜湯</t>
  </si>
  <si>
    <t>蘿蔔乾</t>
  </si>
  <si>
    <t>黑胡椒</t>
  </si>
  <si>
    <t>i2</t>
  </si>
  <si>
    <t>紅燒雞翅</t>
  </si>
  <si>
    <t>針菇豆腐</t>
  </si>
  <si>
    <t>i3</t>
  </si>
  <si>
    <t>西式特餐</t>
  </si>
  <si>
    <t>椒鹽魚排</t>
  </si>
  <si>
    <t>西式配料</t>
  </si>
  <si>
    <t>花椰濃湯</t>
  </si>
  <si>
    <t>麵條</t>
  </si>
  <si>
    <t>胡椒鹽</t>
  </si>
  <si>
    <t>玉米濃湯包</t>
  </si>
  <si>
    <t>蕃茄醬</t>
  </si>
  <si>
    <t>i4</t>
  </si>
  <si>
    <t>咖哩雞</t>
  </si>
  <si>
    <t>火腿玉菜</t>
  </si>
  <si>
    <t>仙草甜湯</t>
  </si>
  <si>
    <t>仙草凍</t>
  </si>
  <si>
    <t>馬鈴薯</t>
  </si>
  <si>
    <t>火腿</t>
  </si>
  <si>
    <t>咖哩粉</t>
  </si>
  <si>
    <t>i5</t>
  </si>
  <si>
    <t>燕麥飯</t>
  </si>
  <si>
    <t>筍干燒肉</t>
  </si>
  <si>
    <t>鮮燴時蔬</t>
  </si>
  <si>
    <t>味噌豆皮湯</t>
  </si>
  <si>
    <t>豆皮</t>
  </si>
  <si>
    <t>燕麥</t>
  </si>
  <si>
    <t>j1</t>
  </si>
  <si>
    <t>茄汁肉絲</t>
  </si>
  <si>
    <t>金針湯</t>
  </si>
  <si>
    <t>金針菜乾</t>
  </si>
  <si>
    <t>榨菜</t>
  </si>
  <si>
    <t>番茄醬</t>
  </si>
  <si>
    <t>j2</t>
  </si>
  <si>
    <t>海芽蛋花湯</t>
  </si>
  <si>
    <t>j3</t>
  </si>
  <si>
    <t>刈包特餐</t>
  </si>
  <si>
    <t>酸菜麵腸</t>
  </si>
  <si>
    <t>糙米粥</t>
  </si>
  <si>
    <t>刈包</t>
  </si>
  <si>
    <t>酸菜</t>
  </si>
  <si>
    <t>麵腸</t>
  </si>
  <si>
    <t>蒲瓜</t>
  </si>
  <si>
    <t>j4</t>
  </si>
  <si>
    <t>j5</t>
  </si>
  <si>
    <t>芝麻飯</t>
  </si>
  <si>
    <t>泡菜燒肉</t>
  </si>
  <si>
    <t>魚香豆干</t>
  </si>
  <si>
    <t>冬瓜湯</t>
  </si>
  <si>
    <t>小魚干</t>
  </si>
  <si>
    <t>韓式泡菜</t>
  </si>
  <si>
    <t>學年度</t>
  </si>
  <si>
    <t>葷食</t>
  </si>
  <si>
    <t>菜單</t>
  </si>
  <si>
    <t>主食明細</t>
  </si>
  <si>
    <t>主菜明細</t>
  </si>
  <si>
    <t>副菜一明細</t>
  </si>
  <si>
    <t>蔬菜明細</t>
  </si>
  <si>
    <t>湯品明細</t>
  </si>
  <si>
    <t>點心</t>
  </si>
  <si>
    <t>過敏警語:「本月產品含有蛋、芝麻、含麩之穀物、花生、大豆、魚類、亞硫酸鹽類及其相關製品，不適合其過敏體質者食用」</t>
  </si>
  <si>
    <t>國民小學</t>
  </si>
  <si>
    <t>美味豆包</t>
  </si>
  <si>
    <t>素丸</t>
  </si>
  <si>
    <t>花生豆干</t>
  </si>
  <si>
    <t>素羊肉</t>
  </si>
  <si>
    <t>凍豆腐</t>
  </si>
  <si>
    <t>素肉</t>
  </si>
  <si>
    <t>打拋麵腸</t>
  </si>
  <si>
    <t>照燒油腐</t>
  </si>
  <si>
    <t>回鍋豆包</t>
  </si>
  <si>
    <t>美味素排</t>
  </si>
  <si>
    <t>素排</t>
  </si>
  <si>
    <t>滷煎蒸炒滑蛋</t>
  </si>
  <si>
    <t>沙茶麵腸</t>
  </si>
  <si>
    <t>素沙茶醬</t>
  </si>
  <si>
    <t>海結豆干</t>
  </si>
  <si>
    <t>家常豆腐</t>
  </si>
  <si>
    <t>京醬豆干</t>
  </si>
  <si>
    <t>鮮菇炒蛋</t>
  </si>
  <si>
    <t>醬燒麵腸</t>
  </si>
  <si>
    <t>素黑輪</t>
  </si>
  <si>
    <t>香滷油腐</t>
  </si>
  <si>
    <t>時瓜素丸湯</t>
  </si>
  <si>
    <t>豆薯豆干</t>
  </si>
  <si>
    <t>黑椒麵腸</t>
  </si>
  <si>
    <t>甜椒豆腐</t>
  </si>
  <si>
    <t>紫菜素丸湯</t>
  </si>
  <si>
    <t>咖哩豆干</t>
  </si>
  <si>
    <t>筍干麵輪</t>
  </si>
  <si>
    <t>麵輪</t>
  </si>
  <si>
    <t>茄汁凍腐</t>
  </si>
  <si>
    <t>塔香炒蛋</t>
  </si>
  <si>
    <t>醬瓜豆干</t>
  </si>
  <si>
    <t>泡菜豆包</t>
  </si>
  <si>
    <t>素食</t>
  </si>
  <si>
    <t>日期</t>
    <phoneticPr fontId="14" type="noConversion"/>
  </si>
  <si>
    <t>塔香蔬菜龍虎斑</t>
    <phoneticPr fontId="14" type="noConversion"/>
  </si>
  <si>
    <t>石斑魚丁</t>
    <phoneticPr fontId="14" type="noConversion"/>
  </si>
  <si>
    <t>九層塔</t>
    <phoneticPr fontId="14" type="noConversion"/>
  </si>
  <si>
    <t>塔香蔬菜麵腸</t>
    <phoneticPr fontId="14" type="noConversion"/>
  </si>
  <si>
    <t>麵腸</t>
    <phoneticPr fontId="14" type="noConversion"/>
  </si>
  <si>
    <t>小饅頭餅乾</t>
    <phoneticPr fontId="14" type="noConversion"/>
  </si>
  <si>
    <t>小餐包</t>
    <phoneticPr fontId="14" type="noConversion"/>
  </si>
  <si>
    <t>營養口糧</t>
    <phoneticPr fontId="14" type="noConversion"/>
  </si>
  <si>
    <t>豆奶</t>
    <phoneticPr fontId="14" type="noConversion"/>
  </si>
  <si>
    <t>說明：</t>
  </si>
  <si>
    <t>一、每周三、五蔬菜為有機蔬菜。</t>
  </si>
  <si>
    <r>
      <t>二、</t>
    </r>
    <r>
      <rPr>
        <sz val="12"/>
        <color theme="1"/>
        <rFont val="Microsoft JhengHei"/>
        <family val="2"/>
        <charset val="136"/>
      </rPr>
      <t>本菜單豬骨會以雞骨取代。</t>
    </r>
  </si>
  <si>
    <t>三、配合清明連假，3/25補行上課以f2循環供應。</t>
    <phoneticPr fontId="14" type="noConversion"/>
  </si>
  <si>
    <t>四、為配合中央政府石斑魚專案政策，g4主菜改為塔香蔬菜龍虎斑供應。</t>
    <phoneticPr fontId="14" type="noConversion"/>
  </si>
  <si>
    <t>五、為配合農委會三章一Q政策及避免食材重複，h5主菜改為鮮燴魷魚，j2副菜一改為肉絲白菜，j4主菜改為梅粉魚排供應。</t>
    <phoneticPr fontId="14" type="noConversion"/>
  </si>
  <si>
    <t>二、配合清明連假，3/25補行上課以f2循環供應。</t>
    <phoneticPr fontId="14" type="noConversion"/>
  </si>
  <si>
    <t>三、為配合中央政府石斑魚專案政策，g4主菜改為塔香蔬菜麵腸供應。</t>
    <phoneticPr fontId="14" type="noConversion"/>
  </si>
  <si>
    <t>四、為配合農委會三章一Q政策及避免食材重複，h5主菜改為沙茶麵腸，j4主菜改為滷煎蒸炒滑蛋供應。</t>
    <phoneticPr fontId="14" type="noConversion"/>
  </si>
  <si>
    <t>冷凍玉米筍</t>
  </si>
  <si>
    <t>芹菜</t>
    <phoneticPr fontId="14" type="noConversion"/>
  </si>
  <si>
    <t>鳳梨罐頭</t>
    <phoneticPr fontId="14" type="noConversion"/>
  </si>
  <si>
    <t>素火腿</t>
    <phoneticPr fontId="14" type="noConversion"/>
  </si>
  <si>
    <t>雙色花椰</t>
  </si>
  <si>
    <t>豆包豆芽</t>
  </si>
  <si>
    <t>豆芽菜</t>
  </si>
  <si>
    <t>韮菜</t>
  </si>
  <si>
    <t>時瓜魚丸湯</t>
    <phoneticPr fontId="14" type="noConversion"/>
  </si>
  <si>
    <t>魚丸</t>
    <phoneticPr fontId="14" type="noConversion"/>
  </si>
  <si>
    <t>咖哩油腐</t>
    <phoneticPr fontId="14" type="noConversion"/>
  </si>
  <si>
    <t>四角油豆腐</t>
    <phoneticPr fontId="14" type="noConversion"/>
  </si>
  <si>
    <t>絞若豆芽</t>
  </si>
  <si>
    <t>綠豆芽</t>
  </si>
  <si>
    <t>絞肉豆芽</t>
  </si>
  <si>
    <t>紅豆湯</t>
    <phoneticPr fontId="14" type="noConversion"/>
  </si>
  <si>
    <t>紅豆</t>
    <phoneticPr fontId="14" type="noConversion"/>
  </si>
  <si>
    <t>花生麵腸</t>
    <phoneticPr fontId="14" type="noConversion"/>
  </si>
  <si>
    <t>冷凍玉米筍</t>
    <phoneticPr fontId="14" type="noConversion"/>
  </si>
  <si>
    <t>肉鬆</t>
    <phoneticPr fontId="14" type="noConversion"/>
  </si>
  <si>
    <t>洋蔥</t>
    <phoneticPr fontId="14" type="noConversion"/>
  </si>
  <si>
    <t>鳳梨素肉</t>
    <phoneticPr fontId="14" type="noConversion"/>
  </si>
  <si>
    <t>素肉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</si>
</sst>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22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rgb="FF000000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1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1"/>
      <color rgb="FF000000"/>
      <name val="Arial"/>
      <family val="2"/>
    </font>
    <font>
      <sz val="12"/>
      <name val="Calibri"/>
      <family val="2"/>
    </font>
    <font>
      <sz val="12"/>
      <color theme="1"/>
      <name val="Microsoft JhengHei UI"/>
      <family val="2"/>
      <charset val="136"/>
    </font>
    <font>
      <sz val="12"/>
      <color theme="1"/>
      <name val="Calibri"/>
      <family val="2"/>
      <scheme val="minor"/>
    </font>
    <font>
      <sz val="12"/>
      <color theme="1"/>
      <name val="Microsoft JhengHei"/>
      <charset val="136"/>
    </font>
    <font>
      <sz val="12"/>
      <color theme="1"/>
      <name val="Calibri"/>
      <family val="2"/>
      <scheme val="minor"/>
    </font>
    <font>
      <sz val="12"/>
      <color theme="1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theme="7"/>
        <bgColor theme="7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theme="7"/>
      </patternFill>
    </fill>
    <fill>
      <patternFill patternType="solid">
        <fgColor theme="5" tint="0.59999389629810485"/>
        <bgColor indexed="64"/>
      </patternFill>
    </fill>
  </fills>
  <borders count="6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BFBFBF"/>
      </bottom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18" fillId="0" borderId="19"/>
    <xf numFmtId="0" fontId="20" fillId="0" borderId="19"/>
  </cellStyleXfs>
  <cellXfs count="270">
    <xf numFmtId="0" fontId="0" fillId="0" borderId="0" xfId="0"/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wrapText="1"/>
    </xf>
    <xf numFmtId="0" fontId="1" fillId="5" borderId="10" xfId="0" applyFont="1" applyFill="1" applyBorder="1" applyAlignment="1">
      <alignment horizontal="left" vertical="center" shrinkToFit="1"/>
    </xf>
    <xf numFmtId="0" fontId="1" fillId="5" borderId="10" xfId="0" applyFont="1" applyFill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right"/>
    </xf>
    <xf numFmtId="0" fontId="1" fillId="5" borderId="15" xfId="0" applyFont="1" applyFill="1" applyBorder="1" applyAlignment="1">
      <alignment horizontal="left" vertical="center" shrinkToFit="1"/>
    </xf>
    <xf numFmtId="0" fontId="2" fillId="0" borderId="16" xfId="0" applyFont="1" applyBorder="1"/>
    <xf numFmtId="0" fontId="1" fillId="0" borderId="17" xfId="0" applyFont="1" applyBorder="1" applyAlignment="1">
      <alignment horizontal="center" vertical="center" shrinkToFit="1"/>
    </xf>
    <xf numFmtId="0" fontId="1" fillId="3" borderId="15" xfId="0" applyFont="1" applyFill="1" applyBorder="1" applyAlignment="1">
      <alignment horizontal="left" vertical="center" shrinkToFit="1"/>
    </xf>
    <xf numFmtId="0" fontId="1" fillId="5" borderId="15" xfId="0" applyFont="1" applyFill="1" applyBorder="1" applyAlignment="1">
      <alignment horizontal="left" shrinkToFit="1"/>
    </xf>
    <xf numFmtId="0" fontId="1" fillId="0" borderId="17" xfId="0" applyFont="1" applyBorder="1" applyAlignment="1">
      <alignment horizontal="left" vertical="center" shrinkToFit="1"/>
    </xf>
    <xf numFmtId="0" fontId="1" fillId="0" borderId="18" xfId="0" applyFont="1" applyBorder="1" applyAlignment="1">
      <alignment horizontal="center" vertical="center" shrinkToFit="1"/>
    </xf>
    <xf numFmtId="0" fontId="3" fillId="4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shrinkToFit="1"/>
    </xf>
    <xf numFmtId="0" fontId="1" fillId="2" borderId="2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left" vertical="center" shrinkToFit="1"/>
    </xf>
    <xf numFmtId="0" fontId="1" fillId="5" borderId="20" xfId="0" applyFont="1" applyFill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3" borderId="20" xfId="0" applyFont="1" applyFill="1" applyBorder="1" applyAlignment="1">
      <alignment horizontal="left" vertical="center" shrinkToFit="1"/>
    </xf>
    <xf numFmtId="0" fontId="1" fillId="3" borderId="20" xfId="0" applyFont="1" applyFill="1" applyBorder="1" applyAlignment="1">
      <alignment horizontal="center" vertical="center" shrinkToFit="1"/>
    </xf>
    <xf numFmtId="0" fontId="1" fillId="5" borderId="20" xfId="0" applyFont="1" applyFill="1" applyBorder="1" applyAlignment="1">
      <alignment horizontal="left" shrinkToFit="1"/>
    </xf>
    <xf numFmtId="0" fontId="1" fillId="5" borderId="20" xfId="0" applyFont="1" applyFill="1" applyBorder="1" applyAlignment="1">
      <alignment horizontal="center" shrinkToFit="1"/>
    </xf>
    <xf numFmtId="0" fontId="1" fillId="0" borderId="20" xfId="0" applyFont="1" applyBorder="1" applyAlignment="1">
      <alignment horizontal="center" shrinkToFit="1"/>
    </xf>
    <xf numFmtId="0" fontId="1" fillId="0" borderId="20" xfId="0" applyFont="1" applyBorder="1" applyAlignment="1">
      <alignment horizontal="left" shrinkToFit="1"/>
    </xf>
    <xf numFmtId="0" fontId="1" fillId="0" borderId="21" xfId="0" applyFont="1" applyBorder="1" applyAlignment="1">
      <alignment horizontal="center" vertical="center" shrinkToFit="1"/>
    </xf>
    <xf numFmtId="0" fontId="1" fillId="5" borderId="22" xfId="0" applyFont="1" applyFill="1" applyBorder="1" applyAlignment="1">
      <alignment horizontal="left" vertical="center" shrinkToFit="1"/>
    </xf>
    <xf numFmtId="0" fontId="1" fillId="5" borderId="22" xfId="0" applyFont="1" applyFill="1" applyBorder="1" applyAlignment="1">
      <alignment horizontal="center" vertical="center" shrinkToFit="1"/>
    </xf>
    <xf numFmtId="0" fontId="1" fillId="0" borderId="20" xfId="0" applyFont="1" applyBorder="1" applyAlignment="1">
      <alignment horizontal="left" vertical="center" shrinkToFit="1"/>
    </xf>
    <xf numFmtId="0" fontId="1" fillId="2" borderId="23" xfId="0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left" vertical="center" shrinkToFit="1"/>
    </xf>
    <xf numFmtId="0" fontId="1" fillId="5" borderId="23" xfId="0" applyFont="1" applyFill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1" fillId="3" borderId="23" xfId="0" applyFont="1" applyFill="1" applyBorder="1" applyAlignment="1">
      <alignment horizontal="left" vertical="center" shrinkToFit="1"/>
    </xf>
    <xf numFmtId="0" fontId="1" fillId="3" borderId="23" xfId="0" applyFont="1" applyFill="1" applyBorder="1" applyAlignment="1">
      <alignment horizontal="center" vertical="center" shrinkToFit="1"/>
    </xf>
    <xf numFmtId="0" fontId="1" fillId="0" borderId="24" xfId="0" applyFont="1" applyBorder="1" applyAlignment="1">
      <alignment horizontal="center" shrinkToFit="1"/>
    </xf>
    <xf numFmtId="0" fontId="1" fillId="0" borderId="24" xfId="0" applyFont="1" applyBorder="1" applyAlignment="1">
      <alignment horizontal="left" vertical="center" shrinkToFit="1"/>
    </xf>
    <xf numFmtId="0" fontId="1" fillId="0" borderId="25" xfId="0" applyFont="1" applyBorder="1" applyAlignment="1">
      <alignment horizontal="center" vertical="center" shrinkToFit="1"/>
    </xf>
    <xf numFmtId="0" fontId="1" fillId="2" borderId="26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right"/>
    </xf>
    <xf numFmtId="0" fontId="1" fillId="0" borderId="26" xfId="0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left" shrinkToFit="1"/>
    </xf>
    <xf numFmtId="0" fontId="1" fillId="3" borderId="22" xfId="0" applyFont="1" applyFill="1" applyBorder="1" applyAlignment="1">
      <alignment horizontal="left" vertical="center" shrinkToFit="1"/>
    </xf>
    <xf numFmtId="0" fontId="1" fillId="3" borderId="22" xfId="0" applyFont="1" applyFill="1" applyBorder="1" applyAlignment="1">
      <alignment horizontal="center" vertical="center" shrinkToFit="1"/>
    </xf>
    <xf numFmtId="0" fontId="1" fillId="2" borderId="23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1" fillId="5" borderId="30" xfId="0" applyFont="1" applyFill="1" applyBorder="1" applyAlignment="1">
      <alignment horizontal="left" vertical="center" shrinkToFit="1"/>
    </xf>
    <xf numFmtId="0" fontId="1" fillId="0" borderId="23" xfId="0" applyFont="1" applyBorder="1" applyAlignment="1">
      <alignment horizontal="center" shrinkToFit="1"/>
    </xf>
    <xf numFmtId="0" fontId="1" fillId="0" borderId="23" xfId="0" applyFont="1" applyBorder="1" applyAlignment="1">
      <alignment horizontal="left" vertical="center" shrinkToFit="1"/>
    </xf>
    <xf numFmtId="0" fontId="1" fillId="0" borderId="31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left" vertical="center" shrinkToFit="1"/>
    </xf>
    <xf numFmtId="0" fontId="2" fillId="0" borderId="35" xfId="0" applyFont="1" applyBorder="1"/>
    <xf numFmtId="0" fontId="1" fillId="5" borderId="36" xfId="0" applyFont="1" applyFill="1" applyBorder="1" applyAlignment="1">
      <alignment horizontal="left" vertical="center" shrinkToFit="1"/>
    </xf>
    <xf numFmtId="0" fontId="8" fillId="0" borderId="37" xfId="0" applyFont="1" applyBorder="1" applyAlignment="1">
      <alignment vertical="center"/>
    </xf>
    <xf numFmtId="0" fontId="1" fillId="5" borderId="38" xfId="0" applyFont="1" applyFill="1" applyBorder="1" applyAlignment="1">
      <alignment horizontal="left" vertical="center" shrinkToFit="1"/>
    </xf>
    <xf numFmtId="0" fontId="1" fillId="0" borderId="34" xfId="0" applyFont="1" applyBorder="1" applyAlignment="1">
      <alignment horizontal="left" shrinkToFit="1"/>
    </xf>
    <xf numFmtId="0" fontId="1" fillId="3" borderId="20" xfId="0" applyFont="1" applyFill="1" applyBorder="1" applyAlignment="1">
      <alignment horizontal="left" shrinkToFit="1"/>
    </xf>
    <xf numFmtId="0" fontId="1" fillId="3" borderId="20" xfId="0" applyFont="1" applyFill="1" applyBorder="1" applyAlignment="1">
      <alignment horizontal="center" shrinkToFit="1"/>
    </xf>
    <xf numFmtId="0" fontId="1" fillId="5" borderId="39" xfId="0" applyFont="1" applyFill="1" applyBorder="1" applyAlignment="1">
      <alignment horizontal="left" vertical="center" shrinkToFit="1"/>
    </xf>
    <xf numFmtId="0" fontId="2" fillId="0" borderId="37" xfId="0" applyFont="1" applyBorder="1"/>
    <xf numFmtId="0" fontId="1" fillId="6" borderId="36" xfId="0" applyFont="1" applyFill="1" applyBorder="1" applyAlignment="1">
      <alignment horizontal="left" vertical="center" shrinkToFit="1"/>
    </xf>
    <xf numFmtId="0" fontId="8" fillId="6" borderId="40" xfId="0" applyFont="1" applyFill="1" applyBorder="1" applyAlignment="1">
      <alignment vertical="center"/>
    </xf>
    <xf numFmtId="0" fontId="1" fillId="6" borderId="20" xfId="0" applyFont="1" applyFill="1" applyBorder="1" applyAlignment="1">
      <alignment horizontal="left" vertical="center" shrinkToFit="1"/>
    </xf>
    <xf numFmtId="0" fontId="1" fillId="6" borderId="20" xfId="0" applyFont="1" applyFill="1" applyBorder="1" applyAlignment="1">
      <alignment horizontal="center" vertical="center" shrinkToFit="1"/>
    </xf>
    <xf numFmtId="0" fontId="1" fillId="5" borderId="41" xfId="0" applyFont="1" applyFill="1" applyBorder="1" applyAlignment="1">
      <alignment horizontal="left" vertical="center" shrinkToFit="1"/>
    </xf>
    <xf numFmtId="0" fontId="2" fillId="0" borderId="42" xfId="0" applyFont="1" applyBorder="1"/>
    <xf numFmtId="0" fontId="1" fillId="0" borderId="42" xfId="0" applyFont="1" applyBorder="1" applyAlignment="1">
      <alignment horizontal="center" vertical="center" shrinkToFit="1"/>
    </xf>
    <xf numFmtId="0" fontId="1" fillId="2" borderId="4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shrinkToFit="1"/>
    </xf>
    <xf numFmtId="0" fontId="1" fillId="3" borderId="44" xfId="0" applyFont="1" applyFill="1" applyBorder="1" applyAlignment="1">
      <alignment horizontal="left" vertical="center" shrinkToFit="1"/>
    </xf>
    <xf numFmtId="0" fontId="8" fillId="3" borderId="45" xfId="0" applyFont="1" applyFill="1" applyBorder="1" applyAlignment="1">
      <alignment vertical="center"/>
    </xf>
    <xf numFmtId="0" fontId="1" fillId="2" borderId="46" xfId="0" applyFont="1" applyFill="1" applyBorder="1" applyAlignment="1">
      <alignment horizontal="center"/>
    </xf>
    <xf numFmtId="0" fontId="1" fillId="5" borderId="30" xfId="0" applyFont="1" applyFill="1" applyBorder="1" applyAlignment="1">
      <alignment horizontal="center" vertical="center" shrinkToFit="1"/>
    </xf>
    <xf numFmtId="0" fontId="1" fillId="3" borderId="47" xfId="0" applyFont="1" applyFill="1" applyBorder="1" applyAlignment="1">
      <alignment horizontal="left" vertical="center" shrinkToFit="1"/>
    </xf>
    <xf numFmtId="0" fontId="1" fillId="3" borderId="38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0" fontId="9" fillId="2" borderId="17" xfId="0" applyFont="1" applyFill="1" applyBorder="1"/>
    <xf numFmtId="0" fontId="1" fillId="2" borderId="22" xfId="0" applyFont="1" applyFill="1" applyBorder="1" applyAlignment="1">
      <alignment horizontal="center" vertical="center" shrinkToFit="1"/>
    </xf>
    <xf numFmtId="0" fontId="1" fillId="2" borderId="48" xfId="0" applyFont="1" applyFill="1" applyBorder="1" applyAlignment="1">
      <alignment horizontal="center"/>
    </xf>
    <xf numFmtId="0" fontId="9" fillId="2" borderId="11" xfId="0" applyFont="1" applyFill="1" applyBorder="1"/>
    <xf numFmtId="0" fontId="1" fillId="2" borderId="30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1" fillId="5" borderId="44" xfId="0" applyFont="1" applyFill="1" applyBorder="1" applyAlignment="1">
      <alignment horizontal="left" vertical="center" shrinkToFit="1"/>
    </xf>
    <xf numFmtId="0" fontId="8" fillId="0" borderId="35" xfId="0" applyFont="1" applyBorder="1" applyAlignment="1">
      <alignment vertical="center"/>
    </xf>
    <xf numFmtId="0" fontId="8" fillId="2" borderId="30" xfId="0" applyFont="1" applyFill="1" applyBorder="1"/>
    <xf numFmtId="0" fontId="1" fillId="2" borderId="43" xfId="0" applyFont="1" applyFill="1" applyBorder="1" applyAlignment="1">
      <alignment horizontal="center" vertical="center" shrinkToFit="1"/>
    </xf>
    <xf numFmtId="0" fontId="1" fillId="3" borderId="36" xfId="0" applyFont="1" applyFill="1" applyBorder="1" applyAlignment="1">
      <alignment horizontal="left" vertical="center" shrinkToFit="1"/>
    </xf>
    <xf numFmtId="0" fontId="8" fillId="3" borderId="40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left" vertical="center" shrinkToFit="1"/>
    </xf>
    <xf numFmtId="0" fontId="1" fillId="3" borderId="10" xfId="0" applyFont="1" applyFill="1" applyBorder="1" applyAlignment="1">
      <alignment horizontal="center" vertical="center" shrinkToFit="1"/>
    </xf>
    <xf numFmtId="0" fontId="1" fillId="0" borderId="34" xfId="0" applyFont="1" applyBorder="1" applyAlignment="1">
      <alignment horizontal="center" vertical="center" shrinkToFit="1"/>
    </xf>
    <xf numFmtId="0" fontId="1" fillId="5" borderId="49" xfId="0" applyFont="1" applyFill="1" applyBorder="1" applyAlignment="1">
      <alignment horizontal="left" vertical="center" shrinkToFit="1"/>
    </xf>
    <xf numFmtId="0" fontId="1" fillId="5" borderId="14" xfId="0" applyFont="1" applyFill="1" applyBorder="1" applyAlignment="1">
      <alignment horizontal="left" vertical="center" shrinkToFit="1"/>
    </xf>
    <xf numFmtId="0" fontId="1" fillId="5" borderId="14" xfId="0" applyFont="1" applyFill="1" applyBorder="1" applyAlignment="1">
      <alignment horizontal="center" vertical="center" shrinkToFit="1"/>
    </xf>
    <xf numFmtId="0" fontId="1" fillId="0" borderId="39" xfId="0" applyFont="1" applyBorder="1" applyAlignment="1">
      <alignment horizontal="left" vertical="center" shrinkToFit="1"/>
    </xf>
    <xf numFmtId="0" fontId="1" fillId="3" borderId="14" xfId="0" applyFont="1" applyFill="1" applyBorder="1" applyAlignment="1">
      <alignment horizontal="center" vertical="center" shrinkToFit="1"/>
    </xf>
    <xf numFmtId="0" fontId="1" fillId="3" borderId="26" xfId="0" applyFont="1" applyFill="1" applyBorder="1" applyAlignment="1">
      <alignment horizontal="center" vertical="center" shrinkToFit="1"/>
    </xf>
    <xf numFmtId="0" fontId="1" fillId="3" borderId="21" xfId="0" applyFont="1" applyFill="1" applyBorder="1" applyAlignment="1">
      <alignment horizontal="center" vertical="center" shrinkToFit="1"/>
    </xf>
    <xf numFmtId="0" fontId="1" fillId="3" borderId="27" xfId="0" applyFont="1" applyFill="1" applyBorder="1" applyAlignment="1">
      <alignment horizontal="center" vertical="center" shrinkToFit="1"/>
    </xf>
    <xf numFmtId="0" fontId="1" fillId="3" borderId="31" xfId="0" applyFont="1" applyFill="1" applyBorder="1" applyAlignment="1">
      <alignment horizontal="center" vertical="center" shrinkToFit="1"/>
    </xf>
    <xf numFmtId="0" fontId="8" fillId="2" borderId="23" xfId="0" applyFont="1" applyFill="1" applyBorder="1" applyAlignment="1">
      <alignment vertical="center" wrapText="1"/>
    </xf>
    <xf numFmtId="0" fontId="10" fillId="0" borderId="50" xfId="0" applyFont="1" applyBorder="1" applyAlignment="1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11" fillId="0" borderId="51" xfId="0" applyFont="1" applyBorder="1" applyAlignment="1">
      <alignment vertical="center"/>
    </xf>
    <xf numFmtId="0" fontId="12" fillId="0" borderId="52" xfId="0" applyFont="1" applyBorder="1" applyAlignment="1">
      <alignment vertical="center"/>
    </xf>
    <xf numFmtId="0" fontId="12" fillId="0" borderId="53" xfId="0" applyFont="1" applyBorder="1" applyAlignment="1">
      <alignment vertical="center"/>
    </xf>
    <xf numFmtId="0" fontId="3" fillId="0" borderId="54" xfId="0" applyFont="1" applyBorder="1" applyAlignment="1">
      <alignment vertical="center" shrinkToFit="1"/>
    </xf>
    <xf numFmtId="0" fontId="3" fillId="0" borderId="55" xfId="0" applyFont="1" applyBorder="1" applyAlignment="1">
      <alignment vertical="center" shrinkToFit="1"/>
    </xf>
    <xf numFmtId="0" fontId="3" fillId="0" borderId="56" xfId="0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1" fontId="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4" fillId="0" borderId="59" xfId="0" applyFont="1" applyBorder="1" applyAlignment="1">
      <alignment horizontal="left" vertical="center"/>
    </xf>
    <xf numFmtId="0" fontId="1" fillId="2" borderId="11" xfId="0" applyFont="1" applyFill="1" applyBorder="1" applyAlignment="1">
      <alignment horizontal="center" wrapText="1"/>
    </xf>
    <xf numFmtId="0" fontId="1" fillId="5" borderId="11" xfId="0" applyFont="1" applyFill="1" applyBorder="1" applyAlignment="1">
      <alignment horizontal="left" vertical="center" shrinkToFit="1"/>
    </xf>
    <xf numFmtId="0" fontId="1" fillId="5" borderId="11" xfId="0" applyFont="1" applyFill="1" applyBorder="1" applyAlignment="1">
      <alignment horizontal="center" vertical="center" shrinkToFit="1"/>
    </xf>
    <xf numFmtId="0" fontId="1" fillId="0" borderId="60" xfId="0" applyFont="1" applyBorder="1" applyAlignment="1">
      <alignment horizontal="center" vertical="center" shrinkToFit="1"/>
    </xf>
    <xf numFmtId="0" fontId="1" fillId="0" borderId="61" xfId="0" applyFont="1" applyBorder="1" applyAlignment="1">
      <alignment horizontal="center" vertical="center" shrinkToFit="1"/>
    </xf>
    <xf numFmtId="0" fontId="10" fillId="0" borderId="0" xfId="0" applyFont="1" applyAlignment="1">
      <alignment vertical="center"/>
    </xf>
    <xf numFmtId="0" fontId="11" fillId="0" borderId="20" xfId="0" applyFont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3" fillId="0" borderId="20" xfId="0" applyFont="1" applyBorder="1" applyAlignment="1">
      <alignment horizontal="center" vertical="center" shrinkToFit="1"/>
    </xf>
    <xf numFmtId="0" fontId="3" fillId="0" borderId="20" xfId="0" applyFont="1" applyBorder="1" applyAlignment="1">
      <alignment vertical="center" shrinkToFit="1"/>
    </xf>
    <xf numFmtId="0" fontId="1" fillId="2" borderId="60" xfId="0" applyFont="1" applyFill="1" applyBorder="1" applyAlignment="1">
      <alignment horizontal="center" wrapText="1"/>
    </xf>
    <xf numFmtId="0" fontId="1" fillId="0" borderId="39" xfId="0" applyFont="1" applyBorder="1" applyAlignment="1">
      <alignment vertical="center" shrinkToFit="1"/>
    </xf>
    <xf numFmtId="0" fontId="1" fillId="0" borderId="42" xfId="0" applyFont="1" applyBorder="1" applyAlignment="1">
      <alignment horizontal="left" shrinkToFit="1"/>
    </xf>
    <xf numFmtId="0" fontId="1" fillId="0" borderId="42" xfId="0" applyFont="1" applyBorder="1" applyAlignment="1">
      <alignment horizontal="left" vertical="center" shrinkToFit="1"/>
    </xf>
    <xf numFmtId="0" fontId="1" fillId="5" borderId="15" xfId="0" applyFont="1" applyFill="1" applyBorder="1" applyAlignment="1">
      <alignment horizontal="center" vertical="center" shrinkToFit="1"/>
    </xf>
    <xf numFmtId="0" fontId="1" fillId="3" borderId="15" xfId="0" applyFont="1" applyFill="1" applyBorder="1" applyAlignment="1">
      <alignment horizontal="center" vertical="center" shrinkToFit="1"/>
    </xf>
    <xf numFmtId="0" fontId="1" fillId="3" borderId="65" xfId="0" applyFont="1" applyFill="1" applyBorder="1" applyAlignment="1">
      <alignment horizontal="center" vertical="center" shrinkToFit="1"/>
    </xf>
    <xf numFmtId="0" fontId="1" fillId="3" borderId="66" xfId="0" applyFont="1" applyFill="1" applyBorder="1" applyAlignment="1">
      <alignment horizontal="center" vertical="center" shrinkToFit="1"/>
    </xf>
    <xf numFmtId="0" fontId="1" fillId="3" borderId="36" xfId="0" applyFont="1" applyFill="1" applyBorder="1" applyAlignment="1">
      <alignment vertical="center" shrinkToFit="1"/>
    </xf>
    <xf numFmtId="0" fontId="1" fillId="3" borderId="47" xfId="0" applyFont="1" applyFill="1" applyBorder="1" applyAlignment="1">
      <alignment horizontal="center" vertical="center" shrinkToFit="1"/>
    </xf>
    <xf numFmtId="0" fontId="1" fillId="0" borderId="41" xfId="0" applyFont="1" applyBorder="1" applyAlignment="1">
      <alignment horizontal="center" vertical="center" shrinkToFit="1"/>
    </xf>
    <xf numFmtId="0" fontId="1" fillId="0" borderId="39" xfId="0" applyFont="1" applyBorder="1" applyAlignment="1">
      <alignment horizontal="center" vertical="center" shrinkToFit="1"/>
    </xf>
    <xf numFmtId="0" fontId="1" fillId="2" borderId="67" xfId="0" applyFont="1" applyFill="1" applyBorder="1" applyAlignment="1">
      <alignment horizontal="center" vertical="center" shrinkToFit="1"/>
    </xf>
    <xf numFmtId="0" fontId="4" fillId="7" borderId="12" xfId="0" applyFont="1" applyFill="1" applyBorder="1" applyAlignment="1">
      <alignment horizontal="left" vertical="center"/>
    </xf>
    <xf numFmtId="0" fontId="4" fillId="7" borderId="64" xfId="0" applyFont="1" applyFill="1" applyBorder="1" applyAlignment="1">
      <alignment horizontal="left" vertical="center"/>
    </xf>
    <xf numFmtId="0" fontId="1" fillId="5" borderId="17" xfId="0" applyFont="1" applyFill="1" applyBorder="1" applyAlignment="1">
      <alignment horizontal="left" vertical="center" shrinkToFit="1"/>
    </xf>
    <xf numFmtId="0" fontId="1" fillId="5" borderId="17" xfId="0" applyFont="1" applyFill="1" applyBorder="1" applyAlignment="1">
      <alignment horizontal="center" vertical="center" shrinkToFit="1"/>
    </xf>
    <xf numFmtId="0" fontId="1" fillId="2" borderId="17" xfId="0" applyFont="1" applyFill="1" applyBorder="1" applyAlignment="1">
      <alignment horizontal="center" vertical="center" shrinkToFit="1"/>
    </xf>
    <xf numFmtId="0" fontId="15" fillId="2" borderId="26" xfId="0" applyFont="1" applyFill="1" applyBorder="1" applyAlignment="1">
      <alignment horizontal="right"/>
    </xf>
    <xf numFmtId="0" fontId="1" fillId="3" borderId="24" xfId="0" applyFont="1" applyFill="1" applyBorder="1" applyAlignment="1">
      <alignment horizontal="left" vertical="center" shrinkToFit="1"/>
    </xf>
    <xf numFmtId="0" fontId="1" fillId="3" borderId="24" xfId="0" applyFont="1" applyFill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17" fillId="0" borderId="0" xfId="0" applyFont="1"/>
    <xf numFmtId="176" fontId="0" fillId="0" borderId="0" xfId="0" applyNumberFormat="1"/>
    <xf numFmtId="0" fontId="3" fillId="0" borderId="47" xfId="0" applyFont="1" applyBorder="1" applyAlignment="1">
      <alignment horizontal="left" vertical="center" shrinkToFit="1"/>
    </xf>
    <xf numFmtId="0" fontId="16" fillId="0" borderId="42" xfId="0" applyFont="1" applyBorder="1"/>
    <xf numFmtId="0" fontId="3" fillId="0" borderId="20" xfId="0" applyFont="1" applyBorder="1" applyAlignment="1">
      <alignment horizontal="left" vertical="center" shrinkToFit="1"/>
    </xf>
    <xf numFmtId="0" fontId="3" fillId="0" borderId="23" xfId="0" applyFont="1" applyBorder="1" applyAlignment="1">
      <alignment horizontal="left" vertical="center" shrinkToFit="1"/>
    </xf>
    <xf numFmtId="0" fontId="3" fillId="0" borderId="23" xfId="0" applyFont="1" applyBorder="1" applyAlignment="1">
      <alignment horizontal="center" vertical="center" shrinkToFit="1"/>
    </xf>
    <xf numFmtId="0" fontId="1" fillId="5" borderId="47" xfId="0" applyFont="1" applyFill="1" applyBorder="1" applyAlignment="1">
      <alignment horizontal="left" vertical="center" shrinkToFit="1"/>
    </xf>
    <xf numFmtId="0" fontId="3" fillId="0" borderId="20" xfId="0" applyFont="1" applyBorder="1" applyAlignment="1">
      <alignment horizontal="left" shrinkToFit="1"/>
    </xf>
    <xf numFmtId="0" fontId="3" fillId="0" borderId="20" xfId="0" applyFont="1" applyBorder="1" applyAlignment="1">
      <alignment horizontal="center" shrinkToFit="1"/>
    </xf>
    <xf numFmtId="0" fontId="18" fillId="0" borderId="19" xfId="1"/>
    <xf numFmtId="0" fontId="13" fillId="0" borderId="19" xfId="1" applyFont="1" applyAlignment="1">
      <alignment horizontal="center" vertical="center" wrapText="1"/>
    </xf>
    <xf numFmtId="0" fontId="13" fillId="0" borderId="19" xfId="1" applyFont="1" applyAlignment="1">
      <alignment wrapText="1"/>
    </xf>
    <xf numFmtId="0" fontId="21" fillId="0" borderId="19" xfId="2" applyFont="1"/>
    <xf numFmtId="0" fontId="19" fillId="0" borderId="19" xfId="2" applyFont="1"/>
    <xf numFmtId="0" fontId="20" fillId="0" borderId="19" xfId="2"/>
    <xf numFmtId="0" fontId="19" fillId="0" borderId="0" xfId="0" applyFont="1"/>
    <xf numFmtId="0" fontId="0" fillId="8" borderId="0" xfId="0" applyFill="1"/>
    <xf numFmtId="0" fontId="4" fillId="8" borderId="32" xfId="0" applyFont="1" applyFill="1" applyBorder="1" applyAlignment="1">
      <alignment horizontal="left" vertical="center"/>
    </xf>
    <xf numFmtId="0" fontId="1" fillId="9" borderId="20" xfId="0" applyFont="1" applyFill="1" applyBorder="1" applyAlignment="1">
      <alignment horizontal="center"/>
    </xf>
    <xf numFmtId="0" fontId="1" fillId="9" borderId="42" xfId="0" applyFont="1" applyFill="1" applyBorder="1" applyAlignment="1">
      <alignment horizontal="center"/>
    </xf>
    <xf numFmtId="0" fontId="1" fillId="9" borderId="17" xfId="0" applyFont="1" applyFill="1" applyBorder="1" applyAlignment="1">
      <alignment horizontal="center"/>
    </xf>
    <xf numFmtId="0" fontId="1" fillId="9" borderId="35" xfId="0" applyFont="1" applyFill="1" applyBorder="1" applyAlignment="1">
      <alignment horizontal="center"/>
    </xf>
    <xf numFmtId="0" fontId="1" fillId="10" borderId="12" xfId="0" applyFont="1" applyFill="1" applyBorder="1" applyAlignment="1">
      <alignment horizontal="center" vertical="center" shrinkToFit="1"/>
    </xf>
    <xf numFmtId="0" fontId="1" fillId="10" borderId="62" xfId="0" applyFont="1" applyFill="1" applyBorder="1" applyAlignment="1">
      <alignment horizontal="center" vertical="center" shrinkToFit="1"/>
    </xf>
    <xf numFmtId="0" fontId="1" fillId="10" borderId="60" xfId="0" applyFont="1" applyFill="1" applyBorder="1" applyAlignment="1">
      <alignment horizontal="center" vertical="center" shrinkToFit="1"/>
    </xf>
    <xf numFmtId="0" fontId="4" fillId="8" borderId="68" xfId="0" applyFont="1" applyFill="1" applyBorder="1" applyAlignment="1">
      <alignment horizontal="left" vertical="center"/>
    </xf>
    <xf numFmtId="0" fontId="4" fillId="10" borderId="12" xfId="0" applyFont="1" applyFill="1" applyBorder="1" applyAlignment="1">
      <alignment horizontal="left" vertical="center"/>
    </xf>
    <xf numFmtId="0" fontId="1" fillId="10" borderId="60" xfId="0" applyFont="1" applyFill="1" applyBorder="1" applyAlignment="1">
      <alignment horizontal="center" wrapText="1"/>
    </xf>
    <xf numFmtId="0" fontId="1" fillId="10" borderId="14" xfId="0" applyFont="1" applyFill="1" applyBorder="1" applyAlignment="1">
      <alignment horizontal="center"/>
    </xf>
    <xf numFmtId="0" fontId="7" fillId="10" borderId="14" xfId="0" applyFont="1" applyFill="1" applyBorder="1" applyAlignment="1">
      <alignment horizontal="right"/>
    </xf>
    <xf numFmtId="0" fontId="1" fillId="10" borderId="20" xfId="0" applyFont="1" applyFill="1" applyBorder="1" applyAlignment="1">
      <alignment horizontal="center"/>
    </xf>
    <xf numFmtId="0" fontId="1" fillId="10" borderId="20" xfId="0" applyFont="1" applyFill="1" applyBorder="1" applyAlignment="1">
      <alignment horizontal="center" vertical="center" wrapText="1"/>
    </xf>
    <xf numFmtId="0" fontId="1" fillId="10" borderId="22" xfId="0" applyFont="1" applyFill="1" applyBorder="1" applyAlignment="1">
      <alignment horizontal="center"/>
    </xf>
    <xf numFmtId="0" fontId="1" fillId="10" borderId="22" xfId="0" applyFont="1" applyFill="1" applyBorder="1" applyAlignment="1">
      <alignment horizontal="center" vertical="center" wrapText="1"/>
    </xf>
    <xf numFmtId="0" fontId="1" fillId="10" borderId="26" xfId="0" applyFont="1" applyFill="1" applyBorder="1" applyAlignment="1">
      <alignment horizontal="center"/>
    </xf>
    <xf numFmtId="0" fontId="7" fillId="10" borderId="26" xfId="0" applyFont="1" applyFill="1" applyBorder="1" applyAlignment="1">
      <alignment horizontal="right"/>
    </xf>
    <xf numFmtId="0" fontId="1" fillId="10" borderId="23" xfId="0" applyFont="1" applyFill="1" applyBorder="1" applyAlignment="1">
      <alignment horizontal="center"/>
    </xf>
    <xf numFmtId="0" fontId="1" fillId="10" borderId="23" xfId="0" applyFont="1" applyFill="1" applyBorder="1" applyAlignment="1">
      <alignment horizontal="center" vertical="center" wrapText="1"/>
    </xf>
    <xf numFmtId="0" fontId="1" fillId="10" borderId="42" xfId="0" applyFont="1" applyFill="1" applyBorder="1" applyAlignment="1">
      <alignment horizontal="center"/>
    </xf>
    <xf numFmtId="0" fontId="1" fillId="10" borderId="35" xfId="0" applyFont="1" applyFill="1" applyBorder="1" applyAlignment="1">
      <alignment horizontal="center"/>
    </xf>
    <xf numFmtId="0" fontId="15" fillId="10" borderId="26" xfId="0" applyFont="1" applyFill="1" applyBorder="1" applyAlignment="1">
      <alignment horizontal="right"/>
    </xf>
    <xf numFmtId="0" fontId="8" fillId="10" borderId="23" xfId="0" applyFont="1" applyFill="1" applyBorder="1" applyAlignment="1">
      <alignment vertical="center" wrapText="1"/>
    </xf>
    <xf numFmtId="0" fontId="3" fillId="0" borderId="39" xfId="0" applyFont="1" applyBorder="1" applyAlignment="1">
      <alignment horizontal="left" vertical="center" shrinkToFit="1"/>
    </xf>
    <xf numFmtId="0" fontId="2" fillId="0" borderId="40" xfId="0" applyFont="1" applyBorder="1"/>
    <xf numFmtId="0" fontId="2" fillId="0" borderId="45" xfId="0" applyFont="1" applyBorder="1"/>
    <xf numFmtId="0" fontId="3" fillId="0" borderId="44" xfId="0" applyFont="1" applyBorder="1" applyAlignment="1">
      <alignment horizontal="left" vertical="center" shrinkToFit="1"/>
    </xf>
    <xf numFmtId="0" fontId="3" fillId="0" borderId="44" xfId="0" applyFont="1" applyBorder="1" applyAlignment="1">
      <alignment horizontal="left" shrinkToFit="1"/>
    </xf>
    <xf numFmtId="0" fontId="3" fillId="0" borderId="24" xfId="0" applyFont="1" applyBorder="1" applyAlignment="1">
      <alignment horizontal="left" vertical="center" shrinkToFit="1"/>
    </xf>
    <xf numFmtId="0" fontId="3" fillId="0" borderId="24" xfId="0" applyFont="1" applyBorder="1" applyAlignment="1">
      <alignment horizontal="center" vertical="center" shrinkToFit="1"/>
    </xf>
    <xf numFmtId="0" fontId="1" fillId="5" borderId="44" xfId="0" applyFont="1" applyFill="1" applyBorder="1" applyAlignment="1">
      <alignment horizontal="left" shrinkToFit="1"/>
    </xf>
    <xf numFmtId="0" fontId="1" fillId="0" borderId="44" xfId="1" applyFont="1" applyBorder="1" applyAlignment="1">
      <alignment horizontal="center" vertical="center" shrinkToFit="1"/>
    </xf>
    <xf numFmtId="0" fontId="1" fillId="0" borderId="45" xfId="1" applyFont="1" applyBorder="1" applyAlignment="1">
      <alignment horizontal="center" vertical="center" shrinkToFit="1"/>
    </xf>
    <xf numFmtId="0" fontId="1" fillId="0" borderId="20" xfId="1" applyFont="1" applyBorder="1" applyAlignment="1">
      <alignment horizontal="center" vertical="center" shrinkToFit="1"/>
    </xf>
    <xf numFmtId="0" fontId="1" fillId="0" borderId="24" xfId="1" applyFont="1" applyBorder="1" applyAlignment="1">
      <alignment horizontal="center" vertical="center" shrinkToFit="1"/>
    </xf>
    <xf numFmtId="0" fontId="3" fillId="0" borderId="44" xfId="1" applyFont="1" applyBorder="1" applyAlignment="1">
      <alignment horizontal="center" vertical="center" shrinkToFit="1"/>
    </xf>
    <xf numFmtId="0" fontId="3" fillId="0" borderId="45" xfId="1" applyFont="1" applyBorder="1" applyAlignment="1">
      <alignment horizontal="center" vertical="center" shrinkToFit="1"/>
    </xf>
    <xf numFmtId="0" fontId="3" fillId="0" borderId="20" xfId="1" applyFont="1" applyBorder="1" applyAlignment="1">
      <alignment horizontal="center" vertical="center" shrinkToFit="1"/>
    </xf>
    <xf numFmtId="0" fontId="3" fillId="0" borderId="24" xfId="1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left" shrinkToFit="1"/>
    </xf>
    <xf numFmtId="0" fontId="3" fillId="0" borderId="24" xfId="0" applyFont="1" applyBorder="1" applyAlignment="1">
      <alignment horizontal="center" shrinkToFit="1"/>
    </xf>
    <xf numFmtId="0" fontId="3" fillId="0" borderId="11" xfId="0" applyFont="1" applyBorder="1" applyAlignment="1">
      <alignment horizontal="left" vertical="center" shrinkToFit="1"/>
    </xf>
    <xf numFmtId="0" fontId="3" fillId="0" borderId="11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11" borderId="20" xfId="0" applyFont="1" applyFill="1" applyBorder="1" applyAlignment="1">
      <alignment horizontal="center" vertical="center" shrinkToFit="1"/>
    </xf>
    <xf numFmtId="0" fontId="1" fillId="11" borderId="20" xfId="0" applyFont="1" applyFill="1" applyBorder="1" applyAlignment="1">
      <alignment horizontal="left" vertical="center" shrinkToFit="1"/>
    </xf>
    <xf numFmtId="0" fontId="1" fillId="11" borderId="2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2" fillId="0" borderId="2" xfId="0" applyFont="1" applyBorder="1"/>
    <xf numFmtId="0" fontId="2" fillId="0" borderId="3" xfId="0" applyFont="1" applyBorder="1"/>
    <xf numFmtId="0" fontId="1" fillId="3" borderId="39" xfId="0" applyFont="1" applyFill="1" applyBorder="1" applyAlignment="1">
      <alignment horizontal="left" vertical="center" shrinkToFit="1"/>
    </xf>
    <xf numFmtId="0" fontId="2" fillId="0" borderId="57" xfId="0" applyFont="1" applyBorder="1"/>
    <xf numFmtId="0" fontId="2" fillId="0" borderId="58" xfId="0" applyFont="1" applyBorder="1"/>
    <xf numFmtId="0" fontId="6" fillId="4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1" fillId="5" borderId="39" xfId="0" applyFont="1" applyFill="1" applyBorder="1" applyAlignment="1">
      <alignment horizontal="left" vertical="center" shrinkToFit="1"/>
    </xf>
    <xf numFmtId="0" fontId="2" fillId="0" borderId="37" xfId="0" applyFont="1" applyBorder="1"/>
    <xf numFmtId="0" fontId="1" fillId="3" borderId="15" xfId="0" applyFont="1" applyFill="1" applyBorder="1" applyAlignment="1">
      <alignment horizontal="left" vertical="center" shrinkToFit="1"/>
    </xf>
    <xf numFmtId="0" fontId="2" fillId="0" borderId="16" xfId="0" applyFont="1" applyBorder="1"/>
    <xf numFmtId="0" fontId="1" fillId="3" borderId="44" xfId="0" applyFont="1" applyFill="1" applyBorder="1" applyAlignment="1">
      <alignment horizontal="left" vertical="center" shrinkToFit="1"/>
    </xf>
    <xf numFmtId="0" fontId="16" fillId="0" borderId="45" xfId="0" applyFont="1" applyBorder="1"/>
    <xf numFmtId="0" fontId="2" fillId="0" borderId="40" xfId="0" applyFont="1" applyBorder="1"/>
    <xf numFmtId="0" fontId="1" fillId="5" borderId="44" xfId="0" applyFont="1" applyFill="1" applyBorder="1" applyAlignment="1">
      <alignment horizontal="left" vertical="center" shrinkToFit="1"/>
    </xf>
    <xf numFmtId="0" fontId="1" fillId="5" borderId="39" xfId="0" applyFont="1" applyFill="1" applyBorder="1" applyAlignment="1">
      <alignment horizontal="left" shrinkToFit="1"/>
    </xf>
    <xf numFmtId="0" fontId="1" fillId="5" borderId="15" xfId="0" applyFont="1" applyFill="1" applyBorder="1" applyAlignment="1">
      <alignment horizontal="left" vertical="center" shrinkToFit="1"/>
    </xf>
    <xf numFmtId="0" fontId="1" fillId="0" borderId="34" xfId="0" applyFont="1" applyBorder="1" applyAlignment="1">
      <alignment horizontal="left" vertical="center" shrinkToFit="1"/>
    </xf>
    <xf numFmtId="0" fontId="2" fillId="0" borderId="35" xfId="0" applyFont="1" applyBorder="1"/>
    <xf numFmtId="0" fontId="16" fillId="0" borderId="40" xfId="0" applyFont="1" applyBorder="1"/>
    <xf numFmtId="0" fontId="1" fillId="5" borderId="15" xfId="0" applyFont="1" applyFill="1" applyBorder="1" applyAlignment="1">
      <alignment horizontal="left" shrinkToFit="1"/>
    </xf>
    <xf numFmtId="0" fontId="1" fillId="0" borderId="39" xfId="0" applyFont="1" applyBorder="1" applyAlignment="1">
      <alignment horizontal="left" vertical="center" shrinkToFit="1"/>
    </xf>
    <xf numFmtId="0" fontId="1" fillId="3" borderId="63" xfId="0" applyFont="1" applyFill="1" applyBorder="1" applyAlignment="1">
      <alignment horizontal="left" vertical="center" shrinkToFit="1"/>
    </xf>
    <xf numFmtId="0" fontId="2" fillId="0" borderId="12" xfId="0" applyFont="1" applyBorder="1"/>
    <xf numFmtId="0" fontId="2" fillId="0" borderId="64" xfId="0" applyFont="1" applyBorder="1"/>
    <xf numFmtId="0" fontId="1" fillId="0" borderId="39" xfId="0" applyFont="1" applyBorder="1" applyAlignment="1">
      <alignment horizontal="left" shrinkToFit="1"/>
    </xf>
    <xf numFmtId="0" fontId="3" fillId="0" borderId="39" xfId="0" applyFont="1" applyBorder="1" applyAlignment="1">
      <alignment horizontal="left" shrinkToFit="1"/>
    </xf>
    <xf numFmtId="0" fontId="1" fillId="0" borderId="39" xfId="0" applyFont="1" applyBorder="1" applyAlignment="1">
      <alignment horizontal="center" vertical="center" shrinkToFit="1"/>
    </xf>
    <xf numFmtId="0" fontId="1" fillId="0" borderId="44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left" vertical="center" shrinkToFit="1"/>
    </xf>
    <xf numFmtId="0" fontId="2" fillId="0" borderId="45" xfId="0" applyFont="1" applyBorder="1"/>
  </cellXfs>
  <cellStyles count="3">
    <cellStyle name="一般" xfId="0" builtinId="0"/>
    <cellStyle name="一般 2" xfId="1" xr:uid="{8CB4957C-0111-4832-94BE-2EF3DEE6005F}"/>
    <cellStyle name="一般 4" xfId="2" xr:uid="{9C0B59F0-E8AD-4A75-B2B9-04FC4D4230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E147"/>
  <sheetViews>
    <sheetView view="pageBreakPreview" zoomScale="85" zoomScaleNormal="85" zoomScaleSheetLayoutView="85" workbookViewId="0">
      <pane ySplit="3" topLeftCell="A4" activePane="bottomLeft" state="frozen"/>
      <selection pane="bottomLeft" activeCell="Y15" sqref="Y15"/>
    </sheetView>
  </sheetViews>
  <sheetFormatPr defaultColWidth="11.25" defaultRowHeight="15" customHeight="1"/>
  <cols>
    <col min="1" max="1" width="2.75" customWidth="1"/>
    <col min="2" max="2" width="2.875" style="187" customWidth="1"/>
    <col min="3" max="3" width="3.125" style="187" customWidth="1"/>
    <col min="4" max="4" width="3.375" style="187" customWidth="1"/>
    <col min="5" max="5" width="2.625" style="187" customWidth="1"/>
    <col min="6" max="7" width="1.875" style="187" customWidth="1"/>
    <col min="8" max="8" width="3.5" style="187" customWidth="1"/>
    <col min="9" max="9" width="6.625" customWidth="1"/>
    <col min="10" max="10" width="4.875" customWidth="1"/>
    <col min="11" max="11" width="5" customWidth="1"/>
    <col min="12" max="12" width="6.625" customWidth="1"/>
    <col min="13" max="13" width="5.5" customWidth="1"/>
    <col min="14" max="14" width="5" customWidth="1"/>
    <col min="15" max="15" width="6.625" customWidth="1"/>
    <col min="16" max="16" width="5.5" customWidth="1"/>
    <col min="17" max="17" width="5" customWidth="1"/>
    <col min="18" max="20" width="5.25" customWidth="1"/>
    <col min="21" max="21" width="6.625" customWidth="1"/>
    <col min="22" max="22" width="5" customWidth="1"/>
    <col min="23" max="23" width="5.25" customWidth="1"/>
    <col min="24" max="24" width="2.125" customWidth="1"/>
    <col min="25" max="25" width="1.5" customWidth="1"/>
    <col min="26" max="31" width="2.125" customWidth="1"/>
  </cols>
  <sheetData>
    <row r="1" spans="1:31" ht="15" customHeight="1">
      <c r="A1" s="237" t="s">
        <v>0</v>
      </c>
      <c r="B1" s="238"/>
      <c r="C1" s="238"/>
      <c r="D1" s="238"/>
      <c r="E1" s="238"/>
      <c r="F1" s="238"/>
      <c r="G1" s="239"/>
      <c r="H1" s="1"/>
      <c r="I1" s="240" t="s">
        <v>1</v>
      </c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2"/>
      <c r="X1" s="2"/>
      <c r="Y1" s="2"/>
      <c r="Z1" s="2"/>
      <c r="AA1" s="2"/>
      <c r="AB1" s="2"/>
      <c r="AC1" s="2"/>
      <c r="AD1" s="2"/>
      <c r="AE1" s="2"/>
    </row>
    <row r="2" spans="1:31" ht="19.5" customHeight="1" thickBot="1">
      <c r="A2" s="135" t="s">
        <v>2</v>
      </c>
      <c r="H2" s="188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7"/>
      <c r="X2" s="3"/>
      <c r="Y2" s="243" t="s">
        <v>3</v>
      </c>
      <c r="Z2" s="244"/>
      <c r="AA2" s="244"/>
      <c r="AB2" s="244"/>
      <c r="AC2" s="244"/>
      <c r="AD2" s="244"/>
      <c r="AE2" s="245"/>
    </row>
    <row r="3" spans="1:31" ht="15" customHeight="1" thickBo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138" t="s">
        <v>11</v>
      </c>
      <c r="I3" s="139" t="s">
        <v>12</v>
      </c>
      <c r="J3" s="140" t="s">
        <v>13</v>
      </c>
      <c r="K3" s="8" t="s">
        <v>14</v>
      </c>
      <c r="L3" s="139" t="s">
        <v>15</v>
      </c>
      <c r="M3" s="140" t="s">
        <v>13</v>
      </c>
      <c r="N3" s="8" t="s">
        <v>14</v>
      </c>
      <c r="O3" s="139" t="s">
        <v>16</v>
      </c>
      <c r="P3" s="140" t="s">
        <v>13</v>
      </c>
      <c r="Q3" s="8" t="s">
        <v>14</v>
      </c>
      <c r="R3" s="141" t="s">
        <v>17</v>
      </c>
      <c r="S3" s="141" t="s">
        <v>13</v>
      </c>
      <c r="T3" s="141" t="s">
        <v>14</v>
      </c>
      <c r="U3" s="139" t="s">
        <v>18</v>
      </c>
      <c r="V3" s="140" t="s">
        <v>13</v>
      </c>
      <c r="W3" s="142" t="s">
        <v>14</v>
      </c>
      <c r="X3" s="10"/>
      <c r="Y3" s="11"/>
      <c r="Z3" s="11" t="s">
        <v>12</v>
      </c>
      <c r="AA3" s="11" t="s">
        <v>15</v>
      </c>
      <c r="AB3" s="11" t="s">
        <v>16</v>
      </c>
      <c r="AC3" s="11" t="s">
        <v>17</v>
      </c>
      <c r="AD3" s="11" t="s">
        <v>18</v>
      </c>
      <c r="AE3" s="11"/>
    </row>
    <row r="4" spans="1:31" ht="15" customHeight="1">
      <c r="A4" s="12" t="s">
        <v>50</v>
      </c>
      <c r="B4" s="13">
        <v>5.2</v>
      </c>
      <c r="C4" s="13">
        <v>2.9</v>
      </c>
      <c r="D4" s="13">
        <v>1.1000000000000001</v>
      </c>
      <c r="E4" s="13">
        <v>2.5</v>
      </c>
      <c r="F4" s="13"/>
      <c r="G4" s="13">
        <v>0.1</v>
      </c>
      <c r="H4" s="14">
        <f>B4*70+E4*45+D4*25+F4*150+G4*60+C4*75</f>
        <v>727.5</v>
      </c>
      <c r="I4" s="15" t="s">
        <v>51</v>
      </c>
      <c r="J4" s="16"/>
      <c r="K4" s="17"/>
      <c r="L4" s="15" t="s">
        <v>52</v>
      </c>
      <c r="M4" s="16"/>
      <c r="N4" s="17"/>
      <c r="O4" s="69" t="s">
        <v>53</v>
      </c>
      <c r="P4" s="70"/>
      <c r="Q4" s="17"/>
      <c r="R4" s="17" t="s">
        <v>20</v>
      </c>
      <c r="S4" s="17"/>
      <c r="T4" s="17"/>
      <c r="U4" s="71" t="s">
        <v>54</v>
      </c>
      <c r="V4" s="72"/>
      <c r="W4" s="21"/>
      <c r="X4" s="54"/>
      <c r="Y4" s="55" t="str">
        <f>A4</f>
        <v>f3</v>
      </c>
      <c r="Z4" s="55" t="str">
        <f>I5&amp;" "&amp;I6&amp;" "&amp;I7&amp;" "&amp;I8&amp;" "&amp;I9</f>
        <v xml:space="preserve">米    </v>
      </c>
      <c r="AA4" s="55" t="str">
        <f>L5&amp;" "&amp;L6&amp;" "&amp;L7&amp;" "&amp;L8&amp;" "&amp;L9</f>
        <v xml:space="preserve">肉雞 鳳梨罐頭 甜椒 洋蔥 </v>
      </c>
      <c r="AB4" s="55" t="str">
        <f>O5&amp;" "&amp;O6&amp;" "&amp;O7&amp;" "&amp;O8&amp;" "&amp;O9</f>
        <v>豬絞肉 胡蘿蔔 甘藍 冷凍玉米粒 肉鬆</v>
      </c>
      <c r="AC4" s="55" t="str">
        <f>R5&amp;" "&amp;R6&amp;" "&amp;R7&amp;" "&amp;R8&amp;" "&amp;R9</f>
        <v xml:space="preserve">蔬菜 大蒜   </v>
      </c>
      <c r="AD4" s="55" t="str">
        <f>U5&amp;" "&amp;U6&amp;" "&amp;U7&amp;" "&amp;U8&amp;" "&amp;U9</f>
        <v xml:space="preserve">脆筍 胡蘿蔔 雞蛋 乾木耳 </v>
      </c>
      <c r="AE4" s="55"/>
    </row>
    <row r="5" spans="1:31" ht="15" customHeight="1">
      <c r="A5" s="23"/>
      <c r="B5" s="24"/>
      <c r="C5" s="24"/>
      <c r="D5" s="24"/>
      <c r="E5" s="24"/>
      <c r="F5" s="24"/>
      <c r="G5" s="24"/>
      <c r="H5" s="25"/>
      <c r="I5" s="26" t="s">
        <v>21</v>
      </c>
      <c r="J5" s="27">
        <v>10</v>
      </c>
      <c r="K5" s="28" t="str">
        <f t="shared" ref="K5:K9" si="0">IF(J5,"公斤","")</f>
        <v>公斤</v>
      </c>
      <c r="L5" s="26" t="s">
        <v>55</v>
      </c>
      <c r="M5" s="27">
        <v>9</v>
      </c>
      <c r="N5" s="28" t="str">
        <f t="shared" ref="N5:N9" si="1">IF(M5,"公斤","")</f>
        <v>公斤</v>
      </c>
      <c r="O5" s="38" t="s">
        <v>32</v>
      </c>
      <c r="P5" s="28">
        <v>1.5</v>
      </c>
      <c r="Q5" s="28" t="str">
        <f t="shared" ref="Q5:Q9" si="2">IF(P5,"公斤","")</f>
        <v>公斤</v>
      </c>
      <c r="R5" s="33" t="s">
        <v>17</v>
      </c>
      <c r="S5" s="33">
        <v>7</v>
      </c>
      <c r="T5" s="33" t="str">
        <f t="shared" ref="T5:T9" si="3">IF(S5,"公斤","")</f>
        <v>公斤</v>
      </c>
      <c r="U5" s="26" t="s">
        <v>57</v>
      </c>
      <c r="V5" s="27">
        <v>1.5</v>
      </c>
      <c r="W5" s="35" t="str">
        <f t="shared" ref="W5:W9" si="4">IF(V5,"公斤","")</f>
        <v>公斤</v>
      </c>
      <c r="X5" s="2"/>
      <c r="Y5" s="22"/>
      <c r="Z5" s="22"/>
      <c r="AA5" s="22"/>
      <c r="AB5" s="22"/>
      <c r="AC5" s="22"/>
      <c r="AD5" s="22"/>
      <c r="AE5" s="22"/>
    </row>
    <row r="6" spans="1:31" ht="15" customHeight="1">
      <c r="A6" s="23"/>
      <c r="B6" s="24"/>
      <c r="C6" s="24"/>
      <c r="D6" s="24"/>
      <c r="E6" s="24"/>
      <c r="F6" s="24"/>
      <c r="G6" s="24"/>
      <c r="H6" s="25"/>
      <c r="I6" s="26"/>
      <c r="J6" s="27"/>
      <c r="K6" s="28" t="str">
        <f t="shared" si="0"/>
        <v/>
      </c>
      <c r="L6" s="26" t="s">
        <v>279</v>
      </c>
      <c r="M6" s="27">
        <v>1.5</v>
      </c>
      <c r="N6" s="28" t="str">
        <f t="shared" si="1"/>
        <v>公斤</v>
      </c>
      <c r="O6" s="26" t="s">
        <v>44</v>
      </c>
      <c r="P6" s="27">
        <v>0.5</v>
      </c>
      <c r="Q6" s="28" t="str">
        <f t="shared" si="2"/>
        <v>公斤</v>
      </c>
      <c r="R6" s="28" t="s">
        <v>27</v>
      </c>
      <c r="S6" s="28">
        <v>0.05</v>
      </c>
      <c r="T6" s="33" t="str">
        <f t="shared" si="3"/>
        <v>公斤</v>
      </c>
      <c r="U6" s="26" t="s">
        <v>44</v>
      </c>
      <c r="V6" s="27">
        <v>0.5</v>
      </c>
      <c r="W6" s="35" t="str">
        <f t="shared" si="4"/>
        <v>公斤</v>
      </c>
      <c r="X6" s="2"/>
      <c r="Y6" s="22"/>
      <c r="Z6" s="22"/>
      <c r="AA6" s="22"/>
      <c r="AB6" s="22"/>
      <c r="AC6" s="22"/>
      <c r="AD6" s="22"/>
      <c r="AE6" s="22"/>
    </row>
    <row r="7" spans="1:31" ht="15" customHeight="1">
      <c r="A7" s="23"/>
      <c r="B7" s="24"/>
      <c r="C7" s="24"/>
      <c r="D7" s="24"/>
      <c r="E7" s="24"/>
      <c r="F7" s="24"/>
      <c r="G7" s="24"/>
      <c r="H7" s="25"/>
      <c r="I7" s="26"/>
      <c r="J7" s="27"/>
      <c r="K7" s="28" t="str">
        <f t="shared" si="0"/>
        <v/>
      </c>
      <c r="L7" s="29" t="s">
        <v>58</v>
      </c>
      <c r="M7" s="30">
        <v>0.7</v>
      </c>
      <c r="N7" s="28" t="str">
        <f t="shared" si="1"/>
        <v>公斤</v>
      </c>
      <c r="O7" s="26" t="s">
        <v>59</v>
      </c>
      <c r="P7" s="27">
        <v>1.5</v>
      </c>
      <c r="Q7" s="28" t="str">
        <f t="shared" si="2"/>
        <v>公斤</v>
      </c>
      <c r="R7" s="28"/>
      <c r="S7" s="28"/>
      <c r="T7" s="33" t="str">
        <f t="shared" si="3"/>
        <v/>
      </c>
      <c r="U7" s="26" t="s">
        <v>40</v>
      </c>
      <c r="V7" s="27">
        <v>1</v>
      </c>
      <c r="W7" s="35" t="str">
        <f t="shared" si="4"/>
        <v>公斤</v>
      </c>
      <c r="X7" s="2"/>
      <c r="Y7" s="22"/>
      <c r="Z7" s="22"/>
      <c r="AA7" s="22"/>
      <c r="AB7" s="22"/>
      <c r="AC7" s="22"/>
      <c r="AD7" s="22"/>
      <c r="AE7" s="22"/>
    </row>
    <row r="8" spans="1:31" ht="15" customHeight="1">
      <c r="A8" s="23"/>
      <c r="B8" s="24"/>
      <c r="C8" s="24"/>
      <c r="D8" s="24"/>
      <c r="E8" s="24"/>
      <c r="F8" s="24"/>
      <c r="G8" s="24"/>
      <c r="H8" s="25"/>
      <c r="I8" s="26"/>
      <c r="J8" s="27"/>
      <c r="K8" s="28" t="str">
        <f t="shared" si="0"/>
        <v/>
      </c>
      <c r="L8" s="26" t="s">
        <v>297</v>
      </c>
      <c r="M8" s="27">
        <v>2</v>
      </c>
      <c r="N8" s="28" t="str">
        <f t="shared" si="1"/>
        <v>公斤</v>
      </c>
      <c r="O8" s="26" t="s">
        <v>60</v>
      </c>
      <c r="P8" s="27">
        <v>1.5</v>
      </c>
      <c r="Q8" s="28" t="str">
        <f t="shared" si="2"/>
        <v>公斤</v>
      </c>
      <c r="R8" s="28"/>
      <c r="S8" s="28"/>
      <c r="T8" s="33" t="str">
        <f t="shared" si="3"/>
        <v/>
      </c>
      <c r="U8" s="26" t="s">
        <v>30</v>
      </c>
      <c r="V8" s="27">
        <v>0.01</v>
      </c>
      <c r="W8" s="35" t="str">
        <f t="shared" si="4"/>
        <v>公斤</v>
      </c>
      <c r="X8" s="2"/>
      <c r="Y8" s="22"/>
      <c r="Z8" s="22"/>
      <c r="AA8" s="22"/>
      <c r="AB8" s="22"/>
      <c r="AC8" s="22"/>
      <c r="AD8" s="22"/>
      <c r="AE8" s="22"/>
    </row>
    <row r="9" spans="1:31" ht="15" customHeight="1" thickBot="1">
      <c r="A9" s="39"/>
      <c r="B9" s="40"/>
      <c r="C9" s="40"/>
      <c r="D9" s="40"/>
      <c r="E9" s="40"/>
      <c r="F9" s="40"/>
      <c r="G9" s="40"/>
      <c r="H9" s="41"/>
      <c r="I9" s="42"/>
      <c r="J9" s="43"/>
      <c r="K9" s="44" t="str">
        <f t="shared" si="0"/>
        <v/>
      </c>
      <c r="L9" s="42"/>
      <c r="M9" s="43"/>
      <c r="N9" s="44" t="str">
        <f t="shared" si="1"/>
        <v/>
      </c>
      <c r="O9" s="26" t="s">
        <v>296</v>
      </c>
      <c r="P9" s="27">
        <v>0.3</v>
      </c>
      <c r="Q9" s="44" t="str">
        <f t="shared" si="2"/>
        <v>公斤</v>
      </c>
      <c r="R9" s="44"/>
      <c r="S9" s="44"/>
      <c r="T9" s="47" t="str">
        <f t="shared" si="3"/>
        <v/>
      </c>
      <c r="U9" s="42"/>
      <c r="V9" s="43"/>
      <c r="W9" s="49" t="str">
        <f t="shared" si="4"/>
        <v/>
      </c>
      <c r="X9" s="67"/>
      <c r="Y9" s="68"/>
      <c r="Z9" s="68"/>
      <c r="AA9" s="68"/>
      <c r="AB9" s="68"/>
      <c r="AC9" s="68"/>
      <c r="AD9" s="68"/>
      <c r="AE9" s="68"/>
    </row>
    <row r="10" spans="1:31" ht="15" customHeight="1">
      <c r="A10" s="12" t="s">
        <v>61</v>
      </c>
      <c r="B10" s="50">
        <v>6.3</v>
      </c>
      <c r="C10" s="50">
        <v>2.8</v>
      </c>
      <c r="D10" s="50">
        <v>1.5</v>
      </c>
      <c r="E10" s="50">
        <v>2.5</v>
      </c>
      <c r="F10" s="50"/>
      <c r="G10" s="50">
        <v>0</v>
      </c>
      <c r="H10" s="51">
        <f>B10*70+E10*45+D10*25+F10*150+G10*60+C10*75</f>
        <v>801</v>
      </c>
      <c r="I10" s="15" t="s">
        <v>34</v>
      </c>
      <c r="J10" s="16"/>
      <c r="K10" s="52"/>
      <c r="L10" s="15" t="s">
        <v>62</v>
      </c>
      <c r="M10" s="16"/>
      <c r="N10" s="52"/>
      <c r="O10" s="69" t="s">
        <v>63</v>
      </c>
      <c r="P10" s="70"/>
      <c r="Q10" s="52"/>
      <c r="R10" s="52" t="s">
        <v>20</v>
      </c>
      <c r="S10" s="52"/>
      <c r="T10" s="52"/>
      <c r="U10" s="15" t="s">
        <v>64</v>
      </c>
      <c r="V10" s="16"/>
      <c r="W10" s="53"/>
      <c r="X10" s="2"/>
      <c r="Y10" s="22" t="str">
        <f>A10</f>
        <v>f4</v>
      </c>
      <c r="Z10" s="22" t="str">
        <f>I11&amp;" "&amp;I12&amp;" "&amp;I13&amp;" "&amp;I14&amp;" "&amp;I15</f>
        <v xml:space="preserve">米 糙米   </v>
      </c>
      <c r="AA10" s="22" t="str">
        <f>L11&amp;" "&amp;L12&amp;" "&amp;L13&amp;" "&amp;L14&amp;" "&amp;L15</f>
        <v>豬絞肉 豆薯 九層塔 洋蔥 大番茄</v>
      </c>
      <c r="AB10" s="22" t="str">
        <f>O11&amp;" "&amp;O12&amp;" "&amp;O13&amp;" "&amp;O14&amp;" "&amp;O15</f>
        <v xml:space="preserve">豆干 芹菜 秀珍菇 大蒜 </v>
      </c>
      <c r="AC10" s="22" t="str">
        <f>R11&amp;" "&amp;R12&amp;" "&amp;R13&amp;" "&amp;R14&amp;" "&amp;R15</f>
        <v xml:space="preserve">蔬菜 大蒜   </v>
      </c>
      <c r="AD10" s="22" t="str">
        <f>U11&amp;" "&amp;U12&amp;" "&amp;U13&amp;" "&amp;U14&amp;" "&amp;U15</f>
        <v xml:space="preserve">西谷米 二砂糖 椰漿  </v>
      </c>
      <c r="AE10" s="22"/>
    </row>
    <row r="11" spans="1:31" ht="15" customHeight="1">
      <c r="A11" s="23"/>
      <c r="B11" s="24"/>
      <c r="C11" s="24"/>
      <c r="D11" s="24"/>
      <c r="E11" s="24"/>
      <c r="F11" s="24"/>
      <c r="G11" s="24"/>
      <c r="H11" s="25"/>
      <c r="I11" s="26" t="s">
        <v>21</v>
      </c>
      <c r="J11" s="27">
        <v>7</v>
      </c>
      <c r="K11" s="28" t="str">
        <f t="shared" ref="K11:K15" si="5">IF(J11,"公斤","")</f>
        <v>公斤</v>
      </c>
      <c r="L11" s="26" t="s">
        <v>32</v>
      </c>
      <c r="M11" s="27">
        <v>6</v>
      </c>
      <c r="N11" s="28" t="str">
        <f t="shared" ref="N11:N15" si="6">IF(M11,"公斤","")</f>
        <v>公斤</v>
      </c>
      <c r="O11" s="38" t="s">
        <v>65</v>
      </c>
      <c r="P11" s="28">
        <v>4.5</v>
      </c>
      <c r="Q11" s="28" t="str">
        <f t="shared" ref="Q11:Q15" si="7">IF(P11,"公斤","")</f>
        <v>公斤</v>
      </c>
      <c r="R11" s="33" t="s">
        <v>17</v>
      </c>
      <c r="S11" s="33">
        <v>7</v>
      </c>
      <c r="T11" s="33" t="str">
        <f t="shared" ref="T11:T15" si="8">IF(S11,"公斤","")</f>
        <v>公斤</v>
      </c>
      <c r="U11" s="26" t="s">
        <v>66</v>
      </c>
      <c r="V11" s="27">
        <v>2</v>
      </c>
      <c r="W11" s="35" t="str">
        <f t="shared" ref="W11:W15" si="9">IF(V11,"公斤","")</f>
        <v>公斤</v>
      </c>
      <c r="X11" s="2"/>
      <c r="Y11" s="22"/>
      <c r="Z11" s="22"/>
      <c r="AA11" s="22"/>
      <c r="AB11" s="22"/>
      <c r="AC11" s="22"/>
      <c r="AD11" s="22"/>
      <c r="AE11" s="22"/>
    </row>
    <row r="12" spans="1:31" ht="15" customHeight="1">
      <c r="A12" s="23"/>
      <c r="B12" s="24"/>
      <c r="C12" s="24"/>
      <c r="D12" s="24"/>
      <c r="E12" s="24"/>
      <c r="F12" s="24"/>
      <c r="G12" s="24"/>
      <c r="H12" s="25"/>
      <c r="I12" s="26" t="s">
        <v>43</v>
      </c>
      <c r="J12" s="27">
        <v>3</v>
      </c>
      <c r="K12" s="28" t="str">
        <f t="shared" si="5"/>
        <v>公斤</v>
      </c>
      <c r="L12" s="26" t="s">
        <v>67</v>
      </c>
      <c r="M12" s="27">
        <v>3</v>
      </c>
      <c r="N12" s="28" t="str">
        <f t="shared" si="6"/>
        <v>公斤</v>
      </c>
      <c r="O12" s="38" t="s">
        <v>68</v>
      </c>
      <c r="P12" s="28">
        <v>1</v>
      </c>
      <c r="Q12" s="28" t="str">
        <f t="shared" si="7"/>
        <v>公斤</v>
      </c>
      <c r="R12" s="28" t="s">
        <v>27</v>
      </c>
      <c r="S12" s="28">
        <v>0.05</v>
      </c>
      <c r="T12" s="33" t="str">
        <f t="shared" si="8"/>
        <v>公斤</v>
      </c>
      <c r="U12" s="31" t="s">
        <v>69</v>
      </c>
      <c r="V12" s="27">
        <v>1</v>
      </c>
      <c r="W12" s="35" t="str">
        <f t="shared" si="9"/>
        <v>公斤</v>
      </c>
      <c r="X12" s="2"/>
      <c r="Y12" s="22"/>
      <c r="Z12" s="22"/>
      <c r="AA12" s="22"/>
      <c r="AB12" s="22"/>
      <c r="AC12" s="22"/>
      <c r="AD12" s="22"/>
      <c r="AE12" s="22"/>
    </row>
    <row r="13" spans="1:31" ht="15" customHeight="1">
      <c r="A13" s="23"/>
      <c r="B13" s="24"/>
      <c r="C13" s="24"/>
      <c r="D13" s="24"/>
      <c r="E13" s="24"/>
      <c r="F13" s="24"/>
      <c r="G13" s="24"/>
      <c r="H13" s="25"/>
      <c r="I13" s="26"/>
      <c r="J13" s="27"/>
      <c r="K13" s="28" t="str">
        <f t="shared" si="5"/>
        <v/>
      </c>
      <c r="L13" s="26" t="s">
        <v>70</v>
      </c>
      <c r="M13" s="27">
        <v>0.2</v>
      </c>
      <c r="N13" s="28" t="str">
        <f t="shared" si="6"/>
        <v>公斤</v>
      </c>
      <c r="O13" s="29" t="s">
        <v>71</v>
      </c>
      <c r="P13" s="30">
        <v>1</v>
      </c>
      <c r="Q13" s="28" t="str">
        <f t="shared" si="7"/>
        <v>公斤</v>
      </c>
      <c r="R13" s="28"/>
      <c r="S13" s="28"/>
      <c r="T13" s="33" t="str">
        <f t="shared" si="8"/>
        <v/>
      </c>
      <c r="U13" s="29" t="s">
        <v>72</v>
      </c>
      <c r="V13" s="30">
        <v>2</v>
      </c>
      <c r="W13" s="35" t="str">
        <f t="shared" si="9"/>
        <v>公斤</v>
      </c>
      <c r="X13" s="2"/>
      <c r="Y13" s="22"/>
      <c r="Z13" s="22"/>
      <c r="AA13" s="22"/>
      <c r="AB13" s="22"/>
      <c r="AC13" s="22"/>
      <c r="AD13" s="22"/>
      <c r="AE13" s="22"/>
    </row>
    <row r="14" spans="1:31" ht="15" customHeight="1">
      <c r="A14" s="23"/>
      <c r="B14" s="24"/>
      <c r="C14" s="24"/>
      <c r="D14" s="24"/>
      <c r="E14" s="24"/>
      <c r="F14" s="24"/>
      <c r="G14" s="24"/>
      <c r="H14" s="25"/>
      <c r="I14" s="26"/>
      <c r="J14" s="27"/>
      <c r="K14" s="28" t="str">
        <f t="shared" si="5"/>
        <v/>
      </c>
      <c r="L14" s="26" t="s">
        <v>73</v>
      </c>
      <c r="M14" s="27">
        <v>1</v>
      </c>
      <c r="N14" s="28" t="str">
        <f t="shared" si="6"/>
        <v>公斤</v>
      </c>
      <c r="O14" s="38" t="s">
        <v>27</v>
      </c>
      <c r="P14" s="28">
        <v>0.05</v>
      </c>
      <c r="Q14" s="28" t="str">
        <f t="shared" si="7"/>
        <v>公斤</v>
      </c>
      <c r="R14" s="28"/>
      <c r="S14" s="28"/>
      <c r="T14" s="33" t="str">
        <f t="shared" si="8"/>
        <v/>
      </c>
      <c r="U14" s="26"/>
      <c r="V14" s="27"/>
      <c r="W14" s="35" t="str">
        <f t="shared" si="9"/>
        <v/>
      </c>
      <c r="X14" s="2"/>
      <c r="Y14" s="22"/>
      <c r="Z14" s="22"/>
      <c r="AA14" s="22"/>
      <c r="AB14" s="22"/>
      <c r="AC14" s="22"/>
      <c r="AD14" s="22"/>
      <c r="AE14" s="22"/>
    </row>
    <row r="15" spans="1:31" ht="15" customHeight="1" thickBot="1">
      <c r="A15" s="39"/>
      <c r="B15" s="59"/>
      <c r="C15" s="59"/>
      <c r="D15" s="59"/>
      <c r="E15" s="59"/>
      <c r="F15" s="59"/>
      <c r="G15" s="59"/>
      <c r="H15" s="60"/>
      <c r="I15" s="42"/>
      <c r="J15" s="43"/>
      <c r="K15" s="61" t="str">
        <f t="shared" si="5"/>
        <v/>
      </c>
      <c r="L15" s="45" t="s">
        <v>45</v>
      </c>
      <c r="M15" s="46">
        <v>2</v>
      </c>
      <c r="N15" s="61" t="str">
        <f t="shared" si="6"/>
        <v>公斤</v>
      </c>
      <c r="O15" s="65"/>
      <c r="P15" s="61"/>
      <c r="Q15" s="61" t="str">
        <f t="shared" si="7"/>
        <v/>
      </c>
      <c r="R15" s="61"/>
      <c r="S15" s="61"/>
      <c r="T15" s="64" t="str">
        <f t="shared" si="8"/>
        <v/>
      </c>
      <c r="U15" s="42"/>
      <c r="V15" s="43"/>
      <c r="W15" s="66" t="str">
        <f t="shared" si="9"/>
        <v/>
      </c>
      <c r="X15" s="2"/>
      <c r="Y15" s="22"/>
      <c r="Z15" s="22"/>
      <c r="AA15" s="22"/>
      <c r="AB15" s="22"/>
      <c r="AC15" s="22"/>
      <c r="AD15" s="22"/>
      <c r="AE15" s="22"/>
    </row>
    <row r="16" spans="1:31" ht="15" customHeight="1">
      <c r="A16" s="12" t="s">
        <v>74</v>
      </c>
      <c r="B16" s="13">
        <v>5.2</v>
      </c>
      <c r="C16" s="13">
        <v>2.5</v>
      </c>
      <c r="D16" s="13">
        <v>1.7</v>
      </c>
      <c r="E16" s="13">
        <v>2.5</v>
      </c>
      <c r="F16" s="13"/>
      <c r="G16" s="13">
        <v>0</v>
      </c>
      <c r="H16" s="14">
        <f>B16*70+E16*45+D16*25+F16*150+G16*60+C16*75</f>
        <v>706.5</v>
      </c>
      <c r="I16" s="15" t="s">
        <v>75</v>
      </c>
      <c r="J16" s="16"/>
      <c r="K16" s="17"/>
      <c r="L16" s="15" t="s">
        <v>76</v>
      </c>
      <c r="M16" s="16"/>
      <c r="N16" s="17"/>
      <c r="O16" s="77" t="s">
        <v>77</v>
      </c>
      <c r="P16" s="78"/>
      <c r="Q16" s="17"/>
      <c r="R16" s="17" t="s">
        <v>20</v>
      </c>
      <c r="S16" s="17"/>
      <c r="T16" s="17"/>
      <c r="U16" s="83" t="s">
        <v>126</v>
      </c>
      <c r="V16" s="84"/>
      <c r="W16" s="21"/>
      <c r="X16" s="54"/>
      <c r="Y16" s="55" t="str">
        <f>A16</f>
        <v>f5</v>
      </c>
      <c r="Z16" s="55" t="str">
        <f>I17&amp;" "&amp;I18&amp;" "&amp;I19&amp;" "&amp;I20&amp;" "&amp;I21</f>
        <v xml:space="preserve">米 大麥仁   </v>
      </c>
      <c r="AA16" s="55" t="str">
        <f>L17&amp;" "&amp;L18&amp;" "&amp;L19&amp;" "&amp;L20&amp;" "&amp;L21</f>
        <v>豬後腿肉 洋蔥 胡蘿蔔 醬油 二砂糖</v>
      </c>
      <c r="AB16" s="55" t="str">
        <f>O17&amp;" "&amp;O18&amp;" "&amp;O19&amp;" "&amp;O20&amp;" "&amp;O21</f>
        <v xml:space="preserve">雞蛋 結球白菜 胡蘿蔔 大蒜 </v>
      </c>
      <c r="AC16" s="55" t="str">
        <f>R17&amp;" "&amp;R18&amp;" "&amp;R19&amp;" "&amp;R20&amp;" "&amp;R21</f>
        <v xml:space="preserve">蔬菜 大蒜   </v>
      </c>
      <c r="AD16" s="55" t="str">
        <f>U17&amp;" "&amp;U18&amp;" "&amp;U19&amp;" "&amp;U20&amp;" "&amp;U21</f>
        <v xml:space="preserve">紫菜 柴魚片 薑  </v>
      </c>
      <c r="AE16" s="55"/>
    </row>
    <row r="17" spans="1:31" ht="15" customHeight="1">
      <c r="A17" s="23"/>
      <c r="B17" s="24"/>
      <c r="C17" s="24"/>
      <c r="D17" s="24"/>
      <c r="E17" s="24"/>
      <c r="F17" s="24"/>
      <c r="G17" s="24"/>
      <c r="H17" s="25"/>
      <c r="I17" s="26" t="s">
        <v>21</v>
      </c>
      <c r="J17" s="27">
        <v>10</v>
      </c>
      <c r="K17" s="28" t="str">
        <f t="shared" ref="K17:K21" si="10">IF(J17,"公斤","")</f>
        <v>公斤</v>
      </c>
      <c r="L17" s="26" t="s">
        <v>39</v>
      </c>
      <c r="M17" s="27">
        <v>6</v>
      </c>
      <c r="N17" s="28" t="str">
        <f t="shared" ref="N17:N27" si="11">IF(M17,"公斤","")</f>
        <v>公斤</v>
      </c>
      <c r="O17" s="26" t="s">
        <v>40</v>
      </c>
      <c r="P17" s="27">
        <v>0.6</v>
      </c>
      <c r="Q17" s="28" t="str">
        <f t="shared" ref="Q17:Q21" si="12">IF(P17,"公斤","")</f>
        <v>公斤</v>
      </c>
      <c r="R17" s="33" t="s">
        <v>17</v>
      </c>
      <c r="S17" s="33">
        <v>7</v>
      </c>
      <c r="T17" s="33" t="str">
        <f t="shared" ref="T17:T21" si="13">IF(S17,"公斤","")</f>
        <v>公斤</v>
      </c>
      <c r="U17" s="26" t="s">
        <v>24</v>
      </c>
      <c r="V17" s="27">
        <v>0.15</v>
      </c>
      <c r="W17" s="35" t="str">
        <f t="shared" ref="W17:W21" si="14">IF(V17,"公斤","")</f>
        <v>公斤</v>
      </c>
      <c r="X17" s="2"/>
      <c r="Y17" s="22"/>
      <c r="Z17" s="22"/>
      <c r="AA17" s="22"/>
      <c r="AB17" s="22"/>
      <c r="AC17" s="22"/>
      <c r="AD17" s="22"/>
      <c r="AE17" s="22"/>
    </row>
    <row r="18" spans="1:31" ht="15" customHeight="1">
      <c r="A18" s="23"/>
      <c r="B18" s="24"/>
      <c r="C18" s="24"/>
      <c r="D18" s="24"/>
      <c r="E18" s="24"/>
      <c r="F18" s="24"/>
      <c r="G18" s="24"/>
      <c r="H18" s="25"/>
      <c r="I18" s="26" t="s">
        <v>80</v>
      </c>
      <c r="J18" s="27">
        <v>0.4</v>
      </c>
      <c r="K18" s="28" t="str">
        <f t="shared" si="10"/>
        <v>公斤</v>
      </c>
      <c r="L18" s="26" t="s">
        <v>73</v>
      </c>
      <c r="M18" s="27">
        <v>2</v>
      </c>
      <c r="N18" s="28" t="str">
        <f t="shared" si="11"/>
        <v>公斤</v>
      </c>
      <c r="O18" s="29" t="s">
        <v>26</v>
      </c>
      <c r="P18" s="30">
        <v>7</v>
      </c>
      <c r="Q18" s="28" t="str">
        <f t="shared" si="12"/>
        <v>公斤</v>
      </c>
      <c r="R18" s="28" t="s">
        <v>27</v>
      </c>
      <c r="S18" s="28">
        <v>0.05</v>
      </c>
      <c r="T18" s="33" t="str">
        <f t="shared" si="13"/>
        <v>公斤</v>
      </c>
      <c r="U18" s="31" t="s">
        <v>128</v>
      </c>
      <c r="V18" s="27">
        <v>0.01</v>
      </c>
      <c r="W18" s="35" t="str">
        <f t="shared" si="14"/>
        <v>公斤</v>
      </c>
      <c r="X18" s="2"/>
      <c r="Y18" s="22"/>
      <c r="Z18" s="22"/>
      <c r="AA18" s="22"/>
      <c r="AB18" s="22"/>
      <c r="AC18" s="22"/>
      <c r="AD18" s="22"/>
      <c r="AE18" s="22"/>
    </row>
    <row r="19" spans="1:31" ht="15" customHeight="1">
      <c r="A19" s="23"/>
      <c r="B19" s="24"/>
      <c r="C19" s="24"/>
      <c r="D19" s="24"/>
      <c r="E19" s="24"/>
      <c r="F19" s="24"/>
      <c r="G19" s="24"/>
      <c r="H19" s="25"/>
      <c r="I19" s="26"/>
      <c r="J19" s="27"/>
      <c r="K19" s="28" t="str">
        <f t="shared" si="10"/>
        <v/>
      </c>
      <c r="L19" s="26" t="s">
        <v>44</v>
      </c>
      <c r="M19" s="27">
        <v>0.5</v>
      </c>
      <c r="N19" s="28" t="str">
        <f t="shared" si="11"/>
        <v>公斤</v>
      </c>
      <c r="O19" s="26" t="s">
        <v>44</v>
      </c>
      <c r="P19" s="27">
        <v>0.5</v>
      </c>
      <c r="Q19" s="28" t="str">
        <f t="shared" si="12"/>
        <v>公斤</v>
      </c>
      <c r="R19" s="28"/>
      <c r="S19" s="28"/>
      <c r="T19" s="33" t="str">
        <f t="shared" si="13"/>
        <v/>
      </c>
      <c r="U19" s="26" t="s">
        <v>31</v>
      </c>
      <c r="V19" s="27">
        <v>0.05</v>
      </c>
      <c r="W19" s="35" t="str">
        <f t="shared" si="14"/>
        <v>公斤</v>
      </c>
      <c r="X19" s="2"/>
      <c r="Y19" s="22"/>
      <c r="Z19" s="22"/>
      <c r="AA19" s="22"/>
      <c r="AB19" s="22"/>
      <c r="AC19" s="22"/>
      <c r="AD19" s="22"/>
      <c r="AE19" s="22"/>
    </row>
    <row r="20" spans="1:31" ht="15" customHeight="1">
      <c r="A20" s="23"/>
      <c r="B20" s="24"/>
      <c r="C20" s="24"/>
      <c r="D20" s="24"/>
      <c r="E20" s="24"/>
      <c r="F20" s="24"/>
      <c r="G20" s="24"/>
      <c r="H20" s="25"/>
      <c r="I20" s="26"/>
      <c r="J20" s="27"/>
      <c r="K20" s="28" t="str">
        <f t="shared" si="10"/>
        <v/>
      </c>
      <c r="L20" s="26" t="s">
        <v>81</v>
      </c>
      <c r="M20" s="27"/>
      <c r="N20" s="28" t="str">
        <f t="shared" si="11"/>
        <v/>
      </c>
      <c r="O20" s="26" t="s">
        <v>27</v>
      </c>
      <c r="P20" s="27">
        <v>0.05</v>
      </c>
      <c r="Q20" s="28" t="str">
        <f t="shared" si="12"/>
        <v>公斤</v>
      </c>
      <c r="R20" s="28"/>
      <c r="S20" s="28"/>
      <c r="T20" s="33" t="str">
        <f t="shared" si="13"/>
        <v/>
      </c>
      <c r="U20" s="26"/>
      <c r="V20" s="27"/>
      <c r="W20" s="35" t="str">
        <f t="shared" si="14"/>
        <v/>
      </c>
      <c r="X20" s="2"/>
      <c r="Y20" s="22"/>
      <c r="Z20" s="22"/>
      <c r="AA20" s="22"/>
      <c r="AB20" s="22"/>
      <c r="AC20" s="22"/>
      <c r="AD20" s="22"/>
      <c r="AE20" s="22"/>
    </row>
    <row r="21" spans="1:31" ht="15" customHeight="1" thickBot="1">
      <c r="A21" s="39"/>
      <c r="B21" s="40"/>
      <c r="C21" s="40"/>
      <c r="D21" s="40"/>
      <c r="E21" s="40"/>
      <c r="F21" s="40"/>
      <c r="G21" s="40"/>
      <c r="H21" s="41"/>
      <c r="I21" s="42"/>
      <c r="J21" s="43"/>
      <c r="K21" s="44" t="str">
        <f t="shared" si="10"/>
        <v/>
      </c>
      <c r="L21" s="42" t="s">
        <v>69</v>
      </c>
      <c r="M21" s="43"/>
      <c r="N21" s="44" t="str">
        <f t="shared" si="11"/>
        <v/>
      </c>
      <c r="O21" s="42"/>
      <c r="P21" s="43"/>
      <c r="Q21" s="44" t="str">
        <f t="shared" si="12"/>
        <v/>
      </c>
      <c r="R21" s="44"/>
      <c r="S21" s="44"/>
      <c r="T21" s="47" t="str">
        <f t="shared" si="13"/>
        <v/>
      </c>
      <c r="U21" s="42"/>
      <c r="V21" s="43"/>
      <c r="W21" s="49" t="str">
        <f t="shared" si="14"/>
        <v/>
      </c>
      <c r="X21" s="67"/>
      <c r="Y21" s="68"/>
      <c r="Z21" s="68"/>
      <c r="AA21" s="68"/>
      <c r="AB21" s="68"/>
      <c r="AC21" s="68"/>
      <c r="AD21" s="68"/>
      <c r="AE21" s="68"/>
    </row>
    <row r="22" spans="1:31" ht="15" customHeight="1">
      <c r="A22" s="12" t="s">
        <v>82</v>
      </c>
      <c r="B22" s="50">
        <v>5.8</v>
      </c>
      <c r="C22" s="50">
        <v>3.4</v>
      </c>
      <c r="D22" s="50">
        <v>1.1000000000000001</v>
      </c>
      <c r="E22" s="50">
        <v>2.5</v>
      </c>
      <c r="F22" s="50"/>
      <c r="G22" s="50">
        <v>0</v>
      </c>
      <c r="H22" s="51">
        <f>B22*70+E22*45+D22*25+F22*150+G22*60+C22*75</f>
        <v>801</v>
      </c>
      <c r="I22" s="15" t="s">
        <v>19</v>
      </c>
      <c r="J22" s="16"/>
      <c r="K22" s="52"/>
      <c r="L22" s="15" t="s">
        <v>83</v>
      </c>
      <c r="M22" s="16"/>
      <c r="N22" s="52" t="str">
        <f t="shared" si="11"/>
        <v/>
      </c>
      <c r="O22" s="15" t="s">
        <v>109</v>
      </c>
      <c r="P22" s="16"/>
      <c r="Q22" s="52"/>
      <c r="R22" s="52" t="s">
        <v>20</v>
      </c>
      <c r="S22" s="52"/>
      <c r="T22" s="52"/>
      <c r="U22" s="79" t="s">
        <v>85</v>
      </c>
      <c r="V22" s="80"/>
      <c r="W22" s="53"/>
      <c r="X22" s="2"/>
      <c r="Y22" s="22" t="str">
        <f>A22</f>
        <v>g1</v>
      </c>
      <c r="Z22" s="22" t="str">
        <f>I23&amp;" "&amp;I24&amp;" "&amp;I25&amp;" "&amp;I26&amp;" "&amp;I27</f>
        <v xml:space="preserve">米    </v>
      </c>
      <c r="AA22" s="22" t="str">
        <f>L23&amp;" "&amp;L24&amp;" "&amp;L25&amp;" "&amp;L26&amp;" "&amp;L27</f>
        <v>豬後腿肉 洋蔥 胡蘿蔔 大蒜 甜麵醬</v>
      </c>
      <c r="AB22" s="22" t="str">
        <f>O23&amp;" "&amp;O24&amp;" "&amp;O25&amp;" "&amp;O26&amp;" "&amp;O27</f>
        <v>冬粉 豬絞肉 結球白菜 胡蘿蔔 乾木耳</v>
      </c>
      <c r="AC22" s="22" t="str">
        <f>R23&amp;" "&amp;R24&amp;" "&amp;R25&amp;" "&amp;R26&amp;" "&amp;R27</f>
        <v xml:space="preserve">蔬菜 大蒜   </v>
      </c>
      <c r="AD22" s="22" t="str">
        <f>U23&amp;" "&amp;U24&amp;" "&amp;U25&amp;" "&amp;U26&amp;" "&amp;U27</f>
        <v xml:space="preserve">四神 豬大排   </v>
      </c>
      <c r="AE22" s="22"/>
    </row>
    <row r="23" spans="1:31" ht="15" customHeight="1">
      <c r="A23" s="23"/>
      <c r="B23" s="24"/>
      <c r="C23" s="24"/>
      <c r="D23" s="24"/>
      <c r="E23" s="24"/>
      <c r="F23" s="24"/>
      <c r="G23" s="24"/>
      <c r="H23" s="25"/>
      <c r="I23" s="26" t="s">
        <v>21</v>
      </c>
      <c r="J23" s="27">
        <v>10</v>
      </c>
      <c r="K23" s="28" t="str">
        <f t="shared" ref="K23:K27" si="15">IF(J23,"公斤","")</f>
        <v>公斤</v>
      </c>
      <c r="L23" s="26" t="s">
        <v>39</v>
      </c>
      <c r="M23" s="27">
        <v>6</v>
      </c>
      <c r="N23" s="28" t="str">
        <f t="shared" si="11"/>
        <v>公斤</v>
      </c>
      <c r="O23" s="26" t="s">
        <v>23</v>
      </c>
      <c r="P23" s="27">
        <v>1.2</v>
      </c>
      <c r="Q23" s="28" t="str">
        <f t="shared" ref="Q23:Q27" si="16">IF(P23,"公斤","")</f>
        <v>公斤</v>
      </c>
      <c r="R23" s="33" t="s">
        <v>17</v>
      </c>
      <c r="S23" s="33">
        <v>7</v>
      </c>
      <c r="T23" s="33" t="str">
        <f t="shared" ref="T23:T27" si="17">IF(S23,"公斤","")</f>
        <v>公斤</v>
      </c>
      <c r="U23" s="81" t="s">
        <v>87</v>
      </c>
      <c r="V23" s="82">
        <v>1.5</v>
      </c>
      <c r="W23" s="35" t="str">
        <f t="shared" ref="W23:W27" si="18">IF(V23,"公斤","")</f>
        <v>公斤</v>
      </c>
      <c r="X23" s="2"/>
      <c r="Y23" s="22"/>
      <c r="Z23" s="22"/>
      <c r="AA23" s="22"/>
      <c r="AB23" s="22"/>
      <c r="AC23" s="22"/>
      <c r="AD23" s="22"/>
      <c r="AE23" s="22"/>
    </row>
    <row r="24" spans="1:31" ht="15" customHeight="1">
      <c r="A24" s="23"/>
      <c r="B24" s="24"/>
      <c r="C24" s="24"/>
      <c r="D24" s="24"/>
      <c r="E24" s="24"/>
      <c r="F24" s="24"/>
      <c r="G24" s="24"/>
      <c r="H24" s="25"/>
      <c r="I24" s="26"/>
      <c r="J24" s="27"/>
      <c r="K24" s="28" t="str">
        <f t="shared" si="15"/>
        <v/>
      </c>
      <c r="L24" s="26" t="s">
        <v>73</v>
      </c>
      <c r="M24" s="27">
        <v>3</v>
      </c>
      <c r="N24" s="28" t="str">
        <f t="shared" si="11"/>
        <v>公斤</v>
      </c>
      <c r="O24" s="26" t="s">
        <v>32</v>
      </c>
      <c r="P24" s="27">
        <v>0.6</v>
      </c>
      <c r="Q24" s="28" t="str">
        <f t="shared" si="16"/>
        <v>公斤</v>
      </c>
      <c r="R24" s="28" t="s">
        <v>27</v>
      </c>
      <c r="S24" s="28">
        <v>0.05</v>
      </c>
      <c r="T24" s="33" t="str">
        <f t="shared" si="17"/>
        <v>公斤</v>
      </c>
      <c r="U24" s="56" t="s">
        <v>47</v>
      </c>
      <c r="V24" s="82">
        <v>1.5</v>
      </c>
      <c r="W24" s="35" t="str">
        <f t="shared" si="18"/>
        <v>公斤</v>
      </c>
      <c r="X24" s="2"/>
      <c r="Y24" s="22"/>
      <c r="Z24" s="22"/>
      <c r="AA24" s="22"/>
      <c r="AB24" s="22"/>
      <c r="AC24" s="22"/>
      <c r="AD24" s="22"/>
      <c r="AE24" s="22"/>
    </row>
    <row r="25" spans="1:31" ht="15" customHeight="1">
      <c r="A25" s="23"/>
      <c r="B25" s="24"/>
      <c r="C25" s="24"/>
      <c r="D25" s="24"/>
      <c r="E25" s="24"/>
      <c r="F25" s="24"/>
      <c r="G25" s="24"/>
      <c r="H25" s="25"/>
      <c r="I25" s="26"/>
      <c r="J25" s="27"/>
      <c r="K25" s="28" t="str">
        <f t="shared" si="15"/>
        <v/>
      </c>
      <c r="L25" s="26" t="s">
        <v>44</v>
      </c>
      <c r="M25" s="27">
        <v>0.5</v>
      </c>
      <c r="N25" s="28" t="str">
        <f t="shared" si="11"/>
        <v>公斤</v>
      </c>
      <c r="O25" s="31" t="s">
        <v>26</v>
      </c>
      <c r="P25" s="32">
        <v>2</v>
      </c>
      <c r="Q25" s="28" t="str">
        <f t="shared" si="16"/>
        <v>公斤</v>
      </c>
      <c r="R25" s="28"/>
      <c r="S25" s="28"/>
      <c r="T25" s="33" t="str">
        <f t="shared" si="17"/>
        <v/>
      </c>
      <c r="U25" s="26"/>
      <c r="V25" s="27"/>
      <c r="W25" s="35" t="str">
        <f t="shared" si="18"/>
        <v/>
      </c>
      <c r="X25" s="2"/>
      <c r="Y25" s="22"/>
      <c r="Z25" s="22"/>
      <c r="AA25" s="22"/>
      <c r="AB25" s="22"/>
      <c r="AC25" s="22"/>
      <c r="AD25" s="22"/>
      <c r="AE25" s="22"/>
    </row>
    <row r="26" spans="1:31" ht="15" customHeight="1">
      <c r="A26" s="23"/>
      <c r="B26" s="24"/>
      <c r="C26" s="24"/>
      <c r="D26" s="24"/>
      <c r="E26" s="24"/>
      <c r="F26" s="24"/>
      <c r="G26" s="24"/>
      <c r="H26" s="25"/>
      <c r="I26" s="26"/>
      <c r="J26" s="27"/>
      <c r="K26" s="28" t="str">
        <f t="shared" si="15"/>
        <v/>
      </c>
      <c r="L26" s="26" t="s">
        <v>27</v>
      </c>
      <c r="M26" s="27">
        <v>0.05</v>
      </c>
      <c r="N26" s="28" t="str">
        <f t="shared" si="11"/>
        <v>公斤</v>
      </c>
      <c r="O26" s="36" t="s">
        <v>44</v>
      </c>
      <c r="P26" s="37">
        <v>0.5</v>
      </c>
      <c r="Q26" s="28" t="str">
        <f t="shared" si="16"/>
        <v>公斤</v>
      </c>
      <c r="R26" s="28"/>
      <c r="S26" s="28"/>
      <c r="T26" s="33" t="str">
        <f t="shared" si="17"/>
        <v/>
      </c>
      <c r="U26" s="26"/>
      <c r="V26" s="27"/>
      <c r="W26" s="35" t="str">
        <f t="shared" si="18"/>
        <v/>
      </c>
      <c r="X26" s="2"/>
      <c r="Y26" s="22"/>
      <c r="Z26" s="22"/>
      <c r="AA26" s="22"/>
      <c r="AB26" s="22"/>
      <c r="AC26" s="22"/>
      <c r="AD26" s="22"/>
      <c r="AE26" s="22"/>
    </row>
    <row r="27" spans="1:31" ht="15" customHeight="1" thickBot="1">
      <c r="A27" s="39"/>
      <c r="B27" s="59"/>
      <c r="C27" s="59"/>
      <c r="D27" s="59"/>
      <c r="E27" s="59"/>
      <c r="F27" s="59"/>
      <c r="G27" s="59"/>
      <c r="H27" s="60"/>
      <c r="I27" s="42"/>
      <c r="J27" s="43"/>
      <c r="K27" s="61" t="str">
        <f t="shared" si="15"/>
        <v/>
      </c>
      <c r="L27" s="42" t="s">
        <v>89</v>
      </c>
      <c r="M27" s="43"/>
      <c r="N27" s="61" t="str">
        <f t="shared" si="11"/>
        <v/>
      </c>
      <c r="O27" s="42" t="s">
        <v>30</v>
      </c>
      <c r="P27" s="43">
        <v>0.01</v>
      </c>
      <c r="Q27" s="61" t="str">
        <f t="shared" si="16"/>
        <v>公斤</v>
      </c>
      <c r="R27" s="61"/>
      <c r="S27" s="61"/>
      <c r="T27" s="64" t="str">
        <f t="shared" si="17"/>
        <v/>
      </c>
      <c r="U27" s="42"/>
      <c r="V27" s="43"/>
      <c r="W27" s="66" t="str">
        <f t="shared" si="18"/>
        <v/>
      </c>
      <c r="X27" s="2"/>
      <c r="Y27" s="2"/>
      <c r="Z27" s="22"/>
      <c r="AA27" s="2"/>
      <c r="AB27" s="2"/>
      <c r="AC27" s="2"/>
      <c r="AD27" s="2"/>
      <c r="AE27" s="2"/>
    </row>
    <row r="28" spans="1:31" ht="15" customHeight="1">
      <c r="A28" s="12" t="s">
        <v>90</v>
      </c>
      <c r="B28" s="13">
        <v>5.3</v>
      </c>
      <c r="C28" s="13">
        <v>3</v>
      </c>
      <c r="D28" s="13">
        <v>1</v>
      </c>
      <c r="E28" s="13">
        <v>2</v>
      </c>
      <c r="F28" s="13"/>
      <c r="G28" s="13">
        <v>0</v>
      </c>
      <c r="H28" s="14">
        <f>B28*70+E28*45+D28*25+F28*150+G28*60+C28*75</f>
        <v>711</v>
      </c>
      <c r="I28" s="15" t="s">
        <v>34</v>
      </c>
      <c r="J28" s="16"/>
      <c r="K28" s="17"/>
      <c r="L28" s="221" t="s">
        <v>175</v>
      </c>
      <c r="M28" s="222"/>
      <c r="N28" s="17"/>
      <c r="O28" s="77" t="s">
        <v>281</v>
      </c>
      <c r="P28" s="214"/>
      <c r="Q28" s="17"/>
      <c r="R28" s="17" t="s">
        <v>20</v>
      </c>
      <c r="S28" s="17"/>
      <c r="T28" s="17"/>
      <c r="U28" s="15" t="s">
        <v>92</v>
      </c>
      <c r="V28" s="16"/>
      <c r="W28" s="21"/>
      <c r="X28" s="54"/>
      <c r="Y28" s="55" t="str">
        <f>A28</f>
        <v>g2</v>
      </c>
      <c r="Z28" s="55" t="str">
        <f>I29&amp;" "&amp;I30&amp;" "&amp;I31&amp;" "&amp;I32&amp;" "&amp;I33</f>
        <v xml:space="preserve">米 糙米   </v>
      </c>
      <c r="AA28" s="55" t="str">
        <f>L29&amp;" "&amp;L30&amp;" "&amp;L31&amp;" "&amp;L32&amp;" "&amp;L33</f>
        <v>肉雞 馬鈴薯 洋蔥 胡蘿蔔 咖哩粉</v>
      </c>
      <c r="AB28" s="55" t="str">
        <f>O29&amp;" "&amp;O30&amp;" "&amp;O31&amp;" "&amp;O32&amp;" "&amp;O33</f>
        <v xml:space="preserve">豬絞肉 冷凍花椰菜 胡蘿蔔 大蒜 </v>
      </c>
      <c r="AC28" s="55" t="str">
        <f>R29&amp;" "&amp;R30&amp;" "&amp;R31&amp;" "&amp;R32&amp;" "&amp;R33</f>
        <v xml:space="preserve">蔬菜 大蒜   </v>
      </c>
      <c r="AD28" s="55" t="str">
        <f>U29&amp;" "&amp;U30&amp;" "&amp;U31&amp;" "&amp;U32&amp;" "&amp;U33</f>
        <v xml:space="preserve">乾海帶 味噌 薑  </v>
      </c>
      <c r="AE28" s="55"/>
    </row>
    <row r="29" spans="1:31" ht="15" customHeight="1">
      <c r="A29" s="23"/>
      <c r="B29" s="24"/>
      <c r="C29" s="24"/>
      <c r="D29" s="24"/>
      <c r="E29" s="24"/>
      <c r="F29" s="24"/>
      <c r="G29" s="24"/>
      <c r="H29" s="25"/>
      <c r="I29" s="26" t="s">
        <v>21</v>
      </c>
      <c r="J29" s="27">
        <v>7</v>
      </c>
      <c r="K29" s="28" t="str">
        <f t="shared" ref="K29:K33" si="19">IF(J29,"公斤","")</f>
        <v>公斤</v>
      </c>
      <c r="L29" s="223" t="s">
        <v>55</v>
      </c>
      <c r="M29" s="223">
        <v>9</v>
      </c>
      <c r="N29" s="28" t="str">
        <f t="shared" ref="N29:N33" si="20">IF(M29,"公斤","")</f>
        <v>公斤</v>
      </c>
      <c r="O29" s="26" t="s">
        <v>32</v>
      </c>
      <c r="P29" s="27">
        <v>1</v>
      </c>
      <c r="Q29" s="28" t="str">
        <f t="shared" ref="Q29:Q33" si="21">IF(P29,"公斤","")</f>
        <v>公斤</v>
      </c>
      <c r="R29" s="33" t="s">
        <v>17</v>
      </c>
      <c r="S29" s="33">
        <v>7</v>
      </c>
      <c r="T29" s="33" t="str">
        <f t="shared" ref="T29:T33" si="22">IF(S29,"公斤","")</f>
        <v>公斤</v>
      </c>
      <c r="U29" s="26" t="s">
        <v>94</v>
      </c>
      <c r="V29" s="27">
        <v>0.15</v>
      </c>
      <c r="W29" s="35" t="str">
        <f t="shared" ref="W29:W33" si="23">IF(V29,"公斤","")</f>
        <v>公斤</v>
      </c>
      <c r="X29" s="2"/>
      <c r="Y29" s="22"/>
      <c r="Z29" s="22"/>
      <c r="AA29" s="22"/>
      <c r="AB29" s="22"/>
      <c r="AC29" s="22"/>
      <c r="AD29" s="22"/>
      <c r="AE29" s="22"/>
    </row>
    <row r="30" spans="1:31" ht="15" customHeight="1">
      <c r="A30" s="23"/>
      <c r="B30" s="24"/>
      <c r="C30" s="24"/>
      <c r="D30" s="24"/>
      <c r="E30" s="24"/>
      <c r="F30" s="24"/>
      <c r="G30" s="24"/>
      <c r="H30" s="25"/>
      <c r="I30" s="26" t="s">
        <v>43</v>
      </c>
      <c r="J30" s="27">
        <v>3</v>
      </c>
      <c r="K30" s="28" t="str">
        <f t="shared" si="19"/>
        <v>公斤</v>
      </c>
      <c r="L30" s="223" t="s">
        <v>179</v>
      </c>
      <c r="M30" s="223">
        <v>2</v>
      </c>
      <c r="N30" s="28" t="str">
        <f t="shared" si="20"/>
        <v>公斤</v>
      </c>
      <c r="O30" s="26" t="s">
        <v>56</v>
      </c>
      <c r="P30" s="27">
        <v>6</v>
      </c>
      <c r="Q30" s="28" t="str">
        <f t="shared" si="21"/>
        <v>公斤</v>
      </c>
      <c r="R30" s="28" t="s">
        <v>27</v>
      </c>
      <c r="S30" s="28">
        <v>0.05</v>
      </c>
      <c r="T30" s="33" t="str">
        <f t="shared" si="22"/>
        <v>公斤</v>
      </c>
      <c r="U30" s="31" t="s">
        <v>95</v>
      </c>
      <c r="V30" s="27">
        <v>0.3</v>
      </c>
      <c r="W30" s="35" t="str">
        <f t="shared" si="23"/>
        <v>公斤</v>
      </c>
      <c r="X30" s="2"/>
      <c r="Y30" s="22"/>
      <c r="Z30" s="22"/>
      <c r="AA30" s="22"/>
      <c r="AB30" s="22"/>
      <c r="AC30" s="22"/>
      <c r="AD30" s="22"/>
      <c r="AE30" s="22"/>
    </row>
    <row r="31" spans="1:31" ht="15" customHeight="1">
      <c r="A31" s="23"/>
      <c r="B31" s="24"/>
      <c r="C31" s="24"/>
      <c r="D31" s="24"/>
      <c r="E31" s="24"/>
      <c r="F31" s="24"/>
      <c r="G31" s="24"/>
      <c r="H31" s="25"/>
      <c r="I31" s="26"/>
      <c r="J31" s="27"/>
      <c r="K31" s="28" t="str">
        <f t="shared" si="19"/>
        <v/>
      </c>
      <c r="L31" s="223" t="s">
        <v>73</v>
      </c>
      <c r="M31" s="223">
        <v>1</v>
      </c>
      <c r="N31" s="28" t="str">
        <f t="shared" si="20"/>
        <v>公斤</v>
      </c>
      <c r="O31" s="26" t="s">
        <v>44</v>
      </c>
      <c r="P31" s="27">
        <v>0.5</v>
      </c>
      <c r="Q31" s="28" t="str">
        <f t="shared" si="21"/>
        <v>公斤</v>
      </c>
      <c r="R31" s="28"/>
      <c r="S31" s="28"/>
      <c r="T31" s="33" t="str">
        <f t="shared" si="22"/>
        <v/>
      </c>
      <c r="U31" s="26" t="s">
        <v>31</v>
      </c>
      <c r="V31" s="27">
        <v>0.05</v>
      </c>
      <c r="W31" s="35" t="str">
        <f t="shared" si="23"/>
        <v>公斤</v>
      </c>
      <c r="X31" s="2"/>
      <c r="Y31" s="22"/>
      <c r="Z31" s="22"/>
      <c r="AA31" s="22"/>
      <c r="AB31" s="22"/>
      <c r="AC31" s="22"/>
      <c r="AD31" s="22"/>
      <c r="AE31" s="22"/>
    </row>
    <row r="32" spans="1:31" ht="15" customHeight="1">
      <c r="A32" s="23"/>
      <c r="B32" s="24"/>
      <c r="C32" s="24"/>
      <c r="D32" s="24"/>
      <c r="E32" s="24"/>
      <c r="F32" s="24"/>
      <c r="G32" s="24"/>
      <c r="H32" s="25"/>
      <c r="I32" s="26"/>
      <c r="J32" s="27"/>
      <c r="K32" s="28" t="str">
        <f t="shared" si="19"/>
        <v/>
      </c>
      <c r="L32" s="223" t="s">
        <v>44</v>
      </c>
      <c r="M32" s="223">
        <v>1</v>
      </c>
      <c r="N32" s="28" t="str">
        <f t="shared" si="20"/>
        <v>公斤</v>
      </c>
      <c r="O32" s="26" t="s">
        <v>27</v>
      </c>
      <c r="P32" s="27">
        <v>0.05</v>
      </c>
      <c r="Q32" s="28" t="str">
        <f t="shared" si="21"/>
        <v>公斤</v>
      </c>
      <c r="R32" s="28"/>
      <c r="S32" s="28"/>
      <c r="T32" s="33" t="str">
        <f t="shared" si="22"/>
        <v/>
      </c>
      <c r="U32" s="26"/>
      <c r="V32" s="27"/>
      <c r="W32" s="35" t="str">
        <f t="shared" si="23"/>
        <v/>
      </c>
      <c r="X32" s="2"/>
      <c r="Y32" s="22"/>
      <c r="Z32" s="22"/>
      <c r="AA32" s="22"/>
      <c r="AB32" s="22"/>
      <c r="AC32" s="22"/>
      <c r="AD32" s="22"/>
      <c r="AE32" s="22"/>
    </row>
    <row r="33" spans="1:31" ht="15" customHeight="1" thickBot="1">
      <c r="A33" s="39"/>
      <c r="B33" s="40"/>
      <c r="C33" s="40"/>
      <c r="D33" s="40"/>
      <c r="E33" s="40"/>
      <c r="F33" s="40"/>
      <c r="G33" s="40"/>
      <c r="H33" s="41"/>
      <c r="I33" s="42"/>
      <c r="J33" s="43"/>
      <c r="K33" s="44" t="str">
        <f t="shared" si="19"/>
        <v/>
      </c>
      <c r="L33" s="223" t="s">
        <v>181</v>
      </c>
      <c r="M33" s="224"/>
      <c r="N33" s="44" t="str">
        <f t="shared" si="20"/>
        <v/>
      </c>
      <c r="O33" s="42"/>
      <c r="P33" s="43"/>
      <c r="Q33" s="44" t="str">
        <f t="shared" si="21"/>
        <v/>
      </c>
      <c r="R33" s="44"/>
      <c r="S33" s="44"/>
      <c r="T33" s="47" t="str">
        <f t="shared" si="22"/>
        <v/>
      </c>
      <c r="U33" s="42"/>
      <c r="V33" s="43"/>
      <c r="W33" s="49" t="str">
        <f t="shared" si="23"/>
        <v/>
      </c>
      <c r="X33" s="67"/>
      <c r="Y33" s="68"/>
      <c r="Z33" s="68"/>
      <c r="AA33" s="68"/>
      <c r="AB33" s="68"/>
      <c r="AC33" s="68"/>
      <c r="AD33" s="68"/>
      <c r="AE33" s="68"/>
    </row>
    <row r="34" spans="1:31" ht="15" customHeight="1">
      <c r="A34" s="12" t="s">
        <v>96</v>
      </c>
      <c r="B34" s="50">
        <v>2.5</v>
      </c>
      <c r="C34" s="50">
        <v>2.4</v>
      </c>
      <c r="D34" s="50">
        <v>1.4</v>
      </c>
      <c r="E34" s="50">
        <v>2</v>
      </c>
      <c r="F34" s="50"/>
      <c r="G34" s="50">
        <v>0</v>
      </c>
      <c r="H34" s="51">
        <f>B34*70+E34*45+D34*25+F34*150+G34*60+C34*75</f>
        <v>480</v>
      </c>
      <c r="I34" s="15" t="s">
        <v>97</v>
      </c>
      <c r="J34" s="16"/>
      <c r="K34" s="52"/>
      <c r="L34" s="102" t="s">
        <v>91</v>
      </c>
      <c r="M34" s="215"/>
      <c r="N34" s="52"/>
      <c r="O34" s="15" t="s">
        <v>99</v>
      </c>
      <c r="P34" s="16"/>
      <c r="Q34" s="52"/>
      <c r="R34" s="52" t="s">
        <v>20</v>
      </c>
      <c r="S34" s="52"/>
      <c r="T34" s="52"/>
      <c r="U34" s="69" t="s">
        <v>100</v>
      </c>
      <c r="V34" s="70"/>
      <c r="W34" s="53"/>
      <c r="X34" s="2"/>
      <c r="Y34" s="22" t="str">
        <f>A34</f>
        <v>g3</v>
      </c>
      <c r="Z34" s="22" t="str">
        <f>I35&amp;" "&amp;I36&amp;" "&amp;I37&amp;" "&amp;I38&amp;" "&amp;I39</f>
        <v xml:space="preserve">米粉    </v>
      </c>
      <c r="AA34" s="22" t="str">
        <f>L35&amp;" "&amp;L36&amp;" "&amp;L37&amp;" "&amp;L38&amp;" "&amp;L39</f>
        <v xml:space="preserve">三節翅 薑 滷包  </v>
      </c>
      <c r="AB34" s="22" t="str">
        <f>O35&amp;" "&amp;O36&amp;" "&amp;O37&amp;" "&amp;O38&amp;" "&amp;O39</f>
        <v>豬後腿肉 甘藍 胡蘿蔔 九層塔 魚露</v>
      </c>
      <c r="AC34" s="22" t="str">
        <f>R35&amp;" "&amp;R36&amp;" "&amp;R37&amp;" "&amp;R38&amp;" "&amp;R39</f>
        <v xml:space="preserve">蔬菜 大蒜   </v>
      </c>
      <c r="AD34" s="22" t="str">
        <f>U35&amp;" "&amp;U36&amp;" "&amp;U37&amp;" "&amp;U38&amp;" "&amp;U39</f>
        <v>白蘿蔔 胡蘿蔔 大骨 檸檬 南薑</v>
      </c>
      <c r="AE34" s="22"/>
    </row>
    <row r="35" spans="1:31" ht="15" customHeight="1">
      <c r="A35" s="23"/>
      <c r="B35" s="24"/>
      <c r="C35" s="24"/>
      <c r="D35" s="24"/>
      <c r="E35" s="24"/>
      <c r="F35" s="24"/>
      <c r="G35" s="24"/>
      <c r="H35" s="25"/>
      <c r="I35" s="38" t="s">
        <v>101</v>
      </c>
      <c r="J35" s="27">
        <v>5</v>
      </c>
      <c r="K35" s="28" t="str">
        <f t="shared" ref="K35:K39" si="24">IF(J35,"公斤","")</f>
        <v>公斤</v>
      </c>
      <c r="L35" s="26" t="s">
        <v>93</v>
      </c>
      <c r="M35" s="27">
        <v>9</v>
      </c>
      <c r="N35" s="28" t="str">
        <f t="shared" ref="N35:N39" si="25">IF(M35,"公斤","")</f>
        <v>公斤</v>
      </c>
      <c r="O35" s="26" t="s">
        <v>39</v>
      </c>
      <c r="P35" s="27">
        <v>2</v>
      </c>
      <c r="Q35" s="28" t="str">
        <f t="shared" ref="Q35:Q39" si="26">IF(P35,"公斤","")</f>
        <v>公斤</v>
      </c>
      <c r="R35" s="33" t="s">
        <v>17</v>
      </c>
      <c r="S35" s="33">
        <v>7</v>
      </c>
      <c r="T35" s="33" t="str">
        <f t="shared" ref="T35:T39" si="27">IF(S35,"公斤","")</f>
        <v>公斤</v>
      </c>
      <c r="U35" s="38" t="s">
        <v>42</v>
      </c>
      <c r="V35" s="28">
        <v>3</v>
      </c>
      <c r="W35" s="35" t="str">
        <f t="shared" ref="W35:W39" si="28">IF(V35,"公斤","")</f>
        <v>公斤</v>
      </c>
      <c r="X35" s="2"/>
      <c r="Y35" s="22"/>
      <c r="Z35" s="22"/>
      <c r="AA35" s="22"/>
      <c r="AB35" s="22"/>
      <c r="AC35" s="22"/>
      <c r="AD35" s="22"/>
      <c r="AE35" s="22"/>
    </row>
    <row r="36" spans="1:31" ht="15" customHeight="1">
      <c r="A36" s="23"/>
      <c r="B36" s="24"/>
      <c r="C36" s="24"/>
      <c r="D36" s="24"/>
      <c r="E36" s="24"/>
      <c r="F36" s="24"/>
      <c r="G36" s="24"/>
      <c r="H36" s="25"/>
      <c r="I36" s="26"/>
      <c r="J36" s="27"/>
      <c r="K36" s="28" t="str">
        <f t="shared" si="24"/>
        <v/>
      </c>
      <c r="L36" s="26" t="s">
        <v>31</v>
      </c>
      <c r="M36" s="27">
        <v>0.05</v>
      </c>
      <c r="N36" s="28" t="str">
        <f t="shared" si="25"/>
        <v>公斤</v>
      </c>
      <c r="O36" s="26" t="s">
        <v>59</v>
      </c>
      <c r="P36" s="27">
        <v>3</v>
      </c>
      <c r="Q36" s="28" t="str">
        <f t="shared" si="26"/>
        <v>公斤</v>
      </c>
      <c r="R36" s="28" t="s">
        <v>27</v>
      </c>
      <c r="S36" s="28">
        <v>0.05</v>
      </c>
      <c r="T36" s="33" t="str">
        <f t="shared" si="27"/>
        <v>公斤</v>
      </c>
      <c r="U36" s="34" t="s">
        <v>44</v>
      </c>
      <c r="V36" s="28">
        <v>0.5</v>
      </c>
      <c r="W36" s="35" t="str">
        <f t="shared" si="28"/>
        <v>公斤</v>
      </c>
      <c r="X36" s="2"/>
      <c r="Y36" s="22"/>
      <c r="Z36" s="22"/>
      <c r="AA36" s="22"/>
      <c r="AB36" s="22"/>
      <c r="AC36" s="22"/>
      <c r="AD36" s="22"/>
      <c r="AE36" s="22"/>
    </row>
    <row r="37" spans="1:31" ht="15" customHeight="1">
      <c r="A37" s="23"/>
      <c r="B37" s="24"/>
      <c r="C37" s="24"/>
      <c r="D37" s="24"/>
      <c r="E37" s="24"/>
      <c r="F37" s="24"/>
      <c r="G37" s="24"/>
      <c r="H37" s="25"/>
      <c r="I37" s="26"/>
      <c r="J37" s="27"/>
      <c r="K37" s="28" t="str">
        <f t="shared" si="24"/>
        <v/>
      </c>
      <c r="L37" s="26" t="s">
        <v>88</v>
      </c>
      <c r="M37" s="27"/>
      <c r="N37" s="28" t="str">
        <f t="shared" si="25"/>
        <v/>
      </c>
      <c r="O37" s="34" t="s">
        <v>44</v>
      </c>
      <c r="P37" s="28">
        <v>0.5</v>
      </c>
      <c r="Q37" s="28" t="str">
        <f t="shared" si="26"/>
        <v>公斤</v>
      </c>
      <c r="R37" s="28"/>
      <c r="S37" s="28"/>
      <c r="T37" s="33" t="str">
        <f t="shared" si="27"/>
        <v/>
      </c>
      <c r="U37" s="34" t="s">
        <v>103</v>
      </c>
      <c r="V37" s="28">
        <v>0.6</v>
      </c>
      <c r="W37" s="35" t="str">
        <f t="shared" si="28"/>
        <v>公斤</v>
      </c>
      <c r="X37" s="2"/>
      <c r="Y37" s="22"/>
      <c r="Z37" s="22"/>
      <c r="AA37" s="22"/>
      <c r="AB37" s="22"/>
      <c r="AC37" s="22"/>
      <c r="AD37" s="22"/>
      <c r="AE37" s="22"/>
    </row>
    <row r="38" spans="1:31" ht="15" customHeight="1">
      <c r="A38" s="23"/>
      <c r="B38" s="24"/>
      <c r="C38" s="24"/>
      <c r="D38" s="24"/>
      <c r="E38" s="24"/>
      <c r="F38" s="24"/>
      <c r="G38" s="24"/>
      <c r="H38" s="25"/>
      <c r="I38" s="36"/>
      <c r="J38" s="37"/>
      <c r="K38" s="44" t="str">
        <f t="shared" si="24"/>
        <v/>
      </c>
      <c r="L38" s="26"/>
      <c r="M38" s="27"/>
      <c r="N38" s="44" t="str">
        <f t="shared" si="25"/>
        <v/>
      </c>
      <c r="O38" s="36" t="s">
        <v>70</v>
      </c>
      <c r="P38" s="37">
        <v>0.1</v>
      </c>
      <c r="Q38" s="44" t="str">
        <f t="shared" si="26"/>
        <v>公斤</v>
      </c>
      <c r="R38" s="28"/>
      <c r="S38" s="28"/>
      <c r="T38" s="33" t="str">
        <f t="shared" si="27"/>
        <v/>
      </c>
      <c r="U38" s="48" t="s">
        <v>104</v>
      </c>
      <c r="V38" s="85"/>
      <c r="W38" s="35" t="str">
        <f t="shared" si="28"/>
        <v/>
      </c>
      <c r="X38" s="2"/>
      <c r="Y38" s="22"/>
      <c r="Z38" s="22"/>
      <c r="AA38" s="22"/>
      <c r="AB38" s="22"/>
      <c r="AC38" s="22"/>
      <c r="AD38" s="22"/>
      <c r="AE38" s="22"/>
    </row>
    <row r="39" spans="1:31" ht="15" customHeight="1" thickBot="1">
      <c r="A39" s="39"/>
      <c r="B39" s="59"/>
      <c r="C39" s="59"/>
      <c r="D39" s="59"/>
      <c r="E39" s="59"/>
      <c r="F39" s="59"/>
      <c r="G39" s="59"/>
      <c r="H39" s="86"/>
      <c r="I39" s="42"/>
      <c r="J39" s="43"/>
      <c r="K39" s="61" t="str">
        <f t="shared" si="24"/>
        <v/>
      </c>
      <c r="L39" s="42"/>
      <c r="M39" s="43"/>
      <c r="N39" s="61" t="str">
        <f t="shared" si="25"/>
        <v/>
      </c>
      <c r="O39" s="65" t="s">
        <v>105</v>
      </c>
      <c r="P39" s="43"/>
      <c r="Q39" s="61" t="str">
        <f t="shared" si="26"/>
        <v/>
      </c>
      <c r="R39" s="61"/>
      <c r="S39" s="61"/>
      <c r="T39" s="64" t="str">
        <f t="shared" si="27"/>
        <v/>
      </c>
      <c r="U39" s="87" t="s">
        <v>106</v>
      </c>
      <c r="V39" s="61"/>
      <c r="W39" s="66" t="str">
        <f t="shared" si="28"/>
        <v/>
      </c>
      <c r="X39" s="2"/>
      <c r="Y39" s="22"/>
      <c r="Z39" s="22"/>
      <c r="AA39" s="22"/>
      <c r="AB39" s="22"/>
      <c r="AC39" s="22"/>
      <c r="AD39" s="22"/>
      <c r="AE39" s="22"/>
    </row>
    <row r="40" spans="1:31" ht="15" customHeight="1">
      <c r="A40" s="12" t="s">
        <v>107</v>
      </c>
      <c r="B40" s="13">
        <v>5.8</v>
      </c>
      <c r="C40" s="13">
        <v>2.4</v>
      </c>
      <c r="D40" s="13">
        <v>1.2</v>
      </c>
      <c r="E40" s="13">
        <v>2</v>
      </c>
      <c r="F40" s="13"/>
      <c r="G40" s="13">
        <v>0</v>
      </c>
      <c r="H40" s="14">
        <f>B40*70+E40*45+D40*25+F40*150+G40*60+C40*75</f>
        <v>706</v>
      </c>
      <c r="I40" s="15" t="s">
        <v>34</v>
      </c>
      <c r="J40" s="16"/>
      <c r="K40" s="17"/>
      <c r="L40" s="177" t="s">
        <v>259</v>
      </c>
      <c r="M40" s="173"/>
      <c r="N40" s="17"/>
      <c r="O40" s="19" t="s">
        <v>84</v>
      </c>
      <c r="P40" s="16"/>
      <c r="Q40" s="17"/>
      <c r="R40" s="17" t="s">
        <v>20</v>
      </c>
      <c r="S40" s="17"/>
      <c r="T40" s="17"/>
      <c r="U40" s="15" t="s">
        <v>110</v>
      </c>
      <c r="V40" s="16"/>
      <c r="W40" s="21"/>
      <c r="X40" s="54"/>
      <c r="Y40" s="55" t="str">
        <f>A40</f>
        <v>g4</v>
      </c>
      <c r="Z40" s="55" t="str">
        <f>I41&amp;" "&amp;I42&amp;" "&amp;I43&amp;" "&amp;I44&amp;" "&amp;I45</f>
        <v xml:space="preserve">米 糙米   </v>
      </c>
      <c r="AA40" s="55" t="str">
        <f>L41&amp;" "&amp;L42&amp;" "&amp;L43&amp;" "&amp;L44&amp;" "&amp;L45</f>
        <v>石斑魚丁 冷凍玉米筍 洋蔥 九層塔 大蒜</v>
      </c>
      <c r="AB40" s="55" t="str">
        <f>O41&amp;" "&amp;O42&amp;" "&amp;O43&amp;" "&amp;O44&amp;" "&amp;O45</f>
        <v xml:space="preserve">芝麻(熟) 豆干 大蒜 滷包 </v>
      </c>
      <c r="AC40" s="55" t="str">
        <f>R41&amp;" "&amp;R42&amp;" "&amp;R43&amp;" "&amp;R44&amp;" "&amp;R45</f>
        <v xml:space="preserve">蔬菜 大蒜   </v>
      </c>
      <c r="AD40" s="55" t="str">
        <f>U41&amp;" "&amp;U42&amp;" "&amp;U43&amp;" "&amp;U44&amp;" "&amp;U45</f>
        <v xml:space="preserve">乾銀耳 二砂糖 枸杞  </v>
      </c>
      <c r="AE40" s="55"/>
    </row>
    <row r="41" spans="1:31" ht="15" customHeight="1">
      <c r="A41" s="23"/>
      <c r="B41" s="24"/>
      <c r="C41" s="24"/>
      <c r="D41" s="24"/>
      <c r="E41" s="24"/>
      <c r="F41" s="24"/>
      <c r="G41" s="24"/>
      <c r="H41" s="25"/>
      <c r="I41" s="26" t="s">
        <v>21</v>
      </c>
      <c r="J41" s="27">
        <v>7</v>
      </c>
      <c r="K41" s="28" t="str">
        <f t="shared" ref="K41:K45" si="29">IF(J41,"公斤","")</f>
        <v>公斤</v>
      </c>
      <c r="L41" s="26" t="s">
        <v>260</v>
      </c>
      <c r="M41" s="27">
        <v>7</v>
      </c>
      <c r="N41" s="28" t="str">
        <f t="shared" ref="N41:N45" si="30">IF(M41,"公斤","")</f>
        <v>公斤</v>
      </c>
      <c r="O41" s="31" t="s">
        <v>86</v>
      </c>
      <c r="P41" s="32">
        <v>0.01</v>
      </c>
      <c r="Q41" s="28" t="str">
        <f t="shared" ref="Q41:Q45" si="31">IF(P41,"公斤","")</f>
        <v>公斤</v>
      </c>
      <c r="R41" s="33" t="s">
        <v>17</v>
      </c>
      <c r="S41" s="33">
        <v>7</v>
      </c>
      <c r="T41" s="33" t="str">
        <f t="shared" ref="T41:T45" si="32">IF(S41,"公斤","")</f>
        <v>公斤</v>
      </c>
      <c r="U41" s="26" t="s">
        <v>112</v>
      </c>
      <c r="V41" s="27">
        <v>0.2</v>
      </c>
      <c r="W41" s="35" t="str">
        <f t="shared" ref="W41:W45" si="33">IF(V41,"公斤","")</f>
        <v>公斤</v>
      </c>
      <c r="X41" s="2"/>
      <c r="Y41" s="22"/>
      <c r="Z41" s="22"/>
      <c r="AA41" s="22"/>
      <c r="AB41" s="22"/>
      <c r="AC41" s="22"/>
      <c r="AD41" s="22"/>
      <c r="AE41" s="22"/>
    </row>
    <row r="42" spans="1:31" ht="15" customHeight="1">
      <c r="A42" s="23"/>
      <c r="B42" s="24"/>
      <c r="C42" s="24"/>
      <c r="D42" s="24"/>
      <c r="E42" s="24"/>
      <c r="F42" s="24"/>
      <c r="G42" s="24"/>
      <c r="H42" s="25"/>
      <c r="I42" s="26" t="s">
        <v>43</v>
      </c>
      <c r="J42" s="27">
        <v>3</v>
      </c>
      <c r="K42" s="28" t="str">
        <f t="shared" si="29"/>
        <v>公斤</v>
      </c>
      <c r="L42" s="26" t="s">
        <v>277</v>
      </c>
      <c r="M42" s="27">
        <v>1.5</v>
      </c>
      <c r="N42" s="28" t="str">
        <f t="shared" si="30"/>
        <v>公斤</v>
      </c>
      <c r="O42" s="75" t="s">
        <v>65</v>
      </c>
      <c r="P42" s="76">
        <v>5</v>
      </c>
      <c r="Q42" s="28" t="str">
        <f t="shared" si="31"/>
        <v>公斤</v>
      </c>
      <c r="R42" s="28" t="s">
        <v>27</v>
      </c>
      <c r="S42" s="28">
        <v>0.05</v>
      </c>
      <c r="T42" s="33" t="str">
        <f t="shared" si="32"/>
        <v>公斤</v>
      </c>
      <c r="U42" s="31" t="s">
        <v>69</v>
      </c>
      <c r="V42" s="27">
        <v>1</v>
      </c>
      <c r="W42" s="35" t="str">
        <f t="shared" si="33"/>
        <v>公斤</v>
      </c>
      <c r="X42" s="2"/>
      <c r="Y42" s="22"/>
      <c r="Z42" s="22"/>
      <c r="AA42" s="22"/>
      <c r="AB42" s="22"/>
      <c r="AC42" s="22"/>
      <c r="AD42" s="22"/>
      <c r="AE42" s="22"/>
    </row>
    <row r="43" spans="1:31" ht="15" customHeight="1">
      <c r="A43" s="23"/>
      <c r="B43" s="24"/>
      <c r="C43" s="24"/>
      <c r="D43" s="24"/>
      <c r="E43" s="24"/>
      <c r="F43" s="24"/>
      <c r="G43" s="24"/>
      <c r="H43" s="25"/>
      <c r="I43" s="26"/>
      <c r="J43" s="27"/>
      <c r="K43" s="28" t="str">
        <f t="shared" si="29"/>
        <v/>
      </c>
      <c r="L43" s="26" t="s">
        <v>73</v>
      </c>
      <c r="M43" s="27">
        <v>1</v>
      </c>
      <c r="N43" s="28" t="str">
        <f t="shared" si="30"/>
        <v>公斤</v>
      </c>
      <c r="O43" s="31" t="s">
        <v>27</v>
      </c>
      <c r="P43" s="32">
        <v>0.05</v>
      </c>
      <c r="Q43" s="28" t="str">
        <f t="shared" si="31"/>
        <v>公斤</v>
      </c>
      <c r="R43" s="28"/>
      <c r="S43" s="28"/>
      <c r="T43" s="33" t="str">
        <f t="shared" si="32"/>
        <v/>
      </c>
      <c r="U43" s="26" t="s">
        <v>113</v>
      </c>
      <c r="V43" s="27">
        <v>0.01</v>
      </c>
      <c r="W43" s="35" t="str">
        <f t="shared" si="33"/>
        <v>公斤</v>
      </c>
      <c r="X43" s="2"/>
      <c r="Y43" s="22"/>
      <c r="Z43" s="22"/>
      <c r="AA43" s="22"/>
      <c r="AB43" s="22"/>
      <c r="AC43" s="22"/>
      <c r="AD43" s="22"/>
      <c r="AE43" s="22"/>
    </row>
    <row r="44" spans="1:31" ht="15" customHeight="1">
      <c r="A44" s="23"/>
      <c r="B44" s="24"/>
      <c r="C44" s="24"/>
      <c r="D44" s="40"/>
      <c r="E44" s="40"/>
      <c r="F44" s="40"/>
      <c r="G44" s="40"/>
      <c r="H44" s="41"/>
      <c r="I44" s="36"/>
      <c r="J44" s="37"/>
      <c r="K44" s="44" t="str">
        <f t="shared" si="29"/>
        <v/>
      </c>
      <c r="L44" s="26" t="s">
        <v>261</v>
      </c>
      <c r="M44" s="27">
        <v>0.05</v>
      </c>
      <c r="N44" s="44" t="str">
        <f t="shared" si="30"/>
        <v>公斤</v>
      </c>
      <c r="O44" s="26" t="s">
        <v>88</v>
      </c>
      <c r="P44" s="27"/>
      <c r="Q44" s="44" t="str">
        <f t="shared" si="31"/>
        <v/>
      </c>
      <c r="R44" s="28"/>
      <c r="S44" s="28"/>
      <c r="T44" s="33" t="str">
        <f t="shared" si="32"/>
        <v/>
      </c>
      <c r="U44" s="36"/>
      <c r="V44" s="27"/>
      <c r="W44" s="35" t="str">
        <f t="shared" si="33"/>
        <v/>
      </c>
      <c r="X44" s="2"/>
      <c r="Y44" s="22"/>
      <c r="Z44" s="22"/>
      <c r="AA44" s="22"/>
      <c r="AB44" s="22"/>
      <c r="AC44" s="22"/>
      <c r="AD44" s="22"/>
      <c r="AE44" s="22"/>
    </row>
    <row r="45" spans="1:31" ht="15" customHeight="1" thickBot="1">
      <c r="A45" s="39"/>
      <c r="B45" s="40"/>
      <c r="C45" s="90"/>
      <c r="D45" s="59"/>
      <c r="E45" s="59"/>
      <c r="F45" s="59"/>
      <c r="G45" s="59"/>
      <c r="H45" s="60"/>
      <c r="I45" s="42"/>
      <c r="J45" s="43"/>
      <c r="K45" s="61" t="str">
        <f t="shared" si="29"/>
        <v/>
      </c>
      <c r="L45" s="31" t="s">
        <v>27</v>
      </c>
      <c r="M45" s="32">
        <v>0.05</v>
      </c>
      <c r="N45" s="61" t="str">
        <f t="shared" si="30"/>
        <v>公斤</v>
      </c>
      <c r="O45" s="42"/>
      <c r="P45" s="43"/>
      <c r="Q45" s="61" t="str">
        <f t="shared" si="31"/>
        <v/>
      </c>
      <c r="R45" s="28"/>
      <c r="S45" s="28"/>
      <c r="T45" s="33" t="str">
        <f t="shared" si="32"/>
        <v/>
      </c>
      <c r="U45" s="42"/>
      <c r="V45" s="91"/>
      <c r="W45" s="35" t="str">
        <f t="shared" si="33"/>
        <v/>
      </c>
      <c r="X45" s="67"/>
      <c r="Y45" s="68"/>
      <c r="Z45" s="68"/>
      <c r="AA45" s="68"/>
      <c r="AB45" s="68"/>
      <c r="AC45" s="68"/>
      <c r="AD45" s="68"/>
      <c r="AE45" s="68"/>
    </row>
    <row r="46" spans="1:31" ht="15" customHeight="1">
      <c r="A46" s="12" t="s">
        <v>115</v>
      </c>
      <c r="B46" s="50">
        <v>5.2</v>
      </c>
      <c r="C46" s="50">
        <v>2.9</v>
      </c>
      <c r="D46" s="13">
        <v>1.5</v>
      </c>
      <c r="E46" s="13">
        <v>2.5</v>
      </c>
      <c r="F46" s="13"/>
      <c r="G46" s="13">
        <v>0</v>
      </c>
      <c r="H46" s="14">
        <f>B46*70+E46*45+D46*25+F46*150+G46*60+C46*75</f>
        <v>731.5</v>
      </c>
      <c r="I46" s="15" t="s">
        <v>116</v>
      </c>
      <c r="J46" s="16"/>
      <c r="K46" s="17"/>
      <c r="L46" s="15" t="s">
        <v>117</v>
      </c>
      <c r="M46" s="16"/>
      <c r="N46" s="17"/>
      <c r="O46" s="15" t="s">
        <v>118</v>
      </c>
      <c r="P46" s="16"/>
      <c r="Q46" s="17"/>
      <c r="R46" s="28" t="s">
        <v>20</v>
      </c>
      <c r="S46" s="28"/>
      <c r="T46" s="28"/>
      <c r="U46" s="18" t="s">
        <v>119</v>
      </c>
      <c r="V46" s="16"/>
      <c r="W46" s="35"/>
      <c r="X46" s="2"/>
      <c r="Y46" s="22" t="str">
        <f>A46</f>
        <v>g5</v>
      </c>
      <c r="Z46" s="22" t="str">
        <f>I47&amp;" "&amp;I48&amp;" "&amp;I49&amp;" "&amp;I50&amp;" "&amp;I51</f>
        <v xml:space="preserve">米 小米   </v>
      </c>
      <c r="AA46" s="22" t="str">
        <f>L47&amp;" "&amp;L48&amp;" "&amp;L49&amp;" "&amp;L50&amp;" "&amp;L51</f>
        <v xml:space="preserve">豬後腿肉 乾海帶 胡蘿蔔 大蒜 </v>
      </c>
      <c r="AB46" s="22" t="str">
        <f>O47&amp;" "&amp;O48&amp;" "&amp;O49&amp;" "&amp;O50&amp;" "&amp;O51</f>
        <v xml:space="preserve">豆腐 豬絞肉 大蒜 豆瓣醬 </v>
      </c>
      <c r="AC46" s="22" t="str">
        <f>R47&amp;" "&amp;R48&amp;" "&amp;R49&amp;" "&amp;R50&amp;" "&amp;R51</f>
        <v xml:space="preserve">蔬菜 大蒜   </v>
      </c>
      <c r="AD46" s="22" t="str">
        <f>U47&amp;" "&amp;U48&amp;" "&amp;U49&amp;" "&amp;U50&amp;" "&amp;U51</f>
        <v xml:space="preserve">鮮香菇 豬大排 薑 胡蘿蔔 </v>
      </c>
      <c r="AE46" s="22"/>
    </row>
    <row r="47" spans="1:31" ht="15" customHeight="1">
      <c r="A47" s="23"/>
      <c r="B47" s="24"/>
      <c r="C47" s="24"/>
      <c r="D47" s="24"/>
      <c r="E47" s="24"/>
      <c r="F47" s="24"/>
      <c r="G47" s="24"/>
      <c r="H47" s="14"/>
      <c r="I47" s="26" t="s">
        <v>21</v>
      </c>
      <c r="J47" s="27">
        <v>10</v>
      </c>
      <c r="K47" s="28" t="str">
        <f t="shared" ref="K47:K51" si="34">IF(J47,"公斤","")</f>
        <v>公斤</v>
      </c>
      <c r="L47" s="26" t="s">
        <v>39</v>
      </c>
      <c r="M47" s="27">
        <v>6</v>
      </c>
      <c r="N47" s="28" t="str">
        <f t="shared" ref="N47:N57" si="35">IF(M47,"公斤","")</f>
        <v>公斤</v>
      </c>
      <c r="O47" s="26" t="s">
        <v>25</v>
      </c>
      <c r="P47" s="27">
        <v>6</v>
      </c>
      <c r="Q47" s="28" t="str">
        <f t="shared" ref="Q47:Q51" si="36">IF(P47,"公斤","")</f>
        <v>公斤</v>
      </c>
      <c r="R47" s="33" t="s">
        <v>17</v>
      </c>
      <c r="S47" s="33">
        <v>7</v>
      </c>
      <c r="T47" s="33" t="str">
        <f t="shared" ref="T47:T51" si="37">IF(S47,"公斤","")</f>
        <v>公斤</v>
      </c>
      <c r="U47" s="92" t="s">
        <v>120</v>
      </c>
      <c r="V47" s="93">
        <v>2.8</v>
      </c>
      <c r="W47" s="35" t="str">
        <f t="shared" ref="W47:W51" si="38">IF(V47,"公斤","")</f>
        <v>公斤</v>
      </c>
      <c r="X47" s="2"/>
      <c r="Y47" s="22"/>
      <c r="Z47" s="22"/>
      <c r="AA47" s="22"/>
      <c r="AB47" s="22"/>
      <c r="AC47" s="22"/>
      <c r="AD47" s="22"/>
      <c r="AE47" s="22"/>
    </row>
    <row r="48" spans="1:31" ht="15" customHeight="1">
      <c r="A48" s="23"/>
      <c r="B48" s="24"/>
      <c r="C48" s="24"/>
      <c r="D48" s="24"/>
      <c r="E48" s="24"/>
      <c r="F48" s="24"/>
      <c r="G48" s="24"/>
      <c r="H48" s="14"/>
      <c r="I48" s="26" t="s">
        <v>121</v>
      </c>
      <c r="J48" s="27">
        <v>0.4</v>
      </c>
      <c r="K48" s="28" t="str">
        <f t="shared" si="34"/>
        <v>公斤</v>
      </c>
      <c r="L48" s="26" t="s">
        <v>94</v>
      </c>
      <c r="M48" s="27">
        <v>1.2</v>
      </c>
      <c r="N48" s="28" t="str">
        <f t="shared" si="35"/>
        <v>公斤</v>
      </c>
      <c r="O48" s="31" t="s">
        <v>32</v>
      </c>
      <c r="P48" s="32">
        <v>0.6</v>
      </c>
      <c r="Q48" s="28" t="str">
        <f t="shared" si="36"/>
        <v>公斤</v>
      </c>
      <c r="R48" s="28" t="s">
        <v>27</v>
      </c>
      <c r="S48" s="28">
        <v>0.05</v>
      </c>
      <c r="T48" s="33" t="str">
        <f t="shared" si="37"/>
        <v>公斤</v>
      </c>
      <c r="U48" s="75" t="s">
        <v>47</v>
      </c>
      <c r="V48" s="30">
        <v>1</v>
      </c>
      <c r="W48" s="35" t="str">
        <f t="shared" si="38"/>
        <v>公斤</v>
      </c>
      <c r="X48" s="2"/>
      <c r="Y48" s="22"/>
      <c r="Z48" s="22"/>
      <c r="AA48" s="22"/>
      <c r="AB48" s="22"/>
      <c r="AC48" s="22"/>
      <c r="AD48" s="22"/>
      <c r="AE48" s="22"/>
    </row>
    <row r="49" spans="1:31" ht="15" customHeight="1">
      <c r="A49" s="23"/>
      <c r="B49" s="24"/>
      <c r="C49" s="24"/>
      <c r="D49" s="24"/>
      <c r="E49" s="24"/>
      <c r="F49" s="24"/>
      <c r="G49" s="24"/>
      <c r="H49" s="14"/>
      <c r="I49" s="26"/>
      <c r="J49" s="27"/>
      <c r="K49" s="28" t="str">
        <f t="shared" si="34"/>
        <v/>
      </c>
      <c r="L49" s="31" t="s">
        <v>44</v>
      </c>
      <c r="M49" s="32">
        <v>0.5</v>
      </c>
      <c r="N49" s="28" t="str">
        <f t="shared" si="35"/>
        <v>公斤</v>
      </c>
      <c r="O49" s="26" t="s">
        <v>27</v>
      </c>
      <c r="P49" s="27">
        <v>0.05</v>
      </c>
      <c r="Q49" s="28" t="str">
        <f t="shared" si="36"/>
        <v>公斤</v>
      </c>
      <c r="R49" s="28"/>
      <c r="S49" s="28"/>
      <c r="T49" s="33" t="str">
        <f t="shared" si="37"/>
        <v/>
      </c>
      <c r="U49" s="29" t="s">
        <v>31</v>
      </c>
      <c r="V49" s="30">
        <v>0.05</v>
      </c>
      <c r="W49" s="35" t="str">
        <f t="shared" si="38"/>
        <v>公斤</v>
      </c>
      <c r="X49" s="2"/>
      <c r="Y49" s="22"/>
      <c r="Z49" s="22"/>
      <c r="AA49" s="22"/>
      <c r="AB49" s="22"/>
      <c r="AC49" s="22"/>
      <c r="AD49" s="22"/>
      <c r="AE49" s="22"/>
    </row>
    <row r="50" spans="1:31" ht="15" customHeight="1">
      <c r="A50" s="23"/>
      <c r="B50" s="24"/>
      <c r="C50" s="24"/>
      <c r="D50" s="24"/>
      <c r="E50" s="24"/>
      <c r="F50" s="24"/>
      <c r="G50" s="24"/>
      <c r="H50" s="14"/>
      <c r="I50" s="26"/>
      <c r="J50" s="27"/>
      <c r="K50" s="28" t="str">
        <f t="shared" si="34"/>
        <v/>
      </c>
      <c r="L50" s="26" t="s">
        <v>27</v>
      </c>
      <c r="M50" s="27">
        <v>0.05</v>
      </c>
      <c r="N50" s="28" t="str">
        <f t="shared" si="35"/>
        <v>公斤</v>
      </c>
      <c r="O50" s="26" t="s">
        <v>122</v>
      </c>
      <c r="P50" s="27"/>
      <c r="Q50" s="28" t="str">
        <f t="shared" si="36"/>
        <v/>
      </c>
      <c r="R50" s="28"/>
      <c r="S50" s="28"/>
      <c r="T50" s="33" t="str">
        <f t="shared" si="37"/>
        <v/>
      </c>
      <c r="U50" s="75" t="s">
        <v>44</v>
      </c>
      <c r="V50" s="30">
        <v>0.5</v>
      </c>
      <c r="W50" s="35" t="str">
        <f t="shared" si="38"/>
        <v>公斤</v>
      </c>
      <c r="X50" s="2"/>
      <c r="Y50" s="22"/>
      <c r="Z50" s="22"/>
      <c r="AA50" s="22"/>
      <c r="AB50" s="22"/>
      <c r="AC50" s="22"/>
      <c r="AD50" s="22"/>
      <c r="AE50" s="22"/>
    </row>
    <row r="51" spans="1:31" ht="15" customHeight="1" thickBot="1">
      <c r="A51" s="39"/>
      <c r="B51" s="59"/>
      <c r="C51" s="59"/>
      <c r="D51" s="59"/>
      <c r="E51" s="59"/>
      <c r="F51" s="59"/>
      <c r="G51" s="59"/>
      <c r="H51" s="14"/>
      <c r="I51" s="42"/>
      <c r="J51" s="43"/>
      <c r="K51" s="61" t="str">
        <f t="shared" si="34"/>
        <v/>
      </c>
      <c r="L51" s="42"/>
      <c r="M51" s="43"/>
      <c r="N51" s="61" t="str">
        <f t="shared" si="35"/>
        <v/>
      </c>
      <c r="O51" s="42"/>
      <c r="P51" s="43"/>
      <c r="Q51" s="61" t="str">
        <f t="shared" si="36"/>
        <v/>
      </c>
      <c r="R51" s="28"/>
      <c r="S51" s="28"/>
      <c r="T51" s="33" t="str">
        <f t="shared" si="37"/>
        <v/>
      </c>
      <c r="U51" s="45"/>
      <c r="V51" s="46"/>
      <c r="W51" s="35" t="str">
        <f t="shared" si="38"/>
        <v/>
      </c>
      <c r="X51" s="2"/>
      <c r="Y51" s="22"/>
      <c r="Z51" s="22"/>
      <c r="AA51" s="22"/>
      <c r="AB51" s="22"/>
      <c r="AC51" s="22"/>
      <c r="AD51" s="22"/>
      <c r="AE51" s="22"/>
    </row>
    <row r="52" spans="1:31" ht="15" customHeight="1">
      <c r="A52" s="12" t="s">
        <v>123</v>
      </c>
      <c r="B52" s="94">
        <v>5.4</v>
      </c>
      <c r="C52" s="95">
        <v>2.8</v>
      </c>
      <c r="D52" s="95">
        <v>1</v>
      </c>
      <c r="E52" s="95">
        <v>3</v>
      </c>
      <c r="F52" s="95"/>
      <c r="G52" s="95"/>
      <c r="H52" s="14">
        <f>B52*70+E52*45+D52*25+F52*150+G52*60+C52*75</f>
        <v>748</v>
      </c>
      <c r="I52" s="15" t="s">
        <v>19</v>
      </c>
      <c r="J52" s="16"/>
      <c r="K52" s="17"/>
      <c r="L52" s="15" t="s">
        <v>124</v>
      </c>
      <c r="M52" s="16"/>
      <c r="N52" s="17" t="str">
        <f t="shared" si="35"/>
        <v/>
      </c>
      <c r="O52" s="88" t="s">
        <v>125</v>
      </c>
      <c r="P52" s="89"/>
      <c r="Q52" s="17"/>
      <c r="R52" s="28" t="s">
        <v>20</v>
      </c>
      <c r="S52" s="28"/>
      <c r="T52" s="28"/>
      <c r="U52" s="83" t="s">
        <v>126</v>
      </c>
      <c r="V52" s="84"/>
      <c r="W52" s="35"/>
      <c r="X52" s="54"/>
      <c r="Y52" s="55" t="str">
        <f>A52</f>
        <v>h1</v>
      </c>
      <c r="Z52" s="55" t="str">
        <f>I53&amp;" "&amp;I54&amp;" "&amp;I55&amp;" "&amp;I56&amp;" "&amp;I57</f>
        <v xml:space="preserve">米    </v>
      </c>
      <c r="AA52" s="55" t="str">
        <f>L53&amp;" "&amp;L54&amp;" "&amp;L55&amp;" "&amp;L56&amp;" "&amp;L57</f>
        <v>豬後腿肉 豆薯 胡蘿蔔 甜麵醬 大蒜</v>
      </c>
      <c r="AB52" s="55" t="str">
        <f>O53&amp;" "&amp;O54&amp;" "&amp;O55&amp;" "&amp;O56&amp;" "&amp;O57</f>
        <v xml:space="preserve">雞蛋 吻仔魚(加工) 大蒜 胡蘿蔔 </v>
      </c>
      <c r="AC52" s="55" t="str">
        <f>R53&amp;" "&amp;R54&amp;" "&amp;R55&amp;" "&amp;R56&amp;" "&amp;R57</f>
        <v xml:space="preserve">蔬菜 大蒜   </v>
      </c>
      <c r="AD52" s="55" t="str">
        <f>U53&amp;" "&amp;U54&amp;" "&amp;U55&amp;" "&amp;U56&amp;" "&amp;U57</f>
        <v xml:space="preserve">紫菜 柴魚片 薑  </v>
      </c>
      <c r="AE52" s="55"/>
    </row>
    <row r="53" spans="1:31" ht="15" customHeight="1">
      <c r="A53" s="23"/>
      <c r="B53" s="96"/>
      <c r="C53" s="95"/>
      <c r="D53" s="95"/>
      <c r="E53" s="95"/>
      <c r="F53" s="95"/>
      <c r="G53" s="95"/>
      <c r="H53" s="14"/>
      <c r="I53" s="26" t="s">
        <v>21</v>
      </c>
      <c r="J53" s="27">
        <v>10</v>
      </c>
      <c r="K53" s="28" t="str">
        <f t="shared" ref="K53:K57" si="39">IF(J53,"公斤","")</f>
        <v>公斤</v>
      </c>
      <c r="L53" s="26" t="s">
        <v>39</v>
      </c>
      <c r="M53" s="27">
        <v>6</v>
      </c>
      <c r="N53" s="28" t="str">
        <f t="shared" si="35"/>
        <v>公斤</v>
      </c>
      <c r="O53" s="29" t="s">
        <v>40</v>
      </c>
      <c r="P53" s="30">
        <v>5.5</v>
      </c>
      <c r="Q53" s="28" t="str">
        <f t="shared" ref="Q53:Q57" si="40">IF(P53,"公斤","")</f>
        <v>公斤</v>
      </c>
      <c r="R53" s="33" t="s">
        <v>17</v>
      </c>
      <c r="S53" s="33">
        <v>7</v>
      </c>
      <c r="T53" s="33" t="str">
        <f t="shared" ref="T53:T57" si="41">IF(S53,"公斤","")</f>
        <v>公斤</v>
      </c>
      <c r="U53" s="26" t="s">
        <v>24</v>
      </c>
      <c r="V53" s="27">
        <v>0.15</v>
      </c>
      <c r="W53" s="35" t="str">
        <f t="shared" ref="W53:W57" si="42">IF(V53,"公斤","")</f>
        <v>公斤</v>
      </c>
      <c r="X53" s="2"/>
      <c r="Y53" s="22"/>
      <c r="Z53" s="22"/>
      <c r="AA53" s="22"/>
      <c r="AB53" s="22"/>
      <c r="AC53" s="22"/>
      <c r="AD53" s="22"/>
      <c r="AE53" s="22"/>
    </row>
    <row r="54" spans="1:31" ht="15" customHeight="1">
      <c r="A54" s="23"/>
      <c r="B54" s="96"/>
      <c r="C54" s="95"/>
      <c r="D54" s="95"/>
      <c r="E54" s="95"/>
      <c r="F54" s="95"/>
      <c r="G54" s="95"/>
      <c r="H54" s="14"/>
      <c r="I54" s="26"/>
      <c r="J54" s="27"/>
      <c r="K54" s="28" t="str">
        <f t="shared" si="39"/>
        <v/>
      </c>
      <c r="L54" s="26" t="s">
        <v>67</v>
      </c>
      <c r="M54" s="27">
        <v>3</v>
      </c>
      <c r="N54" s="28" t="str">
        <f t="shared" si="35"/>
        <v>公斤</v>
      </c>
      <c r="O54" s="29" t="s">
        <v>127</v>
      </c>
      <c r="P54" s="30">
        <v>1</v>
      </c>
      <c r="Q54" s="28" t="str">
        <f t="shared" si="40"/>
        <v>公斤</v>
      </c>
      <c r="R54" s="28" t="s">
        <v>27</v>
      </c>
      <c r="S54" s="28">
        <v>0.05</v>
      </c>
      <c r="T54" s="33" t="str">
        <f t="shared" si="41"/>
        <v>公斤</v>
      </c>
      <c r="U54" s="31" t="s">
        <v>128</v>
      </c>
      <c r="V54" s="27">
        <v>0.01</v>
      </c>
      <c r="W54" s="35" t="str">
        <f t="shared" si="42"/>
        <v>公斤</v>
      </c>
      <c r="X54" s="2"/>
      <c r="Y54" s="22"/>
      <c r="Z54" s="22"/>
      <c r="AA54" s="22"/>
      <c r="AB54" s="22"/>
      <c r="AC54" s="22"/>
      <c r="AD54" s="22"/>
      <c r="AE54" s="22"/>
    </row>
    <row r="55" spans="1:31" ht="15" customHeight="1">
      <c r="A55" s="23"/>
      <c r="B55" s="96"/>
      <c r="C55" s="95"/>
      <c r="D55" s="95"/>
      <c r="E55" s="95"/>
      <c r="F55" s="95"/>
      <c r="G55" s="95"/>
      <c r="H55" s="14"/>
      <c r="I55" s="26"/>
      <c r="J55" s="27"/>
      <c r="K55" s="28" t="str">
        <f t="shared" si="39"/>
        <v/>
      </c>
      <c r="L55" s="26" t="s">
        <v>44</v>
      </c>
      <c r="M55" s="27">
        <v>0.5</v>
      </c>
      <c r="N55" s="28" t="str">
        <f t="shared" si="35"/>
        <v>公斤</v>
      </c>
      <c r="O55" s="29" t="s">
        <v>27</v>
      </c>
      <c r="P55" s="30">
        <v>0.05</v>
      </c>
      <c r="Q55" s="28" t="str">
        <f t="shared" si="40"/>
        <v>公斤</v>
      </c>
      <c r="R55" s="28"/>
      <c r="S55" s="28"/>
      <c r="T55" s="33" t="str">
        <f t="shared" si="41"/>
        <v/>
      </c>
      <c r="U55" s="26" t="s">
        <v>31</v>
      </c>
      <c r="V55" s="27">
        <v>0.05</v>
      </c>
      <c r="W55" s="35" t="str">
        <f t="shared" si="42"/>
        <v>公斤</v>
      </c>
      <c r="X55" s="2"/>
      <c r="Y55" s="22"/>
      <c r="Z55" s="22"/>
      <c r="AA55" s="22"/>
      <c r="AB55" s="22"/>
      <c r="AC55" s="22"/>
      <c r="AD55" s="22"/>
      <c r="AE55" s="22"/>
    </row>
    <row r="56" spans="1:31" ht="15" customHeight="1">
      <c r="A56" s="97"/>
      <c r="B56" s="96"/>
      <c r="C56" s="98"/>
      <c r="D56" s="98"/>
      <c r="E56" s="98"/>
      <c r="F56" s="98"/>
      <c r="G56" s="98"/>
      <c r="H56" s="14"/>
      <c r="I56" s="26"/>
      <c r="J56" s="27"/>
      <c r="K56" s="28" t="str">
        <f t="shared" si="39"/>
        <v/>
      </c>
      <c r="L56" s="26" t="s">
        <v>89</v>
      </c>
      <c r="M56" s="27"/>
      <c r="N56" s="28" t="str">
        <f t="shared" si="35"/>
        <v/>
      </c>
      <c r="O56" s="29" t="s">
        <v>44</v>
      </c>
      <c r="P56" s="30">
        <v>1</v>
      </c>
      <c r="Q56" s="28" t="str">
        <f t="shared" si="40"/>
        <v>公斤</v>
      </c>
      <c r="R56" s="28"/>
      <c r="S56" s="28"/>
      <c r="T56" s="33" t="str">
        <f t="shared" si="41"/>
        <v/>
      </c>
      <c r="U56" s="26"/>
      <c r="V56" s="27"/>
      <c r="W56" s="35" t="str">
        <f t="shared" si="42"/>
        <v/>
      </c>
      <c r="X56" s="2"/>
      <c r="Y56" s="22"/>
      <c r="Z56" s="22"/>
      <c r="AA56" s="22"/>
      <c r="AB56" s="22"/>
      <c r="AC56" s="22"/>
      <c r="AD56" s="22"/>
      <c r="AE56" s="22"/>
    </row>
    <row r="57" spans="1:31" ht="15" customHeight="1" thickBot="1">
      <c r="A57" s="39"/>
      <c r="B57" s="99"/>
      <c r="C57" s="100"/>
      <c r="D57" s="100"/>
      <c r="E57" s="100"/>
      <c r="F57" s="100"/>
      <c r="G57" s="100"/>
      <c r="H57" s="14"/>
      <c r="I57" s="42"/>
      <c r="J57" s="43"/>
      <c r="K57" s="44" t="str">
        <f t="shared" si="39"/>
        <v/>
      </c>
      <c r="L57" s="42" t="s">
        <v>27</v>
      </c>
      <c r="M57" s="43">
        <v>0.05</v>
      </c>
      <c r="N57" s="44" t="str">
        <f t="shared" si="35"/>
        <v>公斤</v>
      </c>
      <c r="O57" s="57"/>
      <c r="P57" s="58"/>
      <c r="Q57" s="44" t="str">
        <f t="shared" si="40"/>
        <v/>
      </c>
      <c r="R57" s="44"/>
      <c r="S57" s="44"/>
      <c r="T57" s="47" t="str">
        <f t="shared" si="41"/>
        <v/>
      </c>
      <c r="U57" s="42"/>
      <c r="V57" s="43"/>
      <c r="W57" s="49" t="str">
        <f t="shared" si="42"/>
        <v/>
      </c>
      <c r="X57" s="67"/>
      <c r="Y57" s="67"/>
      <c r="Z57" s="68"/>
      <c r="AA57" s="67"/>
      <c r="AB57" s="67"/>
      <c r="AC57" s="67"/>
      <c r="AD57" s="67"/>
      <c r="AE57" s="67"/>
    </row>
    <row r="58" spans="1:31" ht="15" customHeight="1">
      <c r="A58" s="12" t="s">
        <v>129</v>
      </c>
      <c r="B58" s="101">
        <v>5.2</v>
      </c>
      <c r="C58" s="95">
        <v>2.9</v>
      </c>
      <c r="D58" s="95">
        <v>1.6</v>
      </c>
      <c r="E58" s="95">
        <v>3</v>
      </c>
      <c r="F58" s="95"/>
      <c r="G58" s="95"/>
      <c r="H58" s="14">
        <f>B58*70+E58*45+D58*25+F58*150+G58*60+C58*75</f>
        <v>756.5</v>
      </c>
      <c r="I58" s="15" t="s">
        <v>34</v>
      </c>
      <c r="J58" s="16"/>
      <c r="K58" s="52"/>
      <c r="L58" s="15" t="s">
        <v>130</v>
      </c>
      <c r="M58" s="16"/>
      <c r="N58" s="52"/>
      <c r="O58" s="102" t="s">
        <v>131</v>
      </c>
      <c r="P58" s="103"/>
      <c r="Q58" s="52"/>
      <c r="R58" s="52" t="s">
        <v>20</v>
      </c>
      <c r="S58" s="52"/>
      <c r="T58" s="52"/>
      <c r="U58" s="18" t="s">
        <v>132</v>
      </c>
      <c r="V58" s="16"/>
      <c r="W58" s="53"/>
      <c r="X58" s="2"/>
      <c r="Y58" s="22" t="str">
        <f>A58</f>
        <v>h2</v>
      </c>
      <c r="Z58" s="22" t="str">
        <f>I59&amp;" "&amp;I60&amp;" "&amp;I61&amp;" "&amp;I62&amp;" "&amp;I63</f>
        <v xml:space="preserve">米 糙米   </v>
      </c>
      <c r="AA58" s="22" t="str">
        <f>L59&amp;" "&amp;L60&amp;" "&amp;L61&amp;" "&amp;L62&amp;" "&amp;L63</f>
        <v xml:space="preserve">肉雞 醃漬花胡瓜 胡蘿蔔 大蒜 </v>
      </c>
      <c r="AB58" s="22" t="str">
        <f>O59&amp;" "&amp;O60&amp;" "&amp;O61&amp;" "&amp;O62&amp;" "&amp;O63</f>
        <v xml:space="preserve">白蘿蔔 黑輪 柴魚片  </v>
      </c>
      <c r="AC58" s="22" t="str">
        <f>R59&amp;" "&amp;R60&amp;" "&amp;R61&amp;" "&amp;R62&amp;" "&amp;R63</f>
        <v xml:space="preserve">蔬菜 大蒜   </v>
      </c>
      <c r="AD58" s="22" t="str">
        <f>U59&amp;" "&amp;U60&amp;" "&amp;U61&amp;" "&amp;U62&amp;" "&amp;U63</f>
        <v xml:space="preserve">雞蛋 大番茄 薑  </v>
      </c>
      <c r="AE58" s="22"/>
    </row>
    <row r="59" spans="1:31" ht="15" customHeight="1">
      <c r="A59" s="23"/>
      <c r="B59" s="96"/>
      <c r="C59" s="95"/>
      <c r="D59" s="95"/>
      <c r="E59" s="95"/>
      <c r="F59" s="95"/>
      <c r="G59" s="95"/>
      <c r="H59" s="14"/>
      <c r="I59" s="26" t="s">
        <v>21</v>
      </c>
      <c r="J59" s="27">
        <v>7</v>
      </c>
      <c r="K59" s="28" t="str">
        <f t="shared" ref="K59:K63" si="43">IF(J59,"公斤","")</f>
        <v>公斤</v>
      </c>
      <c r="L59" s="26" t="s">
        <v>55</v>
      </c>
      <c r="M59" s="27">
        <v>9</v>
      </c>
      <c r="N59" s="28" t="str">
        <f t="shared" ref="N59:N63" si="44">IF(M59,"公斤","")</f>
        <v>公斤</v>
      </c>
      <c r="O59" s="26" t="s">
        <v>42</v>
      </c>
      <c r="P59" s="27">
        <v>3</v>
      </c>
      <c r="Q59" s="28" t="str">
        <f t="shared" ref="Q59:Q63" si="45">IF(P59,"公斤","")</f>
        <v>公斤</v>
      </c>
      <c r="R59" s="33" t="s">
        <v>17</v>
      </c>
      <c r="S59" s="33">
        <v>7</v>
      </c>
      <c r="T59" s="33" t="str">
        <f t="shared" ref="T59:T63" si="46">IF(S59,"公斤","")</f>
        <v>公斤</v>
      </c>
      <c r="U59" s="29" t="s">
        <v>40</v>
      </c>
      <c r="V59" s="30">
        <v>1</v>
      </c>
      <c r="W59" s="35" t="str">
        <f t="shared" ref="W59:W63" si="47">IF(V59,"公斤","")</f>
        <v>公斤</v>
      </c>
      <c r="X59" s="2"/>
      <c r="Y59" s="22"/>
      <c r="Z59" s="22"/>
      <c r="AA59" s="22"/>
      <c r="AB59" s="22"/>
      <c r="AC59" s="22"/>
      <c r="AD59" s="22"/>
      <c r="AE59" s="22"/>
    </row>
    <row r="60" spans="1:31" ht="15" customHeight="1">
      <c r="A60" s="23"/>
      <c r="B60" s="96"/>
      <c r="C60" s="95"/>
      <c r="D60" s="95"/>
      <c r="E60" s="95"/>
      <c r="F60" s="95"/>
      <c r="G60" s="95"/>
      <c r="H60" s="14"/>
      <c r="I60" s="26" t="s">
        <v>43</v>
      </c>
      <c r="J60" s="27">
        <v>3</v>
      </c>
      <c r="K60" s="28" t="str">
        <f t="shared" si="43"/>
        <v>公斤</v>
      </c>
      <c r="L60" s="26" t="s">
        <v>134</v>
      </c>
      <c r="M60" s="27">
        <v>2</v>
      </c>
      <c r="N60" s="28" t="str">
        <f t="shared" si="44"/>
        <v>公斤</v>
      </c>
      <c r="O60" s="29" t="s">
        <v>135</v>
      </c>
      <c r="P60" s="30">
        <v>2.5</v>
      </c>
      <c r="Q60" s="28" t="str">
        <f t="shared" si="45"/>
        <v>公斤</v>
      </c>
      <c r="R60" s="28" t="s">
        <v>27</v>
      </c>
      <c r="S60" s="28">
        <v>0.05</v>
      </c>
      <c r="T60" s="33" t="str">
        <f t="shared" si="46"/>
        <v>公斤</v>
      </c>
      <c r="U60" s="75" t="s">
        <v>45</v>
      </c>
      <c r="V60" s="76">
        <v>3</v>
      </c>
      <c r="W60" s="35" t="str">
        <f t="shared" si="47"/>
        <v>公斤</v>
      </c>
      <c r="X60" s="2"/>
      <c r="Y60" s="22"/>
      <c r="Z60" s="22"/>
      <c r="AA60" s="22"/>
      <c r="AB60" s="22"/>
      <c r="AC60" s="22"/>
      <c r="AD60" s="22"/>
      <c r="AE60" s="22"/>
    </row>
    <row r="61" spans="1:31" ht="15" customHeight="1">
      <c r="A61" s="23"/>
      <c r="B61" s="96"/>
      <c r="C61" s="95"/>
      <c r="D61" s="95"/>
      <c r="E61" s="95"/>
      <c r="F61" s="95"/>
      <c r="G61" s="95"/>
      <c r="H61" s="14"/>
      <c r="I61" s="26"/>
      <c r="J61" s="27"/>
      <c r="K61" s="28" t="str">
        <f t="shared" si="43"/>
        <v/>
      </c>
      <c r="L61" s="26" t="s">
        <v>44</v>
      </c>
      <c r="M61" s="27">
        <v>0.5</v>
      </c>
      <c r="N61" s="28" t="str">
        <f t="shared" si="44"/>
        <v>公斤</v>
      </c>
      <c r="O61" s="36" t="s">
        <v>128</v>
      </c>
      <c r="P61" s="27"/>
      <c r="Q61" s="28" t="str">
        <f t="shared" si="45"/>
        <v/>
      </c>
      <c r="R61" s="28"/>
      <c r="S61" s="28"/>
      <c r="T61" s="33" t="str">
        <f t="shared" si="46"/>
        <v/>
      </c>
      <c r="U61" s="29" t="s">
        <v>31</v>
      </c>
      <c r="V61" s="30">
        <v>0.05</v>
      </c>
      <c r="W61" s="35" t="str">
        <f t="shared" si="47"/>
        <v>公斤</v>
      </c>
      <c r="X61" s="2"/>
      <c r="Y61" s="22"/>
      <c r="Z61" s="22"/>
      <c r="AA61" s="22"/>
      <c r="AB61" s="22"/>
      <c r="AC61" s="22"/>
      <c r="AD61" s="22"/>
      <c r="AE61" s="22"/>
    </row>
    <row r="62" spans="1:31" ht="15" customHeight="1">
      <c r="A62" s="97"/>
      <c r="B62" s="96"/>
      <c r="C62" s="98"/>
      <c r="D62" s="98"/>
      <c r="E62" s="98"/>
      <c r="F62" s="98"/>
      <c r="G62" s="98"/>
      <c r="H62" s="14"/>
      <c r="I62" s="26"/>
      <c r="J62" s="27"/>
      <c r="K62" s="28" t="str">
        <f t="shared" si="43"/>
        <v/>
      </c>
      <c r="L62" s="26" t="s">
        <v>27</v>
      </c>
      <c r="M62" s="27">
        <v>0.05</v>
      </c>
      <c r="N62" s="28" t="str">
        <f t="shared" si="44"/>
        <v>公斤</v>
      </c>
      <c r="O62" s="36"/>
      <c r="P62" s="27"/>
      <c r="Q62" s="28" t="str">
        <f t="shared" si="45"/>
        <v/>
      </c>
      <c r="R62" s="28"/>
      <c r="S62" s="28"/>
      <c r="T62" s="33" t="str">
        <f t="shared" si="46"/>
        <v/>
      </c>
      <c r="U62" s="29"/>
      <c r="V62" s="30"/>
      <c r="W62" s="35" t="str">
        <f t="shared" si="47"/>
        <v/>
      </c>
      <c r="X62" s="2"/>
      <c r="Y62" s="22"/>
      <c r="Z62" s="22"/>
      <c r="AA62" s="22"/>
      <c r="AB62" s="22"/>
      <c r="AC62" s="22"/>
      <c r="AD62" s="22"/>
      <c r="AE62" s="22"/>
    </row>
    <row r="63" spans="1:31" ht="15" customHeight="1" thickBot="1">
      <c r="A63" s="39"/>
      <c r="B63" s="99"/>
      <c r="C63" s="104"/>
      <c r="D63" s="104"/>
      <c r="E63" s="104"/>
      <c r="F63" s="104"/>
      <c r="G63" s="104"/>
      <c r="H63" s="14"/>
      <c r="I63" s="42"/>
      <c r="J63" s="43"/>
      <c r="K63" s="61" t="str">
        <f t="shared" si="43"/>
        <v/>
      </c>
      <c r="L63" s="42"/>
      <c r="M63" s="43"/>
      <c r="N63" s="61" t="str">
        <f t="shared" si="44"/>
        <v/>
      </c>
      <c r="O63" s="65"/>
      <c r="P63" s="61"/>
      <c r="Q63" s="61" t="str">
        <f t="shared" si="45"/>
        <v/>
      </c>
      <c r="R63" s="61"/>
      <c r="S63" s="61"/>
      <c r="T63" s="64" t="str">
        <f t="shared" si="46"/>
        <v/>
      </c>
      <c r="U63" s="45"/>
      <c r="V63" s="46"/>
      <c r="W63" s="66" t="str">
        <f t="shared" si="47"/>
        <v/>
      </c>
      <c r="X63" s="2"/>
      <c r="Y63" s="22"/>
      <c r="Z63" s="22"/>
      <c r="AA63" s="22"/>
      <c r="AB63" s="22"/>
      <c r="AC63" s="22"/>
      <c r="AD63" s="22"/>
      <c r="AE63" s="22"/>
    </row>
    <row r="64" spans="1:31" ht="15" customHeight="1">
      <c r="A64" s="12" t="s">
        <v>136</v>
      </c>
      <c r="B64" s="101">
        <v>5.2</v>
      </c>
      <c r="C64" s="95">
        <v>2.8</v>
      </c>
      <c r="D64" s="95">
        <v>1.4</v>
      </c>
      <c r="E64" s="95">
        <v>3</v>
      </c>
      <c r="F64" s="95"/>
      <c r="G64" s="95"/>
      <c r="H64" s="14">
        <f>B64*70+E64*45+D64*25+F64*150+G64*60+C64*75</f>
        <v>744</v>
      </c>
      <c r="I64" s="15" t="s">
        <v>137</v>
      </c>
      <c r="J64" s="16"/>
      <c r="K64" s="17"/>
      <c r="L64" s="246" t="s">
        <v>98</v>
      </c>
      <c r="M64" s="252"/>
      <c r="N64" s="17"/>
      <c r="O64" s="15" t="s">
        <v>138</v>
      </c>
      <c r="P64" s="16"/>
      <c r="Q64" s="17"/>
      <c r="R64" s="17" t="s">
        <v>20</v>
      </c>
      <c r="S64" s="17"/>
      <c r="T64" s="17"/>
      <c r="U64" s="102" t="s">
        <v>285</v>
      </c>
      <c r="V64" s="215"/>
      <c r="W64" s="21"/>
      <c r="X64" s="54"/>
      <c r="Y64" s="55" t="str">
        <f>A64</f>
        <v>h3</v>
      </c>
      <c r="Z64" s="55" t="str">
        <f>I65&amp;" "&amp;I66&amp;" "&amp;I67&amp;" "&amp;I68&amp;" "&amp;I69</f>
        <v xml:space="preserve">米 糯米   </v>
      </c>
      <c r="AA64" s="55" t="str">
        <f>L65&amp;" "&amp;L66&amp;" "&amp;L67&amp;" "&amp;L68&amp;" "&amp;L69</f>
        <v xml:space="preserve">肉排 滷包   </v>
      </c>
      <c r="AB64" s="55" t="str">
        <f>O65&amp;" "&amp;O66&amp;" "&amp;O67&amp;" "&amp;O68&amp;" "&amp;O69</f>
        <v xml:space="preserve">豬後腿肉 乾香菇 脆筍 紅蔥頭 </v>
      </c>
      <c r="AC64" s="55" t="str">
        <f>R65&amp;" "&amp;R66&amp;" "&amp;R67&amp;" "&amp;R68&amp;" "&amp;R69</f>
        <v xml:space="preserve">蔬菜 大蒜   </v>
      </c>
      <c r="AD64" s="55" t="str">
        <f>U65&amp;" "&amp;U66&amp;" "&amp;U67&amp;" "&amp;U68&amp;" "&amp;U69</f>
        <v xml:space="preserve">魚丸 時瓜 薑  </v>
      </c>
      <c r="AE64" s="55"/>
    </row>
    <row r="65" spans="1:31" ht="15" customHeight="1">
      <c r="A65" s="23"/>
      <c r="B65" s="96"/>
      <c r="C65" s="95"/>
      <c r="D65" s="95"/>
      <c r="E65" s="95"/>
      <c r="F65" s="95"/>
      <c r="G65" s="95"/>
      <c r="H65" s="14"/>
      <c r="I65" s="26" t="s">
        <v>21</v>
      </c>
      <c r="J65" s="27">
        <v>8</v>
      </c>
      <c r="K65" s="28" t="str">
        <f t="shared" ref="K65:K69" si="48">IF(J65,"公斤","")</f>
        <v>公斤</v>
      </c>
      <c r="L65" s="26" t="s">
        <v>102</v>
      </c>
      <c r="M65" s="27">
        <v>6</v>
      </c>
      <c r="N65" s="28" t="str">
        <f t="shared" ref="N65:N69" si="49">IF(M65,"公斤","")</f>
        <v>公斤</v>
      </c>
      <c r="O65" s="26" t="s">
        <v>39</v>
      </c>
      <c r="P65" s="27">
        <v>1.5</v>
      </c>
      <c r="Q65" s="28" t="str">
        <f t="shared" ref="Q65:Q69" si="50">IF(P65,"公斤","")</f>
        <v>公斤</v>
      </c>
      <c r="R65" s="33" t="s">
        <v>17</v>
      </c>
      <c r="S65" s="33">
        <v>7</v>
      </c>
      <c r="T65" s="33" t="str">
        <f t="shared" ref="T65:T69" si="51">IF(S65,"公斤","")</f>
        <v>公斤</v>
      </c>
      <c r="U65" s="26" t="s">
        <v>286</v>
      </c>
      <c r="V65" s="27">
        <v>1</v>
      </c>
      <c r="W65" s="35" t="str">
        <f t="shared" ref="W65:W69" si="52">IF(V65,"公斤","")</f>
        <v>公斤</v>
      </c>
      <c r="X65" s="2"/>
      <c r="Y65" s="22"/>
      <c r="Z65" s="22"/>
      <c r="AA65" s="22"/>
      <c r="AB65" s="22"/>
      <c r="AC65" s="22"/>
      <c r="AD65" s="22"/>
      <c r="AE65" s="22"/>
    </row>
    <row r="66" spans="1:31" ht="15" customHeight="1">
      <c r="A66" s="23"/>
      <c r="B66" s="96"/>
      <c r="C66" s="95"/>
      <c r="D66" s="95"/>
      <c r="E66" s="95"/>
      <c r="F66" s="95"/>
      <c r="G66" s="95"/>
      <c r="H66" s="14"/>
      <c r="I66" s="26" t="s">
        <v>139</v>
      </c>
      <c r="J66" s="27">
        <v>3</v>
      </c>
      <c r="K66" s="28" t="str">
        <f t="shared" si="48"/>
        <v>公斤</v>
      </c>
      <c r="L66" s="26" t="s">
        <v>88</v>
      </c>
      <c r="M66" s="27"/>
      <c r="N66" s="28" t="str">
        <f t="shared" si="49"/>
        <v/>
      </c>
      <c r="O66" s="26" t="s">
        <v>29</v>
      </c>
      <c r="P66" s="27">
        <v>0.05</v>
      </c>
      <c r="Q66" s="28" t="str">
        <f t="shared" si="50"/>
        <v>公斤</v>
      </c>
      <c r="R66" s="28" t="s">
        <v>27</v>
      </c>
      <c r="S66" s="28">
        <v>0.05</v>
      </c>
      <c r="T66" s="33" t="str">
        <f t="shared" si="51"/>
        <v>公斤</v>
      </c>
      <c r="U66" s="26" t="s">
        <v>140</v>
      </c>
      <c r="V66" s="27">
        <v>3</v>
      </c>
      <c r="W66" s="35" t="str">
        <f t="shared" si="52"/>
        <v>公斤</v>
      </c>
      <c r="X66" s="2"/>
      <c r="Y66" s="22"/>
      <c r="Z66" s="22"/>
      <c r="AA66" s="22"/>
      <c r="AB66" s="22"/>
      <c r="AC66" s="22"/>
      <c r="AD66" s="22"/>
      <c r="AE66" s="22"/>
    </row>
    <row r="67" spans="1:31" ht="15" customHeight="1">
      <c r="A67" s="23"/>
      <c r="B67" s="96"/>
      <c r="C67" s="95"/>
      <c r="D67" s="95"/>
      <c r="E67" s="95"/>
      <c r="F67" s="95"/>
      <c r="G67" s="95"/>
      <c r="H67" s="14"/>
      <c r="I67" s="26"/>
      <c r="J67" s="27"/>
      <c r="K67" s="28" t="str">
        <f t="shared" si="48"/>
        <v/>
      </c>
      <c r="L67" s="26"/>
      <c r="M67" s="27"/>
      <c r="N67" s="28" t="str">
        <f t="shared" si="49"/>
        <v/>
      </c>
      <c r="O67" s="26" t="s">
        <v>57</v>
      </c>
      <c r="P67" s="27">
        <v>3</v>
      </c>
      <c r="Q67" s="28" t="str">
        <f t="shared" si="50"/>
        <v>公斤</v>
      </c>
      <c r="R67" s="28"/>
      <c r="S67" s="28"/>
      <c r="T67" s="33" t="str">
        <f t="shared" si="51"/>
        <v/>
      </c>
      <c r="U67" s="26" t="s">
        <v>31</v>
      </c>
      <c r="V67" s="27">
        <v>0.05</v>
      </c>
      <c r="W67" s="35" t="str">
        <f t="shared" si="52"/>
        <v>公斤</v>
      </c>
      <c r="X67" s="2"/>
      <c r="Y67" s="22"/>
      <c r="Z67" s="22"/>
      <c r="AA67" s="22"/>
      <c r="AB67" s="22"/>
      <c r="AC67" s="22"/>
      <c r="AD67" s="22"/>
      <c r="AE67" s="22"/>
    </row>
    <row r="68" spans="1:31" ht="15" customHeight="1">
      <c r="A68" s="23"/>
      <c r="B68" s="96"/>
      <c r="C68" s="98"/>
      <c r="D68" s="98"/>
      <c r="E68" s="98"/>
      <c r="F68" s="98"/>
      <c r="G68" s="98"/>
      <c r="H68" s="14"/>
      <c r="I68" s="26"/>
      <c r="J68" s="27"/>
      <c r="K68" s="28" t="str">
        <f t="shared" si="48"/>
        <v/>
      </c>
      <c r="L68" s="26"/>
      <c r="M68" s="27"/>
      <c r="N68" s="28" t="str">
        <f t="shared" si="49"/>
        <v/>
      </c>
      <c r="O68" s="26" t="s">
        <v>141</v>
      </c>
      <c r="P68" s="27">
        <v>0.01</v>
      </c>
      <c r="Q68" s="28" t="str">
        <f t="shared" si="50"/>
        <v>公斤</v>
      </c>
      <c r="R68" s="28"/>
      <c r="S68" s="28"/>
      <c r="T68" s="33" t="str">
        <f t="shared" si="51"/>
        <v/>
      </c>
      <c r="U68" s="26"/>
      <c r="V68" s="27"/>
      <c r="W68" s="35" t="str">
        <f t="shared" si="52"/>
        <v/>
      </c>
      <c r="X68" s="2"/>
      <c r="Y68" s="22"/>
      <c r="Z68" s="22"/>
      <c r="AA68" s="22"/>
      <c r="AB68" s="22"/>
      <c r="AC68" s="22"/>
      <c r="AD68" s="22"/>
      <c r="AE68" s="22"/>
    </row>
    <row r="69" spans="1:31" ht="15" customHeight="1" thickBot="1">
      <c r="A69" s="105"/>
      <c r="B69" s="99"/>
      <c r="C69" s="59"/>
      <c r="D69" s="59"/>
      <c r="E69" s="59"/>
      <c r="F69" s="59"/>
      <c r="G69" s="59"/>
      <c r="H69" s="14"/>
      <c r="I69" s="63"/>
      <c r="J69" s="43"/>
      <c r="K69" s="44" t="str">
        <f t="shared" si="48"/>
        <v/>
      </c>
      <c r="L69" s="42"/>
      <c r="M69" s="43"/>
      <c r="N69" s="44" t="str">
        <f t="shared" si="49"/>
        <v/>
      </c>
      <c r="O69" s="42"/>
      <c r="P69" s="43"/>
      <c r="Q69" s="44" t="str">
        <f t="shared" si="50"/>
        <v/>
      </c>
      <c r="R69" s="44"/>
      <c r="S69" s="44"/>
      <c r="T69" s="47" t="str">
        <f t="shared" si="51"/>
        <v/>
      </c>
      <c r="U69" s="42"/>
      <c r="V69" s="43"/>
      <c r="W69" s="49" t="str">
        <f t="shared" si="52"/>
        <v/>
      </c>
      <c r="X69" s="67"/>
      <c r="Y69" s="68"/>
      <c r="Z69" s="68"/>
      <c r="AA69" s="68"/>
      <c r="AB69" s="68"/>
      <c r="AC69" s="68"/>
      <c r="AD69" s="68"/>
      <c r="AE69" s="68"/>
    </row>
    <row r="70" spans="1:31" ht="15" customHeight="1">
      <c r="A70" s="12" t="s">
        <v>142</v>
      </c>
      <c r="B70" s="101">
        <v>6.7</v>
      </c>
      <c r="C70" s="95">
        <v>2.5</v>
      </c>
      <c r="D70" s="95">
        <v>1</v>
      </c>
      <c r="E70" s="95">
        <v>3</v>
      </c>
      <c r="F70" s="95"/>
      <c r="G70" s="95"/>
      <c r="H70" s="14">
        <f>B70*70+E70*45+D70*25+F70*150+G70*60+C70*75</f>
        <v>816.5</v>
      </c>
      <c r="I70" s="15" t="s">
        <v>34</v>
      </c>
      <c r="J70" s="16"/>
      <c r="K70" s="52"/>
      <c r="L70" s="15" t="s">
        <v>143</v>
      </c>
      <c r="M70" s="16"/>
      <c r="N70" s="52"/>
      <c r="O70" s="18" t="s">
        <v>144</v>
      </c>
      <c r="P70" s="16"/>
      <c r="Q70" s="52"/>
      <c r="R70" s="52" t="s">
        <v>20</v>
      </c>
      <c r="S70" s="52"/>
      <c r="T70" s="52"/>
      <c r="U70" s="106" t="s">
        <v>145</v>
      </c>
      <c r="V70" s="107"/>
      <c r="W70" s="53"/>
      <c r="X70" s="2"/>
      <c r="Y70" s="22" t="str">
        <f>A70</f>
        <v>h4</v>
      </c>
      <c r="Z70" s="22" t="str">
        <f>I71&amp;" "&amp;I72&amp;" "&amp;I73&amp;" "&amp;I74&amp;" "&amp;I75</f>
        <v xml:space="preserve">米 糙米   </v>
      </c>
      <c r="AA70" s="22" t="str">
        <f>L71&amp;" "&amp;L72&amp;" "&amp;L73&amp;" "&amp;L74&amp;" "&amp;L75</f>
        <v xml:space="preserve">豬後腿肉 豆薯 胡蘿蔔 大蒜 </v>
      </c>
      <c r="AB70" s="22" t="str">
        <f>O71&amp;" "&amp;O72&amp;" "&amp;O73&amp;" "&amp;O74&amp;" "&amp;O75</f>
        <v xml:space="preserve">豆腐 甜椒 豬絞肉 大蒜 </v>
      </c>
      <c r="AC70" s="22" t="str">
        <f>R71&amp;" "&amp;R72&amp;" "&amp;R73&amp;" "&amp;R74&amp;" "&amp;R75</f>
        <v xml:space="preserve">蔬菜 大蒜   </v>
      </c>
      <c r="AD70" s="22" t="str">
        <f>U71&amp;" "&amp;U72&amp;" "&amp;U73&amp;" "&amp;U74&amp;" "&amp;U75</f>
        <v xml:space="preserve">綠豆 二砂糖 粉圓  </v>
      </c>
      <c r="AE70" s="22"/>
    </row>
    <row r="71" spans="1:31" ht="15" customHeight="1">
      <c r="A71" s="23"/>
      <c r="B71" s="96"/>
      <c r="C71" s="95"/>
      <c r="D71" s="95"/>
      <c r="E71" s="95"/>
      <c r="F71" s="95"/>
      <c r="G71" s="95"/>
      <c r="H71" s="14"/>
      <c r="I71" s="26" t="s">
        <v>21</v>
      </c>
      <c r="J71" s="27">
        <v>7</v>
      </c>
      <c r="K71" s="28" t="str">
        <f t="shared" ref="K71:K75" si="53">IF(J71,"公斤","")</f>
        <v>公斤</v>
      </c>
      <c r="L71" s="26" t="s">
        <v>39</v>
      </c>
      <c r="M71" s="27">
        <v>6</v>
      </c>
      <c r="N71" s="28" t="str">
        <f t="shared" ref="N71:N75" si="54">IF(M71,"公斤","")</f>
        <v>公斤</v>
      </c>
      <c r="O71" s="29" t="s">
        <v>25</v>
      </c>
      <c r="P71" s="30">
        <v>5</v>
      </c>
      <c r="Q71" s="28" t="str">
        <f t="shared" ref="Q71:Q75" si="55">IF(P71,"公斤","")</f>
        <v>公斤</v>
      </c>
      <c r="R71" s="33" t="s">
        <v>17</v>
      </c>
      <c r="S71" s="33">
        <v>7</v>
      </c>
      <c r="T71" s="33" t="str">
        <f t="shared" ref="T71:T75" si="56">IF(S71,"公斤","")</f>
        <v>公斤</v>
      </c>
      <c r="U71" s="29" t="s">
        <v>146</v>
      </c>
      <c r="V71" s="30">
        <v>2</v>
      </c>
      <c r="W71" s="35" t="str">
        <f t="shared" ref="W71:W75" si="57">IF(V71,"公斤","")</f>
        <v>公斤</v>
      </c>
      <c r="X71" s="2"/>
      <c r="Y71" s="22"/>
      <c r="Z71" s="22"/>
      <c r="AA71" s="22"/>
      <c r="AB71" s="22"/>
      <c r="AC71" s="22"/>
      <c r="AD71" s="22"/>
      <c r="AE71" s="22"/>
    </row>
    <row r="72" spans="1:31" ht="15" customHeight="1">
      <c r="A72" s="23"/>
      <c r="B72" s="96"/>
      <c r="C72" s="95"/>
      <c r="D72" s="95"/>
      <c r="E72" s="95"/>
      <c r="F72" s="95"/>
      <c r="G72" s="95"/>
      <c r="H72" s="14"/>
      <c r="I72" s="26" t="s">
        <v>43</v>
      </c>
      <c r="J72" s="27">
        <v>3</v>
      </c>
      <c r="K72" s="28" t="str">
        <f t="shared" si="53"/>
        <v>公斤</v>
      </c>
      <c r="L72" s="26" t="s">
        <v>67</v>
      </c>
      <c r="M72" s="27">
        <v>3.5</v>
      </c>
      <c r="N72" s="28" t="str">
        <f t="shared" si="54"/>
        <v>公斤</v>
      </c>
      <c r="O72" s="29" t="s">
        <v>58</v>
      </c>
      <c r="P72" s="30">
        <v>1.5</v>
      </c>
      <c r="Q72" s="28" t="str">
        <f t="shared" si="55"/>
        <v>公斤</v>
      </c>
      <c r="R72" s="28" t="s">
        <v>27</v>
      </c>
      <c r="S72" s="28">
        <v>0.05</v>
      </c>
      <c r="T72" s="33" t="str">
        <f t="shared" si="56"/>
        <v>公斤</v>
      </c>
      <c r="U72" s="75" t="s">
        <v>69</v>
      </c>
      <c r="V72" s="30">
        <v>1</v>
      </c>
      <c r="W72" s="35" t="str">
        <f t="shared" si="57"/>
        <v>公斤</v>
      </c>
      <c r="X72" s="2"/>
      <c r="Y72" s="22"/>
      <c r="Z72" s="22"/>
      <c r="AA72" s="22"/>
      <c r="AB72" s="22"/>
      <c r="AC72" s="22"/>
      <c r="AD72" s="22"/>
      <c r="AE72" s="22"/>
    </row>
    <row r="73" spans="1:31" ht="15" customHeight="1">
      <c r="A73" s="23"/>
      <c r="B73" s="96"/>
      <c r="C73" s="95"/>
      <c r="D73" s="95"/>
      <c r="E73" s="95"/>
      <c r="F73" s="95"/>
      <c r="G73" s="95"/>
      <c r="H73" s="14"/>
      <c r="I73" s="26"/>
      <c r="J73" s="27"/>
      <c r="K73" s="28" t="str">
        <f t="shared" si="53"/>
        <v/>
      </c>
      <c r="L73" s="26" t="s">
        <v>44</v>
      </c>
      <c r="M73" s="27">
        <v>0.5</v>
      </c>
      <c r="N73" s="28" t="str">
        <f t="shared" si="54"/>
        <v>公斤</v>
      </c>
      <c r="O73" s="29" t="s">
        <v>32</v>
      </c>
      <c r="P73" s="30">
        <v>0.6</v>
      </c>
      <c r="Q73" s="28" t="str">
        <f t="shared" si="55"/>
        <v>公斤</v>
      </c>
      <c r="R73" s="28"/>
      <c r="S73" s="28"/>
      <c r="T73" s="33" t="str">
        <f t="shared" si="56"/>
        <v/>
      </c>
      <c r="U73" s="29" t="s">
        <v>147</v>
      </c>
      <c r="V73" s="30">
        <v>1</v>
      </c>
      <c r="W73" s="35" t="str">
        <f t="shared" si="57"/>
        <v>公斤</v>
      </c>
      <c r="X73" s="2"/>
      <c r="Y73" s="22"/>
      <c r="Z73" s="22"/>
      <c r="AA73" s="22"/>
      <c r="AB73" s="22"/>
      <c r="AC73" s="22"/>
      <c r="AD73" s="22"/>
      <c r="AE73" s="22"/>
    </row>
    <row r="74" spans="1:31" ht="15" customHeight="1">
      <c r="A74" s="97"/>
      <c r="B74" s="96"/>
      <c r="C74" s="98"/>
      <c r="D74" s="98"/>
      <c r="E74" s="98"/>
      <c r="F74" s="98"/>
      <c r="G74" s="98"/>
      <c r="H74" s="14"/>
      <c r="I74" s="26"/>
      <c r="J74" s="27"/>
      <c r="K74" s="28" t="str">
        <f t="shared" si="53"/>
        <v/>
      </c>
      <c r="L74" s="26" t="s">
        <v>27</v>
      </c>
      <c r="M74" s="27">
        <v>0.05</v>
      </c>
      <c r="N74" s="28" t="str">
        <f t="shared" si="54"/>
        <v>公斤</v>
      </c>
      <c r="O74" s="29" t="s">
        <v>27</v>
      </c>
      <c r="P74" s="30">
        <v>0.05</v>
      </c>
      <c r="Q74" s="28" t="str">
        <f t="shared" si="55"/>
        <v>公斤</v>
      </c>
      <c r="R74" s="28"/>
      <c r="S74" s="28"/>
      <c r="T74" s="33" t="str">
        <f t="shared" si="56"/>
        <v/>
      </c>
      <c r="U74" s="26"/>
      <c r="V74" s="27"/>
      <c r="W74" s="35" t="str">
        <f t="shared" si="57"/>
        <v/>
      </c>
      <c r="X74" s="2"/>
      <c r="Y74" s="22"/>
      <c r="Z74" s="22"/>
      <c r="AA74" s="22"/>
      <c r="AB74" s="22"/>
      <c r="AC74" s="22"/>
      <c r="AD74" s="22"/>
      <c r="AE74" s="22"/>
    </row>
    <row r="75" spans="1:31" ht="15" customHeight="1" thickBot="1">
      <c r="A75" s="39"/>
      <c r="B75" s="99"/>
      <c r="C75" s="104"/>
      <c r="D75" s="104"/>
      <c r="E75" s="104"/>
      <c r="F75" s="104"/>
      <c r="G75" s="104"/>
      <c r="H75" s="14"/>
      <c r="I75" s="42"/>
      <c r="J75" s="43"/>
      <c r="K75" s="61" t="str">
        <f t="shared" si="53"/>
        <v/>
      </c>
      <c r="L75" s="42"/>
      <c r="M75" s="43"/>
      <c r="N75" s="61" t="str">
        <f t="shared" si="54"/>
        <v/>
      </c>
      <c r="O75" s="108"/>
      <c r="P75" s="109"/>
      <c r="Q75" s="61" t="str">
        <f t="shared" si="55"/>
        <v/>
      </c>
      <c r="R75" s="61"/>
      <c r="S75" s="61"/>
      <c r="T75" s="64" t="str">
        <f t="shared" si="56"/>
        <v/>
      </c>
      <c r="U75" s="42"/>
      <c r="V75" s="43"/>
      <c r="W75" s="66" t="str">
        <f t="shared" si="57"/>
        <v/>
      </c>
      <c r="X75" s="2"/>
      <c r="Y75" s="22"/>
      <c r="Z75" s="22"/>
      <c r="AA75" s="22"/>
      <c r="AB75" s="22"/>
      <c r="AC75" s="22"/>
      <c r="AD75" s="22"/>
      <c r="AE75" s="22"/>
    </row>
    <row r="76" spans="1:31" ht="15" customHeight="1">
      <c r="A76" s="12" t="s">
        <v>148</v>
      </c>
      <c r="B76" s="101">
        <v>5.2</v>
      </c>
      <c r="C76" s="95">
        <v>2.7</v>
      </c>
      <c r="D76" s="95">
        <v>1.6</v>
      </c>
      <c r="E76" s="95">
        <v>3</v>
      </c>
      <c r="F76" s="95"/>
      <c r="G76" s="95"/>
      <c r="H76" s="14">
        <f>B76*70+E76*45+D76*25+F76*150+G76*60+C76*75</f>
        <v>741.5</v>
      </c>
      <c r="I76" s="77" t="s">
        <v>149</v>
      </c>
      <c r="J76" s="78"/>
      <c r="K76" s="17"/>
      <c r="L76" s="88" t="s">
        <v>108</v>
      </c>
      <c r="M76" s="89"/>
      <c r="N76" s="17"/>
      <c r="O76" s="220" t="s">
        <v>282</v>
      </c>
      <c r="P76" s="215"/>
      <c r="Q76" s="17"/>
      <c r="R76" s="17" t="s">
        <v>20</v>
      </c>
      <c r="S76" s="17"/>
      <c r="T76" s="17"/>
      <c r="U76" s="77" t="s">
        <v>151</v>
      </c>
      <c r="V76" s="78"/>
      <c r="W76" s="21"/>
      <c r="X76" s="54"/>
      <c r="Y76" s="55" t="str">
        <f>A76</f>
        <v>h5</v>
      </c>
      <c r="Z76" s="55" t="str">
        <f>I77&amp;" "&amp;I78&amp;" "&amp;I79&amp;" "&amp;I80&amp;" "&amp;I81</f>
        <v xml:space="preserve">米 黑秈糯米   </v>
      </c>
      <c r="AA76" s="55" t="str">
        <f>L77&amp;" "&amp;L78&amp;" "&amp;L79&amp;" "&amp;L80&amp;" "&amp;L81</f>
        <v>阿根廷魷 豬後腿肉 脆筍 胡蘿蔔 鵪鶉蛋</v>
      </c>
      <c r="AB76" s="55" t="str">
        <f>O77&amp;" "&amp;O78&amp;" "&amp;O79&amp;" "&amp;O80&amp;" "&amp;O81</f>
        <v>豆包 豆芽菜 胡蘿蔔 韮菜 大蒜</v>
      </c>
      <c r="AC76" s="55" t="str">
        <f>R77&amp;" "&amp;R78&amp;" "&amp;R79&amp;" "&amp;R80&amp;" "&amp;R81</f>
        <v xml:space="preserve">蔬菜 大蒜   </v>
      </c>
      <c r="AD76" s="55" t="str">
        <f>U77&amp;" "&amp;U78&amp;" "&amp;U79&amp;" "&amp;U80&amp;" "&amp;U81</f>
        <v xml:space="preserve">胡蘿蔔 金針菇 豬大排 薑 </v>
      </c>
      <c r="AE76" s="55"/>
    </row>
    <row r="77" spans="1:31" ht="15" customHeight="1">
      <c r="A77" s="23"/>
      <c r="B77" s="25"/>
      <c r="C77" s="25"/>
      <c r="D77" s="25"/>
      <c r="E77" s="25"/>
      <c r="F77" s="25"/>
      <c r="G77" s="25"/>
      <c r="H77" s="25"/>
      <c r="I77" s="26" t="s">
        <v>21</v>
      </c>
      <c r="J77" s="27">
        <v>10</v>
      </c>
      <c r="K77" s="28" t="str">
        <f t="shared" ref="K77:K81" si="58">IF(J77,"公斤","")</f>
        <v>公斤</v>
      </c>
      <c r="L77" s="29" t="s">
        <v>111</v>
      </c>
      <c r="M77" s="30">
        <v>4.5</v>
      </c>
      <c r="N77" s="28" t="str">
        <f t="shared" ref="N77:N87" si="59">IF(M77,"公斤","")</f>
        <v>公斤</v>
      </c>
      <c r="O77" s="31" t="s">
        <v>133</v>
      </c>
      <c r="P77" s="32">
        <v>1</v>
      </c>
      <c r="Q77" s="28" t="str">
        <f t="shared" ref="Q77:Q81" si="60">IF(P77,"公斤","")</f>
        <v>公斤</v>
      </c>
      <c r="R77" s="33" t="s">
        <v>17</v>
      </c>
      <c r="S77" s="33">
        <v>7</v>
      </c>
      <c r="T77" s="33" t="str">
        <f t="shared" ref="T77:T81" si="61">IF(S77,"公斤","")</f>
        <v>公斤</v>
      </c>
      <c r="U77" s="26" t="s">
        <v>44</v>
      </c>
      <c r="V77" s="27">
        <v>0.5</v>
      </c>
      <c r="W77" s="35" t="str">
        <f t="shared" ref="W77:W81" si="62">IF(V77,"公斤","")</f>
        <v>公斤</v>
      </c>
      <c r="X77" s="2"/>
      <c r="Y77" s="22"/>
      <c r="Z77" s="22"/>
      <c r="AA77" s="22"/>
      <c r="AB77" s="22"/>
      <c r="AC77" s="22"/>
      <c r="AD77" s="22"/>
      <c r="AE77" s="22"/>
    </row>
    <row r="78" spans="1:31" ht="15" customHeight="1">
      <c r="A78" s="23"/>
      <c r="B78" s="25"/>
      <c r="C78" s="25"/>
      <c r="D78" s="25"/>
      <c r="E78" s="25"/>
      <c r="F78" s="25"/>
      <c r="G78" s="25"/>
      <c r="H78" s="25"/>
      <c r="I78" s="26" t="s">
        <v>152</v>
      </c>
      <c r="J78" s="27">
        <v>0.4</v>
      </c>
      <c r="K78" s="28" t="str">
        <f t="shared" si="58"/>
        <v>公斤</v>
      </c>
      <c r="L78" s="29" t="s">
        <v>39</v>
      </c>
      <c r="M78" s="30">
        <v>2</v>
      </c>
      <c r="N78" s="28" t="str">
        <f t="shared" si="59"/>
        <v>公斤</v>
      </c>
      <c r="O78" s="31" t="s">
        <v>283</v>
      </c>
      <c r="P78" s="32">
        <v>5</v>
      </c>
      <c r="Q78" s="28" t="str">
        <f t="shared" si="60"/>
        <v>公斤</v>
      </c>
      <c r="R78" s="28" t="s">
        <v>27</v>
      </c>
      <c r="S78" s="28">
        <v>0.05</v>
      </c>
      <c r="T78" s="33" t="str">
        <f t="shared" si="61"/>
        <v>公斤</v>
      </c>
      <c r="U78" s="31" t="s">
        <v>155</v>
      </c>
      <c r="V78" s="27">
        <v>1</v>
      </c>
      <c r="W78" s="35" t="str">
        <f t="shared" si="62"/>
        <v>公斤</v>
      </c>
      <c r="X78" s="2"/>
      <c r="Y78" s="22"/>
      <c r="Z78" s="22"/>
      <c r="AA78" s="22"/>
      <c r="AB78" s="22"/>
      <c r="AC78" s="22"/>
      <c r="AD78" s="22"/>
      <c r="AE78" s="22"/>
    </row>
    <row r="79" spans="1:31" ht="15" customHeight="1">
      <c r="A79" s="23"/>
      <c r="B79" s="25"/>
      <c r="C79" s="25"/>
      <c r="D79" s="25"/>
      <c r="E79" s="25"/>
      <c r="F79" s="25"/>
      <c r="G79" s="25"/>
      <c r="H79" s="25"/>
      <c r="I79" s="26"/>
      <c r="J79" s="27"/>
      <c r="K79" s="28" t="str">
        <f t="shared" si="58"/>
        <v/>
      </c>
      <c r="L79" s="29" t="s">
        <v>57</v>
      </c>
      <c r="M79" s="30">
        <v>1.5</v>
      </c>
      <c r="N79" s="28" t="str">
        <f t="shared" si="59"/>
        <v>公斤</v>
      </c>
      <c r="O79" s="31" t="s">
        <v>44</v>
      </c>
      <c r="P79" s="32">
        <v>0.5</v>
      </c>
      <c r="Q79" s="28" t="str">
        <f t="shared" si="60"/>
        <v>公斤</v>
      </c>
      <c r="R79" s="28"/>
      <c r="S79" s="28"/>
      <c r="T79" s="33" t="str">
        <f t="shared" si="61"/>
        <v/>
      </c>
      <c r="U79" s="56" t="s">
        <v>47</v>
      </c>
      <c r="V79" s="82">
        <v>1</v>
      </c>
      <c r="W79" s="35" t="str">
        <f t="shared" si="62"/>
        <v>公斤</v>
      </c>
      <c r="X79" s="2"/>
      <c r="Y79" s="22"/>
      <c r="Z79" s="22"/>
      <c r="AA79" s="22"/>
      <c r="AB79" s="22"/>
      <c r="AC79" s="22"/>
      <c r="AD79" s="22"/>
      <c r="AE79" s="22"/>
    </row>
    <row r="80" spans="1:31" ht="15" customHeight="1">
      <c r="A80" s="97"/>
      <c r="B80" s="41"/>
      <c r="C80" s="41"/>
      <c r="D80" s="41"/>
      <c r="E80" s="41"/>
      <c r="F80" s="41"/>
      <c r="G80" s="41"/>
      <c r="H80" s="41"/>
      <c r="I80" s="26"/>
      <c r="J80" s="27"/>
      <c r="K80" s="28" t="str">
        <f t="shared" si="58"/>
        <v/>
      </c>
      <c r="L80" s="57" t="s">
        <v>44</v>
      </c>
      <c r="M80" s="58">
        <v>0.5</v>
      </c>
      <c r="N80" s="28" t="str">
        <f t="shared" si="59"/>
        <v>公斤</v>
      </c>
      <c r="O80" s="26" t="s">
        <v>284</v>
      </c>
      <c r="P80" s="32">
        <v>0.5</v>
      </c>
      <c r="Q80" s="28" t="str">
        <f t="shared" si="60"/>
        <v>公斤</v>
      </c>
      <c r="R80" s="28"/>
      <c r="S80" s="28"/>
      <c r="T80" s="33" t="str">
        <f t="shared" si="61"/>
        <v/>
      </c>
      <c r="U80" s="26" t="s">
        <v>31</v>
      </c>
      <c r="V80" s="27">
        <v>0.05</v>
      </c>
      <c r="W80" s="35" t="str">
        <f t="shared" si="62"/>
        <v>公斤</v>
      </c>
      <c r="X80" s="2"/>
      <c r="Y80" s="22"/>
      <c r="Z80" s="22"/>
      <c r="AA80" s="22"/>
      <c r="AB80" s="22"/>
      <c r="AC80" s="22"/>
      <c r="AD80" s="22"/>
      <c r="AE80" s="22"/>
    </row>
    <row r="81" spans="1:31" ht="15" customHeight="1" thickBot="1">
      <c r="A81" s="39"/>
      <c r="B81" s="60"/>
      <c r="C81" s="60"/>
      <c r="D81" s="60"/>
      <c r="E81" s="60"/>
      <c r="F81" s="60"/>
      <c r="G81" s="60"/>
      <c r="H81" s="60"/>
      <c r="I81" s="6"/>
      <c r="J81" s="7"/>
      <c r="K81" s="44" t="str">
        <f t="shared" si="58"/>
        <v/>
      </c>
      <c r="L81" s="45" t="s">
        <v>114</v>
      </c>
      <c r="M81" s="46">
        <v>1.7</v>
      </c>
      <c r="N81" s="44" t="str">
        <f t="shared" si="59"/>
        <v>公斤</v>
      </c>
      <c r="O81" s="42" t="s">
        <v>27</v>
      </c>
      <c r="P81" s="43">
        <v>0.05</v>
      </c>
      <c r="Q81" s="44" t="str">
        <f t="shared" si="60"/>
        <v>公斤</v>
      </c>
      <c r="R81" s="44"/>
      <c r="S81" s="44"/>
      <c r="T81" s="47" t="str">
        <f t="shared" si="61"/>
        <v/>
      </c>
      <c r="U81" s="6"/>
      <c r="V81" s="7"/>
      <c r="W81" s="49" t="str">
        <f t="shared" si="62"/>
        <v/>
      </c>
      <c r="X81" s="67"/>
      <c r="Y81" s="68"/>
      <c r="Z81" s="68"/>
      <c r="AA81" s="68"/>
      <c r="AB81" s="68"/>
      <c r="AC81" s="68"/>
      <c r="AD81" s="68"/>
      <c r="AE81" s="68"/>
    </row>
    <row r="82" spans="1:31" ht="15" customHeight="1">
      <c r="A82" s="12" t="s">
        <v>156</v>
      </c>
      <c r="B82" s="189">
        <v>5</v>
      </c>
      <c r="C82" s="190">
        <v>3.2</v>
      </c>
      <c r="D82" s="190">
        <v>2.4</v>
      </c>
      <c r="E82" s="190">
        <v>3</v>
      </c>
      <c r="F82" s="190">
        <v>0</v>
      </c>
      <c r="G82" s="190">
        <v>0</v>
      </c>
      <c r="H82" s="190">
        <f>B82*70+C82*75+D82*25+E82*45</f>
        <v>785</v>
      </c>
      <c r="I82" s="77" t="s">
        <v>19</v>
      </c>
      <c r="J82" s="78"/>
      <c r="K82" s="52"/>
      <c r="L82" s="77" t="s">
        <v>157</v>
      </c>
      <c r="M82" s="78"/>
      <c r="N82" s="52" t="str">
        <f t="shared" si="59"/>
        <v/>
      </c>
      <c r="O82" s="250" t="s">
        <v>36</v>
      </c>
      <c r="P82" s="251"/>
      <c r="Q82" s="52"/>
      <c r="R82" s="52" t="s">
        <v>20</v>
      </c>
      <c r="S82" s="52"/>
      <c r="T82" s="52"/>
      <c r="U82" s="77" t="s">
        <v>159</v>
      </c>
      <c r="V82" s="78"/>
      <c r="W82" s="53"/>
      <c r="X82" s="2"/>
      <c r="Y82" s="22" t="str">
        <f>A82</f>
        <v>i1</v>
      </c>
      <c r="Z82" s="22" t="str">
        <f>I83&amp;" "&amp;I84&amp;" "&amp;I85&amp;" "&amp;I86&amp;" "&amp;I87</f>
        <v xml:space="preserve">米    </v>
      </c>
      <c r="AA82" s="22" t="str">
        <f>L83&amp;" "&amp;L84&amp;" "&amp;L85&amp;" "&amp;L86&amp;" "&amp;L87</f>
        <v xml:space="preserve">豬後腿肉 甜椒 大蒜 黑胡椒 </v>
      </c>
      <c r="AB82" s="22" t="str">
        <f>O83&amp;" "&amp;O84&amp;" "&amp;O85&amp;" "&amp;O86&amp;" "&amp;O87</f>
        <v xml:space="preserve">雞蛋 大番茄 大蒜  </v>
      </c>
      <c r="AC82" s="22" t="str">
        <f>R83&amp;" "&amp;R84&amp;" "&amp;R85&amp;" "&amp;R86&amp;" "&amp;R87</f>
        <v xml:space="preserve">蔬菜 大蒜   </v>
      </c>
      <c r="AD82" s="22" t="str">
        <f>U83&amp;" "&amp;U84&amp;" "&amp;U85&amp;" "&amp;U86&amp;" "&amp;U87</f>
        <v xml:space="preserve">結球白菜 豬大排 薑  </v>
      </c>
      <c r="AE82" s="22"/>
    </row>
    <row r="83" spans="1:31" ht="15" customHeight="1">
      <c r="A83" s="23"/>
      <c r="B83" s="191"/>
      <c r="C83" s="192"/>
      <c r="D83" s="192"/>
      <c r="E83" s="192"/>
      <c r="F83" s="192"/>
      <c r="G83" s="192"/>
      <c r="H83" s="192"/>
      <c r="I83" s="26" t="s">
        <v>21</v>
      </c>
      <c r="J83" s="27">
        <v>10</v>
      </c>
      <c r="K83" s="28" t="str">
        <f t="shared" ref="K83:K87" si="63">IF(J83,"公斤","")</f>
        <v>公斤</v>
      </c>
      <c r="L83" s="26" t="s">
        <v>39</v>
      </c>
      <c r="M83" s="27">
        <v>6</v>
      </c>
      <c r="N83" s="28" t="str">
        <f t="shared" si="59"/>
        <v>公斤</v>
      </c>
      <c r="O83" s="29" t="s">
        <v>40</v>
      </c>
      <c r="P83" s="30">
        <v>4</v>
      </c>
      <c r="Q83" s="28" t="str">
        <f t="shared" ref="Q83:Q87" si="64">IF(P83,"公斤","")</f>
        <v>公斤</v>
      </c>
      <c r="R83" s="33" t="s">
        <v>17</v>
      </c>
      <c r="S83" s="33">
        <v>7</v>
      </c>
      <c r="T83" s="33" t="str">
        <f t="shared" ref="T83:T87" si="65">IF(S83,"公斤","")</f>
        <v>公斤</v>
      </c>
      <c r="U83" s="31" t="s">
        <v>26</v>
      </c>
      <c r="V83" s="32">
        <v>3</v>
      </c>
      <c r="W83" s="35" t="str">
        <f t="shared" ref="W83:W87" si="66">IF(V83,"公斤","")</f>
        <v>公斤</v>
      </c>
      <c r="X83" s="2"/>
      <c r="Y83" s="22"/>
      <c r="Z83" s="22"/>
      <c r="AA83" s="22"/>
      <c r="AB83" s="22"/>
      <c r="AC83" s="22"/>
      <c r="AD83" s="22"/>
      <c r="AE83" s="22"/>
    </row>
    <row r="84" spans="1:31" ht="15" customHeight="1">
      <c r="A84" s="23"/>
      <c r="B84" s="191"/>
      <c r="C84" s="192"/>
      <c r="D84" s="192"/>
      <c r="E84" s="192"/>
      <c r="F84" s="192"/>
      <c r="G84" s="192"/>
      <c r="H84" s="192"/>
      <c r="I84" s="26"/>
      <c r="J84" s="27"/>
      <c r="K84" s="28" t="str">
        <f t="shared" si="63"/>
        <v/>
      </c>
      <c r="L84" s="29" t="s">
        <v>58</v>
      </c>
      <c r="M84" s="30">
        <v>2</v>
      </c>
      <c r="N84" s="28" t="str">
        <f t="shared" si="59"/>
        <v>公斤</v>
      </c>
      <c r="O84" s="29" t="s">
        <v>45</v>
      </c>
      <c r="P84" s="30">
        <v>4</v>
      </c>
      <c r="Q84" s="28" t="str">
        <f t="shared" si="64"/>
        <v>公斤</v>
      </c>
      <c r="R84" s="28" t="s">
        <v>27</v>
      </c>
      <c r="S84" s="28">
        <v>0.05</v>
      </c>
      <c r="T84" s="33" t="str">
        <f t="shared" si="65"/>
        <v>公斤</v>
      </c>
      <c r="U84" s="56" t="s">
        <v>47</v>
      </c>
      <c r="V84" s="82">
        <v>1</v>
      </c>
      <c r="W84" s="35" t="str">
        <f t="shared" si="66"/>
        <v>公斤</v>
      </c>
      <c r="X84" s="2"/>
      <c r="Y84" s="22"/>
      <c r="Z84" s="22"/>
      <c r="AA84" s="22"/>
      <c r="AB84" s="22"/>
      <c r="AC84" s="22"/>
      <c r="AD84" s="22"/>
      <c r="AE84" s="22"/>
    </row>
    <row r="85" spans="1:31" ht="15" customHeight="1">
      <c r="A85" s="97"/>
      <c r="B85" s="191"/>
      <c r="C85" s="192"/>
      <c r="D85" s="192"/>
      <c r="E85" s="192"/>
      <c r="F85" s="192"/>
      <c r="G85" s="192"/>
      <c r="H85" s="192"/>
      <c r="I85" s="26"/>
      <c r="J85" s="27"/>
      <c r="K85" s="28" t="str">
        <f t="shared" si="63"/>
        <v/>
      </c>
      <c r="L85" s="26" t="s">
        <v>27</v>
      </c>
      <c r="M85" s="27">
        <v>0.05</v>
      </c>
      <c r="N85" s="28" t="str">
        <f t="shared" si="59"/>
        <v>公斤</v>
      </c>
      <c r="O85" s="29" t="s">
        <v>27</v>
      </c>
      <c r="P85" s="30">
        <v>0.05</v>
      </c>
      <c r="Q85" s="28" t="str">
        <f t="shared" si="64"/>
        <v>公斤</v>
      </c>
      <c r="R85" s="28"/>
      <c r="S85" s="28"/>
      <c r="T85" s="33" t="str">
        <f t="shared" si="65"/>
        <v/>
      </c>
      <c r="U85" s="26" t="s">
        <v>31</v>
      </c>
      <c r="V85" s="27">
        <v>0.05</v>
      </c>
      <c r="W85" s="35" t="str">
        <f t="shared" si="66"/>
        <v>公斤</v>
      </c>
      <c r="X85" s="2"/>
      <c r="Y85" s="22"/>
      <c r="Z85" s="22"/>
      <c r="AA85" s="22"/>
      <c r="AB85" s="22"/>
      <c r="AC85" s="22"/>
      <c r="AD85" s="22"/>
      <c r="AE85" s="22"/>
    </row>
    <row r="86" spans="1:31" ht="15" customHeight="1">
      <c r="A86" s="97"/>
      <c r="B86" s="191"/>
      <c r="C86" s="192"/>
      <c r="D86" s="192"/>
      <c r="E86" s="192"/>
      <c r="F86" s="192"/>
      <c r="G86" s="192"/>
      <c r="H86" s="192"/>
      <c r="I86" s="26"/>
      <c r="J86" s="27"/>
      <c r="K86" s="28" t="str">
        <f t="shared" si="63"/>
        <v/>
      </c>
      <c r="L86" s="36" t="s">
        <v>161</v>
      </c>
      <c r="M86" s="37"/>
      <c r="N86" s="44" t="str">
        <f t="shared" si="59"/>
        <v/>
      </c>
      <c r="O86" s="167"/>
      <c r="P86" s="168"/>
      <c r="Q86" s="28" t="str">
        <f t="shared" si="64"/>
        <v/>
      </c>
      <c r="R86" s="28"/>
      <c r="S86" s="28"/>
      <c r="T86" s="33" t="str">
        <f t="shared" si="65"/>
        <v/>
      </c>
      <c r="U86" s="26"/>
      <c r="V86" s="27"/>
      <c r="W86" s="35" t="str">
        <f t="shared" si="66"/>
        <v/>
      </c>
      <c r="X86" s="2"/>
      <c r="Y86" s="22"/>
      <c r="Z86" s="22"/>
      <c r="AA86" s="22"/>
      <c r="AB86" s="22"/>
      <c r="AC86" s="22"/>
      <c r="AD86" s="22"/>
      <c r="AE86" s="22"/>
    </row>
    <row r="87" spans="1:31" ht="15" customHeight="1" thickBot="1">
      <c r="A87" s="39"/>
      <c r="B87" s="191"/>
      <c r="C87" s="192"/>
      <c r="D87" s="192"/>
      <c r="E87" s="192"/>
      <c r="F87" s="192"/>
      <c r="G87" s="192"/>
      <c r="H87" s="192"/>
      <c r="I87" s="42"/>
      <c r="J87" s="43"/>
      <c r="K87" s="62" t="str">
        <f t="shared" si="63"/>
        <v/>
      </c>
      <c r="L87" s="42"/>
      <c r="M87" s="43"/>
      <c r="N87" s="61" t="str">
        <f t="shared" si="59"/>
        <v/>
      </c>
      <c r="O87" s="45"/>
      <c r="P87" s="46"/>
      <c r="Q87" s="61" t="str">
        <f t="shared" si="64"/>
        <v/>
      </c>
      <c r="R87" s="61"/>
      <c r="S87" s="61"/>
      <c r="T87" s="64" t="str">
        <f t="shared" si="65"/>
        <v/>
      </c>
      <c r="U87" s="42"/>
      <c r="V87" s="43"/>
      <c r="W87" s="66" t="str">
        <f t="shared" si="66"/>
        <v/>
      </c>
      <c r="X87" s="2"/>
      <c r="Y87" s="2"/>
      <c r="Z87" s="22"/>
      <c r="AA87" s="2"/>
      <c r="AB87" s="2"/>
      <c r="AC87" s="2"/>
      <c r="AD87" s="2"/>
      <c r="AE87" s="2"/>
    </row>
    <row r="88" spans="1:31" ht="15" customHeight="1">
      <c r="A88" s="12" t="s">
        <v>162</v>
      </c>
      <c r="B88" s="191">
        <v>5</v>
      </c>
      <c r="C88" s="192">
        <v>4.2</v>
      </c>
      <c r="D88" s="192">
        <v>1.2</v>
      </c>
      <c r="E88" s="192">
        <v>3</v>
      </c>
      <c r="F88" s="192">
        <v>0</v>
      </c>
      <c r="G88" s="192">
        <v>0</v>
      </c>
      <c r="H88" s="190">
        <f>B88*70+C88*75+D88*25+E88*45</f>
        <v>830</v>
      </c>
      <c r="I88" s="77" t="s">
        <v>34</v>
      </c>
      <c r="J88" s="78"/>
      <c r="K88" s="110"/>
      <c r="L88" s="15" t="s">
        <v>163</v>
      </c>
      <c r="M88" s="16"/>
      <c r="N88" s="17"/>
      <c r="O88" s="77" t="s">
        <v>176</v>
      </c>
      <c r="P88" s="78"/>
      <c r="Q88" s="17"/>
      <c r="R88" s="17" t="s">
        <v>20</v>
      </c>
      <c r="S88" s="17"/>
      <c r="T88" s="17"/>
      <c r="U88" s="79" t="s">
        <v>78</v>
      </c>
      <c r="V88" s="80"/>
      <c r="W88" s="21"/>
      <c r="X88" s="54"/>
      <c r="Y88" s="55" t="str">
        <f>A88</f>
        <v>i2</v>
      </c>
      <c r="Z88" s="55" t="str">
        <f>I89&amp;" "&amp;I90&amp;" "&amp;I91&amp;" "&amp;I92&amp;" "&amp;I93</f>
        <v xml:space="preserve">米 糙米   </v>
      </c>
      <c r="AA88" s="55" t="str">
        <f>L89&amp;" "&amp;L90&amp;" "&amp;L91&amp;" "&amp;L92&amp;" "&amp;L93</f>
        <v xml:space="preserve">三節翅 大蒜 滷包  </v>
      </c>
      <c r="AB88" s="55" t="str">
        <f>O89&amp;" "&amp;O90&amp;" "&amp;O91&amp;" "&amp;O92&amp;" "&amp;O93</f>
        <v xml:space="preserve">甘藍 火腿 大蒜  </v>
      </c>
      <c r="AC88" s="55" t="str">
        <f>R89&amp;" "&amp;R90&amp;" "&amp;R91&amp;" "&amp;R92&amp;" "&amp;R93</f>
        <v xml:space="preserve">蔬菜 大蒜   </v>
      </c>
      <c r="AD88" s="55" t="str">
        <f>U89&amp;" "&amp;U90&amp;" "&amp;U91&amp;" "&amp;U92&amp;" "&amp;U93</f>
        <v xml:space="preserve">虱目魚皮 薑   </v>
      </c>
      <c r="AE88" s="55"/>
    </row>
    <row r="89" spans="1:31" ht="15" customHeight="1">
      <c r="A89" s="23"/>
      <c r="B89" s="191"/>
      <c r="C89" s="192"/>
      <c r="D89" s="192"/>
      <c r="E89" s="192"/>
      <c r="F89" s="192"/>
      <c r="G89" s="192"/>
      <c r="H89" s="192"/>
      <c r="I89" s="26" t="s">
        <v>21</v>
      </c>
      <c r="J89" s="27">
        <v>7</v>
      </c>
      <c r="K89" s="28" t="str">
        <f t="shared" ref="K89:K93" si="67">IF(J89,"公斤","")</f>
        <v>公斤</v>
      </c>
      <c r="L89" s="112" t="s">
        <v>93</v>
      </c>
      <c r="M89" s="113">
        <v>9</v>
      </c>
      <c r="N89" s="17" t="str">
        <f t="shared" ref="N89:N93" si="68">IF(M89,"公斤","")</f>
        <v>公斤</v>
      </c>
      <c r="O89" s="26" t="s">
        <v>59</v>
      </c>
      <c r="P89" s="27">
        <v>7</v>
      </c>
      <c r="Q89" s="28" t="str">
        <f t="shared" ref="Q89:Q93" si="69">IF(P89,"公斤","")</f>
        <v>公斤</v>
      </c>
      <c r="R89" s="33" t="s">
        <v>17</v>
      </c>
      <c r="S89" s="33">
        <v>7</v>
      </c>
      <c r="T89" s="33" t="str">
        <f t="shared" ref="T89:T93" si="70">IF(S89,"公斤","")</f>
        <v>公斤</v>
      </c>
      <c r="U89" s="81" t="s">
        <v>79</v>
      </c>
      <c r="V89" s="82">
        <v>2.6</v>
      </c>
      <c r="W89" s="35" t="str">
        <f t="shared" ref="W89:W93" si="71">IF(V89,"公斤","")</f>
        <v>公斤</v>
      </c>
      <c r="X89" s="2"/>
      <c r="Y89" s="22"/>
      <c r="Z89" s="22"/>
      <c r="AA89" s="22"/>
      <c r="AB89" s="22"/>
      <c r="AC89" s="22"/>
      <c r="AD89" s="22"/>
      <c r="AE89" s="22"/>
    </row>
    <row r="90" spans="1:31" ht="15" customHeight="1">
      <c r="A90" s="23"/>
      <c r="B90" s="191"/>
      <c r="C90" s="192"/>
      <c r="D90" s="192"/>
      <c r="E90" s="192"/>
      <c r="F90" s="192"/>
      <c r="G90" s="192"/>
      <c r="H90" s="192"/>
      <c r="I90" s="26" t="s">
        <v>43</v>
      </c>
      <c r="J90" s="27">
        <v>3</v>
      </c>
      <c r="K90" s="28" t="str">
        <f t="shared" si="67"/>
        <v>公斤</v>
      </c>
      <c r="L90" s="26" t="s">
        <v>27</v>
      </c>
      <c r="M90" s="27">
        <v>0.05</v>
      </c>
      <c r="N90" s="28" t="str">
        <f t="shared" si="68"/>
        <v>公斤</v>
      </c>
      <c r="O90" s="38" t="s">
        <v>180</v>
      </c>
      <c r="P90" s="28">
        <v>0.5</v>
      </c>
      <c r="Q90" s="28" t="str">
        <f t="shared" si="69"/>
        <v>公斤</v>
      </c>
      <c r="R90" s="28" t="s">
        <v>27</v>
      </c>
      <c r="S90" s="28">
        <v>0.05</v>
      </c>
      <c r="T90" s="33" t="str">
        <f t="shared" si="70"/>
        <v>公斤</v>
      </c>
      <c r="U90" s="56" t="s">
        <v>31</v>
      </c>
      <c r="V90" s="82">
        <v>0.05</v>
      </c>
      <c r="W90" s="35" t="str">
        <f t="shared" si="71"/>
        <v>公斤</v>
      </c>
      <c r="X90" s="2"/>
      <c r="Y90" s="22"/>
      <c r="Z90" s="22"/>
      <c r="AA90" s="22"/>
      <c r="AB90" s="22"/>
      <c r="AC90" s="22"/>
      <c r="AD90" s="22"/>
      <c r="AE90" s="22"/>
    </row>
    <row r="91" spans="1:31" ht="15" customHeight="1">
      <c r="A91" s="23"/>
      <c r="B91" s="191"/>
      <c r="C91" s="192"/>
      <c r="D91" s="192"/>
      <c r="E91" s="192"/>
      <c r="F91" s="192"/>
      <c r="G91" s="192"/>
      <c r="H91" s="192"/>
      <c r="I91" s="26"/>
      <c r="J91" s="27"/>
      <c r="K91" s="28" t="str">
        <f t="shared" si="67"/>
        <v/>
      </c>
      <c r="L91" s="26" t="s">
        <v>88</v>
      </c>
      <c r="M91" s="27"/>
      <c r="N91" s="28" t="str">
        <f t="shared" si="68"/>
        <v/>
      </c>
      <c r="O91" s="38" t="s">
        <v>27</v>
      </c>
      <c r="P91" s="28">
        <v>0.05</v>
      </c>
      <c r="Q91" s="28" t="str">
        <f t="shared" si="69"/>
        <v>公斤</v>
      </c>
      <c r="R91" s="28"/>
      <c r="S91" s="28"/>
      <c r="T91" s="33" t="str">
        <f t="shared" si="70"/>
        <v/>
      </c>
      <c r="U91" s="56"/>
      <c r="V91" s="82"/>
      <c r="W91" s="35" t="str">
        <f t="shared" si="71"/>
        <v/>
      </c>
      <c r="X91" s="2"/>
      <c r="Y91" s="22"/>
      <c r="Z91" s="22"/>
      <c r="AA91" s="22"/>
      <c r="AB91" s="22"/>
      <c r="AC91" s="22"/>
      <c r="AD91" s="22"/>
      <c r="AE91" s="22"/>
    </row>
    <row r="92" spans="1:31" ht="15" customHeight="1">
      <c r="A92" s="97"/>
      <c r="B92" s="191"/>
      <c r="C92" s="192"/>
      <c r="D92" s="192"/>
      <c r="E92" s="192"/>
      <c r="F92" s="192"/>
      <c r="G92" s="192"/>
      <c r="H92" s="192"/>
      <c r="I92" s="26"/>
      <c r="J92" s="27"/>
      <c r="K92" s="28" t="str">
        <f t="shared" si="67"/>
        <v/>
      </c>
      <c r="L92" s="26"/>
      <c r="M92" s="27"/>
      <c r="N92" s="28" t="str">
        <f t="shared" si="68"/>
        <v/>
      </c>
      <c r="O92" s="26"/>
      <c r="P92" s="27"/>
      <c r="Q92" s="28" t="str">
        <f t="shared" si="69"/>
        <v/>
      </c>
      <c r="R92" s="28"/>
      <c r="S92" s="28"/>
      <c r="T92" s="33" t="str">
        <f t="shared" si="70"/>
        <v/>
      </c>
      <c r="U92" s="26"/>
      <c r="V92" s="27"/>
      <c r="W92" s="35" t="str">
        <f t="shared" si="71"/>
        <v/>
      </c>
      <c r="X92" s="2"/>
      <c r="Y92" s="22"/>
      <c r="Z92" s="22"/>
      <c r="AA92" s="22"/>
      <c r="AB92" s="22"/>
      <c r="AC92" s="22"/>
      <c r="AD92" s="22"/>
      <c r="AE92" s="22"/>
    </row>
    <row r="93" spans="1:31" ht="15" customHeight="1" thickBot="1">
      <c r="A93" s="39"/>
      <c r="B93" s="191"/>
      <c r="C93" s="192"/>
      <c r="D93" s="192"/>
      <c r="E93" s="192"/>
      <c r="F93" s="192"/>
      <c r="G93" s="192"/>
      <c r="H93" s="192"/>
      <c r="I93" s="42"/>
      <c r="J93" s="43"/>
      <c r="K93" s="44" t="str">
        <f t="shared" si="67"/>
        <v/>
      </c>
      <c r="L93" s="42"/>
      <c r="M93" s="43"/>
      <c r="N93" s="44" t="str">
        <f t="shared" si="68"/>
        <v/>
      </c>
      <c r="O93" s="42"/>
      <c r="P93" s="43"/>
      <c r="Q93" s="44" t="str">
        <f t="shared" si="69"/>
        <v/>
      </c>
      <c r="R93" s="28"/>
      <c r="S93" s="28"/>
      <c r="T93" s="33" t="str">
        <f t="shared" si="70"/>
        <v/>
      </c>
      <c r="U93" s="42"/>
      <c r="V93" s="43"/>
      <c r="W93" s="35" t="str">
        <f t="shared" si="71"/>
        <v/>
      </c>
      <c r="X93" s="67"/>
      <c r="Y93" s="68"/>
      <c r="Z93" s="68"/>
      <c r="AA93" s="68"/>
      <c r="AB93" s="68"/>
      <c r="AC93" s="68"/>
      <c r="AD93" s="68"/>
      <c r="AE93" s="68"/>
    </row>
    <row r="94" spans="1:31" ht="15" customHeight="1">
      <c r="A94" s="12" t="s">
        <v>165</v>
      </c>
      <c r="B94" s="191">
        <v>6</v>
      </c>
      <c r="C94" s="192">
        <v>3</v>
      </c>
      <c r="D94" s="192">
        <v>1.4</v>
      </c>
      <c r="E94" s="192">
        <v>3</v>
      </c>
      <c r="F94" s="192">
        <v>0</v>
      </c>
      <c r="G94" s="192">
        <v>0</v>
      </c>
      <c r="H94" s="190">
        <f>B94*70+C94*75+D94*25+E94*45</f>
        <v>815</v>
      </c>
      <c r="I94" s="77" t="s">
        <v>166</v>
      </c>
      <c r="J94" s="78"/>
      <c r="K94" s="52"/>
      <c r="L94" s="114" t="s">
        <v>167</v>
      </c>
      <c r="M94" s="78"/>
      <c r="N94" s="52"/>
      <c r="O94" s="77" t="s">
        <v>168</v>
      </c>
      <c r="P94" s="78"/>
      <c r="Q94" s="52"/>
      <c r="R94" s="28" t="s">
        <v>20</v>
      </c>
      <c r="S94" s="28"/>
      <c r="T94" s="28"/>
      <c r="U94" s="114" t="s">
        <v>169</v>
      </c>
      <c r="V94" s="78"/>
      <c r="W94" s="35"/>
      <c r="X94" s="2"/>
      <c r="Y94" s="22" t="str">
        <f>A94</f>
        <v>i3</v>
      </c>
      <c r="Z94" s="22" t="str">
        <f>I95&amp;" "&amp;I96&amp;" "&amp;I97&amp;" "&amp;I98&amp;" "&amp;I99</f>
        <v xml:space="preserve">麵條    </v>
      </c>
      <c r="AA94" s="22" t="str">
        <f>L95&amp;" "&amp;L96&amp;" "&amp;L97&amp;" "&amp;L98&amp;" "&amp;L99</f>
        <v xml:space="preserve">魚排 胡椒鹽   </v>
      </c>
      <c r="AB94" s="22" t="str">
        <f>O95&amp;" "&amp;O96&amp;" "&amp;O97&amp;" "&amp;O98&amp;" "&amp;O99</f>
        <v>豬絞肉 洋蔥 胡蘿蔔 芹菜 蕃茄醬</v>
      </c>
      <c r="AC94" s="22" t="str">
        <f>R95&amp;" "&amp;R96&amp;" "&amp;R97&amp;" "&amp;R98&amp;" "&amp;R99</f>
        <v xml:space="preserve">蔬菜 大蒜   </v>
      </c>
      <c r="AD94" s="22" t="str">
        <f>U95&amp;" "&amp;U96&amp;" "&amp;U97&amp;" "&amp;U98&amp;" "&amp;U99</f>
        <v xml:space="preserve">雞蛋 冷凍花椰菜 玉米濃湯包  </v>
      </c>
      <c r="AE94" s="22"/>
    </row>
    <row r="95" spans="1:31" ht="15" customHeight="1">
      <c r="A95" s="23"/>
      <c r="B95" s="191"/>
      <c r="C95" s="192"/>
      <c r="D95" s="192"/>
      <c r="E95" s="192"/>
      <c r="F95" s="192"/>
      <c r="G95" s="192"/>
      <c r="H95" s="192"/>
      <c r="I95" s="73" t="s">
        <v>170</v>
      </c>
      <c r="J95" s="27">
        <v>15</v>
      </c>
      <c r="K95" s="28" t="str">
        <f t="shared" ref="K95:K99" si="72">IF(J95,"公斤","")</f>
        <v>公斤</v>
      </c>
      <c r="L95" s="38" t="s">
        <v>22</v>
      </c>
      <c r="M95" s="28">
        <v>6.5</v>
      </c>
      <c r="N95" s="28" t="str">
        <f t="shared" ref="N95:N99" si="73">IF(M95,"公斤","")</f>
        <v>公斤</v>
      </c>
      <c r="O95" s="26" t="s">
        <v>32</v>
      </c>
      <c r="P95" s="27">
        <v>2</v>
      </c>
      <c r="Q95" s="28" t="str">
        <f t="shared" ref="Q95:Q99" si="74">IF(P95,"公斤","")</f>
        <v>公斤</v>
      </c>
      <c r="R95" s="33" t="s">
        <v>17</v>
      </c>
      <c r="S95" s="33">
        <v>7</v>
      </c>
      <c r="T95" s="33" t="str">
        <f t="shared" ref="T95:T99" si="75">IF(S95,"公斤","")</f>
        <v>公斤</v>
      </c>
      <c r="U95" s="38" t="s">
        <v>40</v>
      </c>
      <c r="V95" s="28">
        <v>0.5</v>
      </c>
      <c r="W95" s="35" t="str">
        <f t="shared" ref="W95:W99" si="76">IF(V95,"公斤","")</f>
        <v>公斤</v>
      </c>
      <c r="X95" s="2"/>
      <c r="Y95" s="22"/>
      <c r="Z95" s="22"/>
      <c r="AA95" s="22"/>
      <c r="AB95" s="22"/>
      <c r="AC95" s="22"/>
      <c r="AD95" s="22"/>
      <c r="AE95" s="22"/>
    </row>
    <row r="96" spans="1:31" ht="15" customHeight="1">
      <c r="A96" s="23"/>
      <c r="B96" s="191"/>
      <c r="C96" s="192"/>
      <c r="D96" s="192"/>
      <c r="E96" s="192"/>
      <c r="F96" s="192"/>
      <c r="G96" s="192"/>
      <c r="H96" s="192"/>
      <c r="I96" s="26"/>
      <c r="J96" s="27"/>
      <c r="K96" s="28" t="str">
        <f t="shared" si="72"/>
        <v/>
      </c>
      <c r="L96" s="38" t="s">
        <v>171</v>
      </c>
      <c r="M96" s="28"/>
      <c r="N96" s="28" t="str">
        <f t="shared" si="73"/>
        <v/>
      </c>
      <c r="O96" s="26" t="s">
        <v>73</v>
      </c>
      <c r="P96" s="27">
        <v>3</v>
      </c>
      <c r="Q96" s="28" t="str">
        <f t="shared" si="74"/>
        <v>公斤</v>
      </c>
      <c r="R96" s="28" t="s">
        <v>27</v>
      </c>
      <c r="S96" s="28">
        <v>0.05</v>
      </c>
      <c r="T96" s="33" t="str">
        <f t="shared" si="75"/>
        <v>公斤</v>
      </c>
      <c r="U96" s="34" t="s">
        <v>56</v>
      </c>
      <c r="V96" s="28">
        <v>2</v>
      </c>
      <c r="W96" s="35" t="str">
        <f t="shared" si="76"/>
        <v>公斤</v>
      </c>
      <c r="X96" s="2"/>
      <c r="Y96" s="22"/>
      <c r="Z96" s="22"/>
      <c r="AA96" s="22"/>
      <c r="AB96" s="22"/>
      <c r="AC96" s="22"/>
      <c r="AD96" s="22"/>
      <c r="AE96" s="22"/>
    </row>
    <row r="97" spans="1:31" ht="15" customHeight="1">
      <c r="A97" s="23"/>
      <c r="B97" s="191"/>
      <c r="C97" s="192"/>
      <c r="D97" s="192"/>
      <c r="E97" s="192"/>
      <c r="F97" s="192"/>
      <c r="G97" s="192"/>
      <c r="H97" s="192"/>
      <c r="I97" s="26"/>
      <c r="J97" s="27"/>
      <c r="K97" s="28" t="str">
        <f t="shared" si="72"/>
        <v/>
      </c>
      <c r="L97" s="26"/>
      <c r="M97" s="27"/>
      <c r="N97" s="28" t="str">
        <f t="shared" si="73"/>
        <v/>
      </c>
      <c r="O97" s="26" t="s">
        <v>44</v>
      </c>
      <c r="P97" s="27">
        <v>1</v>
      </c>
      <c r="Q97" s="28" t="str">
        <f t="shared" si="74"/>
        <v>公斤</v>
      </c>
      <c r="R97" s="28"/>
      <c r="S97" s="28"/>
      <c r="T97" s="33" t="str">
        <f t="shared" si="75"/>
        <v/>
      </c>
      <c r="U97" s="38" t="s">
        <v>172</v>
      </c>
      <c r="V97" s="28"/>
      <c r="W97" s="35" t="str">
        <f t="shared" si="76"/>
        <v/>
      </c>
      <c r="X97" s="2"/>
      <c r="Y97" s="22"/>
      <c r="Z97" s="22"/>
      <c r="AA97" s="22"/>
      <c r="AB97" s="22"/>
      <c r="AC97" s="22"/>
      <c r="AD97" s="22"/>
      <c r="AE97" s="22"/>
    </row>
    <row r="98" spans="1:31" ht="15" customHeight="1">
      <c r="A98" s="97"/>
      <c r="B98" s="191"/>
      <c r="C98" s="192"/>
      <c r="D98" s="192"/>
      <c r="E98" s="192"/>
      <c r="F98" s="192"/>
      <c r="G98" s="192"/>
      <c r="H98" s="192"/>
      <c r="I98" s="26"/>
      <c r="J98" s="27"/>
      <c r="K98" s="28" t="str">
        <f t="shared" si="72"/>
        <v/>
      </c>
      <c r="L98" s="26"/>
      <c r="M98" s="27"/>
      <c r="N98" s="28" t="str">
        <f t="shared" si="73"/>
        <v/>
      </c>
      <c r="O98" s="26" t="s">
        <v>68</v>
      </c>
      <c r="P98" s="27">
        <v>0.5</v>
      </c>
      <c r="Q98" s="28" t="str">
        <f t="shared" si="74"/>
        <v>公斤</v>
      </c>
      <c r="R98" s="28"/>
      <c r="S98" s="28"/>
      <c r="T98" s="33" t="str">
        <f t="shared" si="75"/>
        <v/>
      </c>
      <c r="U98" s="38"/>
      <c r="V98" s="28"/>
      <c r="W98" s="35" t="str">
        <f t="shared" si="76"/>
        <v/>
      </c>
      <c r="X98" s="2"/>
      <c r="Y98" s="22"/>
      <c r="Z98" s="22"/>
      <c r="AA98" s="22"/>
      <c r="AB98" s="22"/>
      <c r="AC98" s="22"/>
      <c r="AD98" s="22"/>
      <c r="AE98" s="22"/>
    </row>
    <row r="99" spans="1:31" ht="15" customHeight="1" thickBot="1">
      <c r="A99" s="39"/>
      <c r="B99" s="191"/>
      <c r="C99" s="192"/>
      <c r="D99" s="192"/>
      <c r="E99" s="192"/>
      <c r="F99" s="192"/>
      <c r="G99" s="192"/>
      <c r="H99" s="192"/>
      <c r="I99" s="42"/>
      <c r="J99" s="43"/>
      <c r="K99" s="61" t="str">
        <f t="shared" si="72"/>
        <v/>
      </c>
      <c r="L99" s="42"/>
      <c r="M99" s="43"/>
      <c r="N99" s="61" t="str">
        <f t="shared" si="73"/>
        <v/>
      </c>
      <c r="O99" s="42" t="s">
        <v>173</v>
      </c>
      <c r="P99" s="43"/>
      <c r="Q99" s="61" t="str">
        <f t="shared" si="74"/>
        <v/>
      </c>
      <c r="R99" s="28"/>
      <c r="S99" s="28"/>
      <c r="T99" s="33" t="str">
        <f t="shared" si="75"/>
        <v/>
      </c>
      <c r="U99" s="65"/>
      <c r="V99" s="61"/>
      <c r="W99" s="35" t="str">
        <f t="shared" si="76"/>
        <v/>
      </c>
      <c r="X99" s="2"/>
      <c r="Y99" s="22"/>
      <c r="Z99" s="22"/>
      <c r="AA99" s="22"/>
      <c r="AB99" s="22"/>
      <c r="AC99" s="22"/>
      <c r="AD99" s="22"/>
      <c r="AE99" s="22"/>
    </row>
    <row r="100" spans="1:31" ht="15" customHeight="1">
      <c r="A100" s="12" t="s">
        <v>174</v>
      </c>
      <c r="B100" s="191">
        <v>5.3</v>
      </c>
      <c r="C100" s="192">
        <v>2.6</v>
      </c>
      <c r="D100" s="192">
        <v>2.5</v>
      </c>
      <c r="E100" s="192">
        <v>3.1</v>
      </c>
      <c r="F100" s="192">
        <v>0</v>
      </c>
      <c r="G100" s="192">
        <v>0</v>
      </c>
      <c r="H100" s="190">
        <f>B100*70+C100*75+D100*25+E100*45</f>
        <v>768</v>
      </c>
      <c r="I100" s="77" t="s">
        <v>34</v>
      </c>
      <c r="J100" s="78"/>
      <c r="K100" s="17"/>
      <c r="L100" s="106" t="s">
        <v>175</v>
      </c>
      <c r="M100" s="107"/>
      <c r="N100" s="115"/>
      <c r="O100" s="111" t="s">
        <v>164</v>
      </c>
      <c r="P100" s="78"/>
      <c r="Q100" s="17"/>
      <c r="R100" s="28" t="s">
        <v>20</v>
      </c>
      <c r="S100" s="28"/>
      <c r="T100" s="28"/>
      <c r="U100" s="71" t="s">
        <v>177</v>
      </c>
      <c r="V100" s="72"/>
      <c r="W100" s="35"/>
      <c r="X100" s="54"/>
      <c r="Y100" s="55" t="str">
        <f>A100</f>
        <v>i4</v>
      </c>
      <c r="Z100" s="55" t="str">
        <f>I101&amp;" "&amp;I102&amp;" "&amp;I103&amp;" "&amp;I104&amp;" "&amp;I105</f>
        <v xml:space="preserve">米 糙米   </v>
      </c>
      <c r="AA100" s="55" t="str">
        <f>L101&amp;" "&amp;L102&amp;" "&amp;L103&amp;" "&amp;L104&amp;" "&amp;L105</f>
        <v>肉雞 馬鈴薯 胡蘿蔔 洋蔥 咖哩粉</v>
      </c>
      <c r="AB100" s="55" t="str">
        <f>O101&amp;" "&amp;O102&amp;" "&amp;O103&amp;" "&amp;O104&amp;" "&amp;O105</f>
        <v xml:space="preserve">豆腐 金針菇 豬絞肉 大蒜 </v>
      </c>
      <c r="AC100" s="55" t="str">
        <f>R101&amp;" "&amp;R102&amp;" "&amp;R103&amp;" "&amp;R104&amp;" "&amp;R105</f>
        <v xml:space="preserve">蔬菜 大蒜   </v>
      </c>
      <c r="AD100" s="55" t="str">
        <f>U101&amp;" "&amp;U102&amp;" "&amp;U103&amp;" "&amp;U104&amp;" "&amp;U105</f>
        <v xml:space="preserve">仙草凍 二砂糖   </v>
      </c>
      <c r="AE100" s="55"/>
    </row>
    <row r="101" spans="1:31" ht="15" customHeight="1">
      <c r="A101" s="23"/>
      <c r="B101" s="191"/>
      <c r="C101" s="192"/>
      <c r="D101" s="192"/>
      <c r="E101" s="192"/>
      <c r="F101" s="192"/>
      <c r="G101" s="192"/>
      <c r="H101" s="192"/>
      <c r="I101" s="26" t="s">
        <v>21</v>
      </c>
      <c r="J101" s="27">
        <v>7</v>
      </c>
      <c r="K101" s="28" t="str">
        <f t="shared" ref="K101:K105" si="77">IF(J101,"公斤","")</f>
        <v>公斤</v>
      </c>
      <c r="L101" s="29" t="s">
        <v>55</v>
      </c>
      <c r="M101" s="30">
        <v>9</v>
      </c>
      <c r="N101" s="30" t="str">
        <f t="shared" ref="N101:N105" si="78">IF(M101,"公斤","")</f>
        <v>公斤</v>
      </c>
      <c r="O101" s="26" t="s">
        <v>25</v>
      </c>
      <c r="P101" s="27">
        <v>5</v>
      </c>
      <c r="Q101" s="28" t="str">
        <f t="shared" ref="Q101:Q105" si="79">IF(P101,"公斤","")</f>
        <v>公斤</v>
      </c>
      <c r="R101" s="33" t="s">
        <v>17</v>
      </c>
      <c r="S101" s="33">
        <v>7</v>
      </c>
      <c r="T101" s="33" t="str">
        <f t="shared" ref="T101:T105" si="80">IF(S101,"公斤","")</f>
        <v>公斤</v>
      </c>
      <c r="U101" s="26" t="s">
        <v>178</v>
      </c>
      <c r="V101" s="27">
        <v>6</v>
      </c>
      <c r="W101" s="35" t="str">
        <f t="shared" ref="W101:W105" si="81">IF(V101,"公斤","")</f>
        <v>公斤</v>
      </c>
      <c r="X101" s="2"/>
      <c r="Y101" s="22"/>
      <c r="Z101" s="22"/>
      <c r="AA101" s="22"/>
      <c r="AB101" s="22"/>
      <c r="AC101" s="22"/>
      <c r="AD101" s="22"/>
      <c r="AE101" s="22"/>
    </row>
    <row r="102" spans="1:31" ht="15" customHeight="1">
      <c r="A102" s="23"/>
      <c r="B102" s="191"/>
      <c r="C102" s="192"/>
      <c r="D102" s="192"/>
      <c r="E102" s="192"/>
      <c r="F102" s="192"/>
      <c r="G102" s="192"/>
      <c r="H102" s="192"/>
      <c r="I102" s="26" t="s">
        <v>43</v>
      </c>
      <c r="J102" s="27">
        <v>3</v>
      </c>
      <c r="K102" s="28" t="str">
        <f t="shared" si="77"/>
        <v>公斤</v>
      </c>
      <c r="L102" s="26" t="s">
        <v>179</v>
      </c>
      <c r="M102" s="27">
        <v>2</v>
      </c>
      <c r="N102" s="28" t="str">
        <f t="shared" si="78"/>
        <v>公斤</v>
      </c>
      <c r="O102" s="26" t="s">
        <v>155</v>
      </c>
      <c r="P102" s="27">
        <v>1</v>
      </c>
      <c r="Q102" s="28" t="str">
        <f t="shared" si="79"/>
        <v>公斤</v>
      </c>
      <c r="R102" s="28" t="s">
        <v>27</v>
      </c>
      <c r="S102" s="28">
        <v>0.05</v>
      </c>
      <c r="T102" s="33" t="str">
        <f t="shared" si="80"/>
        <v>公斤</v>
      </c>
      <c r="U102" s="38" t="s">
        <v>69</v>
      </c>
      <c r="V102" s="27">
        <v>1</v>
      </c>
      <c r="W102" s="35" t="str">
        <f t="shared" si="81"/>
        <v>公斤</v>
      </c>
      <c r="X102" s="2"/>
      <c r="Y102" s="22"/>
      <c r="Z102" s="22"/>
      <c r="AA102" s="22"/>
      <c r="AB102" s="22"/>
      <c r="AC102" s="22"/>
      <c r="AD102" s="22"/>
      <c r="AE102" s="22"/>
    </row>
    <row r="103" spans="1:31" ht="15" customHeight="1">
      <c r="A103" s="23"/>
      <c r="B103" s="191"/>
      <c r="C103" s="192"/>
      <c r="D103" s="192"/>
      <c r="E103" s="192"/>
      <c r="F103" s="192"/>
      <c r="G103" s="192"/>
      <c r="H103" s="192"/>
      <c r="I103" s="26"/>
      <c r="J103" s="27"/>
      <c r="K103" s="28" t="str">
        <f t="shared" si="77"/>
        <v/>
      </c>
      <c r="L103" s="26" t="s">
        <v>44</v>
      </c>
      <c r="M103" s="27">
        <v>0.5</v>
      </c>
      <c r="N103" s="28" t="str">
        <f t="shared" si="78"/>
        <v>公斤</v>
      </c>
      <c r="O103" s="26" t="s">
        <v>32</v>
      </c>
      <c r="P103" s="27">
        <v>1</v>
      </c>
      <c r="Q103" s="28" t="str">
        <f t="shared" si="79"/>
        <v>公斤</v>
      </c>
      <c r="R103" s="28"/>
      <c r="S103" s="28"/>
      <c r="T103" s="33" t="str">
        <f t="shared" si="80"/>
        <v/>
      </c>
      <c r="U103" s="26"/>
      <c r="V103" s="27"/>
      <c r="W103" s="35" t="str">
        <f t="shared" si="81"/>
        <v/>
      </c>
      <c r="X103" s="2"/>
      <c r="Y103" s="22"/>
      <c r="Z103" s="22"/>
      <c r="AA103" s="22"/>
      <c r="AB103" s="22"/>
      <c r="AC103" s="22"/>
      <c r="AD103" s="22"/>
      <c r="AE103" s="22"/>
    </row>
    <row r="104" spans="1:31" ht="15" customHeight="1">
      <c r="A104" s="97"/>
      <c r="B104" s="191"/>
      <c r="C104" s="192"/>
      <c r="D104" s="192"/>
      <c r="E104" s="192"/>
      <c r="F104" s="192"/>
      <c r="G104" s="192"/>
      <c r="H104" s="192"/>
      <c r="I104" s="26"/>
      <c r="J104" s="27"/>
      <c r="K104" s="28" t="str">
        <f t="shared" si="77"/>
        <v/>
      </c>
      <c r="L104" s="26" t="s">
        <v>73</v>
      </c>
      <c r="M104" s="27">
        <v>1</v>
      </c>
      <c r="N104" s="28" t="str">
        <f t="shared" si="78"/>
        <v>公斤</v>
      </c>
      <c r="O104" s="26" t="s">
        <v>27</v>
      </c>
      <c r="P104" s="27">
        <v>0.05</v>
      </c>
      <c r="Q104" s="28" t="str">
        <f t="shared" si="79"/>
        <v>公斤</v>
      </c>
      <c r="R104" s="28"/>
      <c r="S104" s="28"/>
      <c r="T104" s="33" t="str">
        <f t="shared" si="80"/>
        <v/>
      </c>
      <c r="U104" s="26"/>
      <c r="V104" s="27"/>
      <c r="W104" s="35" t="str">
        <f t="shared" si="81"/>
        <v/>
      </c>
      <c r="X104" s="2"/>
      <c r="Y104" s="22"/>
      <c r="Z104" s="22"/>
      <c r="AA104" s="22"/>
      <c r="AB104" s="22"/>
      <c r="AC104" s="22"/>
      <c r="AD104" s="22"/>
      <c r="AE104" s="22"/>
    </row>
    <row r="105" spans="1:31" ht="15" customHeight="1" thickBot="1">
      <c r="A105" s="39"/>
      <c r="B105" s="191"/>
      <c r="C105" s="192"/>
      <c r="D105" s="192"/>
      <c r="E105" s="192"/>
      <c r="F105" s="192"/>
      <c r="G105" s="192"/>
      <c r="H105" s="192"/>
      <c r="I105" s="42"/>
      <c r="J105" s="43"/>
      <c r="K105" s="44" t="str">
        <f t="shared" si="77"/>
        <v/>
      </c>
      <c r="L105" s="42" t="s">
        <v>181</v>
      </c>
      <c r="M105" s="43"/>
      <c r="N105" s="44" t="str">
        <f t="shared" si="78"/>
        <v/>
      </c>
      <c r="O105" s="42"/>
      <c r="P105" s="43"/>
      <c r="Q105" s="44" t="str">
        <f t="shared" si="79"/>
        <v/>
      </c>
      <c r="R105" s="44"/>
      <c r="S105" s="44"/>
      <c r="T105" s="47" t="str">
        <f t="shared" si="80"/>
        <v/>
      </c>
      <c r="U105" s="42"/>
      <c r="V105" s="43"/>
      <c r="W105" s="49" t="str">
        <f t="shared" si="81"/>
        <v/>
      </c>
      <c r="X105" s="67"/>
      <c r="Y105" s="68"/>
      <c r="Z105" s="68"/>
      <c r="AA105" s="68"/>
      <c r="AB105" s="68"/>
      <c r="AC105" s="68"/>
      <c r="AD105" s="68"/>
      <c r="AE105" s="68"/>
    </row>
    <row r="106" spans="1:31" ht="15" customHeight="1">
      <c r="A106" s="12" t="s">
        <v>182</v>
      </c>
      <c r="B106" s="191">
        <v>5.5</v>
      </c>
      <c r="C106" s="192">
        <v>2.8</v>
      </c>
      <c r="D106" s="192">
        <v>1.8</v>
      </c>
      <c r="E106" s="192">
        <v>3</v>
      </c>
      <c r="F106" s="192">
        <v>0</v>
      </c>
      <c r="G106" s="192">
        <v>0</v>
      </c>
      <c r="H106" s="190">
        <f>B106*70+C106*75+D106*25+E106*45</f>
        <v>775</v>
      </c>
      <c r="I106" s="246" t="s">
        <v>183</v>
      </c>
      <c r="J106" s="247"/>
      <c r="K106" s="52"/>
      <c r="L106" s="246" t="s">
        <v>184</v>
      </c>
      <c r="M106" s="247"/>
      <c r="N106" s="52"/>
      <c r="O106" s="248" t="s">
        <v>185</v>
      </c>
      <c r="P106" s="249"/>
      <c r="Q106" s="116"/>
      <c r="R106" s="52" t="s">
        <v>20</v>
      </c>
      <c r="S106" s="52"/>
      <c r="T106" s="52"/>
      <c r="U106" s="246" t="s">
        <v>186</v>
      </c>
      <c r="V106" s="247"/>
      <c r="W106" s="53"/>
      <c r="X106" s="2"/>
      <c r="Y106" s="22" t="str">
        <f>A106</f>
        <v>i5</v>
      </c>
      <c r="Z106" s="22" t="str">
        <f>I107&amp;" "&amp;I108&amp;" "&amp;I109&amp;" "&amp;I110&amp;" "&amp;I111</f>
        <v xml:space="preserve">米 燕麥   </v>
      </c>
      <c r="AA106" s="22" t="str">
        <f>L107&amp;" "&amp;L108&amp;" "&amp;L109&amp;" "&amp;L110&amp;" "&amp;L111</f>
        <v xml:space="preserve">豬後腿肉 麻竹筍干 大蒜  </v>
      </c>
      <c r="AB106" s="22" t="str">
        <f>O107&amp;" "&amp;O108&amp;" "&amp;O109&amp;" "&amp;O110&amp;" "&amp;O111</f>
        <v>冷凍玉米筍 鵪鶉蛋 秀珍菇 胡蘿蔔 大蒜</v>
      </c>
      <c r="AC106" s="22" t="str">
        <f>R107&amp;" "&amp;R108&amp;" "&amp;R109&amp;" "&amp;R110&amp;" "&amp;R111</f>
        <v xml:space="preserve">蔬菜 大蒜   </v>
      </c>
      <c r="AD106" s="22" t="str">
        <f>U107&amp;" "&amp;U108&amp;" "&amp;U109&amp;" "&amp;U110&amp;" "&amp;U111</f>
        <v xml:space="preserve">豆皮 味噌 柴魚片  </v>
      </c>
      <c r="AE106" s="22"/>
    </row>
    <row r="107" spans="1:31" ht="15" customHeight="1">
      <c r="A107" s="23"/>
      <c r="B107" s="191"/>
      <c r="C107" s="192"/>
      <c r="D107" s="192"/>
      <c r="E107" s="192"/>
      <c r="F107" s="192"/>
      <c r="G107" s="192"/>
      <c r="H107" s="192"/>
      <c r="I107" s="26" t="s">
        <v>21</v>
      </c>
      <c r="J107" s="27">
        <v>10</v>
      </c>
      <c r="K107" s="28" t="str">
        <f t="shared" ref="K107:K111" si="82">IF(J107,"公斤","")</f>
        <v>公斤</v>
      </c>
      <c r="L107" s="26" t="s">
        <v>39</v>
      </c>
      <c r="M107" s="27">
        <v>6</v>
      </c>
      <c r="N107" s="28" t="str">
        <f t="shared" ref="N107:N111" si="83">IF(M107,"公斤","")</f>
        <v>公斤</v>
      </c>
      <c r="O107" s="29" t="s">
        <v>295</v>
      </c>
      <c r="P107" s="30">
        <v>2</v>
      </c>
      <c r="Q107" s="30" t="str">
        <f t="shared" ref="Q107:Q111" si="84">IF(P107,"公斤","")</f>
        <v>公斤</v>
      </c>
      <c r="R107" s="33" t="s">
        <v>17</v>
      </c>
      <c r="S107" s="33">
        <v>7</v>
      </c>
      <c r="T107" s="33" t="str">
        <f t="shared" ref="T107:T111" si="85">IF(S107,"公斤","")</f>
        <v>公斤</v>
      </c>
      <c r="U107" s="26" t="s">
        <v>187</v>
      </c>
      <c r="V107" s="27">
        <v>0.3</v>
      </c>
      <c r="W107" s="35" t="str">
        <f t="shared" ref="W107:W111" si="86">IF(V107,"公斤","")</f>
        <v>公斤</v>
      </c>
      <c r="X107" s="2"/>
      <c r="Y107" s="22"/>
      <c r="Z107" s="22"/>
      <c r="AA107" s="22"/>
      <c r="AB107" s="22"/>
      <c r="AC107" s="22"/>
      <c r="AD107" s="22"/>
      <c r="AE107" s="22"/>
    </row>
    <row r="108" spans="1:31" ht="15" customHeight="1">
      <c r="A108" s="23"/>
      <c r="B108" s="191"/>
      <c r="C108" s="192"/>
      <c r="D108" s="192"/>
      <c r="E108" s="192"/>
      <c r="F108" s="192"/>
      <c r="G108" s="192"/>
      <c r="H108" s="192"/>
      <c r="I108" s="26" t="s">
        <v>188</v>
      </c>
      <c r="J108" s="27">
        <v>0.4</v>
      </c>
      <c r="K108" s="28" t="str">
        <f t="shared" si="82"/>
        <v>公斤</v>
      </c>
      <c r="L108" s="26" t="s">
        <v>41</v>
      </c>
      <c r="M108" s="27">
        <v>3</v>
      </c>
      <c r="N108" s="28" t="str">
        <f t="shared" si="83"/>
        <v>公斤</v>
      </c>
      <c r="O108" s="29" t="s">
        <v>114</v>
      </c>
      <c r="P108" s="30">
        <v>1.5</v>
      </c>
      <c r="Q108" s="30" t="str">
        <f t="shared" si="84"/>
        <v>公斤</v>
      </c>
      <c r="R108" s="28" t="s">
        <v>27</v>
      </c>
      <c r="S108" s="28">
        <v>0.05</v>
      </c>
      <c r="T108" s="33" t="str">
        <f t="shared" si="85"/>
        <v>公斤</v>
      </c>
      <c r="U108" s="31" t="s">
        <v>95</v>
      </c>
      <c r="V108" s="27">
        <v>0.6</v>
      </c>
      <c r="W108" s="35" t="str">
        <f t="shared" si="86"/>
        <v>公斤</v>
      </c>
      <c r="X108" s="2"/>
      <c r="Y108" s="22"/>
      <c r="Z108" s="22"/>
      <c r="AA108" s="22"/>
      <c r="AB108" s="22"/>
      <c r="AC108" s="22"/>
      <c r="AD108" s="22"/>
      <c r="AE108" s="22"/>
    </row>
    <row r="109" spans="1:31" ht="15" customHeight="1">
      <c r="A109" s="23"/>
      <c r="B109" s="191"/>
      <c r="C109" s="192"/>
      <c r="D109" s="192"/>
      <c r="E109" s="192"/>
      <c r="F109" s="192"/>
      <c r="G109" s="192"/>
      <c r="H109" s="192"/>
      <c r="I109" s="26"/>
      <c r="J109" s="27"/>
      <c r="K109" s="28" t="str">
        <f t="shared" si="82"/>
        <v/>
      </c>
      <c r="L109" s="26" t="s">
        <v>27</v>
      </c>
      <c r="M109" s="27">
        <v>0.05</v>
      </c>
      <c r="N109" s="28" t="str">
        <f t="shared" si="83"/>
        <v>公斤</v>
      </c>
      <c r="O109" s="29" t="s">
        <v>71</v>
      </c>
      <c r="P109" s="30">
        <v>2</v>
      </c>
      <c r="Q109" s="30" t="str">
        <f t="shared" si="84"/>
        <v>公斤</v>
      </c>
      <c r="R109" s="28"/>
      <c r="S109" s="28"/>
      <c r="T109" s="33" t="str">
        <f t="shared" si="85"/>
        <v/>
      </c>
      <c r="U109" s="26" t="s">
        <v>128</v>
      </c>
      <c r="V109" s="27">
        <v>0.01</v>
      </c>
      <c r="W109" s="35" t="str">
        <f t="shared" si="86"/>
        <v>公斤</v>
      </c>
      <c r="X109" s="2"/>
      <c r="Y109" s="22"/>
      <c r="Z109" s="22"/>
      <c r="AA109" s="22"/>
      <c r="AB109" s="22"/>
      <c r="AC109" s="22"/>
      <c r="AD109" s="22"/>
      <c r="AE109" s="22"/>
    </row>
    <row r="110" spans="1:31" ht="15" customHeight="1">
      <c r="A110" s="23"/>
      <c r="B110" s="191"/>
      <c r="C110" s="192"/>
      <c r="D110" s="192"/>
      <c r="E110" s="192"/>
      <c r="F110" s="192"/>
      <c r="G110" s="192"/>
      <c r="H110" s="192"/>
      <c r="I110" s="26"/>
      <c r="J110" s="27"/>
      <c r="K110" s="28" t="str">
        <f t="shared" si="82"/>
        <v/>
      </c>
      <c r="L110" s="26"/>
      <c r="M110" s="27"/>
      <c r="N110" s="28" t="str">
        <f t="shared" si="83"/>
        <v/>
      </c>
      <c r="O110" s="29" t="s">
        <v>44</v>
      </c>
      <c r="P110" s="30">
        <v>1</v>
      </c>
      <c r="Q110" s="30" t="str">
        <f t="shared" si="84"/>
        <v>公斤</v>
      </c>
      <c r="R110" s="28"/>
      <c r="S110" s="28"/>
      <c r="T110" s="33" t="str">
        <f t="shared" si="85"/>
        <v/>
      </c>
      <c r="U110" s="26"/>
      <c r="V110" s="27"/>
      <c r="W110" s="35" t="str">
        <f t="shared" si="86"/>
        <v/>
      </c>
      <c r="X110" s="2"/>
      <c r="Y110" s="22"/>
      <c r="Z110" s="22"/>
      <c r="AA110" s="22"/>
      <c r="AB110" s="22"/>
      <c r="AC110" s="22"/>
      <c r="AD110" s="22"/>
      <c r="AE110" s="22"/>
    </row>
    <row r="111" spans="1:31" ht="15" customHeight="1" thickBot="1">
      <c r="A111" s="39"/>
      <c r="B111" s="191"/>
      <c r="C111" s="192"/>
      <c r="D111" s="192"/>
      <c r="E111" s="192"/>
      <c r="F111" s="192"/>
      <c r="G111" s="192"/>
      <c r="H111" s="192"/>
      <c r="I111" s="42"/>
      <c r="J111" s="43"/>
      <c r="K111" s="61" t="str">
        <f t="shared" si="82"/>
        <v/>
      </c>
      <c r="L111" s="42"/>
      <c r="M111" s="43"/>
      <c r="N111" s="61" t="str">
        <f t="shared" si="83"/>
        <v/>
      </c>
      <c r="O111" s="45" t="s">
        <v>27</v>
      </c>
      <c r="P111" s="46">
        <v>0.05</v>
      </c>
      <c r="Q111" s="46" t="str">
        <f t="shared" si="84"/>
        <v>公斤</v>
      </c>
      <c r="R111" s="61"/>
      <c r="S111" s="61"/>
      <c r="T111" s="64" t="str">
        <f t="shared" si="85"/>
        <v/>
      </c>
      <c r="U111" s="42"/>
      <c r="V111" s="43"/>
      <c r="W111" s="66" t="str">
        <f t="shared" si="86"/>
        <v/>
      </c>
      <c r="X111" s="2"/>
      <c r="Y111" s="22"/>
      <c r="Z111" s="22"/>
      <c r="AA111" s="22"/>
      <c r="AB111" s="22"/>
      <c r="AC111" s="22"/>
      <c r="AD111" s="22"/>
      <c r="AE111" s="22"/>
    </row>
    <row r="112" spans="1:31" ht="15" customHeight="1">
      <c r="A112" s="165" t="s">
        <v>33</v>
      </c>
      <c r="B112" s="50">
        <v>5</v>
      </c>
      <c r="C112" s="50">
        <v>2.6</v>
      </c>
      <c r="D112" s="50">
        <v>1.7</v>
      </c>
      <c r="E112" s="50">
        <v>2</v>
      </c>
      <c r="F112" s="50"/>
      <c r="G112" s="50">
        <v>0</v>
      </c>
      <c r="H112" s="166">
        <f>B112*70+E112*45+D112*25+F112*150+G112*60+C112*75</f>
        <v>677.5</v>
      </c>
      <c r="I112" s="253" t="s">
        <v>34</v>
      </c>
      <c r="J112" s="251"/>
      <c r="K112" s="52"/>
      <c r="L112" s="253" t="s">
        <v>35</v>
      </c>
      <c r="M112" s="251"/>
      <c r="N112" s="52"/>
      <c r="O112" s="77" t="s">
        <v>158</v>
      </c>
      <c r="P112" s="78"/>
      <c r="Q112" s="52"/>
      <c r="R112" s="52" t="s">
        <v>20</v>
      </c>
      <c r="S112" s="52"/>
      <c r="T112" s="52"/>
      <c r="U112" s="253" t="s">
        <v>38</v>
      </c>
      <c r="V112" s="251"/>
      <c r="W112" s="53"/>
      <c r="X112" s="54"/>
      <c r="Y112" s="22" t="str">
        <f>A112</f>
        <v>f2</v>
      </c>
      <c r="Z112" s="22" t="str">
        <f>I113&amp;" "&amp;I114&amp;" "&amp;I115&amp;" "&amp;I116&amp;" "&amp;I117</f>
        <v xml:space="preserve">米 糙米   </v>
      </c>
      <c r="AA112" s="22" t="str">
        <f>L113&amp;" "&amp;L114&amp;" "&amp;L115&amp;" "&amp;L116&amp;" "&amp;L117</f>
        <v>豬後腿肉 胡蘿蔔 花胡瓜 油花生 大蒜</v>
      </c>
      <c r="AB112" s="22" t="str">
        <f>O113&amp;" "&amp;O114&amp;" "&amp;O115&amp;" "&amp;O116&amp;" "&amp;O117</f>
        <v xml:space="preserve">豆干 蘿蔔乾 大蒜  </v>
      </c>
      <c r="AC112" s="22" t="str">
        <f>R113&amp;" "&amp;R114&amp;" "&amp;R115&amp;" "&amp;R116&amp;" "&amp;R117</f>
        <v xml:space="preserve">蔬菜 大蒜   </v>
      </c>
      <c r="AD112" s="22" t="str">
        <f>U113&amp;" "&amp;U114&amp;" "&amp;U115&amp;" "&amp;U116&amp;" "&amp;U117</f>
        <v xml:space="preserve">白蘿蔔 豬大排 薑  </v>
      </c>
      <c r="AE112" s="22"/>
    </row>
    <row r="113" spans="1:31" ht="15" customHeight="1">
      <c r="A113" s="23"/>
      <c r="B113" s="24"/>
      <c r="C113" s="24"/>
      <c r="D113" s="24"/>
      <c r="E113" s="24"/>
      <c r="F113" s="24"/>
      <c r="G113" s="24"/>
      <c r="H113" s="25"/>
      <c r="I113" s="26" t="s">
        <v>21</v>
      </c>
      <c r="J113" s="27">
        <v>7</v>
      </c>
      <c r="K113" s="28" t="str">
        <f t="shared" ref="K113:K117" si="87">IF(J113,"公斤","")</f>
        <v>公斤</v>
      </c>
      <c r="L113" s="26" t="s">
        <v>39</v>
      </c>
      <c r="M113" s="27">
        <v>6</v>
      </c>
      <c r="N113" s="28" t="str">
        <f t="shared" ref="N113:N117" si="88">IF(M113,"公斤","")</f>
        <v>公斤</v>
      </c>
      <c r="O113" s="26" t="s">
        <v>65</v>
      </c>
      <c r="P113" s="27">
        <v>4</v>
      </c>
      <c r="Q113" s="28" t="str">
        <f t="shared" ref="Q113:Q117" si="89">IF(P113,"公斤","")</f>
        <v>公斤</v>
      </c>
      <c r="R113" s="33" t="s">
        <v>17</v>
      </c>
      <c r="S113" s="33">
        <v>7</v>
      </c>
      <c r="T113" s="33" t="str">
        <f t="shared" ref="T113:T117" si="90">IF(S113,"公斤","")</f>
        <v>公斤</v>
      </c>
      <c r="U113" s="26" t="s">
        <v>42</v>
      </c>
      <c r="V113" s="30">
        <v>4</v>
      </c>
      <c r="W113" s="35" t="str">
        <f t="shared" ref="W113:W117" si="91">IF(V113,"公斤","")</f>
        <v>公斤</v>
      </c>
      <c r="X113" s="2"/>
      <c r="Y113" s="22"/>
      <c r="Z113" s="22"/>
      <c r="AA113" s="22"/>
      <c r="AB113" s="22"/>
      <c r="AC113" s="22"/>
      <c r="AD113" s="22"/>
      <c r="AE113" s="22"/>
    </row>
    <row r="114" spans="1:31" ht="15" customHeight="1">
      <c r="A114" s="23"/>
      <c r="B114" s="24"/>
      <c r="C114" s="24"/>
      <c r="D114" s="24"/>
      <c r="E114" s="24"/>
      <c r="F114" s="24"/>
      <c r="G114" s="24"/>
      <c r="H114" s="25"/>
      <c r="I114" s="26" t="s">
        <v>43</v>
      </c>
      <c r="J114" s="27">
        <v>3</v>
      </c>
      <c r="K114" s="28" t="str">
        <f t="shared" si="87"/>
        <v>公斤</v>
      </c>
      <c r="L114" s="26" t="s">
        <v>44</v>
      </c>
      <c r="M114" s="27">
        <v>0.5</v>
      </c>
      <c r="N114" s="28" t="str">
        <f t="shared" si="88"/>
        <v>公斤</v>
      </c>
      <c r="O114" s="26" t="s">
        <v>160</v>
      </c>
      <c r="P114" s="27">
        <v>1</v>
      </c>
      <c r="Q114" s="28" t="str">
        <f t="shared" si="89"/>
        <v>公斤</v>
      </c>
      <c r="R114" s="28" t="s">
        <v>27</v>
      </c>
      <c r="S114" s="28">
        <v>0.05</v>
      </c>
      <c r="T114" s="33" t="str">
        <f t="shared" si="90"/>
        <v>公斤</v>
      </c>
      <c r="U114" s="56" t="s">
        <v>47</v>
      </c>
      <c r="V114" s="30">
        <v>1</v>
      </c>
      <c r="W114" s="35" t="str">
        <f t="shared" si="91"/>
        <v>公斤</v>
      </c>
      <c r="X114" s="2"/>
      <c r="Y114" s="22"/>
      <c r="Z114" s="22"/>
      <c r="AA114" s="22"/>
      <c r="AB114" s="22"/>
      <c r="AC114" s="22"/>
      <c r="AD114" s="22"/>
      <c r="AE114" s="22"/>
    </row>
    <row r="115" spans="1:31" ht="15" customHeight="1">
      <c r="A115" s="23"/>
      <c r="B115" s="24"/>
      <c r="C115" s="24"/>
      <c r="D115" s="24"/>
      <c r="E115" s="24"/>
      <c r="F115" s="24"/>
      <c r="G115" s="24"/>
      <c r="H115" s="25"/>
      <c r="I115" s="26"/>
      <c r="J115" s="27"/>
      <c r="K115" s="28" t="str">
        <f t="shared" si="87"/>
        <v/>
      </c>
      <c r="L115" s="26" t="s">
        <v>48</v>
      </c>
      <c r="M115" s="27">
        <v>2</v>
      </c>
      <c r="N115" s="28" t="str">
        <f t="shared" si="88"/>
        <v>公斤</v>
      </c>
      <c r="O115" s="26" t="s">
        <v>27</v>
      </c>
      <c r="P115" s="27">
        <v>0.05</v>
      </c>
      <c r="Q115" s="28" t="str">
        <f t="shared" si="89"/>
        <v>公斤</v>
      </c>
      <c r="R115" s="28"/>
      <c r="S115" s="28"/>
      <c r="T115" s="33" t="str">
        <f t="shared" si="90"/>
        <v/>
      </c>
      <c r="U115" s="26" t="s">
        <v>31</v>
      </c>
      <c r="V115" s="30">
        <v>0.05</v>
      </c>
      <c r="W115" s="35" t="str">
        <f t="shared" si="91"/>
        <v>公斤</v>
      </c>
      <c r="X115" s="2"/>
      <c r="Y115" s="22"/>
      <c r="Z115" s="22"/>
      <c r="AA115" s="22"/>
      <c r="AB115" s="22"/>
      <c r="AC115" s="22"/>
      <c r="AD115" s="22"/>
      <c r="AE115" s="22"/>
    </row>
    <row r="116" spans="1:31" ht="15" customHeight="1">
      <c r="A116" s="23"/>
      <c r="B116" s="24"/>
      <c r="C116" s="24"/>
      <c r="D116" s="24"/>
      <c r="E116" s="24"/>
      <c r="F116" s="24"/>
      <c r="G116" s="24"/>
      <c r="H116" s="25"/>
      <c r="I116" s="26"/>
      <c r="J116" s="27"/>
      <c r="K116" s="28" t="str">
        <f t="shared" si="87"/>
        <v/>
      </c>
      <c r="L116" s="26" t="s">
        <v>49</v>
      </c>
      <c r="M116" s="27">
        <v>0.1</v>
      </c>
      <c r="N116" s="28" t="str">
        <f t="shared" si="88"/>
        <v>公斤</v>
      </c>
      <c r="O116" s="31"/>
      <c r="P116" s="32"/>
      <c r="Q116" s="44" t="str">
        <f t="shared" si="89"/>
        <v/>
      </c>
      <c r="R116" s="28"/>
      <c r="S116" s="28"/>
      <c r="T116" s="33" t="str">
        <f t="shared" si="90"/>
        <v/>
      </c>
      <c r="U116" s="26"/>
      <c r="V116" s="27"/>
      <c r="W116" s="35" t="str">
        <f t="shared" si="91"/>
        <v/>
      </c>
      <c r="X116" s="2"/>
      <c r="Y116" s="22"/>
      <c r="Z116" s="22"/>
      <c r="AA116" s="22"/>
      <c r="AB116" s="22"/>
      <c r="AC116" s="22"/>
      <c r="AD116" s="22"/>
      <c r="AE116" s="22"/>
    </row>
    <row r="117" spans="1:31" ht="15" customHeight="1" thickBot="1">
      <c r="A117" s="39"/>
      <c r="B117" s="59"/>
      <c r="C117" s="59"/>
      <c r="D117" s="59"/>
      <c r="E117" s="59"/>
      <c r="F117" s="59"/>
      <c r="G117" s="59"/>
      <c r="H117" s="60"/>
      <c r="I117" s="42"/>
      <c r="J117" s="43"/>
      <c r="K117" s="61" t="str">
        <f t="shared" si="87"/>
        <v/>
      </c>
      <c r="L117" s="42" t="s">
        <v>27</v>
      </c>
      <c r="M117" s="43">
        <v>0.05</v>
      </c>
      <c r="N117" s="169" t="str">
        <f t="shared" si="88"/>
        <v>公斤</v>
      </c>
      <c r="O117" s="63"/>
      <c r="P117" s="43"/>
      <c r="Q117" s="61" t="str">
        <f t="shared" si="89"/>
        <v/>
      </c>
      <c r="R117" s="61"/>
      <c r="S117" s="61"/>
      <c r="T117" s="64" t="str">
        <f t="shared" si="90"/>
        <v/>
      </c>
      <c r="U117" s="42"/>
      <c r="V117" s="43"/>
      <c r="W117" s="66" t="str">
        <f t="shared" si="91"/>
        <v/>
      </c>
      <c r="X117" s="67"/>
      <c r="Y117" s="22"/>
      <c r="Z117" s="22"/>
      <c r="AA117" s="22"/>
      <c r="AB117" s="22"/>
      <c r="AC117" s="22"/>
      <c r="AD117" s="22"/>
      <c r="AE117" s="22"/>
    </row>
    <row r="118" spans="1:31" ht="15" customHeight="1">
      <c r="A118" s="12" t="s">
        <v>189</v>
      </c>
      <c r="B118" s="191">
        <v>5.3</v>
      </c>
      <c r="C118" s="192">
        <v>3.1</v>
      </c>
      <c r="D118" s="192">
        <v>1.9</v>
      </c>
      <c r="E118" s="192">
        <v>3.2</v>
      </c>
      <c r="F118" s="192">
        <v>0</v>
      </c>
      <c r="G118" s="192">
        <v>0</v>
      </c>
      <c r="H118" s="190">
        <f>B118*70+C118*75+D118*25+E118*45</f>
        <v>795</v>
      </c>
      <c r="I118" s="255" t="s">
        <v>19</v>
      </c>
      <c r="J118" s="249"/>
      <c r="K118" s="17"/>
      <c r="L118" s="255" t="s">
        <v>190</v>
      </c>
      <c r="M118" s="249"/>
      <c r="N118" s="17"/>
      <c r="O118" s="88" t="s">
        <v>125</v>
      </c>
      <c r="P118" s="89"/>
      <c r="Q118" s="115"/>
      <c r="R118" s="17" t="s">
        <v>20</v>
      </c>
      <c r="S118" s="17"/>
      <c r="T118" s="17"/>
      <c r="U118" s="255" t="s">
        <v>191</v>
      </c>
      <c r="V118" s="249"/>
      <c r="W118" s="21"/>
      <c r="X118" s="2"/>
      <c r="Y118" s="22" t="str">
        <f>A118</f>
        <v>j1</v>
      </c>
      <c r="Z118" s="22" t="str">
        <f>I119&amp;" "&amp;I120&amp;" "&amp;I121&amp;" "&amp;I122&amp;" "&amp;I123</f>
        <v xml:space="preserve">米    </v>
      </c>
      <c r="AA118" s="22" t="str">
        <f>L119&amp;" "&amp;L120&amp;" "&amp;L121&amp;" "&amp;L122&amp;" "&amp;L123</f>
        <v>豬後腿肉 馬鈴薯 大番茄 大蒜 番茄醬</v>
      </c>
      <c r="AB118" s="22" t="str">
        <f>O119&amp;" "&amp;O120&amp;" "&amp;O121&amp;" "&amp;O122&amp;" "&amp;O123</f>
        <v xml:space="preserve">雞蛋 吻仔魚(加工) 大蒜 胡蘿蔔 </v>
      </c>
      <c r="AC118" s="22" t="str">
        <f>R119&amp;" "&amp;R120&amp;" "&amp;R121&amp;" "&amp;R122&amp;" "&amp;R123</f>
        <v xml:space="preserve">蔬菜 大蒜   </v>
      </c>
      <c r="AD118" s="22" t="str">
        <f>U119&amp;" "&amp;U120&amp;" "&amp;U121&amp;" "&amp;U122&amp;" "&amp;U123</f>
        <v xml:space="preserve">金針菜乾 豬大排 薑 榨菜 </v>
      </c>
      <c r="AE118" s="22"/>
    </row>
    <row r="119" spans="1:31" ht="15" customHeight="1">
      <c r="A119" s="23"/>
      <c r="B119" s="191"/>
      <c r="C119" s="192"/>
      <c r="D119" s="192"/>
      <c r="E119" s="192"/>
      <c r="F119" s="192"/>
      <c r="G119" s="192"/>
      <c r="H119" s="192"/>
      <c r="I119" s="26" t="s">
        <v>21</v>
      </c>
      <c r="J119" s="27">
        <v>10</v>
      </c>
      <c r="K119" s="28" t="str">
        <f t="shared" ref="K119:K123" si="92">IF(J119,"公斤","")</f>
        <v>公斤</v>
      </c>
      <c r="L119" s="26" t="s">
        <v>39</v>
      </c>
      <c r="M119" s="27">
        <v>6</v>
      </c>
      <c r="N119" s="28" t="str">
        <f t="shared" ref="N119:N123" si="93">IF(M119,"公斤","")</f>
        <v>公斤</v>
      </c>
      <c r="O119" s="29" t="s">
        <v>40</v>
      </c>
      <c r="P119" s="30">
        <v>4</v>
      </c>
      <c r="Q119" s="30" t="str">
        <f t="shared" ref="Q119:Q123" si="94">IF(P119,"公斤","")</f>
        <v>公斤</v>
      </c>
      <c r="R119" s="33" t="s">
        <v>17</v>
      </c>
      <c r="S119" s="33">
        <v>7</v>
      </c>
      <c r="T119" s="33" t="str">
        <f t="shared" ref="T119:T123" si="95">IF(S119,"公斤","")</f>
        <v>公斤</v>
      </c>
      <c r="U119" s="26" t="s">
        <v>192</v>
      </c>
      <c r="V119" s="27">
        <v>0.1</v>
      </c>
      <c r="W119" s="35" t="str">
        <f t="shared" ref="W119:W123" si="96">IF(V119,"公斤","")</f>
        <v>公斤</v>
      </c>
      <c r="X119" s="2"/>
      <c r="Y119" s="22"/>
      <c r="Z119" s="22"/>
      <c r="AA119" s="22"/>
      <c r="AB119" s="22"/>
      <c r="AC119" s="22"/>
      <c r="AD119" s="22"/>
      <c r="AE119" s="22"/>
    </row>
    <row r="120" spans="1:31" ht="15" customHeight="1">
      <c r="A120" s="23"/>
      <c r="B120" s="191"/>
      <c r="C120" s="192"/>
      <c r="D120" s="192"/>
      <c r="E120" s="192"/>
      <c r="F120" s="192"/>
      <c r="G120" s="192"/>
      <c r="H120" s="192"/>
      <c r="I120" s="26"/>
      <c r="J120" s="27"/>
      <c r="K120" s="28" t="str">
        <f t="shared" si="92"/>
        <v/>
      </c>
      <c r="L120" s="26" t="s">
        <v>179</v>
      </c>
      <c r="M120" s="27">
        <v>2</v>
      </c>
      <c r="N120" s="28" t="str">
        <f t="shared" si="93"/>
        <v>公斤</v>
      </c>
      <c r="O120" s="29" t="s">
        <v>127</v>
      </c>
      <c r="P120" s="30">
        <v>1</v>
      </c>
      <c r="Q120" s="30" t="str">
        <f t="shared" si="94"/>
        <v>公斤</v>
      </c>
      <c r="R120" s="28" t="s">
        <v>27</v>
      </c>
      <c r="S120" s="28">
        <v>0.05</v>
      </c>
      <c r="T120" s="33" t="str">
        <f t="shared" si="95"/>
        <v>公斤</v>
      </c>
      <c r="U120" s="75" t="s">
        <v>47</v>
      </c>
      <c r="V120" s="30">
        <v>1</v>
      </c>
      <c r="W120" s="35" t="str">
        <f t="shared" si="96"/>
        <v>公斤</v>
      </c>
      <c r="X120" s="2"/>
      <c r="Y120" s="22"/>
      <c r="Z120" s="22"/>
      <c r="AA120" s="22"/>
      <c r="AB120" s="22"/>
      <c r="AC120" s="22"/>
      <c r="AD120" s="22"/>
      <c r="AE120" s="22"/>
    </row>
    <row r="121" spans="1:31" ht="15" customHeight="1">
      <c r="A121" s="23"/>
      <c r="B121" s="191"/>
      <c r="C121" s="192"/>
      <c r="D121" s="192"/>
      <c r="E121" s="192"/>
      <c r="F121" s="192"/>
      <c r="G121" s="192"/>
      <c r="H121" s="192"/>
      <c r="I121" s="26"/>
      <c r="J121" s="27"/>
      <c r="K121" s="28" t="str">
        <f t="shared" si="92"/>
        <v/>
      </c>
      <c r="L121" s="26" t="s">
        <v>45</v>
      </c>
      <c r="M121" s="27">
        <v>1</v>
      </c>
      <c r="N121" s="28" t="str">
        <f t="shared" si="93"/>
        <v>公斤</v>
      </c>
      <c r="O121" s="29" t="s">
        <v>27</v>
      </c>
      <c r="P121" s="30">
        <v>0.05</v>
      </c>
      <c r="Q121" s="30" t="str">
        <f t="shared" si="94"/>
        <v>公斤</v>
      </c>
      <c r="R121" s="28"/>
      <c r="S121" s="28"/>
      <c r="T121" s="33" t="str">
        <f t="shared" si="95"/>
        <v/>
      </c>
      <c r="U121" s="26" t="s">
        <v>31</v>
      </c>
      <c r="V121" s="27">
        <v>0.05</v>
      </c>
      <c r="W121" s="35" t="str">
        <f t="shared" si="96"/>
        <v>公斤</v>
      </c>
      <c r="X121" s="2"/>
      <c r="Y121" s="22"/>
      <c r="Z121" s="22"/>
      <c r="AA121" s="22"/>
      <c r="AB121" s="22"/>
      <c r="AC121" s="22"/>
      <c r="AD121" s="22"/>
      <c r="AE121" s="22"/>
    </row>
    <row r="122" spans="1:31" ht="15" customHeight="1">
      <c r="A122" s="23"/>
      <c r="B122" s="191"/>
      <c r="C122" s="192"/>
      <c r="D122" s="192"/>
      <c r="E122" s="192"/>
      <c r="F122" s="192"/>
      <c r="G122" s="192"/>
      <c r="H122" s="192"/>
      <c r="I122" s="26"/>
      <c r="J122" s="27"/>
      <c r="K122" s="28" t="str">
        <f t="shared" si="92"/>
        <v/>
      </c>
      <c r="L122" s="26" t="s">
        <v>27</v>
      </c>
      <c r="M122" s="27">
        <v>0.05</v>
      </c>
      <c r="N122" s="44" t="str">
        <f t="shared" si="93"/>
        <v>公斤</v>
      </c>
      <c r="O122" s="57" t="s">
        <v>44</v>
      </c>
      <c r="P122" s="58">
        <v>0.5</v>
      </c>
      <c r="Q122" s="58" t="str">
        <f t="shared" si="94"/>
        <v>公斤</v>
      </c>
      <c r="R122" s="28"/>
      <c r="S122" s="28"/>
      <c r="T122" s="33" t="str">
        <f t="shared" si="95"/>
        <v/>
      </c>
      <c r="U122" s="26" t="s">
        <v>193</v>
      </c>
      <c r="V122" s="27">
        <v>1</v>
      </c>
      <c r="W122" s="35" t="str">
        <f t="shared" si="96"/>
        <v>公斤</v>
      </c>
      <c r="X122" s="2"/>
      <c r="Y122" s="22"/>
      <c r="Z122" s="22"/>
      <c r="AA122" s="22"/>
      <c r="AB122" s="22"/>
      <c r="AC122" s="22"/>
      <c r="AD122" s="22"/>
      <c r="AE122" s="22"/>
    </row>
    <row r="123" spans="1:31" ht="15" customHeight="1" thickBot="1">
      <c r="A123" s="39"/>
      <c r="B123" s="191"/>
      <c r="C123" s="192"/>
      <c r="D123" s="192"/>
      <c r="E123" s="192"/>
      <c r="F123" s="192"/>
      <c r="G123" s="192"/>
      <c r="H123" s="192"/>
      <c r="I123" s="42"/>
      <c r="J123" s="43"/>
      <c r="K123" s="44" t="str">
        <f t="shared" si="92"/>
        <v/>
      </c>
      <c r="L123" s="42" t="s">
        <v>194</v>
      </c>
      <c r="M123" s="43"/>
      <c r="N123" s="61" t="str">
        <f t="shared" si="93"/>
        <v/>
      </c>
      <c r="O123" s="45"/>
      <c r="P123" s="46"/>
      <c r="Q123" s="46" t="str">
        <f t="shared" si="94"/>
        <v/>
      </c>
      <c r="R123" s="44"/>
      <c r="S123" s="44"/>
      <c r="T123" s="47" t="str">
        <f t="shared" si="95"/>
        <v/>
      </c>
      <c r="U123" s="42"/>
      <c r="V123" s="43"/>
      <c r="W123" s="49" t="str">
        <f t="shared" si="96"/>
        <v/>
      </c>
      <c r="X123" s="2"/>
      <c r="Y123" s="22"/>
      <c r="Z123" s="22"/>
      <c r="AA123" s="22"/>
      <c r="AB123" s="22"/>
      <c r="AC123" s="22"/>
      <c r="AD123" s="22"/>
      <c r="AE123" s="22"/>
    </row>
    <row r="124" spans="1:31" ht="15" customHeight="1">
      <c r="A124" s="12" t="s">
        <v>195</v>
      </c>
      <c r="B124" s="191">
        <v>5</v>
      </c>
      <c r="C124" s="192">
        <v>2.7</v>
      </c>
      <c r="D124" s="192">
        <v>2.2999999999999998</v>
      </c>
      <c r="E124" s="192">
        <v>3</v>
      </c>
      <c r="F124" s="192">
        <v>0</v>
      </c>
      <c r="G124" s="192">
        <v>0</v>
      </c>
      <c r="H124" s="190">
        <f>B124*70+C124*75+D124*25+E124*45</f>
        <v>745</v>
      </c>
      <c r="I124" s="255" t="s">
        <v>34</v>
      </c>
      <c r="J124" s="249"/>
      <c r="K124" s="52"/>
      <c r="L124" s="255" t="s">
        <v>130</v>
      </c>
      <c r="M124" s="249"/>
      <c r="N124" s="17"/>
      <c r="O124" s="254" t="s">
        <v>291</v>
      </c>
      <c r="P124" s="252"/>
      <c r="Q124" s="233"/>
      <c r="R124" s="52" t="s">
        <v>20</v>
      </c>
      <c r="S124" s="52"/>
      <c r="T124" s="52"/>
      <c r="U124" s="255" t="s">
        <v>196</v>
      </c>
      <c r="V124" s="249"/>
      <c r="W124" s="53"/>
      <c r="X124" s="2"/>
      <c r="Y124" s="22" t="str">
        <f>A124</f>
        <v>j2</v>
      </c>
      <c r="Z124" s="22" t="str">
        <f>I125&amp;" "&amp;I126&amp;" "&amp;I127&amp;" "&amp;I128&amp;" "&amp;I129</f>
        <v xml:space="preserve">米 糙米   </v>
      </c>
      <c r="AA124" s="22" t="str">
        <f>L125&amp;" "&amp;L126&amp;" "&amp;L127&amp;" "&amp;L128&amp;" "&amp;L129</f>
        <v xml:space="preserve">肉雞 醃漬花胡瓜 大蒜  </v>
      </c>
      <c r="AB124" s="22" t="str">
        <f>O125&amp;" "&amp;O126&amp;" "&amp;O127&amp;" "&amp;O128&amp;" "&amp;O129</f>
        <v>綠豆芽 豬絞肉 韮菜 胡蘿蔔 大蒜</v>
      </c>
      <c r="AC124" s="22" t="str">
        <f>R125&amp;" "&amp;R126&amp;" "&amp;R127&amp;" "&amp;R128&amp;" "&amp;R129</f>
        <v xml:space="preserve">蔬菜 大蒜   </v>
      </c>
      <c r="AD124" s="22" t="str">
        <f>U125&amp;" "&amp;U126&amp;" "&amp;U127&amp;" "&amp;U128&amp;" "&amp;U129</f>
        <v xml:space="preserve">乾海帶 雞蛋 薑  </v>
      </c>
      <c r="AE124" s="22"/>
    </row>
    <row r="125" spans="1:31" ht="15" customHeight="1">
      <c r="A125" s="23"/>
      <c r="B125" s="191"/>
      <c r="C125" s="192"/>
      <c r="D125" s="192"/>
      <c r="E125" s="192"/>
      <c r="F125" s="192"/>
      <c r="G125" s="192"/>
      <c r="H125" s="192"/>
      <c r="I125" s="26" t="s">
        <v>21</v>
      </c>
      <c r="J125" s="27">
        <v>7</v>
      </c>
      <c r="K125" s="28" t="str">
        <f t="shared" ref="K125:K129" si="97">IF(J125,"公斤","")</f>
        <v>公斤</v>
      </c>
      <c r="L125" s="26" t="s">
        <v>55</v>
      </c>
      <c r="M125" s="27">
        <v>9</v>
      </c>
      <c r="N125" s="28" t="str">
        <f t="shared" ref="N125:N129" si="98">IF(M125,"公斤","")</f>
        <v>公斤</v>
      </c>
      <c r="O125" s="31" t="s">
        <v>290</v>
      </c>
      <c r="P125" s="32">
        <v>5</v>
      </c>
      <c r="Q125" s="28" t="str">
        <f t="shared" ref="Q125:Q129" si="99">IF(P125,"公斤","")</f>
        <v>公斤</v>
      </c>
      <c r="R125" s="33" t="s">
        <v>17</v>
      </c>
      <c r="S125" s="33">
        <v>7</v>
      </c>
      <c r="T125" s="33" t="str">
        <f t="shared" ref="T125:T129" si="100">IF(S125,"公斤","")</f>
        <v>公斤</v>
      </c>
      <c r="U125" s="26" t="s">
        <v>94</v>
      </c>
      <c r="V125" s="27">
        <v>0.1</v>
      </c>
      <c r="W125" s="35" t="str">
        <f t="shared" ref="W125:W129" si="101">IF(V125,"公斤","")</f>
        <v>公斤</v>
      </c>
      <c r="X125" s="2"/>
      <c r="Y125" s="22"/>
      <c r="Z125" s="22"/>
      <c r="AA125" s="22"/>
      <c r="AB125" s="22"/>
      <c r="AC125" s="22"/>
      <c r="AD125" s="22"/>
      <c r="AE125" s="22"/>
    </row>
    <row r="126" spans="1:31" ht="15" customHeight="1">
      <c r="A126" s="23"/>
      <c r="B126" s="191"/>
      <c r="C126" s="192"/>
      <c r="D126" s="192"/>
      <c r="E126" s="192"/>
      <c r="F126" s="192"/>
      <c r="G126" s="192"/>
      <c r="H126" s="192"/>
      <c r="I126" s="26" t="s">
        <v>43</v>
      </c>
      <c r="J126" s="27">
        <v>3</v>
      </c>
      <c r="K126" s="28" t="str">
        <f t="shared" si="97"/>
        <v>公斤</v>
      </c>
      <c r="L126" s="26" t="s">
        <v>134</v>
      </c>
      <c r="M126" s="27">
        <v>2</v>
      </c>
      <c r="N126" s="28" t="str">
        <f t="shared" si="98"/>
        <v>公斤</v>
      </c>
      <c r="O126" s="31" t="s">
        <v>32</v>
      </c>
      <c r="P126" s="32">
        <v>1.7</v>
      </c>
      <c r="Q126" s="28" t="str">
        <f t="shared" si="99"/>
        <v>公斤</v>
      </c>
      <c r="R126" s="28" t="s">
        <v>27</v>
      </c>
      <c r="S126" s="28">
        <v>0.05</v>
      </c>
      <c r="T126" s="33" t="str">
        <f t="shared" si="100"/>
        <v>公斤</v>
      </c>
      <c r="U126" s="26" t="s">
        <v>40</v>
      </c>
      <c r="V126" s="27">
        <v>1</v>
      </c>
      <c r="W126" s="35" t="str">
        <f t="shared" si="101"/>
        <v>公斤</v>
      </c>
      <c r="X126" s="2"/>
      <c r="Y126" s="22"/>
      <c r="Z126" s="22"/>
      <c r="AA126" s="22"/>
      <c r="AB126" s="22"/>
      <c r="AC126" s="22"/>
      <c r="AD126" s="22"/>
      <c r="AE126" s="22"/>
    </row>
    <row r="127" spans="1:31" ht="15" customHeight="1">
      <c r="A127" s="23"/>
      <c r="B127" s="191"/>
      <c r="C127" s="192"/>
      <c r="D127" s="192"/>
      <c r="E127" s="192"/>
      <c r="F127" s="192"/>
      <c r="G127" s="192"/>
      <c r="H127" s="192"/>
      <c r="I127" s="26"/>
      <c r="J127" s="27"/>
      <c r="K127" s="28" t="str">
        <f t="shared" si="97"/>
        <v/>
      </c>
      <c r="L127" s="26" t="s">
        <v>27</v>
      </c>
      <c r="M127" s="27">
        <v>0.05</v>
      </c>
      <c r="N127" s="28" t="str">
        <f t="shared" si="98"/>
        <v>公斤</v>
      </c>
      <c r="O127" s="31" t="s">
        <v>284</v>
      </c>
      <c r="P127" s="32">
        <v>0.5</v>
      </c>
      <c r="Q127" s="28" t="str">
        <f t="shared" si="99"/>
        <v>公斤</v>
      </c>
      <c r="R127" s="28"/>
      <c r="S127" s="28"/>
      <c r="T127" s="33" t="str">
        <f t="shared" si="100"/>
        <v/>
      </c>
      <c r="U127" s="26" t="s">
        <v>31</v>
      </c>
      <c r="V127" s="27">
        <v>0.05</v>
      </c>
      <c r="W127" s="35" t="str">
        <f t="shared" si="101"/>
        <v>公斤</v>
      </c>
      <c r="X127" s="2"/>
      <c r="Y127" s="22"/>
      <c r="Z127" s="22"/>
      <c r="AA127" s="22"/>
      <c r="AB127" s="22"/>
      <c r="AC127" s="22"/>
      <c r="AD127" s="22"/>
      <c r="AE127" s="22"/>
    </row>
    <row r="128" spans="1:31" ht="15" customHeight="1">
      <c r="A128" s="23"/>
      <c r="B128" s="191"/>
      <c r="C128" s="192"/>
      <c r="D128" s="192"/>
      <c r="E128" s="192"/>
      <c r="F128" s="192"/>
      <c r="G128" s="192"/>
      <c r="H128" s="192"/>
      <c r="I128" s="26"/>
      <c r="J128" s="27"/>
      <c r="K128" s="28" t="str">
        <f t="shared" si="97"/>
        <v/>
      </c>
      <c r="L128" s="26"/>
      <c r="M128" s="27"/>
      <c r="N128" s="28" t="str">
        <f t="shared" si="98"/>
        <v/>
      </c>
      <c r="O128" s="26" t="s">
        <v>44</v>
      </c>
      <c r="P128" s="27">
        <v>0.5</v>
      </c>
      <c r="Q128" s="28" t="str">
        <f t="shared" si="99"/>
        <v>公斤</v>
      </c>
      <c r="R128" s="28"/>
      <c r="S128" s="28"/>
      <c r="T128" s="33" t="str">
        <f t="shared" si="100"/>
        <v/>
      </c>
      <c r="U128" s="26"/>
      <c r="V128" s="27"/>
      <c r="W128" s="35" t="str">
        <f t="shared" si="101"/>
        <v/>
      </c>
      <c r="X128" s="2"/>
      <c r="Y128" s="22"/>
      <c r="Z128" s="22"/>
      <c r="AA128" s="22"/>
      <c r="AB128" s="22"/>
      <c r="AC128" s="22"/>
      <c r="AD128" s="22"/>
      <c r="AE128" s="22"/>
    </row>
    <row r="129" spans="1:31" ht="15" customHeight="1" thickBot="1">
      <c r="A129" s="39"/>
      <c r="B129" s="191"/>
      <c r="C129" s="192"/>
      <c r="D129" s="192"/>
      <c r="E129" s="192"/>
      <c r="F129" s="192"/>
      <c r="G129" s="192"/>
      <c r="H129" s="192"/>
      <c r="I129" s="42"/>
      <c r="J129" s="43"/>
      <c r="K129" s="61" t="str">
        <f t="shared" si="97"/>
        <v/>
      </c>
      <c r="L129" s="42"/>
      <c r="M129" s="43"/>
      <c r="N129" s="61" t="str">
        <f t="shared" si="98"/>
        <v/>
      </c>
      <c r="O129" s="42" t="s">
        <v>27</v>
      </c>
      <c r="P129" s="43">
        <v>0.05</v>
      </c>
      <c r="Q129" s="61" t="str">
        <f t="shared" si="99"/>
        <v>公斤</v>
      </c>
      <c r="R129" s="61"/>
      <c r="S129" s="61"/>
      <c r="T129" s="64" t="str">
        <f t="shared" si="100"/>
        <v/>
      </c>
      <c r="U129" s="42"/>
      <c r="V129" s="43"/>
      <c r="W129" s="66" t="str">
        <f t="shared" si="101"/>
        <v/>
      </c>
      <c r="X129" s="2"/>
      <c r="Y129" s="22"/>
      <c r="Z129" s="22"/>
      <c r="AA129" s="22"/>
      <c r="AB129" s="22"/>
      <c r="AC129" s="22"/>
      <c r="AD129" s="22"/>
      <c r="AE129" s="22"/>
    </row>
    <row r="130" spans="1:31" ht="15" customHeight="1">
      <c r="A130" s="12" t="s">
        <v>197</v>
      </c>
      <c r="B130" s="191">
        <v>4</v>
      </c>
      <c r="C130" s="192">
        <v>3</v>
      </c>
      <c r="D130" s="192">
        <v>2</v>
      </c>
      <c r="E130" s="192">
        <v>3</v>
      </c>
      <c r="F130" s="192">
        <v>0</v>
      </c>
      <c r="G130" s="192">
        <v>0</v>
      </c>
      <c r="H130" s="190">
        <f>B130*70+C130*75+D130*25+E130*45</f>
        <v>690</v>
      </c>
      <c r="I130" s="255" t="s">
        <v>198</v>
      </c>
      <c r="J130" s="249"/>
      <c r="K130" s="17"/>
      <c r="L130" s="255" t="s">
        <v>98</v>
      </c>
      <c r="M130" s="249"/>
      <c r="N130" s="17"/>
      <c r="O130" s="255" t="s">
        <v>199</v>
      </c>
      <c r="P130" s="249"/>
      <c r="Q130" s="17"/>
      <c r="R130" s="17" t="s">
        <v>20</v>
      </c>
      <c r="S130" s="17"/>
      <c r="T130" s="17"/>
      <c r="U130" s="255" t="s">
        <v>200</v>
      </c>
      <c r="V130" s="249"/>
      <c r="W130" s="21"/>
      <c r="X130" s="2"/>
      <c r="Y130" s="22" t="str">
        <f>A130</f>
        <v>j3</v>
      </c>
      <c r="Z130" s="22" t="str">
        <f>I131&amp;" "&amp;I132&amp;" "&amp;I133&amp;" "&amp;I134&amp;" "&amp;I135</f>
        <v xml:space="preserve">刈包    </v>
      </c>
      <c r="AA130" s="22" t="str">
        <f>L131&amp;" "&amp;L132&amp;" "&amp;L133&amp;" "&amp;L134&amp;" "&amp;L135</f>
        <v xml:space="preserve">肉排 滷包   </v>
      </c>
      <c r="AB130" s="22" t="str">
        <f>O131&amp;" "&amp;O132&amp;" "&amp;O133&amp;" "&amp;O134&amp;" "&amp;O135</f>
        <v xml:space="preserve">酸菜 麵腸 大蒜  </v>
      </c>
      <c r="AC130" s="22" t="str">
        <f>R131&amp;" "&amp;R132&amp;" "&amp;R133&amp;" "&amp;R134&amp;" "&amp;R135</f>
        <v xml:space="preserve">蔬菜 大蒜   </v>
      </c>
      <c r="AD130" s="22" t="str">
        <f>U131&amp;" "&amp;U132&amp;" "&amp;U133&amp;" "&amp;U134&amp;" "&amp;U135</f>
        <v>雞蛋 糙米 胡蘿蔔 乾香菇 蒲瓜</v>
      </c>
      <c r="AE130" s="22"/>
    </row>
    <row r="131" spans="1:31" ht="15" customHeight="1">
      <c r="A131" s="23"/>
      <c r="B131" s="191"/>
      <c r="C131" s="192"/>
      <c r="D131" s="192"/>
      <c r="E131" s="192"/>
      <c r="F131" s="192"/>
      <c r="G131" s="192"/>
      <c r="H131" s="192"/>
      <c r="I131" s="26" t="s">
        <v>201</v>
      </c>
      <c r="J131" s="27">
        <v>4</v>
      </c>
      <c r="K131" s="28" t="str">
        <f t="shared" ref="K131:K135" si="102">IF(J131,"公斤","")</f>
        <v>公斤</v>
      </c>
      <c r="L131" s="26" t="s">
        <v>102</v>
      </c>
      <c r="M131" s="27">
        <v>6</v>
      </c>
      <c r="N131" s="28" t="str">
        <f t="shared" ref="N131:N135" si="103">IF(M131,"公斤","")</f>
        <v>公斤</v>
      </c>
      <c r="O131" s="26" t="s">
        <v>202</v>
      </c>
      <c r="P131" s="27">
        <v>3</v>
      </c>
      <c r="Q131" s="28" t="str">
        <f t="shared" ref="Q131:Q135" si="104">IF(P131,"公斤","")</f>
        <v>公斤</v>
      </c>
      <c r="R131" s="33" t="s">
        <v>17</v>
      </c>
      <c r="S131" s="33">
        <v>7</v>
      </c>
      <c r="T131" s="33" t="str">
        <f t="shared" ref="T131:T135" si="105">IF(S131,"公斤","")</f>
        <v>公斤</v>
      </c>
      <c r="U131" s="26" t="s">
        <v>40</v>
      </c>
      <c r="V131" s="27">
        <v>1</v>
      </c>
      <c r="W131" s="35" t="str">
        <f t="shared" ref="W131:W135" si="106">IF(V131,"公斤","")</f>
        <v>公斤</v>
      </c>
      <c r="X131" s="2"/>
      <c r="Y131" s="22"/>
      <c r="Z131" s="22"/>
      <c r="AA131" s="22"/>
      <c r="AB131" s="22"/>
      <c r="AC131" s="22"/>
      <c r="AD131" s="22"/>
      <c r="AE131" s="22"/>
    </row>
    <row r="132" spans="1:31" ht="15" customHeight="1">
      <c r="A132" s="23"/>
      <c r="B132" s="191"/>
      <c r="C132" s="192"/>
      <c r="D132" s="192"/>
      <c r="E132" s="192"/>
      <c r="F132" s="192"/>
      <c r="G132" s="192"/>
      <c r="H132" s="192"/>
      <c r="I132" s="26"/>
      <c r="J132" s="27"/>
      <c r="K132" s="28" t="str">
        <f t="shared" si="102"/>
        <v/>
      </c>
      <c r="L132" s="26" t="s">
        <v>88</v>
      </c>
      <c r="M132" s="27"/>
      <c r="N132" s="28" t="str">
        <f t="shared" si="103"/>
        <v/>
      </c>
      <c r="O132" s="26" t="s">
        <v>203</v>
      </c>
      <c r="P132" s="27">
        <v>3</v>
      </c>
      <c r="Q132" s="28" t="str">
        <f t="shared" si="104"/>
        <v>公斤</v>
      </c>
      <c r="R132" s="28" t="s">
        <v>27</v>
      </c>
      <c r="S132" s="28">
        <v>0.05</v>
      </c>
      <c r="T132" s="33" t="str">
        <f t="shared" si="105"/>
        <v>公斤</v>
      </c>
      <c r="U132" s="31" t="s">
        <v>43</v>
      </c>
      <c r="V132" s="27">
        <v>4</v>
      </c>
      <c r="W132" s="35" t="str">
        <f t="shared" si="106"/>
        <v>公斤</v>
      </c>
      <c r="X132" s="2"/>
      <c r="Y132" s="22"/>
      <c r="Z132" s="22"/>
      <c r="AA132" s="22"/>
      <c r="AB132" s="22"/>
      <c r="AC132" s="22"/>
      <c r="AD132" s="22"/>
      <c r="AE132" s="22"/>
    </row>
    <row r="133" spans="1:31" ht="15" customHeight="1">
      <c r="A133" s="23"/>
      <c r="B133" s="191"/>
      <c r="C133" s="192"/>
      <c r="D133" s="192"/>
      <c r="E133" s="192"/>
      <c r="F133" s="192"/>
      <c r="G133" s="192"/>
      <c r="H133" s="192"/>
      <c r="I133" s="26"/>
      <c r="J133" s="27"/>
      <c r="K133" s="28" t="str">
        <f t="shared" si="102"/>
        <v/>
      </c>
      <c r="L133" s="26"/>
      <c r="M133" s="27"/>
      <c r="N133" s="28" t="str">
        <f t="shared" si="103"/>
        <v/>
      </c>
      <c r="O133" s="26" t="s">
        <v>27</v>
      </c>
      <c r="P133" s="27">
        <v>0.05</v>
      </c>
      <c r="Q133" s="28" t="str">
        <f t="shared" si="104"/>
        <v>公斤</v>
      </c>
      <c r="R133" s="28"/>
      <c r="S133" s="28"/>
      <c r="T133" s="33" t="str">
        <f t="shared" si="105"/>
        <v/>
      </c>
      <c r="U133" s="26" t="s">
        <v>44</v>
      </c>
      <c r="V133" s="27">
        <v>0.5</v>
      </c>
      <c r="W133" s="35" t="str">
        <f t="shared" si="106"/>
        <v>公斤</v>
      </c>
      <c r="X133" s="2"/>
      <c r="Y133" s="22"/>
      <c r="Z133" s="22"/>
      <c r="AA133" s="22"/>
      <c r="AB133" s="22"/>
      <c r="AC133" s="22"/>
      <c r="AD133" s="22"/>
      <c r="AE133" s="22"/>
    </row>
    <row r="134" spans="1:31" ht="15" customHeight="1">
      <c r="A134" s="23"/>
      <c r="B134" s="191"/>
      <c r="C134" s="192"/>
      <c r="D134" s="192"/>
      <c r="E134" s="192"/>
      <c r="F134" s="192"/>
      <c r="G134" s="192"/>
      <c r="H134" s="192"/>
      <c r="I134" s="26"/>
      <c r="J134" s="27"/>
      <c r="K134" s="28" t="str">
        <f t="shared" si="102"/>
        <v/>
      </c>
      <c r="L134" s="26"/>
      <c r="M134" s="27"/>
      <c r="N134" s="28" t="str">
        <f t="shared" si="103"/>
        <v/>
      </c>
      <c r="O134" s="26"/>
      <c r="P134" s="27"/>
      <c r="Q134" s="28" t="str">
        <f t="shared" si="104"/>
        <v/>
      </c>
      <c r="R134" s="28"/>
      <c r="S134" s="28"/>
      <c r="T134" s="33" t="str">
        <f t="shared" si="105"/>
        <v/>
      </c>
      <c r="U134" s="26" t="s">
        <v>29</v>
      </c>
      <c r="V134" s="27">
        <v>0.01</v>
      </c>
      <c r="W134" s="35" t="str">
        <f t="shared" si="106"/>
        <v>公斤</v>
      </c>
      <c r="X134" s="2"/>
      <c r="Y134" s="22"/>
      <c r="Z134" s="22"/>
      <c r="AA134" s="22"/>
      <c r="AB134" s="22"/>
      <c r="AC134" s="22"/>
      <c r="AD134" s="22"/>
      <c r="AE134" s="22"/>
    </row>
    <row r="135" spans="1:31" ht="15" customHeight="1" thickBot="1">
      <c r="A135" s="39"/>
      <c r="B135" s="191"/>
      <c r="C135" s="192"/>
      <c r="D135" s="192"/>
      <c r="E135" s="192"/>
      <c r="F135" s="192"/>
      <c r="G135" s="192"/>
      <c r="H135" s="192"/>
      <c r="I135" s="42"/>
      <c r="J135" s="43"/>
      <c r="K135" s="44" t="str">
        <f t="shared" si="102"/>
        <v/>
      </c>
      <c r="L135" s="42"/>
      <c r="M135" s="43"/>
      <c r="N135" s="44" t="str">
        <f t="shared" si="103"/>
        <v/>
      </c>
      <c r="O135" s="42"/>
      <c r="P135" s="43"/>
      <c r="Q135" s="44" t="str">
        <f t="shared" si="104"/>
        <v/>
      </c>
      <c r="R135" s="44"/>
      <c r="S135" s="44"/>
      <c r="T135" s="47" t="str">
        <f t="shared" si="105"/>
        <v/>
      </c>
      <c r="U135" s="42" t="s">
        <v>204</v>
      </c>
      <c r="V135" s="43">
        <v>2</v>
      </c>
      <c r="W135" s="49" t="str">
        <f t="shared" si="106"/>
        <v>公斤</v>
      </c>
      <c r="X135" s="2"/>
      <c r="Y135" s="22"/>
      <c r="Z135" s="22"/>
      <c r="AA135" s="22"/>
      <c r="AB135" s="22"/>
      <c r="AC135" s="22"/>
      <c r="AD135" s="22"/>
      <c r="AE135" s="22"/>
    </row>
    <row r="136" spans="1:31" ht="15" customHeight="1">
      <c r="A136" s="12" t="s">
        <v>205</v>
      </c>
      <c r="B136" s="191">
        <v>6.4</v>
      </c>
      <c r="C136" s="192">
        <v>3</v>
      </c>
      <c r="D136" s="192">
        <v>1.6</v>
      </c>
      <c r="E136" s="192">
        <v>3</v>
      </c>
      <c r="F136" s="192">
        <v>0</v>
      </c>
      <c r="G136" s="192">
        <v>0</v>
      </c>
      <c r="H136" s="190">
        <f>B136*70+C136*75+D136*25+E136*45</f>
        <v>848</v>
      </c>
      <c r="I136" s="255" t="s">
        <v>34</v>
      </c>
      <c r="J136" s="249"/>
      <c r="K136" s="52"/>
      <c r="L136" s="246" t="s">
        <v>150</v>
      </c>
      <c r="M136" s="258"/>
      <c r="N136" s="52"/>
      <c r="O136" s="259" t="s">
        <v>37</v>
      </c>
      <c r="P136" s="249"/>
      <c r="Q136" s="52"/>
      <c r="R136" s="52" t="s">
        <v>20</v>
      </c>
      <c r="S136" s="52"/>
      <c r="T136" s="52"/>
      <c r="U136" s="260" t="s">
        <v>292</v>
      </c>
      <c r="V136" s="252"/>
      <c r="W136" s="53"/>
      <c r="X136" s="2"/>
      <c r="Y136" s="22" t="str">
        <f>A136</f>
        <v>j4</v>
      </c>
      <c r="Z136" s="22" t="str">
        <f>I137&amp;" "&amp;I138&amp;" "&amp;I139&amp;" "&amp;I140&amp;" "&amp;I141</f>
        <v xml:space="preserve">米 糙米   </v>
      </c>
      <c r="AA136" s="22" t="str">
        <f>L137&amp;" "&amp;L138&amp;" "&amp;L139&amp;" "&amp;L140&amp;" "&amp;L141</f>
        <v xml:space="preserve">魚排 梅子粉   </v>
      </c>
      <c r="AB136" s="22" t="str">
        <f>O137&amp;" "&amp;O138&amp;" "&amp;O139&amp;" "&amp;O140&amp;" "&amp;O141</f>
        <v xml:space="preserve">麻竹筍干 四角油豆腐 大蒜  </v>
      </c>
      <c r="AC136" s="22" t="str">
        <f>R137&amp;" "&amp;R138&amp;" "&amp;R139&amp;" "&amp;R140&amp;" "&amp;R141</f>
        <v xml:space="preserve">蔬菜 大蒜   </v>
      </c>
      <c r="AD136" s="22" t="str">
        <f>U137&amp;" "&amp;U138&amp;" "&amp;U139&amp;" "&amp;U140&amp;" "&amp;U141</f>
        <v xml:space="preserve">紅豆 二砂糖   </v>
      </c>
      <c r="AE136" s="22"/>
    </row>
    <row r="137" spans="1:31" ht="15" customHeight="1">
      <c r="A137" s="23"/>
      <c r="B137" s="191"/>
      <c r="C137" s="192"/>
      <c r="D137" s="192"/>
      <c r="E137" s="192"/>
      <c r="F137" s="192"/>
      <c r="G137" s="192"/>
      <c r="H137" s="192"/>
      <c r="I137" s="26" t="s">
        <v>21</v>
      </c>
      <c r="J137" s="27">
        <v>7</v>
      </c>
      <c r="K137" s="28" t="str">
        <f t="shared" ref="K137:K141" si="107">IF(J137,"公斤","")</f>
        <v>公斤</v>
      </c>
      <c r="L137" s="26" t="s">
        <v>22</v>
      </c>
      <c r="M137" s="27">
        <v>6.5</v>
      </c>
      <c r="N137" s="28" t="str">
        <f t="shared" ref="N137:N141" si="108">IF(M137,"公斤","")</f>
        <v>公斤</v>
      </c>
      <c r="O137" s="31" t="s">
        <v>41</v>
      </c>
      <c r="P137" s="32">
        <v>2</v>
      </c>
      <c r="Q137" s="28" t="str">
        <f t="shared" ref="Q137:Q141" si="109">IF(P137,"公斤","")</f>
        <v>公斤</v>
      </c>
      <c r="R137" s="33" t="s">
        <v>17</v>
      </c>
      <c r="S137" s="33">
        <v>7</v>
      </c>
      <c r="T137" s="33" t="str">
        <f t="shared" ref="T137:T141" si="110">IF(S137,"公斤","")</f>
        <v>公斤</v>
      </c>
      <c r="U137" s="235" t="s">
        <v>293</v>
      </c>
      <c r="V137" s="234">
        <v>2.5</v>
      </c>
      <c r="W137" s="236" t="str">
        <f t="shared" ref="W137:W141" si="111">IF(V137,"公斤","")</f>
        <v>公斤</v>
      </c>
      <c r="X137" s="2"/>
      <c r="Y137" s="22"/>
      <c r="Z137" s="22"/>
      <c r="AA137" s="22"/>
      <c r="AB137" s="22"/>
      <c r="AC137" s="22"/>
      <c r="AD137" s="22"/>
      <c r="AE137" s="22"/>
    </row>
    <row r="138" spans="1:31" ht="15" customHeight="1">
      <c r="A138" s="23"/>
      <c r="B138" s="191"/>
      <c r="C138" s="192"/>
      <c r="D138" s="192"/>
      <c r="E138" s="192"/>
      <c r="F138" s="192"/>
      <c r="G138" s="192"/>
      <c r="H138" s="192"/>
      <c r="I138" s="26" t="s">
        <v>43</v>
      </c>
      <c r="J138" s="27">
        <v>3</v>
      </c>
      <c r="K138" s="28" t="str">
        <f t="shared" si="107"/>
        <v>公斤</v>
      </c>
      <c r="L138" s="26" t="s">
        <v>153</v>
      </c>
      <c r="M138" s="27"/>
      <c r="N138" s="28" t="str">
        <f t="shared" si="108"/>
        <v/>
      </c>
      <c r="O138" s="31" t="s">
        <v>46</v>
      </c>
      <c r="P138" s="32">
        <v>3</v>
      </c>
      <c r="Q138" s="28" t="str">
        <f t="shared" si="109"/>
        <v>公斤</v>
      </c>
      <c r="R138" s="28" t="s">
        <v>27</v>
      </c>
      <c r="S138" s="28">
        <v>0.05</v>
      </c>
      <c r="T138" s="33" t="str">
        <f t="shared" si="110"/>
        <v>公斤</v>
      </c>
      <c r="U138" s="38" t="s">
        <v>69</v>
      </c>
      <c r="V138" s="28">
        <v>1</v>
      </c>
      <c r="W138" s="35" t="str">
        <f t="shared" si="111"/>
        <v>公斤</v>
      </c>
      <c r="X138" s="2"/>
      <c r="Y138" s="22"/>
      <c r="Z138" s="22"/>
      <c r="AA138" s="22"/>
      <c r="AB138" s="22"/>
      <c r="AC138" s="22"/>
      <c r="AD138" s="22"/>
      <c r="AE138" s="22"/>
    </row>
    <row r="139" spans="1:31" ht="15" customHeight="1">
      <c r="A139" s="23"/>
      <c r="B139" s="191"/>
      <c r="C139" s="192"/>
      <c r="D139" s="192"/>
      <c r="E139" s="192"/>
      <c r="F139" s="192"/>
      <c r="G139" s="192"/>
      <c r="H139" s="192"/>
      <c r="I139" s="26"/>
      <c r="J139" s="27"/>
      <c r="K139" s="28" t="str">
        <f t="shared" si="107"/>
        <v/>
      </c>
      <c r="L139" s="26"/>
      <c r="M139" s="27"/>
      <c r="N139" s="28" t="str">
        <f t="shared" si="108"/>
        <v/>
      </c>
      <c r="O139" s="31" t="s">
        <v>27</v>
      </c>
      <c r="P139" s="32">
        <v>0.05</v>
      </c>
      <c r="Q139" s="28" t="str">
        <f t="shared" si="109"/>
        <v>公斤</v>
      </c>
      <c r="R139" s="28"/>
      <c r="S139" s="28"/>
      <c r="T139" s="33" t="str">
        <f t="shared" si="110"/>
        <v/>
      </c>
      <c r="U139" s="38"/>
      <c r="V139" s="28"/>
      <c r="W139" s="35" t="str">
        <f t="shared" si="111"/>
        <v/>
      </c>
      <c r="X139" s="2"/>
      <c r="Y139" s="22"/>
      <c r="Z139" s="22"/>
      <c r="AA139" s="22"/>
      <c r="AB139" s="22"/>
      <c r="AC139" s="22"/>
      <c r="AD139" s="22"/>
      <c r="AE139" s="22"/>
    </row>
    <row r="140" spans="1:31" ht="15" customHeight="1">
      <c r="A140" s="23"/>
      <c r="B140" s="191"/>
      <c r="C140" s="192"/>
      <c r="D140" s="192"/>
      <c r="E140" s="192"/>
      <c r="F140" s="192"/>
      <c r="G140" s="192"/>
      <c r="H140" s="192"/>
      <c r="I140" s="26"/>
      <c r="J140" s="27"/>
      <c r="K140" s="28" t="str">
        <f t="shared" si="107"/>
        <v/>
      </c>
      <c r="L140" s="26"/>
      <c r="M140" s="27"/>
      <c r="N140" s="28" t="str">
        <f t="shared" si="108"/>
        <v/>
      </c>
      <c r="O140" s="26"/>
      <c r="P140" s="27"/>
      <c r="Q140" s="28" t="str">
        <f t="shared" si="109"/>
        <v/>
      </c>
      <c r="R140" s="28"/>
      <c r="S140" s="28"/>
      <c r="T140" s="33" t="str">
        <f t="shared" si="110"/>
        <v/>
      </c>
      <c r="U140" s="38"/>
      <c r="V140" s="28"/>
      <c r="W140" s="35" t="str">
        <f t="shared" si="111"/>
        <v/>
      </c>
      <c r="X140" s="2"/>
      <c r="Y140" s="22"/>
      <c r="Z140" s="22"/>
      <c r="AA140" s="22"/>
      <c r="AB140" s="22"/>
      <c r="AC140" s="22"/>
      <c r="AD140" s="22"/>
      <c r="AE140" s="22"/>
    </row>
    <row r="141" spans="1:31" ht="15" customHeight="1" thickBot="1">
      <c r="A141" s="39"/>
      <c r="B141" s="191"/>
      <c r="C141" s="192"/>
      <c r="D141" s="192"/>
      <c r="E141" s="192"/>
      <c r="F141" s="192"/>
      <c r="G141" s="192"/>
      <c r="H141" s="192"/>
      <c r="I141" s="42"/>
      <c r="J141" s="43"/>
      <c r="K141" s="61" t="str">
        <f t="shared" si="107"/>
        <v/>
      </c>
      <c r="L141" s="139"/>
      <c r="M141" s="140"/>
      <c r="N141" s="61" t="str">
        <f t="shared" si="108"/>
        <v/>
      </c>
      <c r="O141" s="42"/>
      <c r="P141" s="43"/>
      <c r="Q141" s="61" t="str">
        <f t="shared" si="109"/>
        <v/>
      </c>
      <c r="R141" s="61"/>
      <c r="S141" s="61"/>
      <c r="T141" s="64" t="str">
        <f t="shared" si="110"/>
        <v/>
      </c>
      <c r="U141" s="65"/>
      <c r="V141" s="61"/>
      <c r="W141" s="66" t="str">
        <f t="shared" si="111"/>
        <v/>
      </c>
      <c r="X141" s="2"/>
      <c r="Y141" s="22"/>
      <c r="Z141" s="22"/>
      <c r="AA141" s="22"/>
      <c r="AB141" s="22"/>
      <c r="AC141" s="22"/>
      <c r="AD141" s="22"/>
      <c r="AE141" s="22"/>
    </row>
    <row r="142" spans="1:31" ht="15" customHeight="1">
      <c r="A142" s="12" t="s">
        <v>206</v>
      </c>
      <c r="B142" s="191">
        <v>5</v>
      </c>
      <c r="C142" s="192">
        <v>3.4</v>
      </c>
      <c r="D142" s="192">
        <v>2.2000000000000002</v>
      </c>
      <c r="E142" s="192">
        <v>3.2</v>
      </c>
      <c r="F142" s="192">
        <v>0</v>
      </c>
      <c r="G142" s="192">
        <v>0</v>
      </c>
      <c r="H142" s="190">
        <f>B142*70+C142*75+D142*25+E142*45</f>
        <v>804</v>
      </c>
      <c r="I142" s="255" t="s">
        <v>207</v>
      </c>
      <c r="J142" s="249"/>
      <c r="K142" s="17"/>
      <c r="L142" s="255" t="s">
        <v>208</v>
      </c>
      <c r="M142" s="249"/>
      <c r="N142" s="17"/>
      <c r="O142" s="256" t="s">
        <v>209</v>
      </c>
      <c r="P142" s="257"/>
      <c r="Q142" s="17"/>
      <c r="R142" s="17" t="s">
        <v>20</v>
      </c>
      <c r="S142" s="17"/>
      <c r="T142" s="17"/>
      <c r="U142" s="256" t="s">
        <v>210</v>
      </c>
      <c r="V142" s="257"/>
      <c r="W142" s="21"/>
      <c r="X142" s="2"/>
      <c r="Y142" s="22" t="str">
        <f>A142</f>
        <v>j5</v>
      </c>
      <c r="Z142" s="22" t="str">
        <f>I143&amp;" "&amp;I144&amp;" "&amp;I145&amp;" "&amp;I146&amp;" "&amp;I147</f>
        <v xml:space="preserve">米 芝麻(熟)   </v>
      </c>
      <c r="AA142" s="22" t="str">
        <f>L143&amp;" "&amp;L144&amp;" "&amp;L145&amp;" "&amp;L146&amp;" "&amp;L147</f>
        <v xml:space="preserve">豬後腿肉 韓式泡菜 甘藍 大蒜 </v>
      </c>
      <c r="AB142" s="22" t="str">
        <f>O143&amp;" "&amp;O144&amp;" "&amp;O145&amp;" "&amp;O146&amp;" "&amp;O147</f>
        <v xml:space="preserve">小魚干 豆干 油花生 大蒜 </v>
      </c>
      <c r="AC142" s="22" t="str">
        <f>R143&amp;" "&amp;R144&amp;" "&amp;R145&amp;" "&amp;R146&amp;" "&amp;R147</f>
        <v xml:space="preserve">蔬菜 大蒜   </v>
      </c>
      <c r="AD142" s="22" t="str">
        <f>U143&amp;" "&amp;U144&amp;" "&amp;U145&amp;" "&amp;U146&amp;" "&amp;U147</f>
        <v xml:space="preserve">冬瓜 薑 貢丸  </v>
      </c>
      <c r="AE142" s="22"/>
    </row>
    <row r="143" spans="1:31" ht="15" customHeight="1">
      <c r="A143" s="23"/>
      <c r="B143" s="25"/>
      <c r="C143" s="25"/>
      <c r="D143" s="25"/>
      <c r="E143" s="25"/>
      <c r="F143" s="25"/>
      <c r="G143" s="25"/>
      <c r="H143" s="25"/>
      <c r="I143" s="26" t="s">
        <v>21</v>
      </c>
      <c r="J143" s="27">
        <v>10</v>
      </c>
      <c r="K143" s="28" t="str">
        <f t="shared" ref="K143:K147" si="112">IF(J143,"公斤","")</f>
        <v>公斤</v>
      </c>
      <c r="L143" s="26" t="s">
        <v>39</v>
      </c>
      <c r="M143" s="27">
        <v>6</v>
      </c>
      <c r="N143" s="28" t="str">
        <f t="shared" ref="N143:N147" si="113">IF(M143,"公斤","")</f>
        <v>公斤</v>
      </c>
      <c r="O143" s="38" t="s">
        <v>211</v>
      </c>
      <c r="P143" s="28">
        <v>0.2</v>
      </c>
      <c r="Q143" s="28" t="str">
        <f t="shared" ref="Q143:Q147" si="114">IF(P143,"公斤","")</f>
        <v>公斤</v>
      </c>
      <c r="R143" s="33" t="s">
        <v>17</v>
      </c>
      <c r="S143" s="33">
        <v>7</v>
      </c>
      <c r="T143" s="33" t="str">
        <f t="shared" ref="T143:T147" si="115">IF(S143,"公斤","")</f>
        <v>公斤</v>
      </c>
      <c r="U143" s="26" t="s">
        <v>154</v>
      </c>
      <c r="V143" s="27">
        <v>4</v>
      </c>
      <c r="W143" s="35" t="str">
        <f t="shared" ref="W143:W147" si="116">IF(V143,"公斤","")</f>
        <v>公斤</v>
      </c>
      <c r="X143" s="2"/>
      <c r="Y143" s="22"/>
      <c r="Z143" s="22"/>
      <c r="AA143" s="22"/>
      <c r="AB143" s="22"/>
      <c r="AC143" s="22"/>
      <c r="AD143" s="22"/>
      <c r="AE143" s="22"/>
    </row>
    <row r="144" spans="1:31" ht="15" customHeight="1">
      <c r="A144" s="23"/>
      <c r="B144" s="25"/>
      <c r="C144" s="25"/>
      <c r="D144" s="25"/>
      <c r="E144" s="25"/>
      <c r="F144" s="25"/>
      <c r="G144" s="25"/>
      <c r="H144" s="25"/>
      <c r="I144" s="26" t="s">
        <v>86</v>
      </c>
      <c r="J144" s="27">
        <v>0.05</v>
      </c>
      <c r="K144" s="28" t="str">
        <f t="shared" si="112"/>
        <v>公斤</v>
      </c>
      <c r="L144" s="26" t="s">
        <v>212</v>
      </c>
      <c r="M144" s="27">
        <v>1</v>
      </c>
      <c r="N144" s="28" t="str">
        <f t="shared" si="113"/>
        <v>公斤</v>
      </c>
      <c r="O144" s="38" t="s">
        <v>65</v>
      </c>
      <c r="P144" s="28">
        <v>4</v>
      </c>
      <c r="Q144" s="28" t="str">
        <f t="shared" si="114"/>
        <v>公斤</v>
      </c>
      <c r="R144" s="28" t="s">
        <v>27</v>
      </c>
      <c r="S144" s="28">
        <v>0.05</v>
      </c>
      <c r="T144" s="33" t="str">
        <f t="shared" si="115"/>
        <v>公斤</v>
      </c>
      <c r="U144" s="31" t="s">
        <v>31</v>
      </c>
      <c r="V144" s="27">
        <v>0.05</v>
      </c>
      <c r="W144" s="35" t="str">
        <f t="shared" si="116"/>
        <v>公斤</v>
      </c>
      <c r="X144" s="2"/>
      <c r="Y144" s="22"/>
      <c r="Z144" s="22"/>
      <c r="AA144" s="22"/>
      <c r="AB144" s="22"/>
      <c r="AC144" s="22"/>
      <c r="AD144" s="22"/>
      <c r="AE144" s="22"/>
    </row>
    <row r="145" spans="1:31" ht="15" customHeight="1">
      <c r="A145" s="23"/>
      <c r="B145" s="25"/>
      <c r="C145" s="25"/>
      <c r="D145" s="25"/>
      <c r="E145" s="25"/>
      <c r="F145" s="25"/>
      <c r="G145" s="25"/>
      <c r="H145" s="25"/>
      <c r="I145" s="26"/>
      <c r="J145" s="27"/>
      <c r="K145" s="28" t="str">
        <f t="shared" si="112"/>
        <v/>
      </c>
      <c r="L145" s="26" t="s">
        <v>59</v>
      </c>
      <c r="M145" s="27">
        <v>3</v>
      </c>
      <c r="N145" s="28" t="str">
        <f t="shared" si="113"/>
        <v>公斤</v>
      </c>
      <c r="O145" s="38" t="s">
        <v>49</v>
      </c>
      <c r="P145" s="28">
        <v>0.1</v>
      </c>
      <c r="Q145" s="28" t="str">
        <f t="shared" si="114"/>
        <v>公斤</v>
      </c>
      <c r="R145" s="28"/>
      <c r="S145" s="28"/>
      <c r="T145" s="33" t="str">
        <f t="shared" si="115"/>
        <v/>
      </c>
      <c r="U145" s="29" t="s">
        <v>28</v>
      </c>
      <c r="V145" s="30">
        <v>2</v>
      </c>
      <c r="W145" s="35" t="str">
        <f t="shared" si="116"/>
        <v>公斤</v>
      </c>
      <c r="X145" s="2"/>
      <c r="Y145" s="22"/>
      <c r="Z145" s="22"/>
      <c r="AA145" s="22"/>
      <c r="AB145" s="22"/>
      <c r="AC145" s="22"/>
      <c r="AD145" s="22"/>
      <c r="AE145" s="22"/>
    </row>
    <row r="146" spans="1:31" ht="15" customHeight="1">
      <c r="A146" s="23"/>
      <c r="B146" s="25"/>
      <c r="C146" s="25"/>
      <c r="D146" s="25"/>
      <c r="E146" s="25"/>
      <c r="F146" s="25"/>
      <c r="G146" s="25"/>
      <c r="H146" s="25"/>
      <c r="I146" s="26"/>
      <c r="J146" s="27"/>
      <c r="K146" s="28" t="str">
        <f t="shared" si="112"/>
        <v/>
      </c>
      <c r="L146" s="26" t="s">
        <v>27</v>
      </c>
      <c r="M146" s="27">
        <v>0.05</v>
      </c>
      <c r="N146" s="28" t="str">
        <f t="shared" si="113"/>
        <v>公斤</v>
      </c>
      <c r="O146" s="38" t="s">
        <v>27</v>
      </c>
      <c r="P146" s="28">
        <v>0.05</v>
      </c>
      <c r="Q146" s="28" t="str">
        <f t="shared" si="114"/>
        <v>公斤</v>
      </c>
      <c r="R146" s="28"/>
      <c r="S146" s="28"/>
      <c r="T146" s="33" t="str">
        <f t="shared" si="115"/>
        <v/>
      </c>
      <c r="U146" s="26"/>
      <c r="V146" s="27"/>
      <c r="W146" s="35" t="str">
        <f t="shared" si="116"/>
        <v/>
      </c>
      <c r="X146" s="2"/>
      <c r="Y146" s="22"/>
      <c r="Z146" s="22"/>
      <c r="AA146" s="22"/>
      <c r="AB146" s="22"/>
      <c r="AC146" s="22"/>
      <c r="AD146" s="22"/>
      <c r="AE146" s="22"/>
    </row>
    <row r="147" spans="1:31" ht="15" customHeight="1" thickBot="1">
      <c r="A147" s="39"/>
      <c r="B147" s="120"/>
      <c r="C147" s="120"/>
      <c r="D147" s="120"/>
      <c r="E147" s="120"/>
      <c r="F147" s="120"/>
      <c r="G147" s="120"/>
      <c r="H147" s="60"/>
      <c r="I147" s="42"/>
      <c r="J147" s="43"/>
      <c r="K147" s="61" t="str">
        <f t="shared" si="112"/>
        <v/>
      </c>
      <c r="L147" s="42"/>
      <c r="M147" s="43"/>
      <c r="N147" s="61" t="str">
        <f t="shared" si="113"/>
        <v/>
      </c>
      <c r="O147" s="65"/>
      <c r="P147" s="61"/>
      <c r="Q147" s="61" t="str">
        <f t="shared" si="114"/>
        <v/>
      </c>
      <c r="R147" s="61"/>
      <c r="S147" s="61"/>
      <c r="T147" s="64" t="str">
        <f t="shared" si="115"/>
        <v/>
      </c>
      <c r="U147" s="42"/>
      <c r="V147" s="43"/>
      <c r="W147" s="66" t="str">
        <f t="shared" si="116"/>
        <v/>
      </c>
      <c r="X147" s="2"/>
      <c r="Y147" s="22"/>
      <c r="Z147" s="22"/>
      <c r="AA147" s="22"/>
      <c r="AB147" s="22"/>
      <c r="AC147" s="22"/>
      <c r="AD147" s="22"/>
      <c r="AE147" s="22"/>
    </row>
  </sheetData>
  <mergeCells count="31">
    <mergeCell ref="I142:J142"/>
    <mergeCell ref="L142:M142"/>
    <mergeCell ref="O142:P142"/>
    <mergeCell ref="U142:V142"/>
    <mergeCell ref="I130:J130"/>
    <mergeCell ref="L130:M130"/>
    <mergeCell ref="O130:P130"/>
    <mergeCell ref="U130:V130"/>
    <mergeCell ref="L136:M136"/>
    <mergeCell ref="O136:P136"/>
    <mergeCell ref="U136:V136"/>
    <mergeCell ref="I136:J136"/>
    <mergeCell ref="I112:J112"/>
    <mergeCell ref="U112:V112"/>
    <mergeCell ref="O124:P124"/>
    <mergeCell ref="U124:V124"/>
    <mergeCell ref="L112:M112"/>
    <mergeCell ref="I118:J118"/>
    <mergeCell ref="L118:M118"/>
    <mergeCell ref="U118:V118"/>
    <mergeCell ref="I124:J124"/>
    <mergeCell ref="L124:M124"/>
    <mergeCell ref="A1:G1"/>
    <mergeCell ref="I1:W1"/>
    <mergeCell ref="Y2:AE2"/>
    <mergeCell ref="I106:J106"/>
    <mergeCell ref="O106:P106"/>
    <mergeCell ref="L106:M106"/>
    <mergeCell ref="U106:V106"/>
    <mergeCell ref="O82:P82"/>
    <mergeCell ref="L64:M64"/>
  </mergeCells>
  <phoneticPr fontId="14" type="noConversion"/>
  <pageMargins left="0" right="0" top="0" bottom="0" header="0" footer="0"/>
  <pageSetup paperSize="9" scale="89" fitToHeight="0" orientation="portrait" r:id="rId1"/>
  <rowBreaks count="2" manualBreakCount="2">
    <brk id="51" max="22" man="1"/>
    <brk id="111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999"/>
  <sheetViews>
    <sheetView tabSelected="1" workbookViewId="0">
      <selection activeCell="F7" sqref="F7"/>
    </sheetView>
  </sheetViews>
  <sheetFormatPr defaultColWidth="11.25" defaultRowHeight="15" customHeight="1"/>
  <cols>
    <col min="1" max="1" width="5.75" bestFit="1" customWidth="1"/>
    <col min="2" max="2" width="4.375" customWidth="1"/>
    <col min="3" max="3" width="7.5" customWidth="1"/>
    <col min="4" max="4" width="5.625" customWidth="1"/>
    <col min="5" max="5" width="7.5" customWidth="1"/>
    <col min="6" max="6" width="10.5" customWidth="1"/>
    <col min="7" max="7" width="7.5" customWidth="1"/>
    <col min="8" max="8" width="13.625" customWidth="1"/>
    <col min="9" max="9" width="7.5" customWidth="1"/>
    <col min="10" max="10" width="4.375" customWidth="1"/>
    <col min="11" max="11" width="7.5" customWidth="1"/>
    <col min="12" max="12" width="10.375" customWidth="1"/>
    <col min="13" max="20" width="4.375" customWidth="1"/>
    <col min="21" max="27" width="6.625" customWidth="1"/>
  </cols>
  <sheetData>
    <row r="1" spans="1:20" ht="15.75" customHeight="1">
      <c r="B1" s="143">
        <v>111</v>
      </c>
      <c r="C1" s="122" t="s">
        <v>213</v>
      </c>
      <c r="D1" s="122" t="s">
        <v>223</v>
      </c>
      <c r="E1" s="122" t="s">
        <v>214</v>
      </c>
      <c r="F1" s="122" t="s">
        <v>215</v>
      </c>
      <c r="G1" s="122" t="s">
        <v>4</v>
      </c>
      <c r="H1" s="123"/>
      <c r="I1" s="122"/>
      <c r="J1" s="122"/>
      <c r="K1" s="122"/>
      <c r="L1" s="122"/>
      <c r="M1" s="122"/>
      <c r="N1" s="2"/>
      <c r="O1" s="2"/>
      <c r="P1" s="2"/>
      <c r="Q1" s="2"/>
      <c r="R1" s="2"/>
      <c r="S1" s="2"/>
      <c r="T1" s="2"/>
    </row>
    <row r="2" spans="1:20" ht="15.75" customHeight="1">
      <c r="A2" s="170" t="s">
        <v>258</v>
      </c>
      <c r="B2" s="144" t="s">
        <v>4</v>
      </c>
      <c r="C2" s="145" t="s">
        <v>12</v>
      </c>
      <c r="D2" s="145" t="s">
        <v>216</v>
      </c>
      <c r="E2" s="146" t="s">
        <v>15</v>
      </c>
      <c r="F2" s="147" t="s">
        <v>217</v>
      </c>
      <c r="G2" s="27" t="s">
        <v>16</v>
      </c>
      <c r="H2" s="147" t="s">
        <v>218</v>
      </c>
      <c r="I2" s="27" t="s">
        <v>17</v>
      </c>
      <c r="J2" s="147" t="s">
        <v>219</v>
      </c>
      <c r="K2" s="27" t="s">
        <v>18</v>
      </c>
      <c r="L2" s="147" t="s">
        <v>220</v>
      </c>
      <c r="M2" s="146" t="s">
        <v>221</v>
      </c>
      <c r="N2" s="27" t="s">
        <v>5</v>
      </c>
      <c r="O2" s="27" t="s">
        <v>6</v>
      </c>
      <c r="P2" s="27" t="s">
        <v>7</v>
      </c>
      <c r="Q2" s="27" t="s">
        <v>8</v>
      </c>
      <c r="R2" s="27" t="s">
        <v>9</v>
      </c>
      <c r="S2" s="27" t="s">
        <v>10</v>
      </c>
      <c r="T2" s="27" t="s">
        <v>11</v>
      </c>
    </row>
    <row r="3" spans="1:20" ht="15.75" customHeight="1">
      <c r="A3" s="171">
        <v>44986</v>
      </c>
      <c r="B3" s="122" t="str">
        <f>'f-j葷食國小'!A4</f>
        <v>f3</v>
      </c>
      <c r="C3" s="122" t="str">
        <f>'f-j葷食國小'!I4</f>
        <v>拌飯特餐</v>
      </c>
      <c r="D3" s="127" t="str">
        <f>'f-j葷食國小'!Z4</f>
        <v xml:space="preserve">米    </v>
      </c>
      <c r="E3" s="122" t="str">
        <f>'f-j葷食國小'!L4</f>
        <v>鳳梨雞丁</v>
      </c>
      <c r="F3" s="122" t="str">
        <f>'f-j葷食國小'!AA4</f>
        <v xml:space="preserve">肉雞 鳳梨罐頭 甜椒 洋蔥 </v>
      </c>
      <c r="G3" s="122" t="str">
        <f>'f-j葷食國小'!O4</f>
        <v>拌飯配料</v>
      </c>
      <c r="H3" s="130" t="str">
        <f>'f-j葷食國小'!AB4</f>
        <v>豬絞肉 胡蘿蔔 甘藍 冷凍玉米粒 肉鬆</v>
      </c>
      <c r="I3" s="122" t="str">
        <f>'f-j葷食國小'!R4</f>
        <v>時蔬</v>
      </c>
      <c r="J3" s="130" t="str">
        <f>'f-j葷食國小'!AC4</f>
        <v xml:space="preserve">蔬菜 大蒜   </v>
      </c>
      <c r="K3" s="122" t="str">
        <f>'f-j葷食國小'!U4</f>
        <v>三絲羹湯</v>
      </c>
      <c r="L3" s="130" t="str">
        <f>'f-j葷食國小'!AD4</f>
        <v xml:space="preserve">脆筍 胡蘿蔔 雞蛋 乾木耳 </v>
      </c>
      <c r="M3" s="122" t="s">
        <v>264</v>
      </c>
      <c r="N3" s="2">
        <f>'f-j葷食國小'!B4</f>
        <v>5.2</v>
      </c>
      <c r="O3" s="2">
        <f>'f-j葷食國小'!C4</f>
        <v>2.9</v>
      </c>
      <c r="P3" s="2">
        <f>'f-j葷食國小'!D4</f>
        <v>1.1000000000000001</v>
      </c>
      <c r="Q3" s="2">
        <f>'f-j葷食國小'!E4</f>
        <v>2.5</v>
      </c>
      <c r="R3" s="2">
        <f>'f-j葷食國小'!F4</f>
        <v>0</v>
      </c>
      <c r="S3" s="2">
        <f>'f-j葷食國小'!G4</f>
        <v>0.1</v>
      </c>
      <c r="T3" s="131">
        <f>'f-j葷食國小'!H4</f>
        <v>727.5</v>
      </c>
    </row>
    <row r="4" spans="1:20" ht="15.75" customHeight="1">
      <c r="A4" s="171">
        <f>A3+1</f>
        <v>44987</v>
      </c>
      <c r="B4" s="122" t="str">
        <f>'f-j葷食國小'!A10</f>
        <v>f4</v>
      </c>
      <c r="C4" s="122" t="str">
        <f>'f-j葷食國小'!I10</f>
        <v>糙米飯</v>
      </c>
      <c r="D4" s="127" t="str">
        <f>'f-j葷食國小'!Z10</f>
        <v xml:space="preserve">米 糙米   </v>
      </c>
      <c r="E4" s="122" t="str">
        <f>'f-j葷食國小'!L10</f>
        <v>打拋豬</v>
      </c>
      <c r="F4" s="122" t="str">
        <f>'f-j葷食國小'!AA10</f>
        <v>豬絞肉 豆薯 九層塔 洋蔥 大番茄</v>
      </c>
      <c r="G4" s="122" t="str">
        <f>'f-j葷食國小'!O10</f>
        <v>芹香干片</v>
      </c>
      <c r="H4" s="130" t="str">
        <f>'f-j葷食國小'!AB10</f>
        <v xml:space="preserve">豆干 芹菜 秀珍菇 大蒜 </v>
      </c>
      <c r="I4" s="122" t="str">
        <f>'f-j葷食國小'!R10</f>
        <v>時蔬</v>
      </c>
      <c r="J4" s="130" t="str">
        <f>'f-j葷食國小'!AC10</f>
        <v xml:space="preserve">蔬菜 大蒜   </v>
      </c>
      <c r="K4" s="122" t="str">
        <f>'f-j葷食國小'!U10</f>
        <v>西米露湯</v>
      </c>
      <c r="L4" s="130" t="str">
        <f>'f-j葷食國小'!AD10</f>
        <v xml:space="preserve">西谷米 二砂糖 椰漿  </v>
      </c>
      <c r="M4" s="122" t="s">
        <v>265</v>
      </c>
      <c r="N4" s="2">
        <f>'f-j葷食國小'!B10</f>
        <v>6.3</v>
      </c>
      <c r="O4" s="2">
        <f>'f-j葷食國小'!C10</f>
        <v>2.8</v>
      </c>
      <c r="P4" s="2">
        <f>'f-j葷食國小'!D10</f>
        <v>1.5</v>
      </c>
      <c r="Q4" s="2">
        <f>'f-j葷食國小'!E10</f>
        <v>2.5</v>
      </c>
      <c r="R4" s="2">
        <f>'f-j葷食國小'!F10</f>
        <v>0</v>
      </c>
      <c r="S4" s="2">
        <f>'f-j葷食國小'!G10</f>
        <v>0</v>
      </c>
      <c r="T4" s="131">
        <f>'f-j葷食國小'!H10</f>
        <v>801</v>
      </c>
    </row>
    <row r="5" spans="1:20" ht="15.75" customHeight="1">
      <c r="A5" s="171">
        <f t="shared" ref="A5:A26" si="0">A4+1</f>
        <v>44988</v>
      </c>
      <c r="B5" s="122" t="str">
        <f>'f-j葷食國小'!A16</f>
        <v>f5</v>
      </c>
      <c r="C5" s="122" t="str">
        <f>'f-j葷食國小'!I16</f>
        <v>麥仁飯</v>
      </c>
      <c r="D5" s="127" t="str">
        <f>'f-j葷食國小'!Z16</f>
        <v xml:space="preserve">米 大麥仁   </v>
      </c>
      <c r="E5" s="122" t="str">
        <f>'f-j葷食國小'!L16</f>
        <v>照燒肉丁</v>
      </c>
      <c r="F5" s="122" t="str">
        <f>'f-j葷食國小'!AA16</f>
        <v>豬後腿肉 洋蔥 胡蘿蔔 醬油 二砂糖</v>
      </c>
      <c r="G5" s="122" t="str">
        <f>'f-j葷食國小'!O16</f>
        <v>蛋香白菜</v>
      </c>
      <c r="H5" s="130" t="str">
        <f>'f-j葷食國小'!AB16</f>
        <v xml:space="preserve">雞蛋 結球白菜 胡蘿蔔 大蒜 </v>
      </c>
      <c r="I5" s="122" t="str">
        <f>'f-j葷食國小'!R16</f>
        <v>時蔬</v>
      </c>
      <c r="J5" s="130" t="str">
        <f>'f-j葷食國小'!AC16</f>
        <v xml:space="preserve">蔬菜 大蒜   </v>
      </c>
      <c r="K5" s="122" t="str">
        <f>'f-j葷食國小'!U16</f>
        <v>紫菜湯</v>
      </c>
      <c r="L5" s="130" t="str">
        <f>'f-j葷食國小'!AD16</f>
        <v xml:space="preserve">紫菜 柴魚片 薑  </v>
      </c>
      <c r="M5" s="122" t="s">
        <v>264</v>
      </c>
      <c r="N5" s="2">
        <f>'f-j葷食國小'!B16</f>
        <v>5.2</v>
      </c>
      <c r="O5" s="2">
        <f>'f-j葷食國小'!C16</f>
        <v>2.5</v>
      </c>
      <c r="P5" s="2">
        <f>'f-j葷食國小'!D16</f>
        <v>1.7</v>
      </c>
      <c r="Q5" s="2">
        <f>'f-j葷食國小'!E16</f>
        <v>2.5</v>
      </c>
      <c r="R5" s="2">
        <f>'f-j葷食國小'!F16</f>
        <v>0</v>
      </c>
      <c r="S5" s="2">
        <f>'f-j葷食國小'!G16</f>
        <v>0</v>
      </c>
      <c r="T5" s="131">
        <f>'f-j葷食國小'!H16</f>
        <v>706.5</v>
      </c>
    </row>
    <row r="6" spans="1:20" ht="15.75" customHeight="1">
      <c r="A6" s="171">
        <f>A5+3</f>
        <v>44991</v>
      </c>
      <c r="B6" s="122" t="str">
        <f>'f-j葷食國小'!A22</f>
        <v>g1</v>
      </c>
      <c r="C6" s="122" t="str">
        <f>'f-j葷食國小'!I22</f>
        <v>白米飯</v>
      </c>
      <c r="D6" s="127" t="str">
        <f>'f-j葷食國小'!Z22</f>
        <v xml:space="preserve">米    </v>
      </c>
      <c r="E6" s="122" t="str">
        <f>'f-j葷食國小'!L22</f>
        <v>回鍋肉片</v>
      </c>
      <c r="F6" s="122" t="str">
        <f>'f-j葷食國小'!AA22</f>
        <v>豬後腿肉 洋蔥 胡蘿蔔 大蒜 甜麵醬</v>
      </c>
      <c r="G6" s="122" t="str">
        <f>'f-j葷食國小'!O22</f>
        <v>螞蟻上樹</v>
      </c>
      <c r="H6" s="130" t="str">
        <f>'f-j葷食國小'!AB22</f>
        <v>冬粉 豬絞肉 結球白菜 胡蘿蔔 乾木耳</v>
      </c>
      <c r="I6" s="122" t="str">
        <f>'f-j葷食國小'!R22</f>
        <v>時蔬</v>
      </c>
      <c r="J6" s="130" t="str">
        <f>'f-j葷食國小'!AC22</f>
        <v xml:space="preserve">蔬菜 大蒜   </v>
      </c>
      <c r="K6" s="122" t="str">
        <f>'f-j葷食國小'!U22</f>
        <v>四神湯</v>
      </c>
      <c r="L6" s="130" t="str">
        <f>'f-j葷食國小'!AD22</f>
        <v xml:space="preserve">四神 豬大排   </v>
      </c>
      <c r="M6" s="122" t="s">
        <v>266</v>
      </c>
      <c r="N6" s="2">
        <f>'f-j葷食國小'!B22</f>
        <v>5.8</v>
      </c>
      <c r="O6" s="2">
        <f>'f-j葷食國小'!C22</f>
        <v>3.4</v>
      </c>
      <c r="P6" s="2">
        <f>'f-j葷食國小'!D22</f>
        <v>1.1000000000000001</v>
      </c>
      <c r="Q6" s="2">
        <f>'f-j葷食國小'!E22</f>
        <v>2.5</v>
      </c>
      <c r="R6" s="2">
        <f>'f-j葷食國小'!F22</f>
        <v>0</v>
      </c>
      <c r="S6" s="2">
        <f>'f-j葷食國小'!G22</f>
        <v>0</v>
      </c>
      <c r="T6" s="131">
        <f>'f-j葷食國小'!H22</f>
        <v>801</v>
      </c>
    </row>
    <row r="7" spans="1:20" ht="15.75" customHeight="1">
      <c r="A7" s="171">
        <f t="shared" si="0"/>
        <v>44992</v>
      </c>
      <c r="B7" s="122" t="str">
        <f>'f-j葷食國小'!A28</f>
        <v>g2</v>
      </c>
      <c r="C7" s="122" t="str">
        <f>'f-j葷食國小'!I28</f>
        <v>糙米飯</v>
      </c>
      <c r="D7" s="127" t="str">
        <f>'f-j葷食國小'!Z28</f>
        <v xml:space="preserve">米 糙米   </v>
      </c>
      <c r="E7" s="122" t="str">
        <f>'f-j葷食國小'!L28</f>
        <v>咖哩雞</v>
      </c>
      <c r="F7" s="122" t="str">
        <f>'f-j葷食國小'!AA28</f>
        <v>肉雞 馬鈴薯 洋蔥 胡蘿蔔 咖哩粉</v>
      </c>
      <c r="G7" s="122" t="str">
        <f>'f-j葷食國小'!O28</f>
        <v>雙色花椰</v>
      </c>
      <c r="H7" s="130" t="str">
        <f>'f-j葷食國小'!AB28</f>
        <v xml:space="preserve">豬絞肉 冷凍花椰菜 胡蘿蔔 大蒜 </v>
      </c>
      <c r="I7" s="122" t="str">
        <f>'f-j葷食國小'!R28</f>
        <v>時蔬</v>
      </c>
      <c r="J7" s="130" t="str">
        <f>'f-j葷食國小'!AC28</f>
        <v xml:space="preserve">蔬菜 大蒜   </v>
      </c>
      <c r="K7" s="122" t="str">
        <f>'f-j葷食國小'!U28</f>
        <v>味噌海芽湯</v>
      </c>
      <c r="L7" s="130" t="str">
        <f>'f-j葷食國小'!AD28</f>
        <v xml:space="preserve">乾海帶 味噌 薑  </v>
      </c>
      <c r="M7" s="122" t="s">
        <v>266</v>
      </c>
      <c r="N7" s="2">
        <f>'f-j葷食國小'!B28</f>
        <v>5.3</v>
      </c>
      <c r="O7" s="2">
        <f>'f-j葷食國小'!C28</f>
        <v>3</v>
      </c>
      <c r="P7" s="2">
        <f>'f-j葷食國小'!D28</f>
        <v>1</v>
      </c>
      <c r="Q7" s="2">
        <f>'f-j葷食國小'!E28</f>
        <v>2</v>
      </c>
      <c r="R7" s="2">
        <f>'f-j葷食國小'!F28</f>
        <v>0</v>
      </c>
      <c r="S7" s="2">
        <f>'f-j葷食國小'!G28</f>
        <v>0</v>
      </c>
      <c r="T7" s="131">
        <f>'f-j葷食國小'!H28</f>
        <v>711</v>
      </c>
    </row>
    <row r="8" spans="1:20" ht="15.75" customHeight="1">
      <c r="A8" s="171">
        <f t="shared" si="0"/>
        <v>44993</v>
      </c>
      <c r="B8" s="122" t="str">
        <f>'f-j葷食國小'!A34</f>
        <v>g3</v>
      </c>
      <c r="C8" s="122" t="str">
        <f>'f-j葷食國小'!I34</f>
        <v>越南特餐</v>
      </c>
      <c r="D8" s="127" t="str">
        <f>'f-j葷食國小'!Z34</f>
        <v xml:space="preserve">米粉    </v>
      </c>
      <c r="E8" s="122" t="str">
        <f>'f-j葷食國小'!L34</f>
        <v>美味雞翅</v>
      </c>
      <c r="F8" s="122" t="str">
        <f>'f-j葷食國小'!AA34</f>
        <v xml:space="preserve">三節翅 薑 滷包  </v>
      </c>
      <c r="G8" s="122" t="str">
        <f>'f-j葷食國小'!O34</f>
        <v>特餐配料</v>
      </c>
      <c r="H8" s="130" t="str">
        <f>'f-j葷食國小'!AB34</f>
        <v>豬後腿肉 甘藍 胡蘿蔔 九層塔 魚露</v>
      </c>
      <c r="I8" s="122" t="str">
        <f>'f-j葷食國小'!R34</f>
        <v>時蔬</v>
      </c>
      <c r="J8" s="130" t="str">
        <f>'f-j葷食國小'!AC34</f>
        <v xml:space="preserve">蔬菜 大蒜   </v>
      </c>
      <c r="K8" s="122" t="str">
        <f>'f-j葷食國小'!U34</f>
        <v>特餐湯底</v>
      </c>
      <c r="L8" s="130" t="str">
        <f>'f-j葷食國小'!AD34</f>
        <v>白蘿蔔 胡蘿蔔 大骨 檸檬 南薑</v>
      </c>
      <c r="M8" s="122" t="s">
        <v>265</v>
      </c>
      <c r="N8" s="2">
        <f>'f-j葷食國小'!B34</f>
        <v>2.5</v>
      </c>
      <c r="O8" s="2">
        <f>'f-j葷食國小'!C34</f>
        <v>2.4</v>
      </c>
      <c r="P8" s="2">
        <f>'f-j葷食國小'!D34</f>
        <v>1.4</v>
      </c>
      <c r="Q8" s="2">
        <f>'f-j葷食國小'!E34</f>
        <v>2</v>
      </c>
      <c r="R8" s="2">
        <f>'f-j葷食國小'!F34</f>
        <v>0</v>
      </c>
      <c r="S8" s="2">
        <f>'f-j葷食國小'!G34</f>
        <v>0</v>
      </c>
      <c r="T8" s="131">
        <f>'f-j葷食國小'!H34</f>
        <v>480</v>
      </c>
    </row>
    <row r="9" spans="1:20" ht="15.75" customHeight="1">
      <c r="A9" s="171">
        <f t="shared" si="0"/>
        <v>44994</v>
      </c>
      <c r="B9" s="122" t="str">
        <f>'f-j葷食國小'!A40</f>
        <v>g4</v>
      </c>
      <c r="C9" s="122" t="str">
        <f>'f-j葷食國小'!I40</f>
        <v>糙米飯</v>
      </c>
      <c r="D9" s="127" t="str">
        <f>'f-j葷食國小'!Z40</f>
        <v xml:space="preserve">米 糙米   </v>
      </c>
      <c r="E9" s="122" t="str">
        <f>'f-j葷食國小'!L40</f>
        <v>塔香蔬菜龍虎斑</v>
      </c>
      <c r="F9" s="122" t="str">
        <f>'f-j葷食國小'!AA40</f>
        <v>石斑魚丁 冷凍玉米筍 洋蔥 九層塔 大蒜</v>
      </c>
      <c r="G9" s="122" t="str">
        <f>'f-j葷食國小'!O40</f>
        <v>蜜汁豆干</v>
      </c>
      <c r="H9" s="130" t="str">
        <f>'f-j葷食國小'!AB40</f>
        <v xml:space="preserve">芝麻(熟) 豆干 大蒜 滷包 </v>
      </c>
      <c r="I9" s="122" t="str">
        <f>'f-j葷食國小'!R40</f>
        <v>時蔬</v>
      </c>
      <c r="J9" s="130" t="str">
        <f>'f-j葷食國小'!AC40</f>
        <v xml:space="preserve">蔬菜 大蒜   </v>
      </c>
      <c r="K9" s="122" t="str">
        <f>'f-j葷食國小'!U40</f>
        <v>銀耳甜湯</v>
      </c>
      <c r="L9" s="130" t="str">
        <f>'f-j葷食國小'!AD40</f>
        <v xml:space="preserve">乾銀耳 二砂糖 枸杞  </v>
      </c>
      <c r="M9" s="122" t="s">
        <v>264</v>
      </c>
      <c r="N9" s="2">
        <f>'f-j葷食國小'!B40</f>
        <v>5.8</v>
      </c>
      <c r="O9" s="2">
        <f>'f-j葷食國小'!C40</f>
        <v>2.4</v>
      </c>
      <c r="P9" s="2">
        <f>'f-j葷食國小'!D40</f>
        <v>1.2</v>
      </c>
      <c r="Q9" s="2">
        <f>'f-j葷食國小'!E40</f>
        <v>2</v>
      </c>
      <c r="R9" s="2">
        <f>'f-j葷食國小'!F40</f>
        <v>0</v>
      </c>
      <c r="S9" s="2">
        <f>'f-j葷食國小'!G40</f>
        <v>0</v>
      </c>
      <c r="T9" s="131">
        <f>'f-j葷食國小'!H40</f>
        <v>706</v>
      </c>
    </row>
    <row r="10" spans="1:20" ht="15.75" customHeight="1">
      <c r="A10" s="171">
        <f t="shared" si="0"/>
        <v>44995</v>
      </c>
      <c r="B10" s="122" t="str">
        <f>'f-j葷食國小'!A46</f>
        <v>g5</v>
      </c>
      <c r="C10" s="122" t="str">
        <f>'f-j葷食國小'!I46</f>
        <v>小米飯</v>
      </c>
      <c r="D10" s="127" t="str">
        <f>'f-j葷食國小'!Z46</f>
        <v xml:space="preserve">米 小米   </v>
      </c>
      <c r="E10" s="122" t="str">
        <f>'f-j葷食國小'!L46</f>
        <v>海結滷肉</v>
      </c>
      <c r="F10" s="122" t="str">
        <f>'f-j葷食國小'!AA46</f>
        <v xml:space="preserve">豬後腿肉 乾海帶 胡蘿蔔 大蒜 </v>
      </c>
      <c r="G10" s="122" t="str">
        <f>'f-j葷食國小'!O46</f>
        <v>麻婆豆腐</v>
      </c>
      <c r="H10" s="130" t="str">
        <f>'f-j葷食國小'!AB46</f>
        <v xml:space="preserve">豆腐 豬絞肉 大蒜 豆瓣醬 </v>
      </c>
      <c r="I10" s="122" t="str">
        <f>'f-j葷食國小'!R46</f>
        <v>時蔬</v>
      </c>
      <c r="J10" s="130" t="str">
        <f>'f-j葷食國小'!AC46</f>
        <v xml:space="preserve">蔬菜 大蒜   </v>
      </c>
      <c r="K10" s="122" t="str">
        <f>'f-j葷食國小'!U46</f>
        <v>鮮菇湯</v>
      </c>
      <c r="L10" s="130" t="str">
        <f>'f-j葷食國小'!AD46</f>
        <v xml:space="preserve">鮮香菇 豬大排 薑 胡蘿蔔 </v>
      </c>
      <c r="M10" s="122" t="s">
        <v>265</v>
      </c>
      <c r="N10" s="2">
        <f>'f-j葷食國小'!B46</f>
        <v>5.2</v>
      </c>
      <c r="O10" s="2">
        <f>'f-j葷食國小'!C46</f>
        <v>2.9</v>
      </c>
      <c r="P10" s="2">
        <f>'f-j葷食國小'!D46</f>
        <v>1.5</v>
      </c>
      <c r="Q10" s="2">
        <f>'f-j葷食國小'!E46</f>
        <v>2.5</v>
      </c>
      <c r="R10" s="2">
        <f>'f-j葷食國小'!F46</f>
        <v>0</v>
      </c>
      <c r="S10" s="2">
        <f>'f-j葷食國小'!G46</f>
        <v>0</v>
      </c>
      <c r="T10" s="131">
        <f>'f-j葷食國小'!H46</f>
        <v>731.5</v>
      </c>
    </row>
    <row r="11" spans="1:20" ht="15.75" customHeight="1">
      <c r="A11" s="171">
        <f>A10+3</f>
        <v>44998</v>
      </c>
      <c r="B11" s="122" t="str">
        <f>'f-j葷食國小'!A52</f>
        <v>h1</v>
      </c>
      <c r="C11" s="122" t="str">
        <f>'f-j葷食國小'!I52</f>
        <v>白米飯</v>
      </c>
      <c r="D11" s="127" t="str">
        <f>'f-j葷食國小'!Z52</f>
        <v xml:space="preserve">米    </v>
      </c>
      <c r="E11" s="122" t="str">
        <f>'f-j葷食國小'!L52</f>
        <v>京醬肉絲</v>
      </c>
      <c r="F11" s="122" t="str">
        <f>'f-j葷食國小'!AA52</f>
        <v>豬後腿肉 豆薯 胡蘿蔔 甜麵醬 大蒜</v>
      </c>
      <c r="G11" s="122" t="str">
        <f>'f-j葷食國小'!O52</f>
        <v>吻仔魚炒蛋</v>
      </c>
      <c r="H11" s="130" t="str">
        <f>'f-j葷食國小'!AB52</f>
        <v xml:space="preserve">雞蛋 吻仔魚(加工) 大蒜 胡蘿蔔 </v>
      </c>
      <c r="I11" s="122" t="str">
        <f>'f-j葷食國小'!R52</f>
        <v>時蔬</v>
      </c>
      <c r="J11" s="130" t="str">
        <f>'f-j葷食國小'!AC52</f>
        <v xml:space="preserve">蔬菜 大蒜   </v>
      </c>
      <c r="K11" s="122" t="str">
        <f>'f-j葷食國小'!U52</f>
        <v>紫菜湯</v>
      </c>
      <c r="L11" s="130" t="str">
        <f>'f-j葷食國小'!AD52</f>
        <v xml:space="preserve">紫菜 柴魚片 薑  </v>
      </c>
      <c r="M11" s="122" t="s">
        <v>267</v>
      </c>
      <c r="N11" s="2">
        <f>'f-j葷食國小'!B52</f>
        <v>5.4</v>
      </c>
      <c r="O11" s="2">
        <f>'f-j葷食國小'!C52</f>
        <v>2.8</v>
      </c>
      <c r="P11" s="2">
        <f>'f-j葷食國小'!D52</f>
        <v>1</v>
      </c>
      <c r="Q11" s="2">
        <f>'f-j葷食國小'!E52</f>
        <v>3</v>
      </c>
      <c r="R11" s="2">
        <f>'f-j葷食國小'!F52</f>
        <v>0</v>
      </c>
      <c r="S11" s="2">
        <f>'f-j葷食國小'!G52</f>
        <v>0</v>
      </c>
      <c r="T11" s="131">
        <f>'f-j葷食國小'!H52</f>
        <v>748</v>
      </c>
    </row>
    <row r="12" spans="1:20" ht="15.75" customHeight="1">
      <c r="A12" s="171">
        <f t="shared" si="0"/>
        <v>44999</v>
      </c>
      <c r="B12" s="122" t="str">
        <f>'f-j葷食國小'!A58</f>
        <v>h2</v>
      </c>
      <c r="C12" s="122" t="str">
        <f>'f-j葷食國小'!I58</f>
        <v>糙米飯</v>
      </c>
      <c r="D12" s="127" t="str">
        <f>'f-j葷食國小'!Z58</f>
        <v xml:space="preserve">米 糙米   </v>
      </c>
      <c r="E12" s="122" t="str">
        <f>'f-j葷食國小'!L58</f>
        <v>醬瓜燒雞</v>
      </c>
      <c r="F12" s="122" t="str">
        <f>'f-j葷食國小'!AA58</f>
        <v xml:space="preserve">肉雞 醃漬花胡瓜 胡蘿蔔 大蒜 </v>
      </c>
      <c r="G12" s="122" t="str">
        <f>'f-j葷食國小'!O58</f>
        <v>銀蘿黑輪</v>
      </c>
      <c r="H12" s="130" t="str">
        <f>'f-j葷食國小'!AB58</f>
        <v xml:space="preserve">白蘿蔔 黑輪 柴魚片  </v>
      </c>
      <c r="I12" s="122" t="str">
        <f>'f-j葷食國小'!R58</f>
        <v>時蔬</v>
      </c>
      <c r="J12" s="130" t="str">
        <f>'f-j葷食國小'!AC58</f>
        <v xml:space="preserve">蔬菜 大蒜   </v>
      </c>
      <c r="K12" s="122" t="str">
        <f>'f-j葷食國小'!U58</f>
        <v>番茄蛋花湯</v>
      </c>
      <c r="L12" s="130" t="str">
        <f>'f-j葷食國小'!AD58</f>
        <v xml:space="preserve">雞蛋 大番茄 薑  </v>
      </c>
      <c r="M12" s="122" t="s">
        <v>264</v>
      </c>
      <c r="N12" s="2">
        <f>'f-j葷食國小'!B58</f>
        <v>5.2</v>
      </c>
      <c r="O12" s="2">
        <f>'f-j葷食國小'!C58</f>
        <v>2.9</v>
      </c>
      <c r="P12" s="2">
        <f>'f-j葷食國小'!D58</f>
        <v>1.6</v>
      </c>
      <c r="Q12" s="2">
        <f>'f-j葷食國小'!E58</f>
        <v>3</v>
      </c>
      <c r="R12" s="2">
        <f>'f-j葷食國小'!F58</f>
        <v>0</v>
      </c>
      <c r="S12" s="2">
        <f>'f-j葷食國小'!G58</f>
        <v>0</v>
      </c>
      <c r="T12" s="131">
        <f>'f-j葷食國小'!H58</f>
        <v>756.5</v>
      </c>
    </row>
    <row r="13" spans="1:20" ht="15.75" customHeight="1">
      <c r="A13" s="171">
        <f t="shared" si="0"/>
        <v>45000</v>
      </c>
      <c r="B13" s="122" t="str">
        <f>'f-j葷食國小'!A64</f>
        <v>h3</v>
      </c>
      <c r="C13" s="122" t="str">
        <f>'f-j葷食國小'!I64</f>
        <v>油飯特餐</v>
      </c>
      <c r="D13" s="127" t="str">
        <f>'f-j葷食國小'!Z64</f>
        <v xml:space="preserve">米 糯米   </v>
      </c>
      <c r="E13" s="122" t="str">
        <f>'f-j葷食國小'!L64</f>
        <v>香滷肉排</v>
      </c>
      <c r="F13" s="122" t="str">
        <f>'f-j葷食國小'!AA64</f>
        <v xml:space="preserve">肉排 滷包   </v>
      </c>
      <c r="G13" s="122" t="str">
        <f>'f-j葷食國小'!O64</f>
        <v>油飯配料</v>
      </c>
      <c r="H13" s="130" t="str">
        <f>'f-j葷食國小'!AB64</f>
        <v xml:space="preserve">豬後腿肉 乾香菇 脆筍 紅蔥頭 </v>
      </c>
      <c r="I13" s="122" t="str">
        <f>'f-j葷食國小'!R64</f>
        <v>時蔬</v>
      </c>
      <c r="J13" s="130" t="str">
        <f>'f-j葷食國小'!AC64</f>
        <v xml:space="preserve">蔬菜 大蒜   </v>
      </c>
      <c r="K13" s="122" t="str">
        <f>'f-j葷食國小'!U64</f>
        <v>時瓜魚丸湯</v>
      </c>
      <c r="L13" s="130" t="str">
        <f>'f-j葷食國小'!AD64</f>
        <v xml:space="preserve">魚丸 時瓜 薑  </v>
      </c>
      <c r="M13" s="122" t="s">
        <v>265</v>
      </c>
      <c r="N13" s="2">
        <f>'f-j葷食國小'!B64</f>
        <v>5.2</v>
      </c>
      <c r="O13" s="2">
        <f>'f-j葷食國小'!C64</f>
        <v>2.8</v>
      </c>
      <c r="P13" s="2">
        <f>'f-j葷食國小'!D64</f>
        <v>1.4</v>
      </c>
      <c r="Q13" s="2">
        <f>'f-j葷食國小'!E64</f>
        <v>3</v>
      </c>
      <c r="R13" s="2">
        <f>'f-j葷食國小'!F64</f>
        <v>0</v>
      </c>
      <c r="S13" s="2">
        <f>'f-j葷食國小'!G64</f>
        <v>0</v>
      </c>
      <c r="T13" s="131">
        <f>'f-j葷食國小'!H64</f>
        <v>744</v>
      </c>
    </row>
    <row r="14" spans="1:20" ht="15.75" customHeight="1">
      <c r="A14" s="171">
        <f t="shared" si="0"/>
        <v>45001</v>
      </c>
      <c r="B14" s="122" t="str">
        <f>'f-j葷食國小'!A70</f>
        <v>h4</v>
      </c>
      <c r="C14" s="122" t="str">
        <f>'f-j葷食國小'!I70</f>
        <v>糙米飯</v>
      </c>
      <c r="D14" s="127" t="str">
        <f>'f-j葷食國小'!Z70</f>
        <v xml:space="preserve">米 糙米   </v>
      </c>
      <c r="E14" s="122" t="str">
        <f>'f-j葷食國小'!L70</f>
        <v>豆薯燒肉</v>
      </c>
      <c r="F14" s="122" t="str">
        <f>'f-j葷食國小'!AA70</f>
        <v xml:space="preserve">豬後腿肉 豆薯 胡蘿蔔 大蒜 </v>
      </c>
      <c r="G14" s="122" t="str">
        <f>'f-j葷食國小'!O70</f>
        <v>鐵板豆腐</v>
      </c>
      <c r="H14" s="130" t="str">
        <f>'f-j葷食國小'!AB70</f>
        <v xml:space="preserve">豆腐 甜椒 豬絞肉 大蒜 </v>
      </c>
      <c r="I14" s="122" t="str">
        <f>'f-j葷食國小'!R70</f>
        <v>時蔬</v>
      </c>
      <c r="J14" s="130" t="str">
        <f>'f-j葷食國小'!AC70</f>
        <v xml:space="preserve">蔬菜 大蒜   </v>
      </c>
      <c r="K14" s="122" t="str">
        <f>'f-j葷食國小'!U70</f>
        <v>綠豆粉圓湯</v>
      </c>
      <c r="L14" s="130" t="str">
        <f>'f-j葷食國小'!AD70</f>
        <v xml:space="preserve">綠豆 二砂糖 粉圓  </v>
      </c>
      <c r="M14" s="122" t="s">
        <v>264</v>
      </c>
      <c r="N14" s="2">
        <f>'f-j葷食國小'!B70</f>
        <v>6.7</v>
      </c>
      <c r="O14" s="2">
        <f>'f-j葷食國小'!C70</f>
        <v>2.5</v>
      </c>
      <c r="P14" s="2">
        <f>'f-j葷食國小'!D70</f>
        <v>1</v>
      </c>
      <c r="Q14" s="2">
        <f>'f-j葷食國小'!E70</f>
        <v>3</v>
      </c>
      <c r="R14" s="2">
        <f>'f-j葷食國小'!F70</f>
        <v>0</v>
      </c>
      <c r="S14" s="2">
        <f>'f-j葷食國小'!G70</f>
        <v>0</v>
      </c>
      <c r="T14" s="131">
        <f>'f-j葷食國小'!H70</f>
        <v>816.5</v>
      </c>
    </row>
    <row r="15" spans="1:20" ht="15.75" customHeight="1">
      <c r="A15" s="171">
        <f t="shared" si="0"/>
        <v>45002</v>
      </c>
      <c r="B15" s="122" t="str">
        <f>'f-j葷食國小'!A76</f>
        <v>h5</v>
      </c>
      <c r="C15" s="122" t="str">
        <f>'f-j葷食國小'!I76</f>
        <v>紫米飯</v>
      </c>
      <c r="D15" s="127" t="str">
        <f>'f-j葷食國小'!Z76</f>
        <v xml:space="preserve">米 黑秈糯米   </v>
      </c>
      <c r="E15" s="122" t="str">
        <f>'f-j葷食國小'!L76</f>
        <v>鮮燴魷魚</v>
      </c>
      <c r="F15" s="122" t="str">
        <f>'f-j葷食國小'!AA76</f>
        <v>阿根廷魷 豬後腿肉 脆筍 胡蘿蔔 鵪鶉蛋</v>
      </c>
      <c r="G15" s="122" t="str">
        <f>'f-j葷食國小'!O76</f>
        <v>豆包豆芽</v>
      </c>
      <c r="H15" s="130" t="str">
        <f>'f-j葷食國小'!AB76</f>
        <v>豆包 豆芽菜 胡蘿蔔 韮菜 大蒜</v>
      </c>
      <c r="I15" s="122" t="str">
        <f>'f-j葷食國小'!R76</f>
        <v>時蔬</v>
      </c>
      <c r="J15" s="130" t="str">
        <f>'f-j葷食國小'!AC76</f>
        <v xml:space="preserve">蔬菜 大蒜   </v>
      </c>
      <c r="K15" s="122" t="str">
        <f>'f-j葷食國小'!U76</f>
        <v>針菇湯</v>
      </c>
      <c r="L15" s="130" t="str">
        <f>'f-j葷食國小'!AD76</f>
        <v xml:space="preserve">胡蘿蔔 金針菇 豬大排 薑 </v>
      </c>
      <c r="M15" s="122" t="s">
        <v>265</v>
      </c>
      <c r="N15" s="2">
        <f>'f-j葷食國小'!B76</f>
        <v>5.2</v>
      </c>
      <c r="O15" s="2">
        <f>'f-j葷食國小'!C76</f>
        <v>2.7</v>
      </c>
      <c r="P15" s="2">
        <f>'f-j葷食國小'!D76</f>
        <v>1.6</v>
      </c>
      <c r="Q15" s="2">
        <f>'f-j葷食國小'!E76</f>
        <v>3</v>
      </c>
      <c r="R15" s="2">
        <f>'f-j葷食國小'!F76</f>
        <v>0</v>
      </c>
      <c r="S15" s="2">
        <f>'f-j葷食國小'!G76</f>
        <v>0</v>
      </c>
      <c r="T15" s="131">
        <f>'f-j葷食國小'!H76</f>
        <v>741.5</v>
      </c>
    </row>
    <row r="16" spans="1:20" ht="15.75" customHeight="1">
      <c r="A16" s="171">
        <f>A15+3</f>
        <v>45005</v>
      </c>
      <c r="B16" s="122" t="str">
        <f>'f-j葷食國小'!A82</f>
        <v>i1</v>
      </c>
      <c r="C16" s="122" t="str">
        <f>'f-j葷食國小'!I82</f>
        <v>白米飯</v>
      </c>
      <c r="D16" s="127" t="str">
        <f>'f-j葷食國小'!Z82</f>
        <v xml:space="preserve">米    </v>
      </c>
      <c r="E16" s="122" t="str">
        <f>'f-j葷食國小'!L82</f>
        <v>黑椒肉片</v>
      </c>
      <c r="F16" s="122" t="str">
        <f>'f-j葷食國小'!AA82</f>
        <v xml:space="preserve">豬後腿肉 甜椒 大蒜 黑胡椒 </v>
      </c>
      <c r="G16" s="122" t="str">
        <f>'f-j葷食國小'!O82</f>
        <v>番茄炒蛋</v>
      </c>
      <c r="H16" s="130" t="str">
        <f>'f-j葷食國小'!AB82</f>
        <v xml:space="preserve">雞蛋 大番茄 大蒜  </v>
      </c>
      <c r="I16" s="122" t="str">
        <f>'f-j葷食國小'!R82</f>
        <v>時蔬</v>
      </c>
      <c r="J16" s="130" t="str">
        <f>'f-j葷食國小'!AC82</f>
        <v xml:space="preserve">蔬菜 大蒜   </v>
      </c>
      <c r="K16" s="122" t="str">
        <f>'f-j葷食國小'!U82</f>
        <v>白菜湯</v>
      </c>
      <c r="L16" s="130" t="str">
        <f>'f-j葷食國小'!AD82</f>
        <v xml:space="preserve">結球白菜 豬大排 薑  </v>
      </c>
      <c r="M16" s="122" t="s">
        <v>266</v>
      </c>
      <c r="N16" s="2">
        <f>'f-j葷食國小'!B82</f>
        <v>5</v>
      </c>
      <c r="O16" s="2">
        <f>'f-j葷食國小'!C82</f>
        <v>3.2</v>
      </c>
      <c r="P16" s="2">
        <f>'f-j葷食國小'!D82</f>
        <v>2.4</v>
      </c>
      <c r="Q16" s="2">
        <f>'f-j葷食國小'!E82</f>
        <v>3</v>
      </c>
      <c r="R16" s="2">
        <f>'f-j葷食國小'!F82</f>
        <v>0</v>
      </c>
      <c r="S16" s="2">
        <f>'f-j葷食國小'!G82</f>
        <v>0</v>
      </c>
      <c r="T16" s="131">
        <f>'f-j葷食國小'!H82</f>
        <v>785</v>
      </c>
    </row>
    <row r="17" spans="1:20" ht="15.75" customHeight="1">
      <c r="A17" s="171">
        <f t="shared" si="0"/>
        <v>45006</v>
      </c>
      <c r="B17" s="122" t="str">
        <f>'f-j葷食國小'!A88</f>
        <v>i2</v>
      </c>
      <c r="C17" s="122" t="str">
        <f>'f-j葷食國小'!I88</f>
        <v>糙米飯</v>
      </c>
      <c r="D17" s="127" t="str">
        <f>'f-j葷食國小'!Z88</f>
        <v xml:space="preserve">米 糙米   </v>
      </c>
      <c r="E17" s="122" t="str">
        <f>'f-j葷食國小'!L88</f>
        <v>紅燒雞翅</v>
      </c>
      <c r="F17" s="122" t="str">
        <f>'f-j葷食國小'!AA88</f>
        <v xml:space="preserve">三節翅 大蒜 滷包  </v>
      </c>
      <c r="G17" s="122" t="str">
        <f>'f-j葷食國小'!O88</f>
        <v>火腿玉菜</v>
      </c>
      <c r="H17" s="130" t="str">
        <f>'f-j葷食國小'!AB88</f>
        <v xml:space="preserve">甘藍 火腿 大蒜  </v>
      </c>
      <c r="I17" s="122" t="str">
        <f>'f-j葷食國小'!R88</f>
        <v>時蔬</v>
      </c>
      <c r="J17" s="130" t="str">
        <f>'f-j葷食國小'!AC88</f>
        <v xml:space="preserve">蔬菜 大蒜   </v>
      </c>
      <c r="K17" s="122" t="str">
        <f>'f-j葷食國小'!U88</f>
        <v>虱目魚皮湯</v>
      </c>
      <c r="L17" s="130" t="str">
        <f>'f-j葷食國小'!AD88</f>
        <v xml:space="preserve">虱目魚皮 薑   </v>
      </c>
      <c r="M17" s="122" t="s">
        <v>266</v>
      </c>
      <c r="N17" s="2">
        <f>'f-j葷食國小'!B88</f>
        <v>5</v>
      </c>
      <c r="O17" s="2">
        <f>'f-j葷食國小'!C88</f>
        <v>4.2</v>
      </c>
      <c r="P17" s="2">
        <f>'f-j葷食國小'!D88</f>
        <v>1.2</v>
      </c>
      <c r="Q17" s="2">
        <f>'f-j葷食國小'!E88</f>
        <v>3</v>
      </c>
      <c r="R17" s="2">
        <f>'f-j葷食國小'!F88</f>
        <v>0</v>
      </c>
      <c r="S17" s="2">
        <f>'f-j葷食國小'!G88</f>
        <v>0</v>
      </c>
      <c r="T17" s="131">
        <f>'f-j葷食國小'!H88</f>
        <v>830</v>
      </c>
    </row>
    <row r="18" spans="1:20" ht="15.75" customHeight="1">
      <c r="A18" s="171">
        <f t="shared" si="0"/>
        <v>45007</v>
      </c>
      <c r="B18" s="122" t="str">
        <f>'f-j葷食國小'!A94</f>
        <v>i3</v>
      </c>
      <c r="C18" s="122" t="str">
        <f>'f-j葷食國小'!I94</f>
        <v>西式特餐</v>
      </c>
      <c r="D18" s="127" t="str">
        <f>'f-j葷食國小'!Z94</f>
        <v xml:space="preserve">麵條    </v>
      </c>
      <c r="E18" s="122" t="str">
        <f>'f-j葷食國小'!L94</f>
        <v>椒鹽魚排</v>
      </c>
      <c r="F18" s="122" t="str">
        <f>'f-j葷食國小'!AA94</f>
        <v xml:space="preserve">魚排 胡椒鹽   </v>
      </c>
      <c r="G18" s="122" t="str">
        <f>'f-j葷食國小'!O94</f>
        <v>西式配料</v>
      </c>
      <c r="H18" s="130" t="str">
        <f>'f-j葷食國小'!AB94</f>
        <v>豬絞肉 洋蔥 胡蘿蔔 芹菜 蕃茄醬</v>
      </c>
      <c r="I18" s="122" t="str">
        <f>'f-j葷食國小'!R94</f>
        <v>時蔬</v>
      </c>
      <c r="J18" s="130" t="str">
        <f>'f-j葷食國小'!AC94</f>
        <v xml:space="preserve">蔬菜 大蒜   </v>
      </c>
      <c r="K18" s="122" t="str">
        <f>'f-j葷食國小'!U94</f>
        <v>花椰濃湯</v>
      </c>
      <c r="L18" s="130" t="str">
        <f>'f-j葷食國小'!AD94</f>
        <v xml:space="preserve">雞蛋 冷凍花椰菜 玉米濃湯包  </v>
      </c>
      <c r="M18" s="122" t="s">
        <v>265</v>
      </c>
      <c r="N18" s="2">
        <f>'f-j葷食國小'!B94</f>
        <v>6</v>
      </c>
      <c r="O18" s="2">
        <f>'f-j葷食國小'!C94</f>
        <v>3</v>
      </c>
      <c r="P18" s="2">
        <f>'f-j葷食國小'!D94</f>
        <v>1.4</v>
      </c>
      <c r="Q18" s="2">
        <f>'f-j葷食國小'!E94</f>
        <v>3</v>
      </c>
      <c r="R18" s="2">
        <f>'f-j葷食國小'!F94</f>
        <v>0</v>
      </c>
      <c r="S18" s="2">
        <f>'f-j葷食國小'!G94</f>
        <v>0</v>
      </c>
      <c r="T18" s="131">
        <f>'f-j葷食國小'!H94</f>
        <v>815</v>
      </c>
    </row>
    <row r="19" spans="1:20" ht="15.75" customHeight="1">
      <c r="A19" s="171">
        <f t="shared" si="0"/>
        <v>45008</v>
      </c>
      <c r="B19" s="122" t="str">
        <f>'f-j葷食國小'!A100</f>
        <v>i4</v>
      </c>
      <c r="C19" s="122" t="str">
        <f>'f-j葷食國小'!I100</f>
        <v>糙米飯</v>
      </c>
      <c r="D19" s="127" t="str">
        <f>'f-j葷食國小'!Z100</f>
        <v xml:space="preserve">米 糙米   </v>
      </c>
      <c r="E19" s="122" t="str">
        <f>'f-j葷食國小'!L100</f>
        <v>咖哩雞</v>
      </c>
      <c r="F19" s="122" t="str">
        <f>'f-j葷食國小'!AA100</f>
        <v>肉雞 馬鈴薯 胡蘿蔔 洋蔥 咖哩粉</v>
      </c>
      <c r="G19" s="122" t="str">
        <f>'f-j葷食國小'!O100</f>
        <v>針菇豆腐</v>
      </c>
      <c r="H19" s="130" t="str">
        <f>'f-j葷食國小'!AB100</f>
        <v xml:space="preserve">豆腐 金針菇 豬絞肉 大蒜 </v>
      </c>
      <c r="I19" s="122" t="str">
        <f>'f-j葷食國小'!R100</f>
        <v>時蔬</v>
      </c>
      <c r="J19" s="130" t="str">
        <f>'f-j葷食國小'!AC100</f>
        <v xml:space="preserve">蔬菜 大蒜   </v>
      </c>
      <c r="K19" s="122" t="str">
        <f>'f-j葷食國小'!U100</f>
        <v>仙草甜湯</v>
      </c>
      <c r="L19" s="130" t="str">
        <f>'f-j葷食國小'!AD100</f>
        <v xml:space="preserve">仙草凍 二砂糖   </v>
      </c>
      <c r="M19" s="122" t="s">
        <v>264</v>
      </c>
      <c r="N19" s="2">
        <f>'f-j葷食國小'!B100</f>
        <v>5.3</v>
      </c>
      <c r="O19" s="2">
        <f>'f-j葷食國小'!C100</f>
        <v>2.6</v>
      </c>
      <c r="P19" s="2">
        <f>'f-j葷食國小'!D100</f>
        <v>2.5</v>
      </c>
      <c r="Q19" s="2">
        <f>'f-j葷食國小'!E100</f>
        <v>3.1</v>
      </c>
      <c r="R19" s="2">
        <f>'f-j葷食國小'!F100</f>
        <v>0</v>
      </c>
      <c r="S19" s="2">
        <f>'f-j葷食國小'!G100</f>
        <v>0</v>
      </c>
      <c r="T19" s="131">
        <f>'f-j葷食國小'!H100</f>
        <v>768</v>
      </c>
    </row>
    <row r="20" spans="1:20" ht="15.75" customHeight="1">
      <c r="A20" s="171">
        <f t="shared" si="0"/>
        <v>45009</v>
      </c>
      <c r="B20" s="122" t="str">
        <f>'f-j葷食國小'!A106</f>
        <v>i5</v>
      </c>
      <c r="C20" s="122" t="str">
        <f>'f-j葷食國小'!I106</f>
        <v>燕麥飯</v>
      </c>
      <c r="D20" s="127" t="str">
        <f>'f-j葷食國小'!Z106</f>
        <v xml:space="preserve">米 燕麥   </v>
      </c>
      <c r="E20" s="122" t="str">
        <f>'f-j葷食國小'!L106</f>
        <v>筍干燒肉</v>
      </c>
      <c r="F20" s="122" t="str">
        <f>'f-j葷食國小'!AA106</f>
        <v xml:space="preserve">豬後腿肉 麻竹筍干 大蒜  </v>
      </c>
      <c r="G20" s="122" t="str">
        <f>'f-j葷食國小'!O106</f>
        <v>鮮燴時蔬</v>
      </c>
      <c r="H20" s="130" t="str">
        <f>'f-j葷食國小'!AB106</f>
        <v>冷凍玉米筍 鵪鶉蛋 秀珍菇 胡蘿蔔 大蒜</v>
      </c>
      <c r="I20" s="122" t="str">
        <f>'f-j葷食國小'!R106</f>
        <v>時蔬</v>
      </c>
      <c r="J20" s="130" t="str">
        <f>'f-j葷食國小'!AC106</f>
        <v xml:space="preserve">蔬菜 大蒜   </v>
      </c>
      <c r="K20" s="122" t="str">
        <f>'f-j葷食國小'!U106</f>
        <v>味噌豆皮湯</v>
      </c>
      <c r="L20" s="130" t="str">
        <f>'f-j葷食國小'!AD106</f>
        <v xml:space="preserve">豆皮 味噌 柴魚片  </v>
      </c>
      <c r="M20" s="122" t="s">
        <v>265</v>
      </c>
      <c r="N20" s="2">
        <f>'f-j葷食國小'!B106</f>
        <v>5.5</v>
      </c>
      <c r="O20" s="2">
        <f>'f-j葷食國小'!C106</f>
        <v>2.8</v>
      </c>
      <c r="P20" s="2">
        <f>'f-j葷食國小'!D106</f>
        <v>1.8</v>
      </c>
      <c r="Q20" s="2">
        <f>'f-j葷食國小'!E106</f>
        <v>3</v>
      </c>
      <c r="R20" s="2">
        <f>'f-j葷食國小'!F106</f>
        <v>0</v>
      </c>
      <c r="S20" s="2">
        <f>'f-j葷食國小'!G106</f>
        <v>0</v>
      </c>
      <c r="T20" s="131">
        <f>'f-j葷食國小'!H106</f>
        <v>775</v>
      </c>
    </row>
    <row r="21" spans="1:20" ht="15.75" customHeight="1">
      <c r="A21" s="171">
        <f t="shared" si="0"/>
        <v>45010</v>
      </c>
      <c r="B21" s="122" t="str">
        <f>'f-j葷食國小'!A112</f>
        <v>f2</v>
      </c>
      <c r="C21" s="122" t="str">
        <f>'f-j葷食國小'!I112</f>
        <v>糙米飯</v>
      </c>
      <c r="D21" s="127" t="str">
        <f>'f-j葷食國小'!Z112</f>
        <v xml:space="preserve">米 糙米   </v>
      </c>
      <c r="E21" s="122" t="str">
        <f>'f-j葷食國小'!L112</f>
        <v>花生肉片</v>
      </c>
      <c r="F21" s="122" t="str">
        <f>'f-j葷食國小'!AA112</f>
        <v>豬後腿肉 胡蘿蔔 花胡瓜 油花生 大蒜</v>
      </c>
      <c r="G21" s="122" t="str">
        <f>'f-j葷食國小'!O112</f>
        <v>碎脯豆干</v>
      </c>
      <c r="H21" s="130" t="str">
        <f>'f-j葷食國小'!AB112</f>
        <v xml:space="preserve">豆干 蘿蔔乾 大蒜  </v>
      </c>
      <c r="I21" s="122" t="str">
        <f>'f-j葷食國小'!R112</f>
        <v>時蔬</v>
      </c>
      <c r="J21" s="130" t="str">
        <f>'f-j葷食國小'!AC112</f>
        <v xml:space="preserve">蔬菜 大蒜   </v>
      </c>
      <c r="K21" s="122" t="str">
        <f>'f-j葷食國小'!U112</f>
        <v>蘿蔔湯</v>
      </c>
      <c r="L21" s="130" t="str">
        <f>'f-j葷食國小'!AD112</f>
        <v xml:space="preserve">白蘿蔔 豬大排 薑  </v>
      </c>
      <c r="M21" s="122" t="s">
        <v>264</v>
      </c>
      <c r="N21" s="2">
        <f>'f-j葷食國小'!B112</f>
        <v>5</v>
      </c>
      <c r="O21" s="2">
        <f>'f-j葷食國小'!C112</f>
        <v>2.6</v>
      </c>
      <c r="P21" s="2">
        <f>'f-j葷食國小'!D112</f>
        <v>1.7</v>
      </c>
      <c r="Q21" s="2">
        <f>'f-j葷食國小'!E112</f>
        <v>2</v>
      </c>
      <c r="R21" s="2">
        <f>'f-j葷食國小'!F112</f>
        <v>0</v>
      </c>
      <c r="S21" s="2">
        <f>'f-j葷食國小'!G112</f>
        <v>0</v>
      </c>
      <c r="T21" s="131">
        <f>'f-j葷食國小'!H112</f>
        <v>677.5</v>
      </c>
    </row>
    <row r="22" spans="1:20" ht="15.75" customHeight="1">
      <c r="A22" s="171">
        <f>A21+2</f>
        <v>45012</v>
      </c>
      <c r="B22" s="122" t="str">
        <f>'f-j葷食國小'!A118</f>
        <v>j1</v>
      </c>
      <c r="C22" s="122" t="str">
        <f>'f-j葷食國小'!I118</f>
        <v>白米飯</v>
      </c>
      <c r="D22" s="127" t="str">
        <f>'f-j葷食國小'!Z118</f>
        <v xml:space="preserve">米    </v>
      </c>
      <c r="E22" s="122" t="str">
        <f>'f-j葷食國小'!L118</f>
        <v>茄汁肉絲</v>
      </c>
      <c r="F22" s="122" t="str">
        <f>'f-j葷食國小'!AA118</f>
        <v>豬後腿肉 馬鈴薯 大番茄 大蒜 番茄醬</v>
      </c>
      <c r="G22" s="122" t="str">
        <f>'f-j葷食國小'!O118</f>
        <v>吻仔魚炒蛋</v>
      </c>
      <c r="H22" s="130" t="str">
        <f>'f-j葷食國小'!AB118</f>
        <v xml:space="preserve">雞蛋 吻仔魚(加工) 大蒜 胡蘿蔔 </v>
      </c>
      <c r="I22" s="122" t="str">
        <f>'f-j葷食國小'!R118</f>
        <v>時蔬</v>
      </c>
      <c r="J22" s="130" t="str">
        <f>'f-j葷食國小'!AC118</f>
        <v xml:space="preserve">蔬菜 大蒜   </v>
      </c>
      <c r="K22" s="122" t="str">
        <f>'f-j葷食國小'!U118</f>
        <v>金針湯</v>
      </c>
      <c r="L22" s="130" t="str">
        <f>'f-j葷食國小'!AD118</f>
        <v xml:space="preserve">金針菜乾 豬大排 薑 榨菜 </v>
      </c>
      <c r="M22" s="122" t="s">
        <v>266</v>
      </c>
      <c r="N22" s="2">
        <f>'f-j葷食國小'!B118</f>
        <v>5.3</v>
      </c>
      <c r="O22" s="2">
        <f>'f-j葷食國小'!C118</f>
        <v>3.1</v>
      </c>
      <c r="P22" s="2">
        <f>'f-j葷食國小'!D118</f>
        <v>1.9</v>
      </c>
      <c r="Q22" s="2">
        <f>'f-j葷食國小'!E118</f>
        <v>3.2</v>
      </c>
      <c r="R22" s="2">
        <f>'f-j葷食國小'!F118</f>
        <v>0</v>
      </c>
      <c r="S22" s="2">
        <f>'f-j葷食國小'!G118</f>
        <v>0</v>
      </c>
      <c r="T22" s="131">
        <f>'f-j葷食國小'!H118</f>
        <v>795</v>
      </c>
    </row>
    <row r="23" spans="1:20" ht="15.75" customHeight="1">
      <c r="A23" s="171">
        <f t="shared" si="0"/>
        <v>45013</v>
      </c>
      <c r="B23" s="122" t="str">
        <f>'f-j葷食國小'!A124</f>
        <v>j2</v>
      </c>
      <c r="C23" s="122" t="str">
        <f>'f-j葷食國小'!I124</f>
        <v>糙米飯</v>
      </c>
      <c r="D23" s="127" t="str">
        <f>'f-j葷食國小'!Z124</f>
        <v xml:space="preserve">米 糙米   </v>
      </c>
      <c r="E23" s="122" t="str">
        <f>'f-j葷食國小'!L124</f>
        <v>醬瓜燒雞</v>
      </c>
      <c r="F23" s="122" t="str">
        <f>'f-j葷食國小'!AA124</f>
        <v xml:space="preserve">肉雞 醃漬花胡瓜 大蒜  </v>
      </c>
      <c r="G23" s="122" t="str">
        <f>'f-j葷食國小'!O124</f>
        <v>絞肉豆芽</v>
      </c>
      <c r="H23" s="130" t="str">
        <f>'f-j葷食國小'!AB124</f>
        <v>綠豆芽 豬絞肉 韮菜 胡蘿蔔 大蒜</v>
      </c>
      <c r="I23" s="122" t="str">
        <f>'f-j葷食國小'!R124</f>
        <v>時蔬</v>
      </c>
      <c r="J23" s="130" t="str">
        <f>'f-j葷食國小'!AC124</f>
        <v xml:space="preserve">蔬菜 大蒜   </v>
      </c>
      <c r="K23" s="122" t="str">
        <f>'f-j葷食國小'!U124</f>
        <v>海芽蛋花湯</v>
      </c>
      <c r="L23" s="130" t="str">
        <f>'f-j葷食國小'!AD124</f>
        <v xml:space="preserve">乾海帶 雞蛋 薑  </v>
      </c>
      <c r="M23" s="122" t="s">
        <v>266</v>
      </c>
      <c r="N23" s="2">
        <f>'f-j葷食國小'!B124</f>
        <v>5</v>
      </c>
      <c r="O23" s="2">
        <f>'f-j葷食國小'!C124</f>
        <v>2.7</v>
      </c>
      <c r="P23" s="2">
        <f>'f-j葷食國小'!D124</f>
        <v>2.2999999999999998</v>
      </c>
      <c r="Q23" s="2">
        <f>'f-j葷食國小'!E124</f>
        <v>3</v>
      </c>
      <c r="R23" s="2">
        <f>'f-j葷食國小'!F124</f>
        <v>0</v>
      </c>
      <c r="S23" s="2">
        <f>'f-j葷食國小'!G124</f>
        <v>0</v>
      </c>
      <c r="T23" s="131">
        <f>'f-j葷食國小'!H124</f>
        <v>745</v>
      </c>
    </row>
    <row r="24" spans="1:20" ht="15.75" customHeight="1">
      <c r="A24" s="171">
        <f t="shared" si="0"/>
        <v>45014</v>
      </c>
      <c r="B24" s="122" t="str">
        <f>'f-j葷食國小'!A130</f>
        <v>j3</v>
      </c>
      <c r="C24" s="122" t="str">
        <f>'f-j葷食國小'!I130</f>
        <v>刈包特餐</v>
      </c>
      <c r="D24" s="127" t="str">
        <f>'f-j葷食國小'!Z130</f>
        <v xml:space="preserve">刈包    </v>
      </c>
      <c r="E24" s="122" t="str">
        <f>'f-j葷食國小'!L130</f>
        <v>香滷肉排</v>
      </c>
      <c r="F24" s="122" t="str">
        <f>'f-j葷食國小'!AA130</f>
        <v xml:space="preserve">肉排 滷包   </v>
      </c>
      <c r="G24" s="122" t="str">
        <f>'f-j葷食國小'!O130</f>
        <v>酸菜麵腸</v>
      </c>
      <c r="H24" s="130" t="str">
        <f>'f-j葷食國小'!AB130</f>
        <v xml:space="preserve">酸菜 麵腸 大蒜  </v>
      </c>
      <c r="I24" s="122" t="str">
        <f>'f-j葷食國小'!R130</f>
        <v>時蔬</v>
      </c>
      <c r="J24" s="130" t="str">
        <f>'f-j葷食國小'!AC130</f>
        <v xml:space="preserve">蔬菜 大蒜   </v>
      </c>
      <c r="K24" s="122" t="str">
        <f>'f-j葷食國小'!U130</f>
        <v>糙米粥</v>
      </c>
      <c r="L24" s="130" t="str">
        <f>'f-j葷食國小'!AD130</f>
        <v>雞蛋 糙米 胡蘿蔔 乾香菇 蒲瓜</v>
      </c>
      <c r="M24" s="122" t="s">
        <v>265</v>
      </c>
      <c r="N24" s="2">
        <f>'f-j葷食國小'!B130</f>
        <v>4</v>
      </c>
      <c r="O24" s="2">
        <f>'f-j葷食國小'!C130</f>
        <v>3</v>
      </c>
      <c r="P24" s="2">
        <f>'f-j葷食國小'!D130</f>
        <v>2</v>
      </c>
      <c r="Q24" s="2">
        <f>'f-j葷食國小'!E130</f>
        <v>3</v>
      </c>
      <c r="R24" s="2">
        <f>'f-j葷食國小'!F130</f>
        <v>0</v>
      </c>
      <c r="S24" s="2">
        <f>'f-j葷食國小'!G130</f>
        <v>0</v>
      </c>
      <c r="T24" s="131">
        <f>'f-j葷食國小'!H130</f>
        <v>690</v>
      </c>
    </row>
    <row r="25" spans="1:20" ht="15.75" customHeight="1">
      <c r="A25" s="171">
        <f t="shared" si="0"/>
        <v>45015</v>
      </c>
      <c r="B25" s="122" t="str">
        <f>'f-j葷食國小'!A136</f>
        <v>j4</v>
      </c>
      <c r="C25" s="122" t="str">
        <f>'f-j葷食國小'!I136</f>
        <v>糙米飯</v>
      </c>
      <c r="D25" s="127" t="str">
        <f>'f-j葷食國小'!Z136</f>
        <v xml:space="preserve">米 糙米   </v>
      </c>
      <c r="E25" s="122" t="str">
        <f>'f-j葷食國小'!L136</f>
        <v>梅粉魚排</v>
      </c>
      <c r="F25" s="122" t="str">
        <f>'f-j葷食國小'!AA136</f>
        <v xml:space="preserve">魚排 梅子粉   </v>
      </c>
      <c r="G25" s="122" t="str">
        <f>'f-j葷食國小'!O136</f>
        <v>筍干油腐</v>
      </c>
      <c r="H25" s="130" t="str">
        <f>'f-j葷食國小'!AB136</f>
        <v xml:space="preserve">麻竹筍干 四角油豆腐 大蒜  </v>
      </c>
      <c r="I25" s="122" t="str">
        <f>'f-j葷食國小'!R136</f>
        <v>時蔬</v>
      </c>
      <c r="J25" s="130" t="str">
        <f>'f-j葷食國小'!AC136</f>
        <v xml:space="preserve">蔬菜 大蒜   </v>
      </c>
      <c r="K25" s="122" t="str">
        <f>'f-j葷食國小'!U136</f>
        <v>紅豆湯</v>
      </c>
      <c r="L25" s="130" t="str">
        <f>'f-j葷食國小'!AD136</f>
        <v xml:space="preserve">紅豆 二砂糖   </v>
      </c>
      <c r="M25" s="122" t="s">
        <v>264</v>
      </c>
      <c r="N25" s="2">
        <f>'f-j葷食國小'!B136</f>
        <v>6.4</v>
      </c>
      <c r="O25" s="2">
        <f>'f-j葷食國小'!C136</f>
        <v>3</v>
      </c>
      <c r="P25" s="2">
        <f>'f-j葷食國小'!D136</f>
        <v>1.6</v>
      </c>
      <c r="Q25" s="2">
        <f>'f-j葷食國小'!E136</f>
        <v>3</v>
      </c>
      <c r="R25" s="2">
        <f>'f-j葷食國小'!F136</f>
        <v>0</v>
      </c>
      <c r="S25" s="2">
        <f>'f-j葷食國小'!G136</f>
        <v>0</v>
      </c>
      <c r="T25" s="131">
        <f>'f-j葷食國小'!H136</f>
        <v>848</v>
      </c>
    </row>
    <row r="26" spans="1:20" ht="15.75" customHeight="1">
      <c r="A26" s="171">
        <f t="shared" si="0"/>
        <v>45016</v>
      </c>
      <c r="B26" s="122" t="str">
        <f>'f-j葷食國小'!A142</f>
        <v>j5</v>
      </c>
      <c r="C26" s="122" t="str">
        <f>'f-j葷食國小'!I142</f>
        <v>芝麻飯</v>
      </c>
      <c r="D26" s="127" t="str">
        <f>'f-j葷食國小'!Z142</f>
        <v xml:space="preserve">米 芝麻(熟)   </v>
      </c>
      <c r="E26" s="122" t="str">
        <f>'f-j葷食國小'!L142</f>
        <v>泡菜燒肉</v>
      </c>
      <c r="F26" s="122" t="str">
        <f>'f-j葷食國小'!AA142</f>
        <v xml:space="preserve">豬後腿肉 韓式泡菜 甘藍 大蒜 </v>
      </c>
      <c r="G26" s="122" t="str">
        <f>'f-j葷食國小'!O142</f>
        <v>魚香豆干</v>
      </c>
      <c r="H26" s="130" t="str">
        <f>'f-j葷食國小'!AB142</f>
        <v xml:space="preserve">小魚干 豆干 油花生 大蒜 </v>
      </c>
      <c r="I26" s="122" t="str">
        <f>'f-j葷食國小'!R142</f>
        <v>時蔬</v>
      </c>
      <c r="J26" s="130" t="str">
        <f>'f-j葷食國小'!AC142</f>
        <v xml:space="preserve">蔬菜 大蒜   </v>
      </c>
      <c r="K26" s="122" t="str">
        <f>'f-j葷食國小'!U142</f>
        <v>冬瓜湯</v>
      </c>
      <c r="L26" s="130" t="str">
        <f>'f-j葷食國小'!AD142</f>
        <v xml:space="preserve">冬瓜 薑 貢丸  </v>
      </c>
      <c r="M26" s="122" t="s">
        <v>265</v>
      </c>
      <c r="N26" s="2">
        <f>'f-j葷食國小'!B142</f>
        <v>5</v>
      </c>
      <c r="O26" s="2">
        <f>'f-j葷食國小'!C142</f>
        <v>3.4</v>
      </c>
      <c r="P26" s="2">
        <f>'f-j葷食國小'!D142</f>
        <v>2.2000000000000002</v>
      </c>
      <c r="Q26" s="2">
        <f>'f-j葷食國小'!E142</f>
        <v>3.2</v>
      </c>
      <c r="R26" s="2">
        <f>'f-j葷食國小'!F142</f>
        <v>0</v>
      </c>
      <c r="S26" s="2">
        <f>'f-j葷食國小'!G142</f>
        <v>0</v>
      </c>
      <c r="T26" s="131">
        <f>'f-j葷食國小'!H142</f>
        <v>804</v>
      </c>
    </row>
    <row r="27" spans="1:20" ht="15.75" customHeight="1">
      <c r="M27" s="132"/>
    </row>
    <row r="28" spans="1:20" ht="15.75" customHeight="1">
      <c r="M28" s="132"/>
    </row>
    <row r="29" spans="1:20" ht="15.75" customHeight="1">
      <c r="A29" s="133" t="s">
        <v>222</v>
      </c>
      <c r="M29" s="132"/>
    </row>
    <row r="30" spans="1:20" ht="15.75" customHeight="1">
      <c r="A30" s="183" t="s">
        <v>268</v>
      </c>
      <c r="B30" s="184" t="s">
        <v>269</v>
      </c>
      <c r="C30" s="180"/>
      <c r="D30" s="180"/>
      <c r="E30" s="182"/>
      <c r="F30" s="180"/>
      <c r="G30" s="182"/>
      <c r="H30" s="180"/>
      <c r="I30" s="182"/>
      <c r="J30" s="180"/>
      <c r="K30" s="182"/>
      <c r="L30" s="180"/>
      <c r="M30" s="182"/>
      <c r="N30" s="181"/>
    </row>
    <row r="31" spans="1:20" ht="15.75" customHeight="1">
      <c r="A31" s="185"/>
      <c r="B31" s="184" t="s">
        <v>270</v>
      </c>
      <c r="C31" s="180"/>
      <c r="D31" s="180"/>
      <c r="E31" s="182"/>
      <c r="F31" s="180"/>
      <c r="G31" s="182"/>
      <c r="H31" s="180"/>
      <c r="I31" s="182"/>
      <c r="J31" s="180"/>
      <c r="K31" s="182"/>
      <c r="L31" s="180"/>
      <c r="M31" s="182"/>
      <c r="N31" s="181"/>
    </row>
    <row r="32" spans="1:20" ht="15.75" customHeight="1">
      <c r="A32" s="180"/>
      <c r="B32" s="183" t="s">
        <v>271</v>
      </c>
      <c r="C32" s="180"/>
      <c r="D32" s="180"/>
      <c r="E32" s="182"/>
      <c r="F32" s="180"/>
      <c r="G32" s="182"/>
      <c r="H32" s="180"/>
      <c r="I32" s="182"/>
      <c r="J32" s="180"/>
      <c r="K32" s="182"/>
      <c r="L32" s="180"/>
      <c r="M32" s="182"/>
      <c r="N32" s="181"/>
    </row>
    <row r="33" spans="1:14" ht="15.75" customHeight="1">
      <c r="A33" s="180"/>
      <c r="B33" s="183" t="s">
        <v>272</v>
      </c>
      <c r="C33" s="180"/>
      <c r="D33" s="180"/>
      <c r="E33" s="182"/>
      <c r="F33" s="180"/>
      <c r="G33" s="182"/>
      <c r="H33" s="180"/>
      <c r="I33" s="182"/>
      <c r="J33" s="180"/>
      <c r="K33" s="182"/>
      <c r="L33" s="180"/>
      <c r="M33" s="182"/>
      <c r="N33" s="181"/>
    </row>
    <row r="34" spans="1:14" ht="15.75" customHeight="1">
      <c r="B34" s="186" t="s">
        <v>273</v>
      </c>
      <c r="M34" s="132"/>
    </row>
    <row r="35" spans="1:14" ht="15.75" customHeight="1">
      <c r="B35" s="183"/>
      <c r="M35" s="132"/>
    </row>
    <row r="36" spans="1:14" ht="15.75" customHeight="1">
      <c r="M36" s="132"/>
    </row>
    <row r="37" spans="1:14" ht="15.75" customHeight="1">
      <c r="M37" s="132"/>
    </row>
    <row r="38" spans="1:14" ht="15.75" customHeight="1">
      <c r="M38" s="132"/>
    </row>
    <row r="39" spans="1:14" ht="15.75" customHeight="1">
      <c r="M39" s="132"/>
    </row>
    <row r="40" spans="1:14" ht="15.75" customHeight="1">
      <c r="M40" s="132"/>
    </row>
    <row r="41" spans="1:14" ht="15.75" customHeight="1">
      <c r="M41" s="132"/>
    </row>
    <row r="42" spans="1:14" ht="15.75" customHeight="1">
      <c r="M42" s="132"/>
    </row>
    <row r="43" spans="1:14" ht="15.75" customHeight="1">
      <c r="M43" s="132"/>
    </row>
    <row r="44" spans="1:14" ht="15.75" customHeight="1">
      <c r="M44" s="132"/>
    </row>
    <row r="45" spans="1:14" ht="15.75" customHeight="1">
      <c r="M45" s="132"/>
    </row>
    <row r="46" spans="1:14" ht="15.75" customHeight="1">
      <c r="M46" s="132"/>
    </row>
    <row r="47" spans="1:14" ht="15.75" customHeight="1">
      <c r="M47" s="132"/>
    </row>
    <row r="48" spans="1:14" ht="15.75" customHeight="1">
      <c r="M48" s="132"/>
    </row>
    <row r="49" spans="13:13" ht="15.75" customHeight="1">
      <c r="M49" s="132"/>
    </row>
    <row r="50" spans="13:13" ht="15.75" customHeight="1">
      <c r="M50" s="132"/>
    </row>
    <row r="51" spans="13:13" ht="15.75" customHeight="1">
      <c r="M51" s="132"/>
    </row>
    <row r="52" spans="13:13" ht="15.75" customHeight="1">
      <c r="M52" s="132"/>
    </row>
    <row r="53" spans="13:13" ht="15.75" customHeight="1">
      <c r="M53" s="132"/>
    </row>
    <row r="54" spans="13:13" ht="15.75" customHeight="1">
      <c r="M54" s="132"/>
    </row>
    <row r="55" spans="13:13" ht="15.75" customHeight="1">
      <c r="M55" s="132"/>
    </row>
    <row r="56" spans="13:13" ht="15.75" customHeight="1">
      <c r="M56" s="132"/>
    </row>
    <row r="57" spans="13:13" ht="15.75" customHeight="1">
      <c r="M57" s="132"/>
    </row>
    <row r="58" spans="13:13" ht="15.75" customHeight="1">
      <c r="M58" s="132"/>
    </row>
    <row r="59" spans="13:13" ht="15.75" customHeight="1">
      <c r="M59" s="132"/>
    </row>
    <row r="60" spans="13:13" ht="15.75" customHeight="1">
      <c r="M60" s="132"/>
    </row>
    <row r="61" spans="13:13" ht="15.75" customHeight="1">
      <c r="M61" s="132"/>
    </row>
    <row r="62" spans="13:13" ht="15.75" customHeight="1">
      <c r="M62" s="132"/>
    </row>
    <row r="63" spans="13:13" ht="15.75" customHeight="1">
      <c r="M63" s="132"/>
    </row>
    <row r="64" spans="13:13" ht="15.75" customHeight="1">
      <c r="M64" s="132"/>
    </row>
    <row r="65" spans="13:13" ht="15.75" customHeight="1">
      <c r="M65" s="132"/>
    </row>
    <row r="66" spans="13:13" ht="15.75" customHeight="1">
      <c r="M66" s="132"/>
    </row>
    <row r="67" spans="13:13" ht="15.75" customHeight="1">
      <c r="M67" s="132"/>
    </row>
    <row r="68" spans="13:13" ht="15.75" customHeight="1">
      <c r="M68" s="132"/>
    </row>
    <row r="69" spans="13:13" ht="15.75" customHeight="1">
      <c r="M69" s="132"/>
    </row>
    <row r="70" spans="13:13" ht="15.75" customHeight="1">
      <c r="M70" s="132"/>
    </row>
    <row r="71" spans="13:13" ht="15.75" customHeight="1">
      <c r="M71" s="132"/>
    </row>
    <row r="72" spans="13:13" ht="15.75" customHeight="1">
      <c r="M72" s="132"/>
    </row>
    <row r="73" spans="13:13" ht="15.75" customHeight="1">
      <c r="M73" s="132"/>
    </row>
    <row r="74" spans="13:13" ht="15.75" customHeight="1">
      <c r="M74" s="132"/>
    </row>
    <row r="75" spans="13:13" ht="15.75" customHeight="1">
      <c r="M75" s="132"/>
    </row>
    <row r="76" spans="13:13" ht="15.75" customHeight="1">
      <c r="M76" s="132"/>
    </row>
    <row r="77" spans="13:13" ht="15.75" customHeight="1">
      <c r="M77" s="132"/>
    </row>
    <row r="78" spans="13:13" ht="15.75" customHeight="1">
      <c r="M78" s="132"/>
    </row>
    <row r="79" spans="13:13" ht="15.75" customHeight="1">
      <c r="M79" s="132"/>
    </row>
    <row r="80" spans="13:13" ht="15.75" customHeight="1">
      <c r="M80" s="132"/>
    </row>
    <row r="81" spans="13:13" ht="15.75" customHeight="1">
      <c r="M81" s="132"/>
    </row>
    <row r="82" spans="13:13" ht="15.75" customHeight="1">
      <c r="M82" s="132"/>
    </row>
    <row r="83" spans="13:13" ht="15.75" customHeight="1">
      <c r="M83" s="132"/>
    </row>
    <row r="84" spans="13:13" ht="15.75" customHeight="1">
      <c r="M84" s="132"/>
    </row>
    <row r="85" spans="13:13" ht="15.75" customHeight="1">
      <c r="M85" s="132"/>
    </row>
    <row r="86" spans="13:13" ht="15.75" customHeight="1">
      <c r="M86" s="132"/>
    </row>
    <row r="87" spans="13:13" ht="15.75" customHeight="1">
      <c r="M87" s="132"/>
    </row>
    <row r="88" spans="13:13" ht="15.75" customHeight="1">
      <c r="M88" s="132"/>
    </row>
    <row r="89" spans="13:13" ht="15.75" customHeight="1">
      <c r="M89" s="132"/>
    </row>
    <row r="90" spans="13:13" ht="15.75" customHeight="1">
      <c r="M90" s="132"/>
    </row>
    <row r="91" spans="13:13" ht="15.75" customHeight="1">
      <c r="M91" s="132"/>
    </row>
    <row r="92" spans="13:13" ht="15.75" customHeight="1">
      <c r="M92" s="132"/>
    </row>
    <row r="93" spans="13:13" ht="15.75" customHeight="1">
      <c r="M93" s="132"/>
    </row>
    <row r="94" spans="13:13" ht="15.75" customHeight="1">
      <c r="M94" s="132"/>
    </row>
    <row r="95" spans="13:13" ht="15.75" customHeight="1">
      <c r="M95" s="132"/>
    </row>
    <row r="96" spans="13:13" ht="15.75" customHeight="1">
      <c r="M96" s="132"/>
    </row>
    <row r="97" spans="13:13" ht="15.75" customHeight="1">
      <c r="M97" s="132"/>
    </row>
    <row r="98" spans="13:13" ht="15.75" customHeight="1">
      <c r="M98" s="132"/>
    </row>
    <row r="99" spans="13:13" ht="15.75" customHeight="1">
      <c r="M99" s="132"/>
    </row>
    <row r="100" spans="13:13" ht="15.75" customHeight="1">
      <c r="M100" s="132"/>
    </row>
    <row r="101" spans="13:13" ht="15.75" customHeight="1">
      <c r="M101" s="132"/>
    </row>
    <row r="102" spans="13:13" ht="15.75" customHeight="1">
      <c r="M102" s="132"/>
    </row>
    <row r="103" spans="13:13" ht="15.75" customHeight="1">
      <c r="M103" s="132"/>
    </row>
    <row r="104" spans="13:13" ht="15.75" customHeight="1">
      <c r="M104" s="132"/>
    </row>
    <row r="105" spans="13:13" ht="15.75" customHeight="1">
      <c r="M105" s="132"/>
    </row>
    <row r="106" spans="13:13" ht="15.75" customHeight="1">
      <c r="M106" s="132"/>
    </row>
    <row r="107" spans="13:13" ht="15.75" customHeight="1">
      <c r="M107" s="132"/>
    </row>
    <row r="108" spans="13:13" ht="15.75" customHeight="1">
      <c r="M108" s="132"/>
    </row>
    <row r="109" spans="13:13" ht="15.75" customHeight="1">
      <c r="M109" s="132"/>
    </row>
    <row r="110" spans="13:13" ht="15.75" customHeight="1">
      <c r="M110" s="132"/>
    </row>
    <row r="111" spans="13:13" ht="15.75" customHeight="1">
      <c r="M111" s="132"/>
    </row>
    <row r="112" spans="13:13" ht="15.75" customHeight="1">
      <c r="M112" s="132"/>
    </row>
    <row r="113" spans="13:13" ht="15.75" customHeight="1">
      <c r="M113" s="132"/>
    </row>
    <row r="114" spans="13:13" ht="15.75" customHeight="1">
      <c r="M114" s="132"/>
    </row>
    <row r="115" spans="13:13" ht="15.75" customHeight="1">
      <c r="M115" s="132"/>
    </row>
    <row r="116" spans="13:13" ht="15.75" customHeight="1">
      <c r="M116" s="132"/>
    </row>
    <row r="117" spans="13:13" ht="15.75" customHeight="1">
      <c r="M117" s="132"/>
    </row>
    <row r="118" spans="13:13" ht="15.75" customHeight="1">
      <c r="M118" s="132"/>
    </row>
    <row r="119" spans="13:13" ht="15.75" customHeight="1">
      <c r="M119" s="132"/>
    </row>
    <row r="120" spans="13:13" ht="15.75" customHeight="1">
      <c r="M120" s="132"/>
    </row>
    <row r="121" spans="13:13" ht="15.75" customHeight="1">
      <c r="M121" s="132"/>
    </row>
    <row r="122" spans="13:13" ht="15.75" customHeight="1">
      <c r="M122" s="132"/>
    </row>
    <row r="123" spans="13:13" ht="15.75" customHeight="1">
      <c r="M123" s="132"/>
    </row>
    <row r="124" spans="13:13" ht="15.75" customHeight="1">
      <c r="M124" s="132"/>
    </row>
    <row r="125" spans="13:13" ht="15.75" customHeight="1">
      <c r="M125" s="132"/>
    </row>
    <row r="126" spans="13:13" ht="15.75" customHeight="1">
      <c r="M126" s="132"/>
    </row>
    <row r="127" spans="13:13" ht="15.75" customHeight="1">
      <c r="M127" s="132"/>
    </row>
    <row r="128" spans="13:13" ht="15.75" customHeight="1">
      <c r="M128" s="132"/>
    </row>
    <row r="129" spans="13:13" ht="15.75" customHeight="1">
      <c r="M129" s="132"/>
    </row>
    <row r="130" spans="13:13" ht="15.75" customHeight="1">
      <c r="M130" s="132"/>
    </row>
    <row r="131" spans="13:13" ht="15.75" customHeight="1">
      <c r="M131" s="132"/>
    </row>
    <row r="132" spans="13:13" ht="15.75" customHeight="1">
      <c r="M132" s="132"/>
    </row>
    <row r="133" spans="13:13" ht="15.75" customHeight="1">
      <c r="M133" s="132"/>
    </row>
    <row r="134" spans="13:13" ht="15.75" customHeight="1">
      <c r="M134" s="132"/>
    </row>
    <row r="135" spans="13:13" ht="15.75" customHeight="1">
      <c r="M135" s="132"/>
    </row>
    <row r="136" spans="13:13" ht="15.75" customHeight="1">
      <c r="M136" s="132"/>
    </row>
    <row r="137" spans="13:13" ht="15.75" customHeight="1">
      <c r="M137" s="132"/>
    </row>
    <row r="138" spans="13:13" ht="15.75" customHeight="1">
      <c r="M138" s="132"/>
    </row>
    <row r="139" spans="13:13" ht="15.75" customHeight="1">
      <c r="M139" s="132"/>
    </row>
    <row r="140" spans="13:13" ht="15.75" customHeight="1">
      <c r="M140" s="132"/>
    </row>
    <row r="141" spans="13:13" ht="15.75" customHeight="1">
      <c r="M141" s="132"/>
    </row>
    <row r="142" spans="13:13" ht="15.75" customHeight="1">
      <c r="M142" s="132"/>
    </row>
    <row r="143" spans="13:13" ht="15.75" customHeight="1">
      <c r="M143" s="132"/>
    </row>
    <row r="144" spans="13:13" ht="15.75" customHeight="1">
      <c r="M144" s="132"/>
    </row>
    <row r="145" spans="13:13" ht="15.75" customHeight="1">
      <c r="M145" s="132"/>
    </row>
    <row r="146" spans="13:13" ht="15.75" customHeight="1">
      <c r="M146" s="132"/>
    </row>
    <row r="147" spans="13:13" ht="15.75" customHeight="1">
      <c r="M147" s="132"/>
    </row>
    <row r="148" spans="13:13" ht="15.75" customHeight="1">
      <c r="M148" s="132"/>
    </row>
    <row r="149" spans="13:13" ht="15.75" customHeight="1">
      <c r="M149" s="132"/>
    </row>
    <row r="150" spans="13:13" ht="15.75" customHeight="1">
      <c r="M150" s="132"/>
    </row>
    <row r="151" spans="13:13" ht="15.75" customHeight="1">
      <c r="M151" s="132"/>
    </row>
    <row r="152" spans="13:13" ht="15.75" customHeight="1">
      <c r="M152" s="132"/>
    </row>
    <row r="153" spans="13:13" ht="15.75" customHeight="1">
      <c r="M153" s="132"/>
    </row>
    <row r="154" spans="13:13" ht="15.75" customHeight="1">
      <c r="M154" s="132"/>
    </row>
    <row r="155" spans="13:13" ht="15.75" customHeight="1">
      <c r="M155" s="132"/>
    </row>
    <row r="156" spans="13:13" ht="15.75" customHeight="1">
      <c r="M156" s="132"/>
    </row>
    <row r="157" spans="13:13" ht="15.75" customHeight="1">
      <c r="M157" s="132"/>
    </row>
    <row r="158" spans="13:13" ht="15.75" customHeight="1">
      <c r="M158" s="132"/>
    </row>
    <row r="159" spans="13:13" ht="15.75" customHeight="1">
      <c r="M159" s="132"/>
    </row>
    <row r="160" spans="13:13" ht="15.75" customHeight="1">
      <c r="M160" s="132"/>
    </row>
    <row r="161" spans="13:13" ht="15.75" customHeight="1">
      <c r="M161" s="132"/>
    </row>
    <row r="162" spans="13:13" ht="15.75" customHeight="1">
      <c r="M162" s="132"/>
    </row>
    <row r="163" spans="13:13" ht="15.75" customHeight="1">
      <c r="M163" s="132"/>
    </row>
    <row r="164" spans="13:13" ht="15.75" customHeight="1">
      <c r="M164" s="132"/>
    </row>
    <row r="165" spans="13:13" ht="15.75" customHeight="1">
      <c r="M165" s="132"/>
    </row>
    <row r="166" spans="13:13" ht="15.75" customHeight="1">
      <c r="M166" s="132"/>
    </row>
    <row r="167" spans="13:13" ht="15.75" customHeight="1">
      <c r="M167" s="132"/>
    </row>
    <row r="168" spans="13:13" ht="15.75" customHeight="1">
      <c r="M168" s="134"/>
    </row>
    <row r="169" spans="13:13" ht="15.75" customHeight="1">
      <c r="M169" s="134"/>
    </row>
    <row r="170" spans="13:13" ht="15.75" customHeight="1">
      <c r="M170" s="134"/>
    </row>
    <row r="171" spans="13:13" ht="15.75" customHeight="1">
      <c r="M171" s="134"/>
    </row>
    <row r="172" spans="13:13" ht="15.75" customHeight="1">
      <c r="M172" s="134"/>
    </row>
    <row r="173" spans="13:13" ht="15.75" customHeight="1">
      <c r="M173" s="134"/>
    </row>
    <row r="174" spans="13:13" ht="15.75" customHeight="1">
      <c r="M174" s="134"/>
    </row>
    <row r="175" spans="13:13" ht="15.75" customHeight="1">
      <c r="M175" s="134"/>
    </row>
    <row r="176" spans="13:13" ht="15.75" customHeight="1">
      <c r="M176" s="134"/>
    </row>
    <row r="177" spans="13:13" ht="15.75" customHeight="1">
      <c r="M177" s="134"/>
    </row>
    <row r="178" spans="13:13" ht="15.75" customHeight="1">
      <c r="M178" s="134"/>
    </row>
    <row r="179" spans="13:13" ht="15.75" customHeight="1">
      <c r="M179" s="134"/>
    </row>
    <row r="180" spans="13:13" ht="15.75" customHeight="1">
      <c r="M180" s="134"/>
    </row>
    <row r="181" spans="13:13" ht="15.75" customHeight="1">
      <c r="M181" s="134"/>
    </row>
    <row r="182" spans="13:13" ht="15.75" customHeight="1">
      <c r="M182" s="134"/>
    </row>
    <row r="183" spans="13:13" ht="15.75" customHeight="1">
      <c r="M183" s="134"/>
    </row>
    <row r="184" spans="13:13" ht="15.75" customHeight="1">
      <c r="M184" s="134"/>
    </row>
    <row r="185" spans="13:13" ht="15.75" customHeight="1">
      <c r="M185" s="134"/>
    </row>
    <row r="186" spans="13:13" ht="15.75" customHeight="1">
      <c r="M186" s="134"/>
    </row>
    <row r="187" spans="13:13" ht="15.75" customHeight="1">
      <c r="M187" s="134"/>
    </row>
    <row r="188" spans="13:13" ht="15.75" customHeight="1">
      <c r="M188" s="134"/>
    </row>
    <row r="189" spans="13:13" ht="15.75" customHeight="1">
      <c r="M189" s="134"/>
    </row>
    <row r="190" spans="13:13" ht="15.75" customHeight="1">
      <c r="M190" s="134"/>
    </row>
    <row r="191" spans="13:13" ht="15.75" customHeight="1">
      <c r="M191" s="134"/>
    </row>
    <row r="192" spans="13:13" ht="15.75" customHeight="1">
      <c r="M192" s="134"/>
    </row>
    <row r="193" spans="13:13" ht="15.75" customHeight="1">
      <c r="M193" s="134"/>
    </row>
    <row r="194" spans="13:13" ht="15.75" customHeight="1">
      <c r="M194" s="134"/>
    </row>
    <row r="195" spans="13:13" ht="15.75" customHeight="1">
      <c r="M195" s="134"/>
    </row>
    <row r="196" spans="13:13" ht="15.75" customHeight="1">
      <c r="M196" s="134"/>
    </row>
    <row r="197" spans="13:13" ht="15.75" customHeight="1">
      <c r="M197" s="134"/>
    </row>
    <row r="198" spans="13:13" ht="15.75" customHeight="1">
      <c r="M198" s="134"/>
    </row>
    <row r="199" spans="13:13" ht="15.75" customHeight="1">
      <c r="M199" s="134"/>
    </row>
    <row r="200" spans="13:13" ht="15.75" customHeight="1">
      <c r="M200" s="134"/>
    </row>
    <row r="201" spans="13:13" ht="15.75" customHeight="1">
      <c r="M201" s="134"/>
    </row>
    <row r="202" spans="13:13" ht="15.75" customHeight="1">
      <c r="M202" s="134"/>
    </row>
    <row r="203" spans="13:13" ht="15.75" customHeight="1">
      <c r="M203" s="134"/>
    </row>
    <row r="204" spans="13:13" ht="15.75" customHeight="1">
      <c r="M204" s="134"/>
    </row>
    <row r="205" spans="13:13" ht="15.75" customHeight="1">
      <c r="M205" s="134"/>
    </row>
    <row r="206" spans="13:13" ht="15.75" customHeight="1">
      <c r="M206" s="134"/>
    </row>
    <row r="207" spans="13:13" ht="15.75" customHeight="1">
      <c r="M207" s="134"/>
    </row>
    <row r="208" spans="13:13" ht="15.75" customHeight="1">
      <c r="M208" s="134"/>
    </row>
    <row r="209" spans="13:13" ht="15.75" customHeight="1">
      <c r="M209" s="134"/>
    </row>
    <row r="210" spans="13:13" ht="15.75" customHeight="1">
      <c r="M210" s="134"/>
    </row>
    <row r="211" spans="13:13" ht="15.75" customHeight="1">
      <c r="M211" s="134"/>
    </row>
    <row r="212" spans="13:13" ht="15.75" customHeight="1">
      <c r="M212" s="134"/>
    </row>
    <row r="213" spans="13:13" ht="15.75" customHeight="1">
      <c r="M213" s="134"/>
    </row>
    <row r="214" spans="13:13" ht="15.75" customHeight="1">
      <c r="M214" s="134"/>
    </row>
    <row r="215" spans="13:13" ht="15.75" customHeight="1">
      <c r="M215" s="134"/>
    </row>
    <row r="216" spans="13:13" ht="15.75" customHeight="1">
      <c r="M216" s="134"/>
    </row>
    <row r="217" spans="13:13" ht="15.75" customHeight="1">
      <c r="M217" s="134"/>
    </row>
    <row r="218" spans="13:13" ht="15.75" customHeight="1">
      <c r="M218" s="134"/>
    </row>
    <row r="219" spans="13:13" ht="15.75" customHeight="1">
      <c r="M219" s="134"/>
    </row>
    <row r="220" spans="13:13" ht="15.75" customHeight="1">
      <c r="M220" s="134"/>
    </row>
    <row r="221" spans="13:13" ht="15.75" customHeight="1">
      <c r="M221" s="134"/>
    </row>
    <row r="222" spans="13:13" ht="15.75" customHeight="1">
      <c r="M222" s="134"/>
    </row>
    <row r="223" spans="13:13" ht="15.75" customHeight="1">
      <c r="M223" s="134"/>
    </row>
    <row r="224" spans="13:13" ht="15.75" customHeight="1">
      <c r="M224" s="134"/>
    </row>
    <row r="225" spans="13:13" ht="15.75" customHeight="1">
      <c r="M225" s="134"/>
    </row>
    <row r="226" spans="13:13" ht="15.75" customHeight="1">
      <c r="M226" s="134"/>
    </row>
    <row r="227" spans="13:13" ht="15.75" customHeight="1">
      <c r="M227" s="134"/>
    </row>
    <row r="228" spans="13:13" ht="15.75" customHeight="1">
      <c r="M228" s="134"/>
    </row>
    <row r="229" spans="13:13" ht="15.75" customHeight="1">
      <c r="M229" s="134"/>
    </row>
    <row r="230" spans="13:13" ht="15.75">
      <c r="M230" s="134"/>
    </row>
    <row r="231" spans="13:13" ht="15.75">
      <c r="M231" s="134"/>
    </row>
    <row r="232" spans="13:13" ht="15.75">
      <c r="M232" s="134"/>
    </row>
    <row r="233" spans="13:13" ht="15.75">
      <c r="M233" s="134"/>
    </row>
    <row r="234" spans="13:13" ht="15.75">
      <c r="M234" s="134"/>
    </row>
    <row r="235" spans="13:13" ht="15.75">
      <c r="M235" s="134"/>
    </row>
    <row r="236" spans="13:13" ht="15.75">
      <c r="M236" s="134"/>
    </row>
    <row r="237" spans="13:13" ht="15.75">
      <c r="M237" s="134"/>
    </row>
    <row r="238" spans="13:13" ht="15.75">
      <c r="M238" s="134"/>
    </row>
    <row r="239" spans="13:13" ht="15.75">
      <c r="M239" s="134"/>
    </row>
    <row r="240" spans="13:13" ht="15.75">
      <c r="M240" s="134"/>
    </row>
    <row r="241" spans="13:13" ht="15.75">
      <c r="M241" s="134"/>
    </row>
    <row r="242" spans="13:13" ht="15.75">
      <c r="M242" s="134"/>
    </row>
    <row r="243" spans="13:13" ht="15.75">
      <c r="M243" s="134"/>
    </row>
    <row r="244" spans="13:13" ht="15.75">
      <c r="M244" s="134"/>
    </row>
    <row r="245" spans="13:13" ht="15.75">
      <c r="M245" s="134"/>
    </row>
    <row r="246" spans="13:13" ht="15.75">
      <c r="M246" s="134"/>
    </row>
    <row r="247" spans="13:13" ht="15.75">
      <c r="M247" s="134"/>
    </row>
    <row r="248" spans="13:13" ht="15.75">
      <c r="M248" s="134"/>
    </row>
    <row r="249" spans="13:13" ht="15.75">
      <c r="M249" s="134"/>
    </row>
    <row r="250" spans="13:13" ht="15.75">
      <c r="M250" s="134"/>
    </row>
    <row r="251" spans="13:13" ht="15.75">
      <c r="M251" s="134"/>
    </row>
    <row r="252" spans="13:13" ht="15.75">
      <c r="M252" s="134"/>
    </row>
    <row r="253" spans="13:13" ht="15.75">
      <c r="M253" s="134"/>
    </row>
    <row r="254" spans="13:13" ht="15.75">
      <c r="M254" s="134"/>
    </row>
    <row r="255" spans="13:13" ht="15.75">
      <c r="M255" s="134"/>
    </row>
    <row r="256" spans="13:13" ht="15.75">
      <c r="M256" s="134"/>
    </row>
    <row r="257" spans="13:13" ht="15.75">
      <c r="M257" s="134"/>
    </row>
    <row r="258" spans="13:13" ht="15.75">
      <c r="M258" s="134"/>
    </row>
    <row r="259" spans="13:13" ht="15.75">
      <c r="M259" s="134"/>
    </row>
    <row r="260" spans="13:13" ht="15.75">
      <c r="M260" s="134"/>
    </row>
    <row r="261" spans="13:13" ht="15.75">
      <c r="M261" s="134"/>
    </row>
    <row r="262" spans="13:13" ht="15.75">
      <c r="M262" s="134"/>
    </row>
    <row r="263" spans="13:13" ht="15.75">
      <c r="M263" s="134"/>
    </row>
    <row r="264" spans="13:13" ht="15.75">
      <c r="M264" s="134"/>
    </row>
    <row r="265" spans="13:13" ht="15.75">
      <c r="M265" s="134"/>
    </row>
    <row r="266" spans="13:13" ht="15.75">
      <c r="M266" s="134"/>
    </row>
    <row r="267" spans="13:13" ht="15.75">
      <c r="M267" s="134"/>
    </row>
    <row r="268" spans="13:13" ht="15.75">
      <c r="M268" s="134"/>
    </row>
    <row r="269" spans="13:13" ht="15.75">
      <c r="M269" s="134"/>
    </row>
    <row r="270" spans="13:13" ht="15.75">
      <c r="M270" s="134"/>
    </row>
    <row r="271" spans="13:13" ht="15.75">
      <c r="M271" s="134"/>
    </row>
    <row r="272" spans="13:13" ht="15.75">
      <c r="M272" s="134"/>
    </row>
    <row r="273" spans="13:13" ht="15.75">
      <c r="M273" s="134"/>
    </row>
    <row r="274" spans="13:13" ht="15.75">
      <c r="M274" s="134"/>
    </row>
    <row r="275" spans="13:13" ht="15.75">
      <c r="M275" s="134"/>
    </row>
    <row r="276" spans="13:13" ht="15.75">
      <c r="M276" s="134"/>
    </row>
    <row r="277" spans="13:13" ht="15.75">
      <c r="M277" s="134"/>
    </row>
    <row r="278" spans="13:13" ht="15.75">
      <c r="M278" s="134"/>
    </row>
    <row r="279" spans="13:13" ht="15.75">
      <c r="M279" s="134"/>
    </row>
    <row r="280" spans="13:13" ht="15.75">
      <c r="M280" s="134"/>
    </row>
    <row r="281" spans="13:13" ht="15.75">
      <c r="M281" s="134"/>
    </row>
    <row r="282" spans="13:13" ht="15.75">
      <c r="M282" s="134"/>
    </row>
    <row r="283" spans="13:13" ht="15.75">
      <c r="M283" s="134"/>
    </row>
    <row r="284" spans="13:13" ht="15.75">
      <c r="M284" s="134"/>
    </row>
    <row r="285" spans="13:13" ht="15.75">
      <c r="M285" s="134"/>
    </row>
    <row r="286" spans="13:13" ht="15.75">
      <c r="M286" s="134"/>
    </row>
    <row r="287" spans="13:13" ht="15.75">
      <c r="M287" s="134"/>
    </row>
    <row r="288" spans="13:13" ht="15.75">
      <c r="M288" s="134"/>
    </row>
    <row r="289" spans="13:13" ht="15.75">
      <c r="M289" s="134"/>
    </row>
    <row r="290" spans="13:13" ht="15.75">
      <c r="M290" s="134"/>
    </row>
    <row r="291" spans="13:13" ht="15.75">
      <c r="M291" s="134"/>
    </row>
    <row r="292" spans="13:13" ht="15.75">
      <c r="M292" s="134"/>
    </row>
    <row r="293" spans="13:13" ht="15.75">
      <c r="M293" s="134"/>
    </row>
    <row r="294" spans="13:13" ht="15.75">
      <c r="M294" s="134"/>
    </row>
    <row r="295" spans="13:13" ht="15.75">
      <c r="M295" s="134"/>
    </row>
    <row r="296" spans="13:13" ht="15.75">
      <c r="M296" s="134"/>
    </row>
    <row r="297" spans="13:13" ht="15.75">
      <c r="M297" s="134"/>
    </row>
    <row r="298" spans="13:13" ht="15.75">
      <c r="M298" s="134"/>
    </row>
    <row r="299" spans="13:13" ht="15.75">
      <c r="M299" s="134"/>
    </row>
    <row r="300" spans="13:13" ht="15.75">
      <c r="M300" s="134"/>
    </row>
    <row r="301" spans="13:13" ht="15.75">
      <c r="M301" s="134"/>
    </row>
    <row r="302" spans="13:13" ht="15.75">
      <c r="M302" s="134"/>
    </row>
    <row r="303" spans="13:13" ht="15.75">
      <c r="M303" s="134"/>
    </row>
    <row r="304" spans="13:13" ht="15.75">
      <c r="M304" s="134"/>
    </row>
    <row r="305" spans="13:13" ht="15.75">
      <c r="M305" s="134"/>
    </row>
    <row r="306" spans="13:13" ht="15.75">
      <c r="M306" s="134"/>
    </row>
    <row r="307" spans="13:13" ht="15.75">
      <c r="M307" s="134"/>
    </row>
    <row r="308" spans="13:13" ht="15.75">
      <c r="M308" s="134"/>
    </row>
    <row r="309" spans="13:13" ht="15.75">
      <c r="M309" s="134"/>
    </row>
    <row r="310" spans="13:13" ht="15.75">
      <c r="M310" s="134"/>
    </row>
    <row r="311" spans="13:13" ht="15.75">
      <c r="M311" s="134"/>
    </row>
    <row r="312" spans="13:13" ht="15.75">
      <c r="M312" s="134"/>
    </row>
    <row r="313" spans="13:13" ht="15.75">
      <c r="M313" s="134"/>
    </row>
    <row r="314" spans="13:13" ht="15.75">
      <c r="M314" s="134"/>
    </row>
    <row r="315" spans="13:13" ht="15.75">
      <c r="M315" s="134"/>
    </row>
    <row r="316" spans="13:13" ht="15.75">
      <c r="M316" s="134"/>
    </row>
    <row r="317" spans="13:13" ht="15.75">
      <c r="M317" s="134"/>
    </row>
    <row r="318" spans="13:13" ht="15.75">
      <c r="M318" s="134"/>
    </row>
    <row r="319" spans="13:13" ht="15.75">
      <c r="M319" s="134"/>
    </row>
    <row r="320" spans="13:13" ht="15.75">
      <c r="M320" s="134"/>
    </row>
    <row r="321" spans="13:13" ht="15.75">
      <c r="M321" s="134"/>
    </row>
    <row r="322" spans="13:13" ht="15.75">
      <c r="M322" s="134"/>
    </row>
    <row r="323" spans="13:13" ht="15.75">
      <c r="M323" s="134"/>
    </row>
    <row r="324" spans="13:13" ht="15.75">
      <c r="M324" s="134"/>
    </row>
    <row r="325" spans="13:13" ht="15.75">
      <c r="M325" s="134"/>
    </row>
    <row r="326" spans="13:13" ht="15.75">
      <c r="M326" s="134"/>
    </row>
    <row r="327" spans="13:13" ht="15.75">
      <c r="M327" s="134"/>
    </row>
    <row r="328" spans="13:13" ht="15.75">
      <c r="M328" s="134"/>
    </row>
    <row r="329" spans="13:13" ht="15.75">
      <c r="M329" s="134"/>
    </row>
    <row r="330" spans="13:13" ht="15.75">
      <c r="M330" s="134"/>
    </row>
    <row r="331" spans="13:13" ht="15.75">
      <c r="M331" s="134"/>
    </row>
    <row r="332" spans="13:13" ht="15.75">
      <c r="M332" s="134"/>
    </row>
    <row r="333" spans="13:13" ht="15.75">
      <c r="M333" s="134"/>
    </row>
    <row r="334" spans="13:13" ht="15.75">
      <c r="M334" s="134"/>
    </row>
    <row r="335" spans="13:13" ht="15.75">
      <c r="M335" s="134"/>
    </row>
    <row r="336" spans="13:13" ht="15.75">
      <c r="M336" s="134"/>
    </row>
    <row r="337" spans="13:13" ht="15.75">
      <c r="M337" s="134"/>
    </row>
    <row r="338" spans="13:13" ht="15.75">
      <c r="M338" s="134"/>
    </row>
    <row r="339" spans="13:13" ht="15.75">
      <c r="M339" s="134"/>
    </row>
    <row r="340" spans="13:13" ht="15.75">
      <c r="M340" s="134"/>
    </row>
    <row r="341" spans="13:13" ht="15.75">
      <c r="M341" s="134"/>
    </row>
    <row r="342" spans="13:13" ht="15.75">
      <c r="M342" s="134"/>
    </row>
    <row r="343" spans="13:13" ht="15.75">
      <c r="M343" s="134"/>
    </row>
    <row r="344" spans="13:13" ht="15.75">
      <c r="M344" s="134"/>
    </row>
    <row r="345" spans="13:13" ht="15.75">
      <c r="M345" s="134"/>
    </row>
    <row r="346" spans="13:13" ht="15.75">
      <c r="M346" s="134"/>
    </row>
    <row r="347" spans="13:13" ht="15.75">
      <c r="M347" s="134"/>
    </row>
    <row r="348" spans="13:13" ht="15.75">
      <c r="M348" s="134"/>
    </row>
    <row r="349" spans="13:13" ht="15.75">
      <c r="M349" s="134"/>
    </row>
    <row r="350" spans="13:13" ht="15.75">
      <c r="M350" s="134"/>
    </row>
    <row r="351" spans="13:13" ht="15.75">
      <c r="M351" s="134"/>
    </row>
    <row r="352" spans="13:13" ht="15.75">
      <c r="M352" s="134"/>
    </row>
    <row r="353" spans="13:13" ht="15.75">
      <c r="M353" s="134"/>
    </row>
    <row r="354" spans="13:13" ht="15.75">
      <c r="M354" s="134"/>
    </row>
    <row r="355" spans="13:13" ht="15.75">
      <c r="M355" s="134"/>
    </row>
    <row r="356" spans="13:13" ht="15.75">
      <c r="M356" s="134"/>
    </row>
    <row r="357" spans="13:13" ht="15.75">
      <c r="M357" s="134"/>
    </row>
    <row r="358" spans="13:13" ht="15.75">
      <c r="M358" s="134"/>
    </row>
    <row r="359" spans="13:13" ht="15.75">
      <c r="M359" s="134"/>
    </row>
    <row r="360" spans="13:13" ht="15.75">
      <c r="M360" s="134"/>
    </row>
    <row r="361" spans="13:13" ht="15.75">
      <c r="M361" s="134"/>
    </row>
    <row r="362" spans="13:13" ht="15.75">
      <c r="M362" s="134"/>
    </row>
    <row r="363" spans="13:13" ht="15.75">
      <c r="M363" s="134"/>
    </row>
    <row r="364" spans="13:13" ht="15.75">
      <c r="M364" s="134"/>
    </row>
    <row r="365" spans="13:13" ht="15.75">
      <c r="M365" s="134"/>
    </row>
    <row r="366" spans="13:13" ht="15.75">
      <c r="M366" s="134"/>
    </row>
    <row r="367" spans="13:13" ht="15.75">
      <c r="M367" s="134"/>
    </row>
    <row r="368" spans="13:13" ht="15.75">
      <c r="M368" s="134"/>
    </row>
    <row r="369" spans="13:13" ht="15.75">
      <c r="M369" s="134"/>
    </row>
    <row r="370" spans="13:13" ht="15.75">
      <c r="M370" s="134"/>
    </row>
    <row r="371" spans="13:13" ht="15.75">
      <c r="M371" s="134"/>
    </row>
    <row r="372" spans="13:13" ht="15.75">
      <c r="M372" s="134"/>
    </row>
    <row r="373" spans="13:13" ht="15.75">
      <c r="M373" s="134"/>
    </row>
    <row r="374" spans="13:13" ht="15.75">
      <c r="M374" s="134"/>
    </row>
    <row r="375" spans="13:13" ht="15.75">
      <c r="M375" s="134"/>
    </row>
    <row r="376" spans="13:13" ht="15.75">
      <c r="M376" s="134"/>
    </row>
    <row r="377" spans="13:13" ht="15.75">
      <c r="M377" s="134"/>
    </row>
    <row r="378" spans="13:13" ht="15.75">
      <c r="M378" s="134"/>
    </row>
    <row r="379" spans="13:13" ht="15.75">
      <c r="M379" s="134"/>
    </row>
    <row r="380" spans="13:13" ht="15.75">
      <c r="M380" s="134"/>
    </row>
    <row r="381" spans="13:13" ht="15.75">
      <c r="M381" s="134"/>
    </row>
    <row r="382" spans="13:13" ht="15.75">
      <c r="M382" s="134"/>
    </row>
    <row r="383" spans="13:13" ht="15.75">
      <c r="M383" s="134"/>
    </row>
    <row r="384" spans="13:13" ht="15.75">
      <c r="M384" s="134"/>
    </row>
    <row r="385" spans="13:13" ht="15.75">
      <c r="M385" s="134"/>
    </row>
    <row r="386" spans="13:13" ht="15.75">
      <c r="M386" s="134"/>
    </row>
    <row r="387" spans="13:13" ht="15.75">
      <c r="M387" s="134"/>
    </row>
    <row r="388" spans="13:13" ht="15.75">
      <c r="M388" s="134"/>
    </row>
    <row r="389" spans="13:13" ht="15.75">
      <c r="M389" s="134"/>
    </row>
    <row r="390" spans="13:13" ht="15.75">
      <c r="M390" s="134"/>
    </row>
    <row r="391" spans="13:13" ht="15.75">
      <c r="M391" s="134"/>
    </row>
    <row r="392" spans="13:13" ht="15.75">
      <c r="M392" s="134"/>
    </row>
    <row r="393" spans="13:13" ht="15.75">
      <c r="M393" s="134"/>
    </row>
    <row r="394" spans="13:13" ht="15.75">
      <c r="M394" s="134"/>
    </row>
    <row r="395" spans="13:13" ht="15.75">
      <c r="M395" s="134"/>
    </row>
    <row r="396" spans="13:13" ht="15.75">
      <c r="M396" s="134"/>
    </row>
    <row r="397" spans="13:13" ht="15.75">
      <c r="M397" s="134"/>
    </row>
    <row r="398" spans="13:13" ht="15.75">
      <c r="M398" s="134"/>
    </row>
    <row r="399" spans="13:13" ht="15.75">
      <c r="M399" s="134"/>
    </row>
    <row r="400" spans="13:13" ht="15.75">
      <c r="M400" s="134"/>
    </row>
    <row r="401" spans="13:13" ht="15.75">
      <c r="M401" s="134"/>
    </row>
    <row r="402" spans="13:13" ht="15.75">
      <c r="M402" s="134"/>
    </row>
    <row r="403" spans="13:13" ht="15.75">
      <c r="M403" s="134"/>
    </row>
    <row r="404" spans="13:13" ht="15.75">
      <c r="M404" s="134"/>
    </row>
    <row r="405" spans="13:13" ht="15.75">
      <c r="M405" s="134"/>
    </row>
    <row r="406" spans="13:13" ht="15.75">
      <c r="M406" s="134"/>
    </row>
    <row r="407" spans="13:13" ht="15.75">
      <c r="M407" s="134"/>
    </row>
    <row r="408" spans="13:13" ht="15.75">
      <c r="M408" s="134"/>
    </row>
    <row r="409" spans="13:13" ht="15.75">
      <c r="M409" s="134"/>
    </row>
    <row r="410" spans="13:13" ht="15.75">
      <c r="M410" s="134"/>
    </row>
    <row r="411" spans="13:13" ht="15.75">
      <c r="M411" s="134"/>
    </row>
    <row r="412" spans="13:13" ht="15.75">
      <c r="M412" s="134"/>
    </row>
    <row r="413" spans="13:13" ht="15.75">
      <c r="M413" s="134"/>
    </row>
    <row r="414" spans="13:13" ht="15.75">
      <c r="M414" s="134"/>
    </row>
    <row r="415" spans="13:13" ht="15.75">
      <c r="M415" s="134"/>
    </row>
    <row r="416" spans="13:13" ht="15.75">
      <c r="M416" s="134"/>
    </row>
    <row r="417" spans="13:13" ht="15.75">
      <c r="M417" s="134"/>
    </row>
    <row r="418" spans="13:13" ht="15.75">
      <c r="M418" s="134"/>
    </row>
    <row r="419" spans="13:13" ht="15.75">
      <c r="M419" s="134"/>
    </row>
    <row r="420" spans="13:13" ht="15.75">
      <c r="M420" s="134"/>
    </row>
    <row r="421" spans="13:13" ht="15.75">
      <c r="M421" s="134"/>
    </row>
    <row r="422" spans="13:13" ht="15.75">
      <c r="M422" s="134"/>
    </row>
    <row r="423" spans="13:13" ht="15.75">
      <c r="M423" s="134"/>
    </row>
    <row r="424" spans="13:13" ht="15.75">
      <c r="M424" s="134"/>
    </row>
    <row r="425" spans="13:13" ht="15.75">
      <c r="M425" s="134"/>
    </row>
    <row r="426" spans="13:13" ht="15.75">
      <c r="M426" s="134"/>
    </row>
    <row r="427" spans="13:13" ht="15.75">
      <c r="M427" s="134"/>
    </row>
    <row r="428" spans="13:13" ht="15.75">
      <c r="M428" s="134"/>
    </row>
    <row r="429" spans="13:13" ht="15.75">
      <c r="M429" s="134"/>
    </row>
    <row r="430" spans="13:13" ht="15.75">
      <c r="M430" s="134"/>
    </row>
    <row r="431" spans="13:13" ht="15.75">
      <c r="M431" s="134"/>
    </row>
    <row r="432" spans="13:13" ht="15.75">
      <c r="M432" s="134"/>
    </row>
    <row r="433" spans="13:13" ht="15.75">
      <c r="M433" s="134"/>
    </row>
    <row r="434" spans="13:13" ht="15.75">
      <c r="M434" s="134"/>
    </row>
    <row r="435" spans="13:13" ht="15.75">
      <c r="M435" s="134"/>
    </row>
    <row r="436" spans="13:13" ht="15.75">
      <c r="M436" s="134"/>
    </row>
    <row r="437" spans="13:13" ht="15.75">
      <c r="M437" s="134"/>
    </row>
    <row r="438" spans="13:13" ht="15.75">
      <c r="M438" s="134"/>
    </row>
    <row r="439" spans="13:13" ht="15.75">
      <c r="M439" s="134"/>
    </row>
    <row r="440" spans="13:13" ht="15.75">
      <c r="M440" s="134"/>
    </row>
    <row r="441" spans="13:13" ht="15.75">
      <c r="M441" s="134"/>
    </row>
    <row r="442" spans="13:13" ht="15.75">
      <c r="M442" s="134"/>
    </row>
    <row r="443" spans="13:13" ht="15.75">
      <c r="M443" s="134"/>
    </row>
    <row r="444" spans="13:13" ht="15.75">
      <c r="M444" s="134"/>
    </row>
    <row r="445" spans="13:13" ht="15.75">
      <c r="M445" s="134"/>
    </row>
    <row r="446" spans="13:13" ht="15.75">
      <c r="M446" s="134"/>
    </row>
    <row r="447" spans="13:13" ht="15.75">
      <c r="M447" s="134"/>
    </row>
    <row r="448" spans="13:13" ht="15.75">
      <c r="M448" s="134"/>
    </row>
    <row r="449" spans="13:13" ht="15.75">
      <c r="M449" s="134"/>
    </row>
    <row r="450" spans="13:13" ht="15.75">
      <c r="M450" s="134"/>
    </row>
    <row r="451" spans="13:13" ht="15.75">
      <c r="M451" s="134"/>
    </row>
    <row r="452" spans="13:13" ht="15.75">
      <c r="M452" s="134"/>
    </row>
    <row r="453" spans="13:13" ht="15.75">
      <c r="M453" s="134"/>
    </row>
    <row r="454" spans="13:13" ht="15.75">
      <c r="M454" s="134"/>
    </row>
    <row r="455" spans="13:13" ht="15.75">
      <c r="M455" s="134"/>
    </row>
    <row r="456" spans="13:13" ht="15.75">
      <c r="M456" s="134"/>
    </row>
    <row r="457" spans="13:13" ht="15.75">
      <c r="M457" s="134"/>
    </row>
    <row r="458" spans="13:13" ht="15.75">
      <c r="M458" s="134"/>
    </row>
    <row r="459" spans="13:13" ht="15.75">
      <c r="M459" s="134"/>
    </row>
    <row r="460" spans="13:13" ht="15.75">
      <c r="M460" s="134"/>
    </row>
    <row r="461" spans="13:13" ht="15.75">
      <c r="M461" s="134"/>
    </row>
    <row r="462" spans="13:13" ht="15.75">
      <c r="M462" s="134"/>
    </row>
    <row r="463" spans="13:13" ht="15.75">
      <c r="M463" s="134"/>
    </row>
    <row r="464" spans="13:13" ht="15.75">
      <c r="M464" s="134"/>
    </row>
    <row r="465" spans="13:13" ht="15.75">
      <c r="M465" s="134"/>
    </row>
    <row r="466" spans="13:13" ht="15.75">
      <c r="M466" s="134"/>
    </row>
    <row r="467" spans="13:13" ht="15.75">
      <c r="M467" s="134"/>
    </row>
    <row r="468" spans="13:13" ht="15.75">
      <c r="M468" s="134"/>
    </row>
    <row r="469" spans="13:13" ht="15.75">
      <c r="M469" s="134"/>
    </row>
    <row r="470" spans="13:13" ht="15.75">
      <c r="M470" s="134"/>
    </row>
    <row r="471" spans="13:13" ht="15.75">
      <c r="M471" s="134"/>
    </row>
    <row r="472" spans="13:13" ht="15.75">
      <c r="M472" s="134"/>
    </row>
    <row r="473" spans="13:13" ht="15.75">
      <c r="M473" s="134"/>
    </row>
    <row r="474" spans="13:13" ht="15.75">
      <c r="M474" s="134"/>
    </row>
    <row r="475" spans="13:13" ht="15.75">
      <c r="M475" s="134"/>
    </row>
    <row r="476" spans="13:13" ht="15.75">
      <c r="M476" s="134"/>
    </row>
    <row r="477" spans="13:13" ht="15.75">
      <c r="M477" s="134"/>
    </row>
    <row r="478" spans="13:13" ht="15.75">
      <c r="M478" s="134"/>
    </row>
    <row r="479" spans="13:13" ht="15.75">
      <c r="M479" s="134"/>
    </row>
    <row r="480" spans="13:13" ht="15.75">
      <c r="M480" s="134"/>
    </row>
    <row r="481" spans="13:13" ht="15.75">
      <c r="M481" s="134"/>
    </row>
    <row r="482" spans="13:13" ht="15.75">
      <c r="M482" s="134"/>
    </row>
    <row r="483" spans="13:13" ht="15.75">
      <c r="M483" s="134"/>
    </row>
    <row r="484" spans="13:13" ht="15.75">
      <c r="M484" s="134"/>
    </row>
    <row r="485" spans="13:13" ht="15.75">
      <c r="M485" s="134"/>
    </row>
    <row r="486" spans="13:13" ht="15.75">
      <c r="M486" s="134"/>
    </row>
    <row r="487" spans="13:13" ht="15.75">
      <c r="M487" s="134"/>
    </row>
    <row r="488" spans="13:13" ht="15.75">
      <c r="M488" s="134"/>
    </row>
    <row r="489" spans="13:13" ht="15.75">
      <c r="M489" s="134"/>
    </row>
    <row r="490" spans="13:13" ht="15.75">
      <c r="M490" s="134"/>
    </row>
    <row r="491" spans="13:13" ht="15.75">
      <c r="M491" s="134"/>
    </row>
    <row r="492" spans="13:13" ht="15.75">
      <c r="M492" s="134"/>
    </row>
    <row r="493" spans="13:13" ht="15.75">
      <c r="M493" s="134"/>
    </row>
    <row r="494" spans="13:13" ht="15.75">
      <c r="M494" s="134"/>
    </row>
    <row r="495" spans="13:13" ht="15.75">
      <c r="M495" s="134"/>
    </row>
    <row r="496" spans="13:13" ht="15.75">
      <c r="M496" s="134"/>
    </row>
    <row r="497" spans="13:13" ht="15.75">
      <c r="M497" s="134"/>
    </row>
    <row r="498" spans="13:13" ht="15.75">
      <c r="M498" s="134"/>
    </row>
    <row r="499" spans="13:13" ht="15.75">
      <c r="M499" s="134"/>
    </row>
    <row r="500" spans="13:13" ht="15.75">
      <c r="M500" s="134"/>
    </row>
    <row r="501" spans="13:13" ht="15.75">
      <c r="M501" s="134"/>
    </row>
    <row r="502" spans="13:13" ht="15.75">
      <c r="M502" s="134"/>
    </row>
    <row r="503" spans="13:13" ht="15.75">
      <c r="M503" s="134"/>
    </row>
    <row r="504" spans="13:13" ht="15.75">
      <c r="M504" s="134"/>
    </row>
    <row r="505" spans="13:13" ht="15.75">
      <c r="M505" s="134"/>
    </row>
    <row r="506" spans="13:13" ht="15.75">
      <c r="M506" s="134"/>
    </row>
    <row r="507" spans="13:13" ht="15.75">
      <c r="M507" s="134"/>
    </row>
    <row r="508" spans="13:13" ht="15.75">
      <c r="M508" s="134"/>
    </row>
    <row r="509" spans="13:13" ht="15.75">
      <c r="M509" s="134"/>
    </row>
    <row r="510" spans="13:13" ht="15.75">
      <c r="M510" s="134"/>
    </row>
    <row r="511" spans="13:13" ht="15.75">
      <c r="M511" s="134"/>
    </row>
    <row r="512" spans="13:13" ht="15.75">
      <c r="M512" s="134"/>
    </row>
    <row r="513" spans="13:13" ht="15.75">
      <c r="M513" s="134"/>
    </row>
    <row r="514" spans="13:13" ht="15.75">
      <c r="M514" s="134"/>
    </row>
    <row r="515" spans="13:13" ht="15.75">
      <c r="M515" s="134"/>
    </row>
    <row r="516" spans="13:13" ht="15.75">
      <c r="M516" s="134"/>
    </row>
    <row r="517" spans="13:13" ht="15.75">
      <c r="M517" s="134"/>
    </row>
    <row r="518" spans="13:13" ht="15.75">
      <c r="M518" s="134"/>
    </row>
    <row r="519" spans="13:13" ht="15.75">
      <c r="M519" s="134"/>
    </row>
    <row r="520" spans="13:13" ht="15.75">
      <c r="M520" s="134"/>
    </row>
    <row r="521" spans="13:13" ht="15.75">
      <c r="M521" s="134"/>
    </row>
    <row r="522" spans="13:13" ht="15.75">
      <c r="M522" s="134"/>
    </row>
    <row r="523" spans="13:13" ht="15.75">
      <c r="M523" s="134"/>
    </row>
    <row r="524" spans="13:13" ht="15.75">
      <c r="M524" s="134"/>
    </row>
    <row r="525" spans="13:13" ht="15.75">
      <c r="M525" s="134"/>
    </row>
    <row r="526" spans="13:13" ht="15.75">
      <c r="M526" s="134"/>
    </row>
    <row r="527" spans="13:13" ht="15.75">
      <c r="M527" s="134"/>
    </row>
    <row r="528" spans="13:13" ht="15.75">
      <c r="M528" s="134"/>
    </row>
    <row r="529" spans="13:13" ht="15.75">
      <c r="M529" s="134"/>
    </row>
    <row r="530" spans="13:13" ht="15.75">
      <c r="M530" s="134"/>
    </row>
    <row r="531" spans="13:13" ht="15.75">
      <c r="M531" s="134"/>
    </row>
    <row r="532" spans="13:13" ht="15.75">
      <c r="M532" s="134"/>
    </row>
    <row r="533" spans="13:13" ht="15.75">
      <c r="M533" s="134"/>
    </row>
    <row r="534" spans="13:13" ht="15.75">
      <c r="M534" s="134"/>
    </row>
    <row r="535" spans="13:13" ht="15.75">
      <c r="M535" s="134"/>
    </row>
    <row r="536" spans="13:13" ht="15.75">
      <c r="M536" s="134"/>
    </row>
    <row r="537" spans="13:13" ht="15.75">
      <c r="M537" s="134"/>
    </row>
    <row r="538" spans="13:13" ht="15.75">
      <c r="M538" s="134"/>
    </row>
    <row r="539" spans="13:13" ht="15.75">
      <c r="M539" s="134"/>
    </row>
    <row r="540" spans="13:13" ht="15.75">
      <c r="M540" s="134"/>
    </row>
    <row r="541" spans="13:13" ht="15.75">
      <c r="M541" s="134"/>
    </row>
    <row r="542" spans="13:13" ht="15.75">
      <c r="M542" s="134"/>
    </row>
    <row r="543" spans="13:13" ht="15.75">
      <c r="M543" s="134"/>
    </row>
    <row r="544" spans="13:13" ht="15.75">
      <c r="M544" s="134"/>
    </row>
    <row r="545" spans="13:13" ht="15.75">
      <c r="M545" s="134"/>
    </row>
    <row r="546" spans="13:13" ht="15.75">
      <c r="M546" s="134"/>
    </row>
    <row r="547" spans="13:13" ht="15.75">
      <c r="M547" s="134"/>
    </row>
    <row r="548" spans="13:13" ht="15.75">
      <c r="M548" s="134"/>
    </row>
    <row r="549" spans="13:13" ht="15.75">
      <c r="M549" s="134"/>
    </row>
    <row r="550" spans="13:13" ht="15.75">
      <c r="M550" s="134"/>
    </row>
    <row r="551" spans="13:13" ht="15.75">
      <c r="M551" s="134"/>
    </row>
    <row r="552" spans="13:13" ht="15.75">
      <c r="M552" s="134"/>
    </row>
    <row r="553" spans="13:13" ht="15.75">
      <c r="M553" s="134"/>
    </row>
    <row r="554" spans="13:13" ht="15.75">
      <c r="M554" s="134"/>
    </row>
    <row r="555" spans="13:13" ht="15.75">
      <c r="M555" s="134"/>
    </row>
    <row r="556" spans="13:13" ht="15.75">
      <c r="M556" s="134"/>
    </row>
    <row r="557" spans="13:13" ht="15.75">
      <c r="M557" s="134"/>
    </row>
    <row r="558" spans="13:13" ht="15.75">
      <c r="M558" s="134"/>
    </row>
    <row r="559" spans="13:13" ht="15.75">
      <c r="M559" s="134"/>
    </row>
    <row r="560" spans="13:13" ht="15.75">
      <c r="M560" s="134"/>
    </row>
    <row r="561" spans="13:13" ht="15.75">
      <c r="M561" s="134"/>
    </row>
    <row r="562" spans="13:13" ht="15.75">
      <c r="M562" s="134"/>
    </row>
    <row r="563" spans="13:13" ht="15.75">
      <c r="M563" s="134"/>
    </row>
    <row r="564" spans="13:13" ht="15.75">
      <c r="M564" s="134"/>
    </row>
    <row r="565" spans="13:13" ht="15.75">
      <c r="M565" s="134"/>
    </row>
    <row r="566" spans="13:13" ht="15.75">
      <c r="M566" s="134"/>
    </row>
    <row r="567" spans="13:13" ht="15.75">
      <c r="M567" s="134"/>
    </row>
    <row r="568" spans="13:13" ht="15.75">
      <c r="M568" s="134"/>
    </row>
    <row r="569" spans="13:13" ht="15.75">
      <c r="M569" s="134"/>
    </row>
    <row r="570" spans="13:13" ht="15.75">
      <c r="M570" s="134"/>
    </row>
    <row r="571" spans="13:13" ht="15.75">
      <c r="M571" s="134"/>
    </row>
    <row r="572" spans="13:13" ht="15.75">
      <c r="M572" s="134"/>
    </row>
    <row r="573" spans="13:13" ht="15.75">
      <c r="M573" s="134"/>
    </row>
    <row r="574" spans="13:13" ht="15.75">
      <c r="M574" s="134"/>
    </row>
    <row r="575" spans="13:13" ht="15.75">
      <c r="M575" s="134"/>
    </row>
    <row r="576" spans="13:13" ht="15.75">
      <c r="M576" s="134"/>
    </row>
    <row r="577" spans="13:13" ht="15.75">
      <c r="M577" s="134"/>
    </row>
    <row r="578" spans="13:13" ht="15.75">
      <c r="M578" s="134"/>
    </row>
    <row r="579" spans="13:13" ht="15.75">
      <c r="M579" s="134"/>
    </row>
    <row r="580" spans="13:13" ht="15.75">
      <c r="M580" s="134"/>
    </row>
    <row r="581" spans="13:13" ht="15.75">
      <c r="M581" s="134"/>
    </row>
    <row r="582" spans="13:13" ht="15.75">
      <c r="M582" s="134"/>
    </row>
    <row r="583" spans="13:13" ht="15.75">
      <c r="M583" s="134"/>
    </row>
    <row r="584" spans="13:13" ht="15.75">
      <c r="M584" s="134"/>
    </row>
    <row r="585" spans="13:13" ht="15.75">
      <c r="M585" s="134"/>
    </row>
    <row r="586" spans="13:13" ht="15.75">
      <c r="M586" s="134"/>
    </row>
    <row r="587" spans="13:13" ht="15.75">
      <c r="M587" s="134"/>
    </row>
    <row r="588" spans="13:13" ht="15.75">
      <c r="M588" s="134"/>
    </row>
    <row r="589" spans="13:13" ht="15.75">
      <c r="M589" s="134"/>
    </row>
    <row r="590" spans="13:13" ht="15.75">
      <c r="M590" s="134"/>
    </row>
    <row r="591" spans="13:13" ht="15.75">
      <c r="M591" s="134"/>
    </row>
    <row r="592" spans="13:13" ht="15.75">
      <c r="M592" s="134"/>
    </row>
    <row r="593" spans="13:13" ht="15.75">
      <c r="M593" s="134"/>
    </row>
    <row r="594" spans="13:13" ht="15.75">
      <c r="M594" s="134"/>
    </row>
    <row r="595" spans="13:13" ht="15.75">
      <c r="M595" s="134"/>
    </row>
    <row r="596" spans="13:13" ht="15.75">
      <c r="M596" s="134"/>
    </row>
    <row r="597" spans="13:13" ht="15.75">
      <c r="M597" s="134"/>
    </row>
    <row r="598" spans="13:13" ht="15.75">
      <c r="M598" s="134"/>
    </row>
    <row r="599" spans="13:13" ht="15.75">
      <c r="M599" s="134"/>
    </row>
    <row r="600" spans="13:13" ht="15.75">
      <c r="M600" s="134"/>
    </row>
    <row r="601" spans="13:13" ht="15.75">
      <c r="M601" s="134"/>
    </row>
    <row r="602" spans="13:13" ht="15.75">
      <c r="M602" s="134"/>
    </row>
    <row r="603" spans="13:13" ht="15.75">
      <c r="M603" s="134"/>
    </row>
    <row r="604" spans="13:13" ht="15.75">
      <c r="M604" s="134"/>
    </row>
    <row r="605" spans="13:13" ht="15.75">
      <c r="M605" s="134"/>
    </row>
    <row r="606" spans="13:13" ht="15.75">
      <c r="M606" s="134"/>
    </row>
    <row r="607" spans="13:13" ht="15.75">
      <c r="M607" s="134"/>
    </row>
    <row r="608" spans="13:13" ht="15.75">
      <c r="M608" s="134"/>
    </row>
    <row r="609" spans="13:13" ht="15.75">
      <c r="M609" s="134"/>
    </row>
    <row r="610" spans="13:13" ht="15.75">
      <c r="M610" s="134"/>
    </row>
    <row r="611" spans="13:13" ht="15.75">
      <c r="M611" s="134"/>
    </row>
    <row r="612" spans="13:13" ht="15.75">
      <c r="M612" s="134"/>
    </row>
    <row r="613" spans="13:13" ht="15.75">
      <c r="M613" s="134"/>
    </row>
    <row r="614" spans="13:13" ht="15.75">
      <c r="M614" s="134"/>
    </row>
    <row r="615" spans="13:13" ht="15.75">
      <c r="M615" s="134"/>
    </row>
    <row r="616" spans="13:13" ht="15.75">
      <c r="M616" s="134"/>
    </row>
    <row r="617" spans="13:13" ht="15.75">
      <c r="M617" s="134"/>
    </row>
    <row r="618" spans="13:13" ht="15.75">
      <c r="M618" s="134"/>
    </row>
    <row r="619" spans="13:13" ht="15.75">
      <c r="M619" s="134"/>
    </row>
    <row r="620" spans="13:13" ht="15.75">
      <c r="M620" s="134"/>
    </row>
    <row r="621" spans="13:13" ht="15.75">
      <c r="M621" s="134"/>
    </row>
    <row r="622" spans="13:13" ht="15.75">
      <c r="M622" s="134"/>
    </row>
    <row r="623" spans="13:13" ht="15.75">
      <c r="M623" s="134"/>
    </row>
    <row r="624" spans="13:13" ht="15.75">
      <c r="M624" s="134"/>
    </row>
    <row r="625" spans="13:13" ht="15.75">
      <c r="M625" s="134"/>
    </row>
    <row r="626" spans="13:13" ht="15.75">
      <c r="M626" s="134"/>
    </row>
    <row r="627" spans="13:13" ht="15.75">
      <c r="M627" s="134"/>
    </row>
    <row r="628" spans="13:13" ht="15.75">
      <c r="M628" s="134"/>
    </row>
    <row r="629" spans="13:13" ht="15.75">
      <c r="M629" s="134"/>
    </row>
    <row r="630" spans="13:13" ht="15.75">
      <c r="M630" s="134"/>
    </row>
    <row r="631" spans="13:13" ht="15.75">
      <c r="M631" s="134"/>
    </row>
    <row r="632" spans="13:13" ht="15.75">
      <c r="M632" s="134"/>
    </row>
    <row r="633" spans="13:13" ht="15.75">
      <c r="M633" s="134"/>
    </row>
    <row r="634" spans="13:13" ht="15.75">
      <c r="M634" s="134"/>
    </row>
    <row r="635" spans="13:13" ht="15.75">
      <c r="M635" s="134"/>
    </row>
    <row r="636" spans="13:13" ht="15.75">
      <c r="M636" s="134"/>
    </row>
    <row r="637" spans="13:13" ht="15.75">
      <c r="M637" s="134"/>
    </row>
    <row r="638" spans="13:13" ht="15.75">
      <c r="M638" s="134"/>
    </row>
    <row r="639" spans="13:13" ht="15.75">
      <c r="M639" s="134"/>
    </row>
    <row r="640" spans="13:13" ht="15.75">
      <c r="M640" s="134"/>
    </row>
    <row r="641" spans="13:13" ht="15.75">
      <c r="M641" s="134"/>
    </row>
    <row r="642" spans="13:13" ht="15.75">
      <c r="M642" s="134"/>
    </row>
    <row r="643" spans="13:13" ht="15.75">
      <c r="M643" s="134"/>
    </row>
    <row r="644" spans="13:13" ht="15.75">
      <c r="M644" s="134"/>
    </row>
    <row r="645" spans="13:13" ht="15.75">
      <c r="M645" s="134"/>
    </row>
    <row r="646" spans="13:13" ht="15.75">
      <c r="M646" s="134"/>
    </row>
    <row r="647" spans="13:13" ht="15.75">
      <c r="M647" s="134"/>
    </row>
    <row r="648" spans="13:13" ht="15.75">
      <c r="M648" s="134"/>
    </row>
    <row r="649" spans="13:13" ht="15.75">
      <c r="M649" s="134"/>
    </row>
    <row r="650" spans="13:13" ht="15.75">
      <c r="M650" s="134"/>
    </row>
    <row r="651" spans="13:13" ht="15.75">
      <c r="M651" s="134"/>
    </row>
    <row r="652" spans="13:13" ht="15.75">
      <c r="M652" s="134"/>
    </row>
    <row r="653" spans="13:13" ht="15.75">
      <c r="M653" s="134"/>
    </row>
    <row r="654" spans="13:13" ht="15.75">
      <c r="M654" s="134"/>
    </row>
    <row r="655" spans="13:13" ht="15.75">
      <c r="M655" s="134"/>
    </row>
    <row r="656" spans="13:13" ht="15.75">
      <c r="M656" s="134"/>
    </row>
    <row r="657" spans="13:13" ht="15.75">
      <c r="M657" s="134"/>
    </row>
    <row r="658" spans="13:13" ht="15.75">
      <c r="M658" s="134"/>
    </row>
    <row r="659" spans="13:13" ht="15.75">
      <c r="M659" s="134"/>
    </row>
    <row r="660" spans="13:13" ht="15.75">
      <c r="M660" s="134"/>
    </row>
    <row r="661" spans="13:13" ht="15.75">
      <c r="M661" s="134"/>
    </row>
    <row r="662" spans="13:13" ht="15.75">
      <c r="M662" s="134"/>
    </row>
    <row r="663" spans="13:13" ht="15.75">
      <c r="M663" s="134"/>
    </row>
    <row r="664" spans="13:13" ht="15.75">
      <c r="M664" s="134"/>
    </row>
    <row r="665" spans="13:13" ht="15.75">
      <c r="M665" s="134"/>
    </row>
    <row r="666" spans="13:13" ht="15.75">
      <c r="M666" s="134"/>
    </row>
    <row r="667" spans="13:13" ht="15.75">
      <c r="M667" s="134"/>
    </row>
    <row r="668" spans="13:13" ht="15.75">
      <c r="M668" s="134"/>
    </row>
    <row r="669" spans="13:13" ht="15.75">
      <c r="M669" s="134"/>
    </row>
    <row r="670" spans="13:13" ht="15.75">
      <c r="M670" s="134"/>
    </row>
    <row r="671" spans="13:13" ht="15.75">
      <c r="M671" s="134"/>
    </row>
    <row r="672" spans="13:13" ht="15.75">
      <c r="M672" s="134"/>
    </row>
    <row r="673" spans="13:13" ht="15.75">
      <c r="M673" s="134"/>
    </row>
    <row r="674" spans="13:13" ht="15.75">
      <c r="M674" s="134"/>
    </row>
    <row r="675" spans="13:13" ht="15.75">
      <c r="M675" s="134"/>
    </row>
    <row r="676" spans="13:13" ht="15.75">
      <c r="M676" s="134"/>
    </row>
    <row r="677" spans="13:13" ht="15.75">
      <c r="M677" s="134"/>
    </row>
    <row r="678" spans="13:13" ht="15.75">
      <c r="M678" s="134"/>
    </row>
    <row r="679" spans="13:13" ht="15.75">
      <c r="M679" s="134"/>
    </row>
    <row r="680" spans="13:13" ht="15.75">
      <c r="M680" s="134"/>
    </row>
    <row r="681" spans="13:13" ht="15.75">
      <c r="M681" s="134"/>
    </row>
    <row r="682" spans="13:13" ht="15.75">
      <c r="M682" s="134"/>
    </row>
    <row r="683" spans="13:13" ht="15.75">
      <c r="M683" s="134"/>
    </row>
    <row r="684" spans="13:13" ht="15.75">
      <c r="M684" s="134"/>
    </row>
    <row r="685" spans="13:13" ht="15.75">
      <c r="M685" s="134"/>
    </row>
    <row r="686" spans="13:13" ht="15.75">
      <c r="M686" s="134"/>
    </row>
    <row r="687" spans="13:13" ht="15.75">
      <c r="M687" s="134"/>
    </row>
    <row r="688" spans="13:13" ht="15.75">
      <c r="M688" s="134"/>
    </row>
    <row r="689" spans="13:13" ht="15.75">
      <c r="M689" s="134"/>
    </row>
    <row r="690" spans="13:13" ht="15.75">
      <c r="M690" s="134"/>
    </row>
    <row r="691" spans="13:13" ht="15.75">
      <c r="M691" s="134"/>
    </row>
    <row r="692" spans="13:13" ht="15.75">
      <c r="M692" s="134"/>
    </row>
    <row r="693" spans="13:13" ht="15.75">
      <c r="M693" s="134"/>
    </row>
    <row r="694" spans="13:13" ht="15.75">
      <c r="M694" s="134"/>
    </row>
    <row r="695" spans="13:13" ht="15.75">
      <c r="M695" s="134"/>
    </row>
    <row r="696" spans="13:13" ht="15.75">
      <c r="M696" s="134"/>
    </row>
    <row r="697" spans="13:13" ht="15.75">
      <c r="M697" s="134"/>
    </row>
    <row r="698" spans="13:13" ht="15.75">
      <c r="M698" s="134"/>
    </row>
    <row r="699" spans="13:13" ht="15.75">
      <c r="M699" s="134"/>
    </row>
    <row r="700" spans="13:13" ht="15.75">
      <c r="M700" s="134"/>
    </row>
    <row r="701" spans="13:13" ht="15.75">
      <c r="M701" s="134"/>
    </row>
    <row r="702" spans="13:13" ht="15.75">
      <c r="M702" s="134"/>
    </row>
    <row r="703" spans="13:13" ht="15.75">
      <c r="M703" s="134"/>
    </row>
    <row r="704" spans="13:13" ht="15.75">
      <c r="M704" s="134"/>
    </row>
    <row r="705" spans="13:13" ht="15.75">
      <c r="M705" s="134"/>
    </row>
    <row r="706" spans="13:13" ht="15.75">
      <c r="M706" s="134"/>
    </row>
    <row r="707" spans="13:13" ht="15.75">
      <c r="M707" s="134"/>
    </row>
    <row r="708" spans="13:13" ht="15.75">
      <c r="M708" s="134"/>
    </row>
    <row r="709" spans="13:13" ht="15.75">
      <c r="M709" s="134"/>
    </row>
    <row r="710" spans="13:13" ht="15.75">
      <c r="M710" s="134"/>
    </row>
    <row r="711" spans="13:13" ht="15.75">
      <c r="M711" s="134"/>
    </row>
    <row r="712" spans="13:13" ht="15.75">
      <c r="M712" s="134"/>
    </row>
    <row r="713" spans="13:13" ht="15.75">
      <c r="M713" s="134"/>
    </row>
    <row r="714" spans="13:13" ht="15.75">
      <c r="M714" s="134"/>
    </row>
    <row r="715" spans="13:13" ht="15.75">
      <c r="M715" s="134"/>
    </row>
    <row r="716" spans="13:13" ht="15.75">
      <c r="M716" s="134"/>
    </row>
    <row r="717" spans="13:13" ht="15.75">
      <c r="M717" s="134"/>
    </row>
    <row r="718" spans="13:13" ht="15.75">
      <c r="M718" s="134"/>
    </row>
    <row r="719" spans="13:13" ht="15.75">
      <c r="M719" s="134"/>
    </row>
    <row r="720" spans="13:13" ht="15.75">
      <c r="M720" s="134"/>
    </row>
    <row r="721" spans="13:13" ht="15.75">
      <c r="M721" s="134"/>
    </row>
    <row r="722" spans="13:13" ht="15.75">
      <c r="M722" s="134"/>
    </row>
    <row r="723" spans="13:13" ht="15.75">
      <c r="M723" s="134"/>
    </row>
    <row r="724" spans="13:13" ht="15.75">
      <c r="M724" s="134"/>
    </row>
    <row r="725" spans="13:13" ht="15.75">
      <c r="M725" s="134"/>
    </row>
    <row r="726" spans="13:13" ht="15.75">
      <c r="M726" s="134"/>
    </row>
    <row r="727" spans="13:13" ht="15.75">
      <c r="M727" s="134"/>
    </row>
    <row r="728" spans="13:13" ht="15.75">
      <c r="M728" s="134"/>
    </row>
    <row r="729" spans="13:13" ht="15.75">
      <c r="M729" s="134"/>
    </row>
    <row r="730" spans="13:13" ht="15.75">
      <c r="M730" s="134"/>
    </row>
    <row r="731" spans="13:13" ht="15.75">
      <c r="M731" s="134"/>
    </row>
    <row r="732" spans="13:13" ht="15.75">
      <c r="M732" s="134"/>
    </row>
    <row r="733" spans="13:13" ht="15.75">
      <c r="M733" s="134"/>
    </row>
    <row r="734" spans="13:13" ht="15.75">
      <c r="M734" s="134"/>
    </row>
    <row r="735" spans="13:13" ht="15.75">
      <c r="M735" s="134"/>
    </row>
    <row r="736" spans="13:13" ht="15.75">
      <c r="M736" s="134"/>
    </row>
    <row r="737" spans="13:13" ht="15.75">
      <c r="M737" s="134"/>
    </row>
    <row r="738" spans="13:13" ht="15.75">
      <c r="M738" s="134"/>
    </row>
    <row r="739" spans="13:13" ht="15.75">
      <c r="M739" s="134"/>
    </row>
    <row r="740" spans="13:13" ht="15.75">
      <c r="M740" s="134"/>
    </row>
    <row r="741" spans="13:13" ht="15.75">
      <c r="M741" s="134"/>
    </row>
    <row r="742" spans="13:13" ht="15.75">
      <c r="M742" s="134"/>
    </row>
    <row r="743" spans="13:13" ht="15.75">
      <c r="M743" s="134"/>
    </row>
    <row r="744" spans="13:13" ht="15.75">
      <c r="M744" s="134"/>
    </row>
    <row r="745" spans="13:13" ht="15.75">
      <c r="M745" s="134"/>
    </row>
    <row r="746" spans="13:13" ht="15.75">
      <c r="M746" s="134"/>
    </row>
    <row r="747" spans="13:13" ht="15.75">
      <c r="M747" s="134"/>
    </row>
    <row r="748" spans="13:13" ht="15.75">
      <c r="M748" s="134"/>
    </row>
    <row r="749" spans="13:13" ht="15.75">
      <c r="M749" s="134"/>
    </row>
    <row r="750" spans="13:13" ht="15.75">
      <c r="M750" s="134"/>
    </row>
    <row r="751" spans="13:13" ht="15.75">
      <c r="M751" s="134"/>
    </row>
    <row r="752" spans="13:13" ht="15.75">
      <c r="M752" s="134"/>
    </row>
    <row r="753" spans="13:13" ht="15.75">
      <c r="M753" s="134"/>
    </row>
    <row r="754" spans="13:13" ht="15.75">
      <c r="M754" s="134"/>
    </row>
    <row r="755" spans="13:13" ht="15.75">
      <c r="M755" s="134"/>
    </row>
    <row r="756" spans="13:13" ht="15.75">
      <c r="M756" s="134"/>
    </row>
    <row r="757" spans="13:13" ht="15.75">
      <c r="M757" s="134"/>
    </row>
    <row r="758" spans="13:13" ht="15.75">
      <c r="M758" s="134"/>
    </row>
    <row r="759" spans="13:13" ht="15.75">
      <c r="M759" s="134"/>
    </row>
    <row r="760" spans="13:13" ht="15.75">
      <c r="M760" s="134"/>
    </row>
    <row r="761" spans="13:13" ht="15.75">
      <c r="M761" s="134"/>
    </row>
    <row r="762" spans="13:13" ht="15.75">
      <c r="M762" s="134"/>
    </row>
    <row r="763" spans="13:13" ht="15.75">
      <c r="M763" s="134"/>
    </row>
    <row r="764" spans="13:13" ht="15.75">
      <c r="M764" s="134"/>
    </row>
    <row r="765" spans="13:13" ht="15.75">
      <c r="M765" s="134"/>
    </row>
    <row r="766" spans="13:13" ht="15.75">
      <c r="M766" s="134"/>
    </row>
    <row r="767" spans="13:13" ht="15.75">
      <c r="M767" s="134"/>
    </row>
    <row r="768" spans="13:13" ht="15.75">
      <c r="M768" s="134"/>
    </row>
    <row r="769" spans="13:13" ht="15.75">
      <c r="M769" s="134"/>
    </row>
    <row r="770" spans="13:13" ht="15.75">
      <c r="M770" s="134"/>
    </row>
    <row r="771" spans="13:13" ht="15.75">
      <c r="M771" s="134"/>
    </row>
    <row r="772" spans="13:13" ht="15.75">
      <c r="M772" s="134"/>
    </row>
    <row r="773" spans="13:13" ht="15.75">
      <c r="M773" s="134"/>
    </row>
    <row r="774" spans="13:13" ht="15.75">
      <c r="M774" s="134"/>
    </row>
    <row r="775" spans="13:13" ht="15.75">
      <c r="M775" s="134"/>
    </row>
    <row r="776" spans="13:13" ht="15.75">
      <c r="M776" s="134"/>
    </row>
    <row r="777" spans="13:13" ht="15.75">
      <c r="M777" s="134"/>
    </row>
    <row r="778" spans="13:13" ht="15.75">
      <c r="M778" s="134"/>
    </row>
    <row r="779" spans="13:13" ht="15.75">
      <c r="M779" s="134"/>
    </row>
    <row r="780" spans="13:13" ht="15.75">
      <c r="M780" s="134"/>
    </row>
    <row r="781" spans="13:13" ht="15.75">
      <c r="M781" s="134"/>
    </row>
    <row r="782" spans="13:13" ht="15.75">
      <c r="M782" s="134"/>
    </row>
    <row r="783" spans="13:13" ht="15.75">
      <c r="M783" s="134"/>
    </row>
    <row r="784" spans="13:13" ht="15.75">
      <c r="M784" s="134"/>
    </row>
    <row r="785" spans="13:13" ht="15.75">
      <c r="M785" s="134"/>
    </row>
    <row r="786" spans="13:13" ht="15.75">
      <c r="M786" s="134"/>
    </row>
    <row r="787" spans="13:13" ht="15.75">
      <c r="M787" s="134"/>
    </row>
    <row r="788" spans="13:13" ht="15.75">
      <c r="M788" s="134"/>
    </row>
    <row r="789" spans="13:13" ht="15.75">
      <c r="M789" s="134"/>
    </row>
    <row r="790" spans="13:13" ht="15.75">
      <c r="M790" s="134"/>
    </row>
    <row r="791" spans="13:13" ht="15.75">
      <c r="M791" s="134"/>
    </row>
    <row r="792" spans="13:13" ht="15.75">
      <c r="M792" s="134"/>
    </row>
    <row r="793" spans="13:13" ht="15.75">
      <c r="M793" s="134"/>
    </row>
    <row r="794" spans="13:13" ht="15.75">
      <c r="M794" s="134"/>
    </row>
    <row r="795" spans="13:13" ht="15.75">
      <c r="M795" s="134"/>
    </row>
    <row r="796" spans="13:13" ht="15.75">
      <c r="M796" s="134"/>
    </row>
    <row r="797" spans="13:13" ht="15.75">
      <c r="M797" s="134"/>
    </row>
    <row r="798" spans="13:13" ht="15.75">
      <c r="M798" s="134"/>
    </row>
    <row r="799" spans="13:13" ht="15.75">
      <c r="M799" s="134"/>
    </row>
    <row r="800" spans="13:13" ht="15.75">
      <c r="M800" s="134"/>
    </row>
    <row r="801" spans="13:13" ht="15.75">
      <c r="M801" s="134"/>
    </row>
    <row r="802" spans="13:13" ht="15.75">
      <c r="M802" s="134"/>
    </row>
    <row r="803" spans="13:13" ht="15.75">
      <c r="M803" s="134"/>
    </row>
    <row r="804" spans="13:13" ht="15.75">
      <c r="M804" s="134"/>
    </row>
    <row r="805" spans="13:13" ht="15.75">
      <c r="M805" s="134"/>
    </row>
    <row r="806" spans="13:13" ht="15.75">
      <c r="M806" s="134"/>
    </row>
    <row r="807" spans="13:13" ht="15.75">
      <c r="M807" s="134"/>
    </row>
    <row r="808" spans="13:13" ht="15.75">
      <c r="M808" s="134"/>
    </row>
    <row r="809" spans="13:13" ht="15.75">
      <c r="M809" s="134"/>
    </row>
    <row r="810" spans="13:13" ht="15.75">
      <c r="M810" s="134"/>
    </row>
    <row r="811" spans="13:13" ht="15.75">
      <c r="M811" s="134"/>
    </row>
    <row r="812" spans="13:13" ht="15.75">
      <c r="M812" s="134"/>
    </row>
    <row r="813" spans="13:13" ht="15.75">
      <c r="M813" s="134"/>
    </row>
    <row r="814" spans="13:13" ht="15.75">
      <c r="M814" s="134"/>
    </row>
    <row r="815" spans="13:13" ht="15.75">
      <c r="M815" s="134"/>
    </row>
    <row r="816" spans="13:13" ht="15.75">
      <c r="M816" s="134"/>
    </row>
    <row r="817" spans="13:13" ht="15.75">
      <c r="M817" s="134"/>
    </row>
    <row r="818" spans="13:13" ht="15.75">
      <c r="M818" s="134"/>
    </row>
    <row r="819" spans="13:13" ht="15.75">
      <c r="M819" s="134"/>
    </row>
    <row r="820" spans="13:13" ht="15.75">
      <c r="M820" s="134"/>
    </row>
    <row r="821" spans="13:13" ht="15.75">
      <c r="M821" s="134"/>
    </row>
    <row r="822" spans="13:13" ht="15.75">
      <c r="M822" s="134"/>
    </row>
    <row r="823" spans="13:13" ht="15.75">
      <c r="M823" s="134"/>
    </row>
    <row r="824" spans="13:13" ht="15.75">
      <c r="M824" s="134"/>
    </row>
    <row r="825" spans="13:13" ht="15.75">
      <c r="M825" s="134"/>
    </row>
    <row r="826" spans="13:13" ht="15.75">
      <c r="M826" s="134"/>
    </row>
    <row r="827" spans="13:13" ht="15.75">
      <c r="M827" s="134"/>
    </row>
    <row r="828" spans="13:13" ht="15.75">
      <c r="M828" s="134"/>
    </row>
    <row r="829" spans="13:13" ht="15.75">
      <c r="M829" s="134"/>
    </row>
    <row r="830" spans="13:13" ht="15.75">
      <c r="M830" s="134"/>
    </row>
    <row r="831" spans="13:13" ht="15.75">
      <c r="M831" s="134"/>
    </row>
    <row r="832" spans="13:13" ht="15.75">
      <c r="M832" s="134"/>
    </row>
    <row r="833" spans="13:13" ht="15.75">
      <c r="M833" s="134"/>
    </row>
    <row r="834" spans="13:13" ht="15.75">
      <c r="M834" s="134"/>
    </row>
    <row r="835" spans="13:13" ht="15.75">
      <c r="M835" s="134"/>
    </row>
    <row r="836" spans="13:13" ht="15.75">
      <c r="M836" s="134"/>
    </row>
    <row r="837" spans="13:13" ht="15.75">
      <c r="M837" s="134"/>
    </row>
    <row r="838" spans="13:13" ht="15.75">
      <c r="M838" s="134"/>
    </row>
    <row r="839" spans="13:13" ht="15.75">
      <c r="M839" s="134"/>
    </row>
    <row r="840" spans="13:13" ht="15.75">
      <c r="M840" s="134"/>
    </row>
    <row r="841" spans="13:13" ht="15.75">
      <c r="M841" s="134"/>
    </row>
    <row r="842" spans="13:13" ht="15.75">
      <c r="M842" s="134"/>
    </row>
    <row r="843" spans="13:13" ht="15.75">
      <c r="M843" s="134"/>
    </row>
    <row r="844" spans="13:13" ht="15.75">
      <c r="M844" s="134"/>
    </row>
    <row r="845" spans="13:13" ht="15.75">
      <c r="M845" s="134"/>
    </row>
    <row r="846" spans="13:13" ht="15.75">
      <c r="M846" s="134"/>
    </row>
    <row r="847" spans="13:13" ht="15.75">
      <c r="M847" s="134"/>
    </row>
    <row r="848" spans="13:13" ht="15.75">
      <c r="M848" s="134"/>
    </row>
    <row r="849" spans="13:13" ht="15.75">
      <c r="M849" s="134"/>
    </row>
    <row r="850" spans="13:13" ht="15.75">
      <c r="M850" s="134"/>
    </row>
    <row r="851" spans="13:13" ht="15.75">
      <c r="M851" s="134"/>
    </row>
    <row r="852" spans="13:13" ht="15.75">
      <c r="M852" s="134"/>
    </row>
    <row r="853" spans="13:13" ht="15.75">
      <c r="M853" s="134"/>
    </row>
    <row r="854" spans="13:13" ht="15.75">
      <c r="M854" s="134"/>
    </row>
    <row r="855" spans="13:13" ht="15.75">
      <c r="M855" s="134"/>
    </row>
    <row r="856" spans="13:13" ht="15.75">
      <c r="M856" s="134"/>
    </row>
    <row r="857" spans="13:13" ht="15.75">
      <c r="M857" s="134"/>
    </row>
    <row r="858" spans="13:13" ht="15.75">
      <c r="M858" s="134"/>
    </row>
    <row r="859" spans="13:13" ht="15.75">
      <c r="M859" s="134"/>
    </row>
    <row r="860" spans="13:13" ht="15.75">
      <c r="M860" s="134"/>
    </row>
    <row r="861" spans="13:13" ht="15.75">
      <c r="M861" s="134"/>
    </row>
    <row r="862" spans="13:13" ht="15.75">
      <c r="M862" s="134"/>
    </row>
    <row r="863" spans="13:13" ht="15.75">
      <c r="M863" s="134"/>
    </row>
    <row r="864" spans="13:13" ht="15.75">
      <c r="M864" s="134"/>
    </row>
    <row r="865" spans="13:13" ht="15.75">
      <c r="M865" s="134"/>
    </row>
    <row r="866" spans="13:13" ht="15.75">
      <c r="M866" s="134"/>
    </row>
    <row r="867" spans="13:13" ht="15.75">
      <c r="M867" s="134"/>
    </row>
    <row r="868" spans="13:13" ht="15.75">
      <c r="M868" s="134"/>
    </row>
    <row r="869" spans="13:13" ht="15.75">
      <c r="M869" s="134"/>
    </row>
    <row r="870" spans="13:13" ht="15.75">
      <c r="M870" s="134"/>
    </row>
    <row r="871" spans="13:13" ht="15.75">
      <c r="M871" s="134"/>
    </row>
    <row r="872" spans="13:13" ht="15.75">
      <c r="M872" s="134"/>
    </row>
    <row r="873" spans="13:13" ht="15.75">
      <c r="M873" s="134"/>
    </row>
    <row r="874" spans="13:13" ht="15.75">
      <c r="M874" s="134"/>
    </row>
    <row r="875" spans="13:13" ht="15.75">
      <c r="M875" s="134"/>
    </row>
    <row r="876" spans="13:13" ht="15.75">
      <c r="M876" s="134"/>
    </row>
    <row r="877" spans="13:13" ht="15.75">
      <c r="M877" s="134"/>
    </row>
    <row r="878" spans="13:13" ht="15.75">
      <c r="M878" s="134"/>
    </row>
    <row r="879" spans="13:13" ht="15.75">
      <c r="M879" s="134"/>
    </row>
    <row r="880" spans="13:13" ht="15.75">
      <c r="M880" s="134"/>
    </row>
    <row r="881" spans="13:13" ht="15.75">
      <c r="M881" s="134"/>
    </row>
    <row r="882" spans="13:13" ht="15.75">
      <c r="M882" s="134"/>
    </row>
    <row r="883" spans="13:13" ht="15.75">
      <c r="M883" s="134"/>
    </row>
    <row r="884" spans="13:13" ht="15.75">
      <c r="M884" s="134"/>
    </row>
    <row r="885" spans="13:13" ht="15.75">
      <c r="M885" s="134"/>
    </row>
    <row r="886" spans="13:13" ht="15.75">
      <c r="M886" s="134"/>
    </row>
    <row r="887" spans="13:13" ht="15.75">
      <c r="M887" s="134"/>
    </row>
    <row r="888" spans="13:13" ht="15.75">
      <c r="M888" s="134"/>
    </row>
    <row r="889" spans="13:13" ht="15.75">
      <c r="M889" s="134"/>
    </row>
    <row r="890" spans="13:13" ht="15.75">
      <c r="M890" s="134"/>
    </row>
    <row r="891" spans="13:13" ht="15.75">
      <c r="M891" s="134"/>
    </row>
    <row r="892" spans="13:13" ht="15.75">
      <c r="M892" s="134"/>
    </row>
    <row r="893" spans="13:13" ht="15.75">
      <c r="M893" s="134"/>
    </row>
    <row r="894" spans="13:13" ht="15.75">
      <c r="M894" s="134"/>
    </row>
    <row r="895" spans="13:13" ht="15.75">
      <c r="M895" s="134"/>
    </row>
    <row r="896" spans="13:13" ht="15.75">
      <c r="M896" s="134"/>
    </row>
    <row r="897" spans="13:13" ht="15.75">
      <c r="M897" s="134"/>
    </row>
    <row r="898" spans="13:13" ht="15.75">
      <c r="M898" s="134"/>
    </row>
    <row r="899" spans="13:13" ht="15.75">
      <c r="M899" s="134"/>
    </row>
    <row r="900" spans="13:13" ht="15.75">
      <c r="M900" s="134"/>
    </row>
    <row r="901" spans="13:13" ht="15.75">
      <c r="M901" s="134"/>
    </row>
    <row r="902" spans="13:13" ht="15.75">
      <c r="M902" s="134"/>
    </row>
    <row r="903" spans="13:13" ht="15.75">
      <c r="M903" s="134"/>
    </row>
    <row r="904" spans="13:13" ht="15.75">
      <c r="M904" s="134"/>
    </row>
    <row r="905" spans="13:13" ht="15.75">
      <c r="M905" s="134"/>
    </row>
    <row r="906" spans="13:13" ht="15.75">
      <c r="M906" s="134"/>
    </row>
    <row r="907" spans="13:13" ht="15.75">
      <c r="M907" s="134"/>
    </row>
    <row r="908" spans="13:13" ht="15.75">
      <c r="M908" s="134"/>
    </row>
    <row r="909" spans="13:13" ht="15.75">
      <c r="M909" s="134"/>
    </row>
    <row r="910" spans="13:13" ht="15.75">
      <c r="M910" s="134"/>
    </row>
    <row r="911" spans="13:13" ht="15.75">
      <c r="M911" s="134"/>
    </row>
    <row r="912" spans="13:13" ht="15.75">
      <c r="M912" s="134"/>
    </row>
    <row r="913" spans="13:13" ht="15.75">
      <c r="M913" s="134"/>
    </row>
    <row r="914" spans="13:13" ht="15.75">
      <c r="M914" s="134"/>
    </row>
    <row r="915" spans="13:13" ht="15.75">
      <c r="M915" s="134"/>
    </row>
    <row r="916" spans="13:13" ht="15.75">
      <c r="M916" s="134"/>
    </row>
    <row r="917" spans="13:13" ht="15.75">
      <c r="M917" s="134"/>
    </row>
    <row r="918" spans="13:13" ht="15.75">
      <c r="M918" s="134"/>
    </row>
    <row r="919" spans="13:13" ht="15.75">
      <c r="M919" s="134"/>
    </row>
    <row r="920" spans="13:13" ht="15.75">
      <c r="M920" s="134"/>
    </row>
    <row r="921" spans="13:13" ht="15.75">
      <c r="M921" s="134"/>
    </row>
    <row r="922" spans="13:13" ht="15.75">
      <c r="M922" s="134"/>
    </row>
    <row r="923" spans="13:13" ht="15.75">
      <c r="M923" s="134"/>
    </row>
    <row r="924" spans="13:13" ht="15.75">
      <c r="M924" s="134"/>
    </row>
    <row r="925" spans="13:13" ht="15.75">
      <c r="M925" s="134"/>
    </row>
    <row r="926" spans="13:13" ht="15.75">
      <c r="M926" s="134"/>
    </row>
    <row r="927" spans="13:13" ht="15.75">
      <c r="M927" s="134"/>
    </row>
    <row r="928" spans="13:13" ht="15.75">
      <c r="M928" s="134"/>
    </row>
    <row r="929" spans="13:13" ht="15.75">
      <c r="M929" s="134"/>
    </row>
    <row r="930" spans="13:13" ht="15.75">
      <c r="M930" s="134"/>
    </row>
    <row r="931" spans="13:13" ht="15.75">
      <c r="M931" s="134"/>
    </row>
    <row r="932" spans="13:13" ht="15.75">
      <c r="M932" s="134"/>
    </row>
    <row r="933" spans="13:13" ht="15.75">
      <c r="M933" s="134"/>
    </row>
    <row r="934" spans="13:13" ht="15.75">
      <c r="M934" s="134"/>
    </row>
    <row r="935" spans="13:13" ht="15.75">
      <c r="M935" s="134"/>
    </row>
    <row r="936" spans="13:13" ht="15.75">
      <c r="M936" s="134"/>
    </row>
    <row r="937" spans="13:13" ht="15.75">
      <c r="M937" s="134"/>
    </row>
    <row r="938" spans="13:13" ht="15.75">
      <c r="M938" s="134"/>
    </row>
    <row r="939" spans="13:13" ht="15.75">
      <c r="M939" s="134"/>
    </row>
    <row r="940" spans="13:13" ht="15.75">
      <c r="M940" s="134"/>
    </row>
    <row r="941" spans="13:13" ht="15.75">
      <c r="M941" s="134"/>
    </row>
    <row r="942" spans="13:13" ht="15.75">
      <c r="M942" s="134"/>
    </row>
    <row r="943" spans="13:13" ht="15.75">
      <c r="M943" s="134"/>
    </row>
    <row r="944" spans="13:13" ht="15.75">
      <c r="M944" s="134"/>
    </row>
    <row r="945" spans="13:13" ht="15.75">
      <c r="M945" s="134"/>
    </row>
    <row r="946" spans="13:13" ht="15.75">
      <c r="M946" s="134"/>
    </row>
    <row r="947" spans="13:13" ht="15.75">
      <c r="M947" s="134"/>
    </row>
    <row r="948" spans="13:13" ht="15.75">
      <c r="M948" s="134"/>
    </row>
    <row r="949" spans="13:13" ht="15.75">
      <c r="M949" s="134"/>
    </row>
    <row r="950" spans="13:13" ht="15.75">
      <c r="M950" s="134"/>
    </row>
    <row r="951" spans="13:13" ht="15.75">
      <c r="M951" s="134"/>
    </row>
    <row r="952" spans="13:13" ht="15.75">
      <c r="M952" s="134"/>
    </row>
    <row r="953" spans="13:13" ht="15.75">
      <c r="M953" s="134"/>
    </row>
    <row r="954" spans="13:13" ht="15.75">
      <c r="M954" s="134"/>
    </row>
    <row r="955" spans="13:13" ht="15.75">
      <c r="M955" s="134"/>
    </row>
    <row r="956" spans="13:13" ht="15.75">
      <c r="M956" s="134"/>
    </row>
    <row r="957" spans="13:13" ht="15.75">
      <c r="M957" s="134"/>
    </row>
    <row r="958" spans="13:13" ht="15.75">
      <c r="M958" s="134"/>
    </row>
    <row r="959" spans="13:13" ht="15.75">
      <c r="M959" s="134"/>
    </row>
    <row r="960" spans="13:13" ht="15.75">
      <c r="M960" s="134"/>
    </row>
    <row r="961" spans="13:13" ht="15.75">
      <c r="M961" s="134"/>
    </row>
    <row r="962" spans="13:13" ht="15.75">
      <c r="M962" s="134"/>
    </row>
    <row r="963" spans="13:13" ht="15.75">
      <c r="M963" s="134"/>
    </row>
    <row r="964" spans="13:13" ht="15.75">
      <c r="M964" s="134"/>
    </row>
    <row r="965" spans="13:13" ht="15.75">
      <c r="M965" s="134"/>
    </row>
    <row r="966" spans="13:13" ht="15.75">
      <c r="M966" s="134"/>
    </row>
    <row r="967" spans="13:13" ht="15.75">
      <c r="M967" s="134"/>
    </row>
    <row r="968" spans="13:13" ht="15.75">
      <c r="M968" s="134"/>
    </row>
    <row r="969" spans="13:13" ht="15.75">
      <c r="M969" s="134"/>
    </row>
    <row r="970" spans="13:13" ht="15.75">
      <c r="M970" s="134"/>
    </row>
    <row r="971" spans="13:13" ht="15.75">
      <c r="M971" s="134"/>
    </row>
    <row r="972" spans="13:13" ht="15.75">
      <c r="M972" s="134"/>
    </row>
    <row r="973" spans="13:13" ht="15.75">
      <c r="M973" s="134"/>
    </row>
    <row r="974" spans="13:13" ht="15.75">
      <c r="M974" s="134"/>
    </row>
    <row r="975" spans="13:13" ht="15.75">
      <c r="M975" s="134"/>
    </row>
    <row r="976" spans="13:13" ht="15.75">
      <c r="M976" s="134"/>
    </row>
    <row r="977" spans="13:13" ht="15.75">
      <c r="M977" s="134"/>
    </row>
    <row r="978" spans="13:13" ht="15.75">
      <c r="M978" s="134"/>
    </row>
    <row r="979" spans="13:13" ht="15.75">
      <c r="M979" s="134"/>
    </row>
    <row r="980" spans="13:13" ht="15.75">
      <c r="M980" s="134"/>
    </row>
    <row r="981" spans="13:13" ht="15.75">
      <c r="M981" s="134"/>
    </row>
    <row r="982" spans="13:13" ht="15.75">
      <c r="M982" s="134"/>
    </row>
    <row r="983" spans="13:13" ht="15.75">
      <c r="M983" s="134"/>
    </row>
    <row r="984" spans="13:13" ht="15.75">
      <c r="M984" s="134"/>
    </row>
    <row r="985" spans="13:13" ht="15.75">
      <c r="M985" s="134"/>
    </row>
    <row r="986" spans="13:13" ht="15.75">
      <c r="M986" s="134"/>
    </row>
    <row r="987" spans="13:13" ht="15.75">
      <c r="M987" s="134"/>
    </row>
    <row r="988" spans="13:13" ht="15.75">
      <c r="M988" s="134"/>
    </row>
    <row r="989" spans="13:13" ht="15.75">
      <c r="M989" s="134"/>
    </row>
    <row r="990" spans="13:13" ht="15.75">
      <c r="M990" s="134"/>
    </row>
    <row r="991" spans="13:13" ht="15.75">
      <c r="M991" s="134"/>
    </row>
    <row r="992" spans="13:13" ht="15.75">
      <c r="M992" s="134"/>
    </row>
    <row r="993" spans="13:13" ht="15.75">
      <c r="M993" s="134"/>
    </row>
    <row r="994" spans="13:13" ht="15.75">
      <c r="M994" s="134"/>
    </row>
    <row r="995" spans="13:13" ht="15.75">
      <c r="M995" s="134"/>
    </row>
    <row r="996" spans="13:13" ht="15.75">
      <c r="M996" s="134"/>
    </row>
    <row r="997" spans="13:13" ht="15.75">
      <c r="M997" s="134"/>
    </row>
    <row r="998" spans="13:13" ht="15.75">
      <c r="M998" s="134"/>
    </row>
    <row r="999" spans="13:13" ht="15.75">
      <c r="M999" s="134"/>
    </row>
  </sheetData>
  <phoneticPr fontId="14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AE147"/>
  <sheetViews>
    <sheetView view="pageBreakPreview" zoomScale="85" zoomScaleNormal="85" zoomScaleSheetLayoutView="85" workbookViewId="0">
      <selection activeCell="M8" sqref="M8"/>
    </sheetView>
  </sheetViews>
  <sheetFormatPr defaultColWidth="11.25" defaultRowHeight="15" customHeight="1"/>
  <cols>
    <col min="1" max="1" width="2.75" style="187" customWidth="1"/>
    <col min="2" max="2" width="2.875" style="187" customWidth="1"/>
    <col min="3" max="3" width="3.125" style="187" customWidth="1"/>
    <col min="4" max="4" width="3.375" style="187" customWidth="1"/>
    <col min="5" max="5" width="2.625" style="187" customWidth="1"/>
    <col min="6" max="7" width="1.875" style="187" customWidth="1"/>
    <col min="8" max="8" width="4.5" style="187" customWidth="1"/>
    <col min="9" max="9" width="6.625" customWidth="1"/>
    <col min="10" max="10" width="4.375" customWidth="1"/>
    <col min="11" max="11" width="5.5" customWidth="1"/>
    <col min="12" max="12" width="6.625" customWidth="1"/>
    <col min="13" max="14" width="5.5" customWidth="1"/>
    <col min="15" max="15" width="6.625" customWidth="1"/>
    <col min="16" max="16" width="4.75" customWidth="1"/>
    <col min="17" max="20" width="5.5" customWidth="1"/>
    <col min="21" max="21" width="6.625" customWidth="1"/>
    <col min="22" max="22" width="5.125" customWidth="1"/>
    <col min="23" max="23" width="5.5" customWidth="1"/>
    <col min="24" max="24" width="2.125" customWidth="1"/>
    <col min="25" max="25" width="1.5" customWidth="1"/>
    <col min="26" max="31" width="2.125" customWidth="1"/>
  </cols>
  <sheetData>
    <row r="1" spans="1:31" ht="15" customHeight="1" thickBot="1">
      <c r="A1" s="160" t="s">
        <v>0</v>
      </c>
      <c r="F1" s="193"/>
      <c r="G1" s="194"/>
      <c r="H1" s="195"/>
      <c r="I1" s="261" t="s">
        <v>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3"/>
      <c r="X1" s="2"/>
      <c r="Y1" s="2"/>
      <c r="Z1" s="2"/>
      <c r="AA1" s="2"/>
      <c r="AB1" s="2"/>
      <c r="AC1" s="2"/>
      <c r="AD1" s="2"/>
      <c r="AE1" s="2"/>
    </row>
    <row r="2" spans="1:31" ht="19.5" customHeight="1" thickBot="1">
      <c r="A2" s="196" t="s">
        <v>2</v>
      </c>
      <c r="F2" s="197"/>
      <c r="G2" s="197"/>
      <c r="H2" s="197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2"/>
      <c r="X2" s="3"/>
      <c r="Y2" s="243" t="s">
        <v>3</v>
      </c>
      <c r="Z2" s="244"/>
      <c r="AA2" s="244"/>
      <c r="AB2" s="244"/>
      <c r="AC2" s="244"/>
      <c r="AD2" s="244"/>
      <c r="AE2" s="245"/>
    </row>
    <row r="3" spans="1:31" ht="15" customHeight="1" thickBot="1">
      <c r="A3" s="23" t="s">
        <v>4</v>
      </c>
      <c r="B3" s="148" t="s">
        <v>5</v>
      </c>
      <c r="C3" s="148" t="s">
        <v>6</v>
      </c>
      <c r="D3" s="148" t="s">
        <v>7</v>
      </c>
      <c r="E3" s="148" t="s">
        <v>8</v>
      </c>
      <c r="F3" s="198" t="s">
        <v>9</v>
      </c>
      <c r="G3" s="198" t="s">
        <v>10</v>
      </c>
      <c r="H3" s="198" t="s">
        <v>11</v>
      </c>
      <c r="I3" s="163" t="s">
        <v>12</v>
      </c>
      <c r="J3" s="164" t="s">
        <v>13</v>
      </c>
      <c r="K3" s="141" t="s">
        <v>14</v>
      </c>
      <c r="L3" s="20" t="s">
        <v>15</v>
      </c>
      <c r="M3" s="17" t="s">
        <v>13</v>
      </c>
      <c r="N3" s="141" t="s">
        <v>14</v>
      </c>
      <c r="O3" s="20" t="s">
        <v>16</v>
      </c>
      <c r="P3" s="17" t="s">
        <v>13</v>
      </c>
      <c r="Q3" s="141" t="s">
        <v>14</v>
      </c>
      <c r="R3" s="141" t="s">
        <v>17</v>
      </c>
      <c r="S3" s="141" t="s">
        <v>13</v>
      </c>
      <c r="T3" s="141" t="s">
        <v>14</v>
      </c>
      <c r="U3" s="17" t="s">
        <v>18</v>
      </c>
      <c r="V3" s="17" t="s">
        <v>13</v>
      </c>
      <c r="W3" s="142" t="s">
        <v>14</v>
      </c>
      <c r="X3" s="10"/>
      <c r="Y3" s="11"/>
      <c r="Z3" s="11" t="s">
        <v>12</v>
      </c>
      <c r="AA3" s="11" t="s">
        <v>15</v>
      </c>
      <c r="AB3" s="11" t="s">
        <v>16</v>
      </c>
      <c r="AC3" s="11" t="s">
        <v>17</v>
      </c>
      <c r="AD3" s="11" t="s">
        <v>18</v>
      </c>
      <c r="AE3" s="11"/>
    </row>
    <row r="4" spans="1:31" ht="15" customHeight="1">
      <c r="A4" s="12" t="s">
        <v>50</v>
      </c>
      <c r="B4" s="13">
        <v>5.2</v>
      </c>
      <c r="C4" s="13">
        <v>2.2999999999999998</v>
      </c>
      <c r="D4" s="13">
        <v>1.2</v>
      </c>
      <c r="E4" s="13">
        <v>2</v>
      </c>
      <c r="F4" s="199"/>
      <c r="G4" s="199">
        <v>0</v>
      </c>
      <c r="H4" s="200">
        <f>B4*70+E4*45+D4*25+F4*150+G4*60+C4*75</f>
        <v>656.5</v>
      </c>
      <c r="I4" s="15" t="s">
        <v>51</v>
      </c>
      <c r="J4" s="16"/>
      <c r="K4" s="17"/>
      <c r="L4" s="69" t="s">
        <v>298</v>
      </c>
      <c r="M4" s="70"/>
      <c r="N4" s="17"/>
      <c r="O4" s="69" t="s">
        <v>53</v>
      </c>
      <c r="P4" s="70"/>
      <c r="Q4" s="17"/>
      <c r="R4" s="17" t="s">
        <v>20</v>
      </c>
      <c r="S4" s="17"/>
      <c r="T4" s="17"/>
      <c r="U4" s="149" t="s">
        <v>54</v>
      </c>
      <c r="V4" s="72"/>
      <c r="W4" s="21"/>
      <c r="X4" s="54"/>
      <c r="Y4" s="55" t="str">
        <f>A4</f>
        <v>f3</v>
      </c>
      <c r="Z4" s="55" t="str">
        <f>I5&amp;" "&amp;I6&amp;" "&amp;I7&amp;" "&amp;I8&amp;" "&amp;I9</f>
        <v xml:space="preserve">米    </v>
      </c>
      <c r="AA4" s="55" t="str">
        <f>L5&amp;" "&amp;L6&amp;" "&amp;L7&amp;" "&amp;L8&amp;" "&amp;L9</f>
        <v xml:space="preserve">素肉 鳳梨罐頭 甜椒  </v>
      </c>
      <c r="AB4" s="55" t="str">
        <f>O5&amp;" "&amp;O6&amp;" "&amp;O7&amp;" "&amp;O8&amp;" "&amp;O9</f>
        <v>豆包 胡蘿蔔 甘藍 冷凍玉米粒 素火腿</v>
      </c>
      <c r="AC4" s="55" t="str">
        <f>R5&amp;" "&amp;R6&amp;" "&amp;R7&amp;" "&amp;R8&amp;" "&amp;R9</f>
        <v xml:space="preserve">蔬菜 薑   </v>
      </c>
      <c r="AD4" s="55" t="str">
        <f>U5&amp;" "&amp;U6&amp;" "&amp;U7&amp;" "&amp;U8&amp;" "&amp;U9</f>
        <v xml:space="preserve">脆筍 胡蘿蔔 雞蛋 乾木耳 </v>
      </c>
      <c r="AE4" s="55"/>
    </row>
    <row r="5" spans="1:31" ht="15" customHeight="1">
      <c r="A5" s="23"/>
      <c r="B5" s="24"/>
      <c r="C5" s="24"/>
      <c r="D5" s="24"/>
      <c r="E5" s="24"/>
      <c r="F5" s="201"/>
      <c r="G5" s="201"/>
      <c r="H5" s="202"/>
      <c r="I5" s="26" t="s">
        <v>21</v>
      </c>
      <c r="J5" s="27">
        <v>10</v>
      </c>
      <c r="K5" s="28" t="str">
        <f t="shared" ref="K5:K9" si="0">IF(J5,"公斤","")</f>
        <v>公斤</v>
      </c>
      <c r="L5" s="38" t="s">
        <v>299</v>
      </c>
      <c r="M5" s="28">
        <v>1.2</v>
      </c>
      <c r="N5" s="28" t="str">
        <f t="shared" ref="N5:N9" si="1">IF(M5,"公斤","")</f>
        <v>公斤</v>
      </c>
      <c r="O5" s="38" t="s">
        <v>133</v>
      </c>
      <c r="P5" s="28">
        <v>3</v>
      </c>
      <c r="Q5" s="28" t="str">
        <f t="shared" ref="Q5:Q9" si="2">IF(P5,"公斤","")</f>
        <v>公斤</v>
      </c>
      <c r="R5" s="33" t="s">
        <v>17</v>
      </c>
      <c r="S5" s="33">
        <v>7</v>
      </c>
      <c r="T5" s="33" t="str">
        <f t="shared" ref="T5:T9" si="3">IF(S5,"公斤","")</f>
        <v>公斤</v>
      </c>
      <c r="U5" s="28" t="s">
        <v>57</v>
      </c>
      <c r="V5" s="28">
        <v>1</v>
      </c>
      <c r="W5" s="35" t="str">
        <f t="shared" ref="W5:W9" si="4">IF(V5,"公斤","")</f>
        <v>公斤</v>
      </c>
      <c r="X5" s="2"/>
      <c r="Y5" s="22"/>
      <c r="Z5" s="22"/>
      <c r="AA5" s="22"/>
      <c r="AB5" s="22"/>
      <c r="AC5" s="22"/>
      <c r="AD5" s="22"/>
      <c r="AE5" s="22"/>
    </row>
    <row r="6" spans="1:31" ht="15" customHeight="1">
      <c r="A6" s="23"/>
      <c r="B6" s="24"/>
      <c r="C6" s="24"/>
      <c r="D6" s="24"/>
      <c r="E6" s="24"/>
      <c r="F6" s="201"/>
      <c r="G6" s="201"/>
      <c r="H6" s="202"/>
      <c r="I6" s="26"/>
      <c r="J6" s="27"/>
      <c r="K6" s="28" t="str">
        <f t="shared" si="0"/>
        <v/>
      </c>
      <c r="L6" s="38" t="s">
        <v>279</v>
      </c>
      <c r="M6" s="28">
        <v>1.5</v>
      </c>
      <c r="N6" s="28" t="str">
        <f t="shared" si="1"/>
        <v>公斤</v>
      </c>
      <c r="O6" s="38" t="s">
        <v>44</v>
      </c>
      <c r="P6" s="28">
        <v>0.5</v>
      </c>
      <c r="Q6" s="28" t="str">
        <f t="shared" si="2"/>
        <v>公斤</v>
      </c>
      <c r="R6" s="28" t="s">
        <v>31</v>
      </c>
      <c r="S6" s="28">
        <v>0.05</v>
      </c>
      <c r="T6" s="33" t="str">
        <f t="shared" si="3"/>
        <v>公斤</v>
      </c>
      <c r="U6" s="28" t="s">
        <v>44</v>
      </c>
      <c r="V6" s="28">
        <v>0.5</v>
      </c>
      <c r="W6" s="35" t="str">
        <f t="shared" si="4"/>
        <v>公斤</v>
      </c>
      <c r="X6" s="2"/>
      <c r="Y6" s="22"/>
      <c r="Z6" s="22"/>
      <c r="AA6" s="22"/>
      <c r="AB6" s="22"/>
      <c r="AC6" s="22"/>
      <c r="AD6" s="22"/>
      <c r="AE6" s="22"/>
    </row>
    <row r="7" spans="1:31" ht="15" customHeight="1">
      <c r="A7" s="23"/>
      <c r="B7" s="24"/>
      <c r="C7" s="24"/>
      <c r="D7" s="24"/>
      <c r="E7" s="24"/>
      <c r="F7" s="201"/>
      <c r="G7" s="201"/>
      <c r="H7" s="202"/>
      <c r="I7" s="26"/>
      <c r="J7" s="27"/>
      <c r="K7" s="28" t="str">
        <f t="shared" si="0"/>
        <v/>
      </c>
      <c r="L7" s="29" t="s">
        <v>58</v>
      </c>
      <c r="M7" s="30">
        <v>2</v>
      </c>
      <c r="N7" s="28" t="str">
        <f t="shared" si="1"/>
        <v>公斤</v>
      </c>
      <c r="O7" s="38" t="s">
        <v>59</v>
      </c>
      <c r="P7" s="28">
        <v>1.5</v>
      </c>
      <c r="Q7" s="28" t="str">
        <f t="shared" si="2"/>
        <v>公斤</v>
      </c>
      <c r="R7" s="28"/>
      <c r="S7" s="28"/>
      <c r="T7" s="33" t="str">
        <f t="shared" si="3"/>
        <v/>
      </c>
      <c r="U7" s="28" t="s">
        <v>40</v>
      </c>
      <c r="V7" s="28">
        <v>1.7</v>
      </c>
      <c r="W7" s="35" t="str">
        <f t="shared" si="4"/>
        <v>公斤</v>
      </c>
      <c r="X7" s="2"/>
      <c r="Y7" s="22"/>
      <c r="Z7" s="22"/>
      <c r="AA7" s="22"/>
      <c r="AB7" s="22"/>
      <c r="AC7" s="22"/>
      <c r="AD7" s="22"/>
      <c r="AE7" s="22"/>
    </row>
    <row r="8" spans="1:31" ht="15" customHeight="1">
      <c r="A8" s="23"/>
      <c r="B8" s="24"/>
      <c r="C8" s="24"/>
      <c r="D8" s="24"/>
      <c r="E8" s="24"/>
      <c r="F8" s="201"/>
      <c r="G8" s="201"/>
      <c r="H8" s="202"/>
      <c r="I8" s="26"/>
      <c r="J8" s="27"/>
      <c r="K8" s="28" t="str">
        <f t="shared" si="0"/>
        <v/>
      </c>
      <c r="L8" s="174"/>
      <c r="M8" s="146"/>
      <c r="N8" s="28" t="str">
        <f t="shared" si="1"/>
        <v/>
      </c>
      <c r="O8" s="38" t="s">
        <v>60</v>
      </c>
      <c r="P8" s="28">
        <v>1.5</v>
      </c>
      <c r="Q8" s="28" t="str">
        <f t="shared" si="2"/>
        <v>公斤</v>
      </c>
      <c r="R8" s="28"/>
      <c r="S8" s="28"/>
      <c r="T8" s="33" t="str">
        <f t="shared" si="3"/>
        <v/>
      </c>
      <c r="U8" s="28" t="s">
        <v>30</v>
      </c>
      <c r="V8" s="28">
        <v>0.01</v>
      </c>
      <c r="W8" s="35" t="str">
        <f t="shared" si="4"/>
        <v>公斤</v>
      </c>
      <c r="X8" s="2"/>
      <c r="Y8" s="22"/>
      <c r="Z8" s="22"/>
      <c r="AA8" s="22"/>
      <c r="AB8" s="22"/>
      <c r="AC8" s="22"/>
      <c r="AD8" s="22"/>
      <c r="AE8" s="22"/>
    </row>
    <row r="9" spans="1:31" ht="15" customHeight="1" thickBot="1">
      <c r="A9" s="39"/>
      <c r="B9" s="40"/>
      <c r="C9" s="40"/>
      <c r="D9" s="40"/>
      <c r="E9" s="40"/>
      <c r="F9" s="203"/>
      <c r="G9" s="203"/>
      <c r="H9" s="204"/>
      <c r="I9" s="42"/>
      <c r="J9" s="43"/>
      <c r="K9" s="44" t="str">
        <f t="shared" si="0"/>
        <v/>
      </c>
      <c r="L9" s="65"/>
      <c r="M9" s="61"/>
      <c r="N9" s="44" t="str">
        <f t="shared" si="1"/>
        <v/>
      </c>
      <c r="O9" s="174" t="s">
        <v>280</v>
      </c>
      <c r="P9" s="146">
        <v>0.7</v>
      </c>
      <c r="Q9" s="44" t="str">
        <f t="shared" si="2"/>
        <v>公斤</v>
      </c>
      <c r="R9" s="44"/>
      <c r="S9" s="44"/>
      <c r="T9" s="47" t="str">
        <f t="shared" si="3"/>
        <v/>
      </c>
      <c r="U9" s="61"/>
      <c r="V9" s="61"/>
      <c r="W9" s="49" t="str">
        <f t="shared" si="4"/>
        <v/>
      </c>
      <c r="X9" s="67"/>
      <c r="Y9" s="68"/>
      <c r="Z9" s="68"/>
      <c r="AA9" s="68"/>
      <c r="AB9" s="68"/>
      <c r="AC9" s="68"/>
      <c r="AD9" s="68"/>
      <c r="AE9" s="68"/>
    </row>
    <row r="10" spans="1:31" ht="15" customHeight="1">
      <c r="A10" s="12" t="s">
        <v>61</v>
      </c>
      <c r="B10" s="50">
        <v>6.3</v>
      </c>
      <c r="C10" s="50">
        <v>2.6</v>
      </c>
      <c r="D10" s="50">
        <v>1.3</v>
      </c>
      <c r="E10" s="50">
        <v>2</v>
      </c>
      <c r="F10" s="205"/>
      <c r="G10" s="205">
        <v>0</v>
      </c>
      <c r="H10" s="206">
        <f>B10*70+E10*45+D10*25+F10*150+G10*60+C10*75</f>
        <v>758.5</v>
      </c>
      <c r="I10" s="15" t="s">
        <v>34</v>
      </c>
      <c r="J10" s="16"/>
      <c r="K10" s="52"/>
      <c r="L10" s="69" t="s">
        <v>230</v>
      </c>
      <c r="M10" s="70"/>
      <c r="N10" s="52"/>
      <c r="O10" s="69" t="s">
        <v>63</v>
      </c>
      <c r="P10" s="70"/>
      <c r="Q10" s="52"/>
      <c r="R10" s="52" t="s">
        <v>20</v>
      </c>
      <c r="S10" s="52"/>
      <c r="T10" s="52"/>
      <c r="U10" s="152" t="s">
        <v>64</v>
      </c>
      <c r="V10" s="16"/>
      <c r="W10" s="53"/>
      <c r="X10" s="2"/>
      <c r="Y10" s="22" t="str">
        <f>A10</f>
        <v>f4</v>
      </c>
      <c r="Z10" s="22" t="str">
        <f>I11&amp;" "&amp;I12&amp;" "&amp;I13&amp;" "&amp;I14&amp;" "&amp;I15</f>
        <v xml:space="preserve">米 糙米   </v>
      </c>
      <c r="AA10" s="22" t="str">
        <f>L11&amp;" "&amp;L12&amp;" "&amp;L13&amp;" "&amp;L14&amp;" "&amp;L15</f>
        <v xml:space="preserve">麵腸 豆薯 九層塔 大番茄 </v>
      </c>
      <c r="AB10" s="22" t="str">
        <f>O11&amp;" "&amp;O12&amp;" "&amp;O13&amp;" "&amp;O14&amp;" "&amp;O15</f>
        <v xml:space="preserve">豆干 芹菜 秀珍菇 薑 </v>
      </c>
      <c r="AC10" s="22" t="str">
        <f>R11&amp;" "&amp;R12&amp;" "&amp;R13&amp;" "&amp;R14&amp;" "&amp;R15</f>
        <v xml:space="preserve">蔬菜 薑   </v>
      </c>
      <c r="AD10" s="22" t="str">
        <f>U11&amp;" "&amp;U12&amp;" "&amp;U13&amp;" "&amp;U14&amp;" "&amp;U15</f>
        <v xml:space="preserve">西谷米 二砂糖 椰漿  </v>
      </c>
      <c r="AE10" s="22"/>
    </row>
    <row r="11" spans="1:31" ht="15" customHeight="1">
      <c r="A11" s="23"/>
      <c r="B11" s="24"/>
      <c r="C11" s="24"/>
      <c r="D11" s="24"/>
      <c r="E11" s="24"/>
      <c r="F11" s="201"/>
      <c r="G11" s="201"/>
      <c r="H11" s="202"/>
      <c r="I11" s="26" t="s">
        <v>21</v>
      </c>
      <c r="J11" s="27">
        <v>7</v>
      </c>
      <c r="K11" s="28" t="str">
        <f t="shared" ref="K11:K15" si="5">IF(J11,"公斤","")</f>
        <v>公斤</v>
      </c>
      <c r="L11" s="38" t="s">
        <v>203</v>
      </c>
      <c r="M11" s="28">
        <v>5.3</v>
      </c>
      <c r="N11" s="28" t="str">
        <f t="shared" ref="N11:N15" si="6">IF(M11,"公斤","")</f>
        <v>公斤</v>
      </c>
      <c r="O11" s="38" t="s">
        <v>65</v>
      </c>
      <c r="P11" s="28">
        <v>4</v>
      </c>
      <c r="Q11" s="28" t="str">
        <f t="shared" ref="Q11:Q15" si="7">IF(P11,"公斤","")</f>
        <v>公斤</v>
      </c>
      <c r="R11" s="33" t="s">
        <v>17</v>
      </c>
      <c r="S11" s="33">
        <v>7</v>
      </c>
      <c r="T11" s="33" t="str">
        <f t="shared" ref="T11:T15" si="8">IF(S11,"公斤","")</f>
        <v>公斤</v>
      </c>
      <c r="U11" s="27" t="s">
        <v>66</v>
      </c>
      <c r="V11" s="27">
        <v>2</v>
      </c>
      <c r="W11" s="35" t="str">
        <f t="shared" ref="W11:W15" si="9">IF(V11,"公斤","")</f>
        <v>公斤</v>
      </c>
      <c r="X11" s="2"/>
      <c r="Y11" s="22"/>
      <c r="Z11" s="22"/>
      <c r="AA11" s="22"/>
      <c r="AB11" s="22"/>
      <c r="AC11" s="22"/>
      <c r="AD11" s="22"/>
      <c r="AE11" s="22"/>
    </row>
    <row r="12" spans="1:31" ht="15" customHeight="1">
      <c r="A12" s="23"/>
      <c r="B12" s="24"/>
      <c r="C12" s="24"/>
      <c r="D12" s="24"/>
      <c r="E12" s="24"/>
      <c r="F12" s="201"/>
      <c r="G12" s="201"/>
      <c r="H12" s="202"/>
      <c r="I12" s="26" t="s">
        <v>43</v>
      </c>
      <c r="J12" s="27">
        <v>3</v>
      </c>
      <c r="K12" s="28" t="str">
        <f t="shared" si="5"/>
        <v>公斤</v>
      </c>
      <c r="L12" s="38" t="s">
        <v>67</v>
      </c>
      <c r="M12" s="28">
        <v>3</v>
      </c>
      <c r="N12" s="28" t="str">
        <f t="shared" si="6"/>
        <v>公斤</v>
      </c>
      <c r="O12" s="38" t="s">
        <v>68</v>
      </c>
      <c r="P12" s="28">
        <v>0.5</v>
      </c>
      <c r="Q12" s="28" t="str">
        <f t="shared" si="7"/>
        <v>公斤</v>
      </c>
      <c r="R12" s="28" t="s">
        <v>31</v>
      </c>
      <c r="S12" s="28">
        <v>0.05</v>
      </c>
      <c r="T12" s="33" t="str">
        <f t="shared" si="8"/>
        <v>公斤</v>
      </c>
      <c r="U12" s="32" t="s">
        <v>69</v>
      </c>
      <c r="V12" s="27">
        <v>1</v>
      </c>
      <c r="W12" s="35" t="str">
        <f t="shared" si="9"/>
        <v>公斤</v>
      </c>
      <c r="X12" s="2"/>
      <c r="Y12" s="22"/>
      <c r="Z12" s="22"/>
      <c r="AA12" s="22"/>
      <c r="AB12" s="22"/>
      <c r="AC12" s="22"/>
      <c r="AD12" s="22"/>
      <c r="AE12" s="22"/>
    </row>
    <row r="13" spans="1:31" ht="15" customHeight="1">
      <c r="A13" s="23"/>
      <c r="B13" s="24"/>
      <c r="C13" s="24"/>
      <c r="D13" s="24"/>
      <c r="E13" s="24"/>
      <c r="F13" s="201"/>
      <c r="G13" s="201"/>
      <c r="H13" s="202"/>
      <c r="I13" s="26"/>
      <c r="J13" s="27"/>
      <c r="K13" s="28" t="str">
        <f t="shared" si="5"/>
        <v/>
      </c>
      <c r="L13" s="38" t="s">
        <v>70</v>
      </c>
      <c r="M13" s="28">
        <v>0.2</v>
      </c>
      <c r="N13" s="28" t="str">
        <f t="shared" si="6"/>
        <v>公斤</v>
      </c>
      <c r="O13" s="29" t="s">
        <v>71</v>
      </c>
      <c r="P13" s="30">
        <v>1</v>
      </c>
      <c r="Q13" s="30" t="str">
        <f t="shared" si="7"/>
        <v>公斤</v>
      </c>
      <c r="R13" s="28"/>
      <c r="S13" s="28"/>
      <c r="T13" s="33" t="str">
        <f t="shared" si="8"/>
        <v/>
      </c>
      <c r="U13" s="30" t="s">
        <v>72</v>
      </c>
      <c r="V13" s="30">
        <v>2</v>
      </c>
      <c r="W13" s="117" t="str">
        <f t="shared" si="9"/>
        <v>公斤</v>
      </c>
      <c r="X13" s="2"/>
      <c r="Y13" s="22"/>
      <c r="Z13" s="22"/>
      <c r="AA13" s="22"/>
      <c r="AB13" s="22"/>
      <c r="AC13" s="22"/>
      <c r="AD13" s="22"/>
      <c r="AE13" s="22"/>
    </row>
    <row r="14" spans="1:31" ht="15" customHeight="1" thickBot="1">
      <c r="A14" s="23"/>
      <c r="B14" s="24"/>
      <c r="C14" s="24"/>
      <c r="D14" s="24"/>
      <c r="E14" s="24"/>
      <c r="F14" s="201"/>
      <c r="G14" s="201"/>
      <c r="H14" s="202"/>
      <c r="I14" s="26"/>
      <c r="J14" s="27"/>
      <c r="K14" s="28" t="str">
        <f t="shared" si="5"/>
        <v/>
      </c>
      <c r="L14" s="45" t="s">
        <v>45</v>
      </c>
      <c r="M14" s="46">
        <v>2</v>
      </c>
      <c r="N14" s="30" t="str">
        <f t="shared" si="6"/>
        <v>公斤</v>
      </c>
      <c r="O14" s="38" t="s">
        <v>31</v>
      </c>
      <c r="P14" s="28">
        <v>0.05</v>
      </c>
      <c r="Q14" s="28" t="str">
        <f t="shared" si="7"/>
        <v>公斤</v>
      </c>
      <c r="R14" s="28"/>
      <c r="S14" s="28"/>
      <c r="T14" s="33" t="str">
        <f t="shared" si="8"/>
        <v/>
      </c>
      <c r="U14" s="28"/>
      <c r="V14" s="28"/>
      <c r="W14" s="35" t="str">
        <f t="shared" si="9"/>
        <v/>
      </c>
      <c r="X14" s="2"/>
      <c r="Y14" s="22"/>
      <c r="Z14" s="22"/>
      <c r="AA14" s="22"/>
      <c r="AB14" s="22"/>
      <c r="AC14" s="22"/>
      <c r="AD14" s="22"/>
      <c r="AE14" s="22"/>
    </row>
    <row r="15" spans="1:31" ht="15" customHeight="1" thickBot="1">
      <c r="A15" s="39"/>
      <c r="B15" s="59"/>
      <c r="C15" s="59"/>
      <c r="D15" s="59"/>
      <c r="E15" s="59"/>
      <c r="F15" s="207"/>
      <c r="G15" s="207"/>
      <c r="H15" s="208"/>
      <c r="I15" s="42"/>
      <c r="J15" s="43"/>
      <c r="K15" s="61" t="str">
        <f t="shared" si="5"/>
        <v/>
      </c>
      <c r="L15" s="9"/>
      <c r="M15" s="8"/>
      <c r="N15" s="61" t="str">
        <f t="shared" si="6"/>
        <v/>
      </c>
      <c r="O15" s="65"/>
      <c r="P15" s="61"/>
      <c r="Q15" s="61" t="str">
        <f t="shared" si="7"/>
        <v/>
      </c>
      <c r="R15" s="61"/>
      <c r="S15" s="61"/>
      <c r="T15" s="64" t="str">
        <f t="shared" si="8"/>
        <v/>
      </c>
      <c r="U15" s="61"/>
      <c r="V15" s="61"/>
      <c r="W15" s="66" t="str">
        <f t="shared" si="9"/>
        <v/>
      </c>
      <c r="X15" s="2"/>
      <c r="Y15" s="22"/>
      <c r="Z15" s="22"/>
      <c r="AA15" s="22"/>
      <c r="AB15" s="22"/>
      <c r="AC15" s="22"/>
      <c r="AD15" s="22"/>
      <c r="AE15" s="22"/>
    </row>
    <row r="16" spans="1:31" ht="15" customHeight="1">
      <c r="A16" s="12" t="s">
        <v>74</v>
      </c>
      <c r="B16" s="13">
        <v>5.2</v>
      </c>
      <c r="C16" s="13">
        <v>2.5</v>
      </c>
      <c r="D16" s="13">
        <v>2</v>
      </c>
      <c r="E16" s="13">
        <v>1</v>
      </c>
      <c r="F16" s="199"/>
      <c r="G16" s="199">
        <v>0</v>
      </c>
      <c r="H16" s="200">
        <f>B16*70+E16*45+D16*25+F16*150+G16*60+C16*75</f>
        <v>646.5</v>
      </c>
      <c r="I16" s="15" t="s">
        <v>75</v>
      </c>
      <c r="J16" s="16"/>
      <c r="K16" s="17"/>
      <c r="L16" s="69" t="s">
        <v>231</v>
      </c>
      <c r="M16" s="70"/>
      <c r="N16" s="17"/>
      <c r="O16" s="114" t="s">
        <v>77</v>
      </c>
      <c r="P16" s="78"/>
      <c r="Q16" s="17"/>
      <c r="R16" s="17" t="s">
        <v>20</v>
      </c>
      <c r="S16" s="17"/>
      <c r="T16" s="17"/>
      <c r="U16" s="158" t="s">
        <v>126</v>
      </c>
      <c r="V16" s="84"/>
      <c r="W16" s="154"/>
      <c r="X16" s="54"/>
      <c r="Y16" s="55" t="str">
        <f>A16</f>
        <v>f5</v>
      </c>
      <c r="Z16" s="55" t="str">
        <f>I17&amp;" "&amp;I18&amp;" "&amp;I19&amp;" "&amp;I20&amp;" "&amp;I21</f>
        <v xml:space="preserve">米 大麥仁   </v>
      </c>
      <c r="AA16" s="55" t="str">
        <f>L17&amp;" "&amp;L18&amp;" "&amp;L19&amp;" "&amp;L20&amp;" "&amp;L21</f>
        <v>四角油豆腐 芹菜 胡蘿蔔 醬油 二砂糖</v>
      </c>
      <c r="AB16" s="55" t="str">
        <f>O17&amp;" "&amp;O18&amp;" "&amp;O19&amp;" "&amp;O20&amp;" "&amp;O21</f>
        <v xml:space="preserve">雞蛋 結球白菜 胡蘿蔔 薑 </v>
      </c>
      <c r="AC16" s="55" t="str">
        <f>R17&amp;" "&amp;R18&amp;" "&amp;R19&amp;" "&amp;R20&amp;" "&amp;R21</f>
        <v xml:space="preserve">蔬菜 薑   </v>
      </c>
      <c r="AD16" s="55" t="str">
        <f>U17&amp;" "&amp;U18&amp;" "&amp;U19&amp;" "&amp;U20&amp;" "&amp;U21</f>
        <v xml:space="preserve">紫菜 薑   </v>
      </c>
      <c r="AE16" s="55"/>
    </row>
    <row r="17" spans="1:31" ht="15" customHeight="1">
      <c r="A17" s="23"/>
      <c r="B17" s="24"/>
      <c r="C17" s="24"/>
      <c r="D17" s="24"/>
      <c r="E17" s="24"/>
      <c r="F17" s="201"/>
      <c r="G17" s="201"/>
      <c r="H17" s="202"/>
      <c r="I17" s="26" t="s">
        <v>21</v>
      </c>
      <c r="J17" s="27">
        <v>10</v>
      </c>
      <c r="K17" s="28" t="str">
        <f t="shared" ref="K17:K21" si="10">IF(J17,"公斤","")</f>
        <v>公斤</v>
      </c>
      <c r="L17" s="38" t="s">
        <v>46</v>
      </c>
      <c r="M17" s="28">
        <v>5.5</v>
      </c>
      <c r="N17" s="28" t="str">
        <f t="shared" ref="N17:N27" si="11">IF(M17,"公斤","")</f>
        <v>公斤</v>
      </c>
      <c r="O17" s="38" t="s">
        <v>40</v>
      </c>
      <c r="P17" s="28">
        <v>5.5</v>
      </c>
      <c r="Q17" s="28" t="str">
        <f t="shared" ref="Q17:Q21" si="12">IF(P17,"公斤","")</f>
        <v>公斤</v>
      </c>
      <c r="R17" s="33" t="s">
        <v>17</v>
      </c>
      <c r="S17" s="33">
        <v>7</v>
      </c>
      <c r="T17" s="33" t="str">
        <f t="shared" ref="T17:T21" si="13">IF(S17,"公斤","")</f>
        <v>公斤</v>
      </c>
      <c r="U17" s="28" t="s">
        <v>24</v>
      </c>
      <c r="V17" s="28">
        <v>0.15</v>
      </c>
      <c r="W17" s="117" t="str">
        <f t="shared" ref="W17:W21" si="14">IF(V17,"公斤","")</f>
        <v>公斤</v>
      </c>
      <c r="X17" s="2"/>
      <c r="Y17" s="22"/>
      <c r="Z17" s="22"/>
      <c r="AA17" s="22"/>
      <c r="AB17" s="22"/>
      <c r="AC17" s="22"/>
      <c r="AD17" s="22"/>
      <c r="AE17" s="22"/>
    </row>
    <row r="18" spans="1:31" ht="15" customHeight="1">
      <c r="A18" s="23"/>
      <c r="B18" s="24"/>
      <c r="C18" s="24"/>
      <c r="D18" s="24"/>
      <c r="E18" s="24"/>
      <c r="F18" s="201"/>
      <c r="G18" s="201"/>
      <c r="H18" s="202"/>
      <c r="I18" s="26" t="s">
        <v>80</v>
      </c>
      <c r="J18" s="27">
        <v>0.4</v>
      </c>
      <c r="K18" s="28" t="str">
        <f t="shared" si="10"/>
        <v>公斤</v>
      </c>
      <c r="L18" s="38" t="s">
        <v>68</v>
      </c>
      <c r="M18" s="28">
        <v>2</v>
      </c>
      <c r="N18" s="28" t="str">
        <f t="shared" si="11"/>
        <v>公斤</v>
      </c>
      <c r="O18" s="29" t="s">
        <v>26</v>
      </c>
      <c r="P18" s="30">
        <v>4</v>
      </c>
      <c r="Q18" s="30" t="str">
        <f t="shared" si="12"/>
        <v>公斤</v>
      </c>
      <c r="R18" s="28" t="s">
        <v>31</v>
      </c>
      <c r="S18" s="28">
        <v>0.05</v>
      </c>
      <c r="T18" s="33" t="str">
        <f t="shared" si="13"/>
        <v>公斤</v>
      </c>
      <c r="U18" s="28" t="s">
        <v>31</v>
      </c>
      <c r="V18" s="28">
        <v>0.05</v>
      </c>
      <c r="W18" s="117" t="str">
        <f t="shared" si="14"/>
        <v>公斤</v>
      </c>
      <c r="X18" s="2"/>
      <c r="Y18" s="22"/>
      <c r="Z18" s="22"/>
      <c r="AA18" s="22"/>
      <c r="AB18" s="22"/>
      <c r="AC18" s="22"/>
      <c r="AD18" s="22"/>
      <c r="AE18" s="22"/>
    </row>
    <row r="19" spans="1:31" ht="15" customHeight="1">
      <c r="A19" s="23"/>
      <c r="B19" s="24"/>
      <c r="C19" s="24"/>
      <c r="D19" s="24"/>
      <c r="E19" s="24"/>
      <c r="F19" s="201"/>
      <c r="G19" s="201"/>
      <c r="H19" s="202"/>
      <c r="I19" s="26"/>
      <c r="J19" s="27"/>
      <c r="K19" s="28" t="str">
        <f t="shared" si="10"/>
        <v/>
      </c>
      <c r="L19" s="38" t="s">
        <v>44</v>
      </c>
      <c r="M19" s="28">
        <v>0.5</v>
      </c>
      <c r="N19" s="28" t="str">
        <f t="shared" si="11"/>
        <v>公斤</v>
      </c>
      <c r="O19" s="26" t="s">
        <v>44</v>
      </c>
      <c r="P19" s="27">
        <v>0.5</v>
      </c>
      <c r="Q19" s="28" t="str">
        <f t="shared" si="12"/>
        <v>公斤</v>
      </c>
      <c r="R19" s="28"/>
      <c r="S19" s="28"/>
      <c r="T19" s="33" t="str">
        <f t="shared" si="13"/>
        <v/>
      </c>
      <c r="U19" s="28"/>
      <c r="V19" s="28"/>
      <c r="W19" s="117" t="str">
        <f t="shared" si="14"/>
        <v/>
      </c>
      <c r="X19" s="2"/>
      <c r="Y19" s="22"/>
      <c r="Z19" s="22"/>
      <c r="AA19" s="22"/>
      <c r="AB19" s="22"/>
      <c r="AC19" s="22"/>
      <c r="AD19" s="22"/>
      <c r="AE19" s="22"/>
    </row>
    <row r="20" spans="1:31" ht="15" customHeight="1">
      <c r="A20" s="23"/>
      <c r="B20" s="24"/>
      <c r="C20" s="24"/>
      <c r="D20" s="24"/>
      <c r="E20" s="24"/>
      <c r="F20" s="201"/>
      <c r="G20" s="201"/>
      <c r="H20" s="202"/>
      <c r="I20" s="26"/>
      <c r="J20" s="27"/>
      <c r="K20" s="28" t="str">
        <f t="shared" si="10"/>
        <v/>
      </c>
      <c r="L20" s="38" t="s">
        <v>81</v>
      </c>
      <c r="M20" s="28"/>
      <c r="N20" s="28" t="str">
        <f t="shared" si="11"/>
        <v/>
      </c>
      <c r="O20" s="38" t="s">
        <v>31</v>
      </c>
      <c r="P20" s="28">
        <v>0.05</v>
      </c>
      <c r="Q20" s="28" t="str">
        <f t="shared" si="12"/>
        <v>公斤</v>
      </c>
      <c r="R20" s="28"/>
      <c r="S20" s="28"/>
      <c r="T20" s="33" t="str">
        <f t="shared" si="13"/>
        <v/>
      </c>
      <c r="U20" s="28"/>
      <c r="V20" s="28"/>
      <c r="W20" s="117" t="str">
        <f t="shared" si="14"/>
        <v/>
      </c>
      <c r="X20" s="2"/>
      <c r="Y20" s="22"/>
      <c r="Z20" s="22"/>
      <c r="AA20" s="22"/>
      <c r="AB20" s="22"/>
      <c r="AC20" s="22"/>
      <c r="AD20" s="22"/>
      <c r="AE20" s="22"/>
    </row>
    <row r="21" spans="1:31" ht="15" customHeight="1" thickBot="1">
      <c r="A21" s="39"/>
      <c r="B21" s="40"/>
      <c r="C21" s="40"/>
      <c r="D21" s="40"/>
      <c r="E21" s="40"/>
      <c r="F21" s="203"/>
      <c r="G21" s="203"/>
      <c r="H21" s="204"/>
      <c r="I21" s="42"/>
      <c r="J21" s="43"/>
      <c r="K21" s="44" t="str">
        <f t="shared" si="10"/>
        <v/>
      </c>
      <c r="L21" s="65" t="s">
        <v>69</v>
      </c>
      <c r="M21" s="61"/>
      <c r="N21" s="44" t="str">
        <f t="shared" si="11"/>
        <v/>
      </c>
      <c r="O21" s="65"/>
      <c r="P21" s="61"/>
      <c r="Q21" s="44" t="str">
        <f t="shared" si="12"/>
        <v/>
      </c>
      <c r="R21" s="44"/>
      <c r="S21" s="44"/>
      <c r="T21" s="47" t="str">
        <f t="shared" si="13"/>
        <v/>
      </c>
      <c r="U21" s="61"/>
      <c r="V21" s="61"/>
      <c r="W21" s="155" t="str">
        <f t="shared" si="14"/>
        <v/>
      </c>
      <c r="X21" s="67"/>
      <c r="Y21" s="68"/>
      <c r="Z21" s="68"/>
      <c r="AA21" s="68"/>
      <c r="AB21" s="68"/>
      <c r="AC21" s="68"/>
      <c r="AD21" s="68"/>
      <c r="AE21" s="68"/>
    </row>
    <row r="22" spans="1:31" ht="15" customHeight="1">
      <c r="A22" s="12" t="s">
        <v>82</v>
      </c>
      <c r="B22" s="50">
        <v>5.8</v>
      </c>
      <c r="C22" s="50">
        <v>3.3</v>
      </c>
      <c r="D22" s="50">
        <v>1.2</v>
      </c>
      <c r="E22" s="50">
        <v>2</v>
      </c>
      <c r="F22" s="205"/>
      <c r="G22" s="205">
        <v>0</v>
      </c>
      <c r="H22" s="206">
        <f>B22*70+E22*45+D22*25+F22*150+G22*60+C22*75</f>
        <v>773.5</v>
      </c>
      <c r="I22" s="15" t="s">
        <v>19</v>
      </c>
      <c r="J22" s="16"/>
      <c r="K22" s="52"/>
      <c r="L22" s="69" t="s">
        <v>232</v>
      </c>
      <c r="M22" s="70"/>
      <c r="N22" s="52" t="str">
        <f t="shared" si="11"/>
        <v/>
      </c>
      <c r="O22" s="69" t="s">
        <v>109</v>
      </c>
      <c r="P22" s="70"/>
      <c r="Q22" s="52"/>
      <c r="R22" s="52" t="s">
        <v>20</v>
      </c>
      <c r="S22" s="52"/>
      <c r="T22" s="52"/>
      <c r="U22" s="156" t="s">
        <v>85</v>
      </c>
      <c r="V22" s="107"/>
      <c r="W22" s="118"/>
      <c r="X22" s="2"/>
      <c r="Y22" s="22" t="str">
        <f>A22</f>
        <v>g1</v>
      </c>
      <c r="Z22" s="22" t="str">
        <f>I23&amp;" "&amp;I24&amp;" "&amp;I25&amp;" "&amp;I26&amp;" "&amp;I27</f>
        <v xml:space="preserve">米    </v>
      </c>
      <c r="AA22" s="22" t="str">
        <f>L23&amp;" "&amp;L24&amp;" "&amp;L25&amp;" "&amp;L26&amp;" "&amp;L27</f>
        <v>豆包 芹菜 胡蘿蔔 薑 甜麵醬</v>
      </c>
      <c r="AB22" s="22" t="str">
        <f>O23&amp;" "&amp;O24&amp;" "&amp;O25&amp;" "&amp;O26&amp;" "&amp;O27</f>
        <v>冬粉 素肉 結球白菜 胡蘿蔔 乾木耳</v>
      </c>
      <c r="AC22" s="22" t="str">
        <f>R23&amp;" "&amp;R24&amp;" "&amp;R25&amp;" "&amp;R26&amp;" "&amp;R27</f>
        <v xml:space="preserve">蔬菜 薑   </v>
      </c>
      <c r="AD22" s="22" t="str">
        <f>U23&amp;" "&amp;U24&amp;" "&amp;U25&amp;" "&amp;U26&amp;" "&amp;U27</f>
        <v xml:space="preserve">四神 素羊肉   </v>
      </c>
      <c r="AE22" s="22"/>
    </row>
    <row r="23" spans="1:31" ht="15" customHeight="1">
      <c r="A23" s="23"/>
      <c r="B23" s="24"/>
      <c r="C23" s="24"/>
      <c r="D23" s="24"/>
      <c r="E23" s="24"/>
      <c r="F23" s="201"/>
      <c r="G23" s="201"/>
      <c r="H23" s="202"/>
      <c r="I23" s="26" t="s">
        <v>21</v>
      </c>
      <c r="J23" s="27">
        <v>10</v>
      </c>
      <c r="K23" s="28" t="str">
        <f t="shared" ref="K23:K27" si="15">IF(J23,"公斤","")</f>
        <v>公斤</v>
      </c>
      <c r="L23" s="38" t="s">
        <v>133</v>
      </c>
      <c r="M23" s="28">
        <v>6</v>
      </c>
      <c r="N23" s="28" t="str">
        <f t="shared" si="11"/>
        <v>公斤</v>
      </c>
      <c r="O23" s="38" t="s">
        <v>23</v>
      </c>
      <c r="P23" s="28">
        <v>1.2</v>
      </c>
      <c r="Q23" s="28" t="str">
        <f t="shared" ref="Q23:Q27" si="16">IF(P23,"公斤","")</f>
        <v>公斤</v>
      </c>
      <c r="R23" s="33" t="s">
        <v>17</v>
      </c>
      <c r="S23" s="33">
        <v>7</v>
      </c>
      <c r="T23" s="33" t="str">
        <f t="shared" ref="T23:T27" si="17">IF(S23,"公斤","")</f>
        <v>公斤</v>
      </c>
      <c r="U23" s="30" t="s">
        <v>87</v>
      </c>
      <c r="V23" s="30">
        <v>1.5</v>
      </c>
      <c r="W23" s="117" t="str">
        <f t="shared" ref="W23:W27" si="18">IF(V23,"公斤","")</f>
        <v>公斤</v>
      </c>
      <c r="X23" s="2"/>
      <c r="Y23" s="22"/>
      <c r="Z23" s="22"/>
      <c r="AA23" s="22"/>
      <c r="AB23" s="22"/>
      <c r="AC23" s="22"/>
      <c r="AD23" s="22"/>
      <c r="AE23" s="22"/>
    </row>
    <row r="24" spans="1:31" ht="15" customHeight="1">
      <c r="A24" s="23"/>
      <c r="B24" s="24"/>
      <c r="C24" s="24"/>
      <c r="D24" s="24"/>
      <c r="E24" s="24"/>
      <c r="F24" s="201"/>
      <c r="G24" s="201"/>
      <c r="H24" s="202"/>
      <c r="I24" s="26"/>
      <c r="J24" s="27"/>
      <c r="K24" s="28" t="str">
        <f t="shared" si="15"/>
        <v/>
      </c>
      <c r="L24" s="38" t="s">
        <v>68</v>
      </c>
      <c r="M24" s="28">
        <v>3</v>
      </c>
      <c r="N24" s="28" t="str">
        <f t="shared" si="11"/>
        <v>公斤</v>
      </c>
      <c r="O24" s="38" t="s">
        <v>229</v>
      </c>
      <c r="P24" s="28">
        <v>0.4</v>
      </c>
      <c r="Q24" s="30" t="str">
        <f t="shared" si="16"/>
        <v>公斤</v>
      </c>
      <c r="R24" s="28" t="s">
        <v>31</v>
      </c>
      <c r="S24" s="28">
        <v>0.05</v>
      </c>
      <c r="T24" s="33" t="str">
        <f t="shared" si="17"/>
        <v>公斤</v>
      </c>
      <c r="U24" s="30" t="s">
        <v>227</v>
      </c>
      <c r="V24" s="30">
        <v>1</v>
      </c>
      <c r="W24" s="117" t="str">
        <f t="shared" si="18"/>
        <v>公斤</v>
      </c>
      <c r="X24" s="2"/>
      <c r="Y24" s="22"/>
      <c r="Z24" s="22"/>
      <c r="AA24" s="22"/>
      <c r="AB24" s="22"/>
      <c r="AC24" s="22"/>
      <c r="AD24" s="22"/>
      <c r="AE24" s="22"/>
    </row>
    <row r="25" spans="1:31" ht="15" customHeight="1">
      <c r="A25" s="23"/>
      <c r="B25" s="24"/>
      <c r="C25" s="24"/>
      <c r="D25" s="24"/>
      <c r="E25" s="24"/>
      <c r="F25" s="201"/>
      <c r="G25" s="201"/>
      <c r="H25" s="202"/>
      <c r="I25" s="26"/>
      <c r="J25" s="27"/>
      <c r="K25" s="28" t="str">
        <f t="shared" si="15"/>
        <v/>
      </c>
      <c r="L25" s="38" t="s">
        <v>44</v>
      </c>
      <c r="M25" s="28">
        <v>0.5</v>
      </c>
      <c r="N25" s="28" t="str">
        <f t="shared" si="11"/>
        <v>公斤</v>
      </c>
      <c r="O25" s="34" t="s">
        <v>26</v>
      </c>
      <c r="P25" s="33">
        <v>2</v>
      </c>
      <c r="Q25" s="28" t="str">
        <f t="shared" si="16"/>
        <v>公斤</v>
      </c>
      <c r="R25" s="28"/>
      <c r="S25" s="28"/>
      <c r="T25" s="33" t="str">
        <f t="shared" si="17"/>
        <v/>
      </c>
      <c r="U25" s="30"/>
      <c r="V25" s="30"/>
      <c r="W25" s="117" t="str">
        <f t="shared" si="18"/>
        <v/>
      </c>
      <c r="X25" s="2"/>
      <c r="Y25" s="22"/>
      <c r="Z25" s="22"/>
      <c r="AA25" s="22"/>
      <c r="AB25" s="22"/>
      <c r="AC25" s="22"/>
      <c r="AD25" s="22"/>
      <c r="AE25" s="22"/>
    </row>
    <row r="26" spans="1:31" ht="15" customHeight="1">
      <c r="A26" s="23"/>
      <c r="B26" s="24"/>
      <c r="C26" s="24"/>
      <c r="D26" s="24"/>
      <c r="E26" s="24"/>
      <c r="F26" s="201"/>
      <c r="G26" s="201"/>
      <c r="H26" s="202"/>
      <c r="I26" s="26"/>
      <c r="J26" s="27"/>
      <c r="K26" s="28" t="str">
        <f t="shared" si="15"/>
        <v/>
      </c>
      <c r="L26" s="38" t="s">
        <v>31</v>
      </c>
      <c r="M26" s="28">
        <v>0.05</v>
      </c>
      <c r="N26" s="28" t="str">
        <f t="shared" si="11"/>
        <v>公斤</v>
      </c>
      <c r="O26" s="38" t="s">
        <v>44</v>
      </c>
      <c r="P26" s="28">
        <v>0.5</v>
      </c>
      <c r="Q26" s="28" t="str">
        <f t="shared" si="16"/>
        <v>公斤</v>
      </c>
      <c r="R26" s="28"/>
      <c r="S26" s="28"/>
      <c r="T26" s="33" t="str">
        <f t="shared" si="17"/>
        <v/>
      </c>
      <c r="U26" s="30"/>
      <c r="V26" s="30"/>
      <c r="W26" s="117" t="str">
        <f t="shared" si="18"/>
        <v/>
      </c>
      <c r="X26" s="2"/>
      <c r="Y26" s="22"/>
      <c r="Z26" s="22"/>
      <c r="AA26" s="22"/>
      <c r="AB26" s="22"/>
      <c r="AC26" s="22"/>
      <c r="AD26" s="22"/>
      <c r="AE26" s="22"/>
    </row>
    <row r="27" spans="1:31" ht="15" customHeight="1" thickBot="1">
      <c r="A27" s="39"/>
      <c r="B27" s="59"/>
      <c r="C27" s="59"/>
      <c r="D27" s="59"/>
      <c r="E27" s="59"/>
      <c r="F27" s="207"/>
      <c r="G27" s="207"/>
      <c r="H27" s="208"/>
      <c r="I27" s="42"/>
      <c r="J27" s="43"/>
      <c r="K27" s="61" t="str">
        <f t="shared" si="15"/>
        <v/>
      </c>
      <c r="L27" s="65" t="s">
        <v>89</v>
      </c>
      <c r="M27" s="61"/>
      <c r="N27" s="61" t="str">
        <f t="shared" si="11"/>
        <v/>
      </c>
      <c r="O27" s="9" t="s">
        <v>30</v>
      </c>
      <c r="P27" s="61">
        <v>0.01</v>
      </c>
      <c r="Q27" s="61" t="str">
        <f t="shared" si="16"/>
        <v>公斤</v>
      </c>
      <c r="R27" s="61"/>
      <c r="S27" s="61"/>
      <c r="T27" s="64" t="str">
        <f t="shared" si="17"/>
        <v/>
      </c>
      <c r="U27" s="46"/>
      <c r="V27" s="46"/>
      <c r="W27" s="119" t="str">
        <f t="shared" si="18"/>
        <v/>
      </c>
      <c r="X27" s="2"/>
      <c r="Y27" s="2"/>
      <c r="Z27" s="22"/>
      <c r="AA27" s="2"/>
      <c r="AB27" s="2"/>
      <c r="AC27" s="2"/>
      <c r="AD27" s="2"/>
      <c r="AE27" s="2"/>
    </row>
    <row r="28" spans="1:31" ht="15" customHeight="1">
      <c r="A28" s="12" t="s">
        <v>90</v>
      </c>
      <c r="B28" s="13">
        <v>5.3</v>
      </c>
      <c r="C28" s="13">
        <v>2.2000000000000002</v>
      </c>
      <c r="D28" s="13">
        <v>1</v>
      </c>
      <c r="E28" s="13">
        <v>2</v>
      </c>
      <c r="F28" s="199"/>
      <c r="G28" s="199">
        <v>0</v>
      </c>
      <c r="H28" s="200">
        <f>B28*70+E28*45+D28*25+F28*150+G28*60+C28*75</f>
        <v>651</v>
      </c>
      <c r="I28" s="15" t="s">
        <v>34</v>
      </c>
      <c r="J28" s="16"/>
      <c r="K28" s="17"/>
      <c r="L28" s="225" t="s">
        <v>287</v>
      </c>
      <c r="M28" s="226"/>
      <c r="N28" s="17"/>
      <c r="O28" s="213" t="s">
        <v>281</v>
      </c>
      <c r="P28" s="214"/>
      <c r="Q28" s="17"/>
      <c r="R28" s="17" t="s">
        <v>20</v>
      </c>
      <c r="S28" s="17"/>
      <c r="T28" s="17"/>
      <c r="U28" s="110" t="s">
        <v>92</v>
      </c>
      <c r="V28" s="70"/>
      <c r="W28" s="21"/>
      <c r="X28" s="54"/>
      <c r="Y28" s="55" t="str">
        <f>A28</f>
        <v>g2</v>
      </c>
      <c r="Z28" s="55" t="str">
        <f>I29&amp;" "&amp;I30&amp;" "&amp;I31&amp;" "&amp;I32&amp;" "&amp;I33</f>
        <v xml:space="preserve">米 糙米   </v>
      </c>
      <c r="AA28" s="55" t="str">
        <f>L29&amp;" "&amp;L30&amp;" "&amp;L31&amp;" "&amp;L32&amp;" "&amp;L33</f>
        <v xml:space="preserve">四角油豆腐 馬鈴薯 胡蘿蔔 咖哩粉 </v>
      </c>
      <c r="AB28" s="55" t="str">
        <f>O29&amp;" "&amp;O30&amp;" "&amp;O31&amp;" "&amp;O32&amp;" "&amp;O33</f>
        <v xml:space="preserve">冷凍花椰菜 胡蘿蔔 薑  </v>
      </c>
      <c r="AC28" s="55" t="str">
        <f>R29&amp;" "&amp;R30&amp;" "&amp;R31&amp;" "&amp;R32&amp;" "&amp;R33</f>
        <v xml:space="preserve">蔬菜 薑   </v>
      </c>
      <c r="AD28" s="55" t="str">
        <f>U29&amp;" "&amp;U30&amp;" "&amp;U31&amp;" "&amp;U32&amp;" "&amp;U33</f>
        <v xml:space="preserve">乾海帶 味噌 薑  </v>
      </c>
      <c r="AE28" s="55"/>
    </row>
    <row r="29" spans="1:31" ht="15" customHeight="1">
      <c r="A29" s="23"/>
      <c r="B29" s="24"/>
      <c r="C29" s="24"/>
      <c r="D29" s="24"/>
      <c r="E29" s="24"/>
      <c r="F29" s="201"/>
      <c r="G29" s="201"/>
      <c r="H29" s="202"/>
      <c r="I29" s="26" t="s">
        <v>21</v>
      </c>
      <c r="J29" s="27">
        <v>7</v>
      </c>
      <c r="K29" s="28" t="str">
        <f t="shared" ref="K29:K33" si="19">IF(J29,"公斤","")</f>
        <v>公斤</v>
      </c>
      <c r="L29" s="174" t="s">
        <v>288</v>
      </c>
      <c r="M29" s="227">
        <v>5.5</v>
      </c>
      <c r="N29" s="28" t="str">
        <f t="shared" ref="N29:N33" si="20">IF(M29,"公斤","")</f>
        <v>公斤</v>
      </c>
      <c r="O29" s="174" t="s">
        <v>56</v>
      </c>
      <c r="P29" s="146">
        <v>6</v>
      </c>
      <c r="Q29" s="28" t="str">
        <f t="shared" ref="Q29:Q33" si="21">IF(P29,"公斤","")</f>
        <v>公斤</v>
      </c>
      <c r="R29" s="33" t="s">
        <v>17</v>
      </c>
      <c r="S29" s="33">
        <v>7</v>
      </c>
      <c r="T29" s="33" t="str">
        <f t="shared" ref="T29:T33" si="22">IF(S29,"公斤","")</f>
        <v>公斤</v>
      </c>
      <c r="U29" s="28" t="s">
        <v>94</v>
      </c>
      <c r="V29" s="28">
        <v>0.15</v>
      </c>
      <c r="W29" s="35" t="str">
        <f t="shared" ref="W29:W33" si="23">IF(V29,"公斤","")</f>
        <v>公斤</v>
      </c>
      <c r="X29" s="2"/>
      <c r="Y29" s="22"/>
      <c r="Z29" s="22"/>
      <c r="AA29" s="22"/>
      <c r="AB29" s="22"/>
      <c r="AC29" s="22"/>
      <c r="AD29" s="22"/>
      <c r="AE29" s="22"/>
    </row>
    <row r="30" spans="1:31" ht="15" customHeight="1">
      <c r="A30" s="23"/>
      <c r="B30" s="24"/>
      <c r="C30" s="24"/>
      <c r="D30" s="24"/>
      <c r="E30" s="24"/>
      <c r="F30" s="201"/>
      <c r="G30" s="201"/>
      <c r="H30" s="202"/>
      <c r="I30" s="26" t="s">
        <v>43</v>
      </c>
      <c r="J30" s="27">
        <v>3</v>
      </c>
      <c r="K30" s="28" t="str">
        <f t="shared" si="19"/>
        <v>公斤</v>
      </c>
      <c r="L30" s="227" t="s">
        <v>179</v>
      </c>
      <c r="M30" s="227">
        <v>2</v>
      </c>
      <c r="N30" s="28" t="str">
        <f t="shared" si="20"/>
        <v>公斤</v>
      </c>
      <c r="O30" s="174" t="s">
        <v>44</v>
      </c>
      <c r="P30" s="146">
        <v>0.5</v>
      </c>
      <c r="Q30" s="28" t="str">
        <f t="shared" si="21"/>
        <v>公斤</v>
      </c>
      <c r="R30" s="28" t="s">
        <v>31</v>
      </c>
      <c r="S30" s="28">
        <v>0.05</v>
      </c>
      <c r="T30" s="33" t="str">
        <f t="shared" si="22"/>
        <v>公斤</v>
      </c>
      <c r="U30" s="33" t="s">
        <v>95</v>
      </c>
      <c r="V30" s="28">
        <v>0.3</v>
      </c>
      <c r="W30" s="35" t="str">
        <f t="shared" si="23"/>
        <v>公斤</v>
      </c>
      <c r="X30" s="2"/>
      <c r="Y30" s="22"/>
      <c r="Z30" s="22"/>
      <c r="AA30" s="22"/>
      <c r="AB30" s="22"/>
      <c r="AC30" s="22"/>
      <c r="AD30" s="22"/>
      <c r="AE30" s="22"/>
    </row>
    <row r="31" spans="1:31" ht="15" customHeight="1">
      <c r="A31" s="23"/>
      <c r="B31" s="24"/>
      <c r="C31" s="24"/>
      <c r="D31" s="24"/>
      <c r="E31" s="24"/>
      <c r="F31" s="201"/>
      <c r="G31" s="201"/>
      <c r="H31" s="202"/>
      <c r="I31" s="26"/>
      <c r="J31" s="27"/>
      <c r="K31" s="28" t="str">
        <f t="shared" si="19"/>
        <v/>
      </c>
      <c r="L31" s="227" t="s">
        <v>44</v>
      </c>
      <c r="M31" s="227">
        <v>0.5</v>
      </c>
      <c r="N31" s="28" t="str">
        <f t="shared" si="20"/>
        <v>公斤</v>
      </c>
      <c r="O31" s="174" t="s">
        <v>31</v>
      </c>
      <c r="P31" s="146">
        <v>0.05</v>
      </c>
      <c r="Q31" s="28" t="str">
        <f t="shared" si="21"/>
        <v>公斤</v>
      </c>
      <c r="R31" s="28"/>
      <c r="S31" s="28"/>
      <c r="T31" s="33" t="str">
        <f t="shared" si="22"/>
        <v/>
      </c>
      <c r="U31" s="28" t="s">
        <v>31</v>
      </c>
      <c r="V31" s="28">
        <v>0.05</v>
      </c>
      <c r="W31" s="35" t="str">
        <f t="shared" si="23"/>
        <v>公斤</v>
      </c>
      <c r="X31" s="2"/>
      <c r="Y31" s="22"/>
      <c r="Z31" s="22"/>
      <c r="AA31" s="22"/>
      <c r="AB31" s="22"/>
      <c r="AC31" s="22"/>
      <c r="AD31" s="22"/>
      <c r="AE31" s="22"/>
    </row>
    <row r="32" spans="1:31" ht="15" customHeight="1">
      <c r="A32" s="23"/>
      <c r="B32" s="24"/>
      <c r="C32" s="24"/>
      <c r="D32" s="24"/>
      <c r="E32" s="24"/>
      <c r="F32" s="201"/>
      <c r="G32" s="201"/>
      <c r="H32" s="202"/>
      <c r="I32" s="26"/>
      <c r="J32" s="27"/>
      <c r="K32" s="28" t="str">
        <f t="shared" si="19"/>
        <v/>
      </c>
      <c r="L32" s="227" t="s">
        <v>181</v>
      </c>
      <c r="M32" s="227"/>
      <c r="N32" s="28" t="str">
        <f t="shared" si="20"/>
        <v/>
      </c>
      <c r="O32" s="174"/>
      <c r="P32" s="146"/>
      <c r="Q32" s="28" t="str">
        <f t="shared" si="21"/>
        <v/>
      </c>
      <c r="R32" s="28"/>
      <c r="S32" s="28"/>
      <c r="T32" s="33" t="str">
        <f t="shared" si="22"/>
        <v/>
      </c>
      <c r="U32" s="28"/>
      <c r="V32" s="28"/>
      <c r="W32" s="35" t="str">
        <f t="shared" si="23"/>
        <v/>
      </c>
      <c r="X32" s="2"/>
      <c r="Y32" s="22"/>
      <c r="Z32" s="22"/>
      <c r="AA32" s="22"/>
      <c r="AB32" s="22"/>
      <c r="AC32" s="22"/>
      <c r="AD32" s="22"/>
      <c r="AE32" s="22"/>
    </row>
    <row r="33" spans="1:31" ht="15" customHeight="1" thickBot="1">
      <c r="A33" s="39"/>
      <c r="B33" s="40"/>
      <c r="C33" s="40"/>
      <c r="D33" s="40"/>
      <c r="E33" s="40"/>
      <c r="F33" s="203"/>
      <c r="G33" s="203"/>
      <c r="H33" s="204"/>
      <c r="I33" s="42"/>
      <c r="J33" s="43"/>
      <c r="K33" s="44" t="str">
        <f t="shared" si="19"/>
        <v/>
      </c>
      <c r="L33" s="227"/>
      <c r="M33" s="228"/>
      <c r="N33" s="44" t="str">
        <f t="shared" si="20"/>
        <v/>
      </c>
      <c r="O33" s="175"/>
      <c r="P33" s="176"/>
      <c r="Q33" s="44" t="str">
        <f t="shared" si="21"/>
        <v/>
      </c>
      <c r="R33" s="44"/>
      <c r="S33" s="44"/>
      <c r="T33" s="47" t="str">
        <f t="shared" si="22"/>
        <v/>
      </c>
      <c r="U33" s="61"/>
      <c r="V33" s="61"/>
      <c r="W33" s="49" t="str">
        <f t="shared" si="23"/>
        <v/>
      </c>
      <c r="X33" s="67"/>
      <c r="Y33" s="68"/>
      <c r="Z33" s="68"/>
      <c r="AA33" s="68"/>
      <c r="AB33" s="68"/>
      <c r="AC33" s="68"/>
      <c r="AD33" s="68"/>
      <c r="AE33" s="68"/>
    </row>
    <row r="34" spans="1:31" ht="15" customHeight="1">
      <c r="A34" s="12" t="s">
        <v>96</v>
      </c>
      <c r="B34" s="50">
        <v>2.5</v>
      </c>
      <c r="C34" s="50">
        <v>2</v>
      </c>
      <c r="D34" s="50">
        <v>1.1000000000000001</v>
      </c>
      <c r="E34" s="50">
        <v>2</v>
      </c>
      <c r="F34" s="205"/>
      <c r="G34" s="205">
        <v>0</v>
      </c>
      <c r="H34" s="206">
        <f>B34*70+E34*45+D34*25+F34*150+G34*60+C34*75</f>
        <v>442.5</v>
      </c>
      <c r="I34" s="15" t="s">
        <v>97</v>
      </c>
      <c r="J34" s="16"/>
      <c r="K34" s="52"/>
      <c r="L34" s="216" t="s">
        <v>233</v>
      </c>
      <c r="M34" s="215"/>
      <c r="N34" s="52"/>
      <c r="O34" s="69" t="s">
        <v>99</v>
      </c>
      <c r="P34" s="70"/>
      <c r="Q34" s="52"/>
      <c r="R34" s="52" t="s">
        <v>20</v>
      </c>
      <c r="S34" s="52"/>
      <c r="T34" s="52"/>
      <c r="U34" s="110" t="s">
        <v>100</v>
      </c>
      <c r="V34" s="70"/>
      <c r="W34" s="53"/>
      <c r="X34" s="2"/>
      <c r="Y34" s="22" t="str">
        <f>A34</f>
        <v>g3</v>
      </c>
      <c r="Z34" s="22" t="str">
        <f>I35&amp;" "&amp;I36&amp;" "&amp;I37&amp;" "&amp;I38&amp;" "&amp;I39</f>
        <v xml:space="preserve">米粉    </v>
      </c>
      <c r="AA34" s="22" t="str">
        <f>L35&amp;" "&amp;L36&amp;" "&amp;L37&amp;" "&amp;L38&amp;" "&amp;L39</f>
        <v xml:space="preserve">素排    </v>
      </c>
      <c r="AB34" s="22" t="str">
        <f>O35&amp;" "&amp;O36&amp;" "&amp;O37&amp;" "&amp;O38&amp;" "&amp;O39</f>
        <v xml:space="preserve">豆干 甘藍 胡蘿蔔 九層塔 </v>
      </c>
      <c r="AC34" s="22" t="str">
        <f>R35&amp;" "&amp;R36&amp;" "&amp;R37&amp;" "&amp;R38&amp;" "&amp;R39</f>
        <v xml:space="preserve">蔬菜 薑   </v>
      </c>
      <c r="AD34" s="22" t="str">
        <f>U35&amp;" "&amp;U36&amp;" "&amp;U37&amp;" "&amp;U38&amp;" "&amp;U39</f>
        <v xml:space="preserve">白蘿蔔 胡蘿蔔 檸檬 南薑 </v>
      </c>
      <c r="AE34" s="22"/>
    </row>
    <row r="35" spans="1:31" ht="15" customHeight="1">
      <c r="A35" s="23"/>
      <c r="B35" s="24"/>
      <c r="C35" s="24"/>
      <c r="D35" s="24"/>
      <c r="E35" s="24"/>
      <c r="F35" s="201"/>
      <c r="G35" s="201"/>
      <c r="H35" s="202"/>
      <c r="I35" s="38" t="s">
        <v>101</v>
      </c>
      <c r="J35" s="27">
        <v>5</v>
      </c>
      <c r="K35" s="28" t="str">
        <f t="shared" ref="K35:K39" si="24">IF(J35,"公斤","")</f>
        <v>公斤</v>
      </c>
      <c r="L35" s="174" t="s">
        <v>234</v>
      </c>
      <c r="M35" s="146">
        <v>6</v>
      </c>
      <c r="N35" s="28" t="str">
        <f t="shared" ref="N35:N39" si="25">IF(M35,"公斤","")</f>
        <v>公斤</v>
      </c>
      <c r="O35" s="38" t="s">
        <v>65</v>
      </c>
      <c r="P35" s="28">
        <v>4</v>
      </c>
      <c r="Q35" s="28" t="str">
        <f t="shared" ref="Q35:Q39" si="26">IF(P35,"公斤","")</f>
        <v>公斤</v>
      </c>
      <c r="R35" s="33" t="s">
        <v>17</v>
      </c>
      <c r="S35" s="33">
        <v>7</v>
      </c>
      <c r="T35" s="33" t="str">
        <f t="shared" ref="T35:T39" si="27">IF(S35,"公斤","")</f>
        <v>公斤</v>
      </c>
      <c r="U35" s="28" t="s">
        <v>42</v>
      </c>
      <c r="V35" s="28">
        <v>3</v>
      </c>
      <c r="W35" s="35" t="str">
        <f t="shared" ref="W35:W39" si="28">IF(V35,"公斤","")</f>
        <v>公斤</v>
      </c>
      <c r="X35" s="2"/>
      <c r="Y35" s="22"/>
      <c r="Z35" s="22"/>
      <c r="AA35" s="22"/>
      <c r="AB35" s="22"/>
      <c r="AC35" s="22"/>
      <c r="AD35" s="22"/>
      <c r="AE35" s="22"/>
    </row>
    <row r="36" spans="1:31" ht="15" customHeight="1">
      <c r="A36" s="23"/>
      <c r="B36" s="24"/>
      <c r="C36" s="24"/>
      <c r="D36" s="24"/>
      <c r="E36" s="24"/>
      <c r="F36" s="201"/>
      <c r="G36" s="201"/>
      <c r="H36" s="202"/>
      <c r="I36" s="26"/>
      <c r="J36" s="27"/>
      <c r="K36" s="28" t="str">
        <f t="shared" si="24"/>
        <v/>
      </c>
      <c r="L36" s="174"/>
      <c r="M36" s="146"/>
      <c r="N36" s="28" t="str">
        <f t="shared" si="25"/>
        <v/>
      </c>
      <c r="O36" s="38" t="s">
        <v>59</v>
      </c>
      <c r="P36" s="28">
        <v>2</v>
      </c>
      <c r="Q36" s="28" t="str">
        <f t="shared" si="26"/>
        <v>公斤</v>
      </c>
      <c r="R36" s="28" t="s">
        <v>31</v>
      </c>
      <c r="S36" s="28">
        <v>0.05</v>
      </c>
      <c r="T36" s="33" t="str">
        <f t="shared" si="27"/>
        <v>公斤</v>
      </c>
      <c r="U36" s="33" t="s">
        <v>44</v>
      </c>
      <c r="V36" s="28">
        <v>0.5</v>
      </c>
      <c r="W36" s="35" t="str">
        <f t="shared" si="28"/>
        <v>公斤</v>
      </c>
      <c r="X36" s="2"/>
      <c r="Y36" s="22"/>
      <c r="Z36" s="22"/>
      <c r="AA36" s="22"/>
      <c r="AB36" s="22"/>
      <c r="AC36" s="22"/>
      <c r="AD36" s="22"/>
      <c r="AE36" s="22"/>
    </row>
    <row r="37" spans="1:31" ht="15" customHeight="1">
      <c r="A37" s="23"/>
      <c r="B37" s="24"/>
      <c r="C37" s="24"/>
      <c r="D37" s="24"/>
      <c r="E37" s="24"/>
      <c r="F37" s="201"/>
      <c r="G37" s="201"/>
      <c r="H37" s="202"/>
      <c r="I37" s="26"/>
      <c r="J37" s="27"/>
      <c r="K37" s="28" t="str">
        <f t="shared" si="24"/>
        <v/>
      </c>
      <c r="L37" s="174"/>
      <c r="M37" s="146"/>
      <c r="N37" s="28" t="str">
        <f t="shared" si="25"/>
        <v/>
      </c>
      <c r="O37" s="34" t="s">
        <v>44</v>
      </c>
      <c r="P37" s="28">
        <v>0.5</v>
      </c>
      <c r="Q37" s="28" t="str">
        <f t="shared" si="26"/>
        <v>公斤</v>
      </c>
      <c r="R37" s="28"/>
      <c r="S37" s="28"/>
      <c r="T37" s="33" t="str">
        <f t="shared" si="27"/>
        <v/>
      </c>
      <c r="U37" s="44" t="s">
        <v>104</v>
      </c>
      <c r="V37" s="44"/>
      <c r="W37" s="35" t="str">
        <f t="shared" si="28"/>
        <v/>
      </c>
      <c r="X37" s="2"/>
      <c r="Y37" s="22"/>
      <c r="Z37" s="22"/>
      <c r="AA37" s="22"/>
      <c r="AB37" s="22"/>
      <c r="AC37" s="22"/>
      <c r="AD37" s="22"/>
      <c r="AE37" s="22"/>
    </row>
    <row r="38" spans="1:31" ht="15" customHeight="1">
      <c r="A38" s="23"/>
      <c r="B38" s="24"/>
      <c r="C38" s="24"/>
      <c r="D38" s="24"/>
      <c r="E38" s="24"/>
      <c r="F38" s="201"/>
      <c r="G38" s="201"/>
      <c r="H38" s="202"/>
      <c r="I38" s="26"/>
      <c r="J38" s="27"/>
      <c r="K38" s="28" t="str">
        <f t="shared" si="24"/>
        <v/>
      </c>
      <c r="L38" s="174"/>
      <c r="M38" s="146"/>
      <c r="N38" s="28" t="str">
        <f t="shared" si="25"/>
        <v/>
      </c>
      <c r="O38" s="38" t="s">
        <v>70</v>
      </c>
      <c r="P38" s="28">
        <v>0.1</v>
      </c>
      <c r="Q38" s="28" t="str">
        <f t="shared" si="26"/>
        <v>公斤</v>
      </c>
      <c r="R38" s="28"/>
      <c r="S38" s="28"/>
      <c r="T38" s="33" t="str">
        <f t="shared" si="27"/>
        <v/>
      </c>
      <c r="U38" s="28" t="s">
        <v>106</v>
      </c>
      <c r="V38" s="85"/>
      <c r="W38" s="35" t="str">
        <f t="shared" si="28"/>
        <v/>
      </c>
      <c r="X38" s="2"/>
      <c r="Y38" s="22"/>
      <c r="Z38" s="22"/>
      <c r="AA38" s="22"/>
      <c r="AB38" s="22"/>
      <c r="AC38" s="22"/>
      <c r="AD38" s="22"/>
      <c r="AE38" s="22"/>
    </row>
    <row r="39" spans="1:31" ht="15" customHeight="1" thickBot="1">
      <c r="A39" s="39"/>
      <c r="B39" s="59"/>
      <c r="C39" s="59"/>
      <c r="D39" s="59"/>
      <c r="E39" s="59"/>
      <c r="F39" s="207"/>
      <c r="G39" s="207"/>
      <c r="H39" s="208"/>
      <c r="I39" s="42"/>
      <c r="J39" s="43"/>
      <c r="K39" s="61" t="str">
        <f t="shared" si="24"/>
        <v/>
      </c>
      <c r="L39" s="175"/>
      <c r="M39" s="176"/>
      <c r="N39" s="61" t="str">
        <f t="shared" si="25"/>
        <v/>
      </c>
      <c r="O39" s="65"/>
      <c r="P39" s="61"/>
      <c r="Q39" s="61" t="str">
        <f t="shared" si="26"/>
        <v/>
      </c>
      <c r="R39" s="61"/>
      <c r="S39" s="61"/>
      <c r="T39" s="64" t="str">
        <f t="shared" si="27"/>
        <v/>
      </c>
      <c r="U39" s="8"/>
      <c r="V39" s="61"/>
      <c r="W39" s="66" t="str">
        <f t="shared" si="28"/>
        <v/>
      </c>
      <c r="X39" s="2"/>
      <c r="Y39" s="22"/>
      <c r="Z39" s="22"/>
      <c r="AA39" s="22"/>
      <c r="AB39" s="22"/>
      <c r="AC39" s="22"/>
      <c r="AD39" s="22"/>
      <c r="AE39" s="22"/>
    </row>
    <row r="40" spans="1:31" ht="15" customHeight="1">
      <c r="A40" s="12" t="s">
        <v>107</v>
      </c>
      <c r="B40" s="13">
        <v>5.8</v>
      </c>
      <c r="C40" s="13">
        <v>2.2999999999999998</v>
      </c>
      <c r="D40" s="13">
        <v>1.2</v>
      </c>
      <c r="E40" s="13">
        <v>2</v>
      </c>
      <c r="F40" s="199"/>
      <c r="G40" s="199">
        <v>0</v>
      </c>
      <c r="H40" s="200">
        <f>B40*70+E40*45+D40*25+F40*150+G40*60+C40*75</f>
        <v>698.5</v>
      </c>
      <c r="I40" s="15" t="s">
        <v>34</v>
      </c>
      <c r="J40" s="16"/>
      <c r="K40" s="17"/>
      <c r="L40" s="177" t="s">
        <v>262</v>
      </c>
      <c r="M40" s="173"/>
      <c r="N40" s="17"/>
      <c r="O40" s="74" t="s">
        <v>84</v>
      </c>
      <c r="P40" s="70"/>
      <c r="Q40" s="17"/>
      <c r="R40" s="17" t="s">
        <v>20</v>
      </c>
      <c r="S40" s="17"/>
      <c r="T40" s="17"/>
      <c r="U40" s="110" t="s">
        <v>110</v>
      </c>
      <c r="V40" s="70"/>
      <c r="W40" s="21"/>
      <c r="X40" s="54"/>
      <c r="Y40" s="55" t="str">
        <f>A40</f>
        <v>g4</v>
      </c>
      <c r="Z40" s="55" t="str">
        <f>I41&amp;" "&amp;I42&amp;" "&amp;I43&amp;" "&amp;I44&amp;" "&amp;I45</f>
        <v xml:space="preserve">米 糙米   </v>
      </c>
      <c r="AA40" s="55" t="str">
        <f>L41&amp;" "&amp;L42&amp;" "&amp;L43&amp;" "&amp;L44&amp;" "&amp;L45</f>
        <v>麵腸 冷凍玉米筍 芹菜 九層塔 薑</v>
      </c>
      <c r="AB40" s="55" t="str">
        <f>O41&amp;" "&amp;O42&amp;" "&amp;O43&amp;" "&amp;O44&amp;" "&amp;O45</f>
        <v xml:space="preserve">芝麻(熟) 豆干 薑 滷包 </v>
      </c>
      <c r="AC40" s="55" t="str">
        <f>R41&amp;" "&amp;R42&amp;" "&amp;R43&amp;" "&amp;R44&amp;" "&amp;R45</f>
        <v xml:space="preserve">蔬菜 薑   </v>
      </c>
      <c r="AD40" s="55" t="str">
        <f>U41&amp;" "&amp;U42&amp;" "&amp;U43&amp;" "&amp;U44&amp;" "&amp;U45</f>
        <v xml:space="preserve">乾銀耳 二砂糖 枸杞  </v>
      </c>
      <c r="AE40" s="55"/>
    </row>
    <row r="41" spans="1:31" ht="15" customHeight="1">
      <c r="A41" s="23"/>
      <c r="B41" s="24"/>
      <c r="C41" s="24"/>
      <c r="D41" s="24"/>
      <c r="E41" s="24"/>
      <c r="F41" s="201"/>
      <c r="G41" s="201"/>
      <c r="H41" s="202"/>
      <c r="I41" s="26" t="s">
        <v>21</v>
      </c>
      <c r="J41" s="27">
        <v>7</v>
      </c>
      <c r="K41" s="28" t="str">
        <f t="shared" ref="K41:K45" si="29">IF(J41,"公斤","")</f>
        <v>公斤</v>
      </c>
      <c r="L41" s="26" t="s">
        <v>263</v>
      </c>
      <c r="M41" s="27">
        <v>6</v>
      </c>
      <c r="N41" s="28" t="str">
        <f t="shared" ref="N41:N45" si="30">IF(M41,"公斤","")</f>
        <v>公斤</v>
      </c>
      <c r="O41" s="34" t="s">
        <v>86</v>
      </c>
      <c r="P41" s="33">
        <v>0.01</v>
      </c>
      <c r="Q41" s="28" t="str">
        <f t="shared" ref="Q41:Q45" si="31">IF(P41,"公斤","")</f>
        <v>公斤</v>
      </c>
      <c r="R41" s="33" t="s">
        <v>17</v>
      </c>
      <c r="S41" s="33">
        <v>7</v>
      </c>
      <c r="T41" s="33" t="str">
        <f t="shared" ref="T41:T45" si="32">IF(S41,"公斤","")</f>
        <v>公斤</v>
      </c>
      <c r="U41" s="28" t="s">
        <v>112</v>
      </c>
      <c r="V41" s="28">
        <v>0.2</v>
      </c>
      <c r="W41" s="35" t="str">
        <f t="shared" ref="W41:W45" si="33">IF(V41,"公斤","")</f>
        <v>公斤</v>
      </c>
      <c r="X41" s="2"/>
      <c r="Y41" s="22"/>
      <c r="Z41" s="22"/>
      <c r="AA41" s="22"/>
      <c r="AB41" s="22"/>
      <c r="AC41" s="22"/>
      <c r="AD41" s="22"/>
      <c r="AE41" s="22"/>
    </row>
    <row r="42" spans="1:31" ht="15" customHeight="1">
      <c r="A42" s="23"/>
      <c r="B42" s="24"/>
      <c r="C42" s="24"/>
      <c r="D42" s="24"/>
      <c r="E42" s="24"/>
      <c r="F42" s="201"/>
      <c r="G42" s="201"/>
      <c r="H42" s="202"/>
      <c r="I42" s="26" t="s">
        <v>43</v>
      </c>
      <c r="J42" s="27">
        <v>3</v>
      </c>
      <c r="K42" s="28" t="str">
        <f t="shared" si="29"/>
        <v>公斤</v>
      </c>
      <c r="L42" s="26" t="s">
        <v>277</v>
      </c>
      <c r="M42" s="27">
        <v>1.5</v>
      </c>
      <c r="N42" s="28" t="str">
        <f t="shared" si="30"/>
        <v>公斤</v>
      </c>
      <c r="O42" s="75" t="s">
        <v>65</v>
      </c>
      <c r="P42" s="76">
        <v>5</v>
      </c>
      <c r="Q42" s="28" t="str">
        <f t="shared" si="31"/>
        <v>公斤</v>
      </c>
      <c r="R42" s="28" t="s">
        <v>31</v>
      </c>
      <c r="S42" s="28">
        <v>0.05</v>
      </c>
      <c r="T42" s="33" t="str">
        <f t="shared" si="32"/>
        <v>公斤</v>
      </c>
      <c r="U42" s="33" t="s">
        <v>69</v>
      </c>
      <c r="V42" s="28">
        <v>1</v>
      </c>
      <c r="W42" s="35" t="str">
        <f t="shared" si="33"/>
        <v>公斤</v>
      </c>
      <c r="X42" s="2"/>
      <c r="Y42" s="22"/>
      <c r="Z42" s="22"/>
      <c r="AA42" s="22"/>
      <c r="AB42" s="22"/>
      <c r="AC42" s="22"/>
      <c r="AD42" s="22"/>
      <c r="AE42" s="22"/>
    </row>
    <row r="43" spans="1:31" ht="15" customHeight="1">
      <c r="A43" s="23"/>
      <c r="B43" s="24"/>
      <c r="C43" s="24"/>
      <c r="D43" s="24"/>
      <c r="E43" s="24"/>
      <c r="F43" s="201"/>
      <c r="G43" s="201"/>
      <c r="H43" s="202"/>
      <c r="I43" s="26"/>
      <c r="J43" s="27"/>
      <c r="K43" s="28" t="str">
        <f t="shared" si="29"/>
        <v/>
      </c>
      <c r="L43" s="26" t="s">
        <v>278</v>
      </c>
      <c r="M43" s="27">
        <v>1</v>
      </c>
      <c r="N43" s="28" t="str">
        <f t="shared" si="30"/>
        <v>公斤</v>
      </c>
      <c r="O43" s="34" t="s">
        <v>31</v>
      </c>
      <c r="P43" s="33">
        <v>0.05</v>
      </c>
      <c r="Q43" s="28" t="str">
        <f t="shared" si="31"/>
        <v>公斤</v>
      </c>
      <c r="R43" s="28"/>
      <c r="S43" s="28"/>
      <c r="T43" s="33" t="str">
        <f t="shared" si="32"/>
        <v/>
      </c>
      <c r="U43" s="28" t="s">
        <v>113</v>
      </c>
      <c r="V43" s="28">
        <v>0.01</v>
      </c>
      <c r="W43" s="35" t="str">
        <f t="shared" si="33"/>
        <v>公斤</v>
      </c>
      <c r="X43" s="2"/>
      <c r="Y43" s="22"/>
      <c r="Z43" s="22"/>
      <c r="AA43" s="22"/>
      <c r="AB43" s="22"/>
      <c r="AC43" s="22"/>
      <c r="AD43" s="22"/>
      <c r="AE43" s="22"/>
    </row>
    <row r="44" spans="1:31" ht="15" customHeight="1">
      <c r="A44" s="23"/>
      <c r="B44" s="24"/>
      <c r="C44" s="24"/>
      <c r="D44" s="24"/>
      <c r="E44" s="24"/>
      <c r="F44" s="201"/>
      <c r="G44" s="201"/>
      <c r="H44" s="202"/>
      <c r="I44" s="26"/>
      <c r="J44" s="27"/>
      <c r="K44" s="28" t="str">
        <f t="shared" si="29"/>
        <v/>
      </c>
      <c r="L44" s="26" t="s">
        <v>261</v>
      </c>
      <c r="M44" s="27">
        <v>0.05</v>
      </c>
      <c r="N44" s="28" t="str">
        <f t="shared" si="30"/>
        <v>公斤</v>
      </c>
      <c r="O44" s="38" t="s">
        <v>88</v>
      </c>
      <c r="P44" s="28"/>
      <c r="Q44" s="28" t="str">
        <f t="shared" si="31"/>
        <v/>
      </c>
      <c r="R44" s="28"/>
      <c r="S44" s="28"/>
      <c r="T44" s="33" t="str">
        <f t="shared" si="32"/>
        <v/>
      </c>
      <c r="U44" s="28"/>
      <c r="V44" s="28"/>
      <c r="W44" s="35" t="str">
        <f t="shared" si="33"/>
        <v/>
      </c>
      <c r="X44" s="2"/>
      <c r="Y44" s="22"/>
      <c r="Z44" s="22"/>
      <c r="AA44" s="22"/>
      <c r="AB44" s="22"/>
      <c r="AC44" s="22"/>
      <c r="AD44" s="22"/>
      <c r="AE44" s="22"/>
    </row>
    <row r="45" spans="1:31" ht="15" customHeight="1" thickBot="1">
      <c r="A45" s="39"/>
      <c r="B45" s="40"/>
      <c r="C45" s="40"/>
      <c r="D45" s="40"/>
      <c r="E45" s="40"/>
      <c r="F45" s="203"/>
      <c r="G45" s="203"/>
      <c r="H45" s="204"/>
      <c r="I45" s="42"/>
      <c r="J45" s="43"/>
      <c r="K45" s="44" t="str">
        <f t="shared" si="29"/>
        <v/>
      </c>
      <c r="L45" s="178" t="s">
        <v>31</v>
      </c>
      <c r="M45" s="179">
        <v>0.05</v>
      </c>
      <c r="N45" s="44" t="str">
        <f t="shared" si="30"/>
        <v>公斤</v>
      </c>
      <c r="O45" s="65"/>
      <c r="P45" s="61"/>
      <c r="Q45" s="44" t="str">
        <f t="shared" si="31"/>
        <v/>
      </c>
      <c r="R45" s="44"/>
      <c r="S45" s="44"/>
      <c r="T45" s="47" t="str">
        <f t="shared" si="32"/>
        <v/>
      </c>
      <c r="U45" s="61"/>
      <c r="V45" s="61"/>
      <c r="W45" s="49" t="str">
        <f t="shared" si="33"/>
        <v/>
      </c>
      <c r="X45" s="67"/>
      <c r="Y45" s="68"/>
      <c r="Z45" s="68"/>
      <c r="AA45" s="68"/>
      <c r="AB45" s="68"/>
      <c r="AC45" s="68"/>
      <c r="AD45" s="68"/>
      <c r="AE45" s="68"/>
    </row>
    <row r="46" spans="1:31" ht="15" customHeight="1">
      <c r="A46" s="12" t="s">
        <v>115</v>
      </c>
      <c r="B46" s="50">
        <v>5.2</v>
      </c>
      <c r="C46" s="50">
        <v>2.5</v>
      </c>
      <c r="D46" s="50">
        <v>1.6</v>
      </c>
      <c r="E46" s="50">
        <v>2</v>
      </c>
      <c r="F46" s="205"/>
      <c r="G46" s="205">
        <v>0</v>
      </c>
      <c r="H46" s="206">
        <f>B46*70+E46*45+D46*25+F46*150+G46*60+C46*75</f>
        <v>681.5</v>
      </c>
      <c r="I46" s="15" t="s">
        <v>116</v>
      </c>
      <c r="J46" s="16"/>
      <c r="K46" s="52"/>
      <c r="L46" s="69" t="s">
        <v>238</v>
      </c>
      <c r="M46" s="70"/>
      <c r="N46" s="52"/>
      <c r="O46" s="69" t="s">
        <v>239</v>
      </c>
      <c r="P46" s="70"/>
      <c r="Q46" s="52"/>
      <c r="R46" s="52" t="s">
        <v>20</v>
      </c>
      <c r="S46" s="52"/>
      <c r="T46" s="52"/>
      <c r="U46" s="153" t="s">
        <v>119</v>
      </c>
      <c r="V46" s="16"/>
      <c r="W46" s="118"/>
      <c r="X46" s="2"/>
      <c r="Y46" s="22" t="str">
        <f>A46</f>
        <v>g5</v>
      </c>
      <c r="Z46" s="22" t="str">
        <f>I47&amp;" "&amp;I48&amp;" "&amp;I49&amp;" "&amp;I50&amp;" "&amp;I51</f>
        <v xml:space="preserve">米 小米   </v>
      </c>
      <c r="AA46" s="22" t="str">
        <f>L47&amp;" "&amp;L48&amp;" "&amp;L49&amp;" "&amp;L50&amp;" "&amp;L51</f>
        <v xml:space="preserve">豆干 乾海帶 胡蘿蔔 薑 </v>
      </c>
      <c r="AB46" s="22" t="str">
        <f>O47&amp;" "&amp;O48&amp;" "&amp;O49&amp;" "&amp;O50&amp;" "&amp;O51</f>
        <v xml:space="preserve">豆腐 甜椒 薑 豆瓣醬 </v>
      </c>
      <c r="AC46" s="22" t="str">
        <f>R47&amp;" "&amp;R48&amp;" "&amp;R49&amp;" "&amp;R50&amp;" "&amp;R51</f>
        <v xml:space="preserve">蔬菜 薑   </v>
      </c>
      <c r="AD46" s="22" t="str">
        <f>U47&amp;" "&amp;U48&amp;" "&amp;U49&amp;" "&amp;U50&amp;" "&amp;U51</f>
        <v xml:space="preserve">鮮香菇 素羊肉 薑 胡蘿蔔 </v>
      </c>
      <c r="AE46" s="22"/>
    </row>
    <row r="47" spans="1:31" ht="15" customHeight="1">
      <c r="A47" s="23"/>
      <c r="B47" s="24"/>
      <c r="C47" s="24"/>
      <c r="D47" s="24"/>
      <c r="E47" s="24"/>
      <c r="F47" s="201"/>
      <c r="G47" s="201"/>
      <c r="H47" s="202"/>
      <c r="I47" s="26" t="s">
        <v>21</v>
      </c>
      <c r="J47" s="27">
        <v>10</v>
      </c>
      <c r="K47" s="28" t="str">
        <f t="shared" ref="K47:K51" si="34">IF(J47,"公斤","")</f>
        <v>公斤</v>
      </c>
      <c r="L47" s="38" t="s">
        <v>65</v>
      </c>
      <c r="M47" s="28">
        <v>6</v>
      </c>
      <c r="N47" s="28" t="str">
        <f t="shared" ref="N47:N57" si="35">IF(M47,"公斤","")</f>
        <v>公斤</v>
      </c>
      <c r="O47" s="38" t="s">
        <v>25</v>
      </c>
      <c r="P47" s="28">
        <v>8</v>
      </c>
      <c r="Q47" s="28" t="str">
        <f t="shared" ref="Q47:Q51" si="36">IF(P47,"公斤","")</f>
        <v>公斤</v>
      </c>
      <c r="R47" s="33" t="s">
        <v>17</v>
      </c>
      <c r="S47" s="33">
        <v>7</v>
      </c>
      <c r="T47" s="33" t="str">
        <f t="shared" ref="T47:T51" si="37">IF(S47,"公斤","")</f>
        <v>公斤</v>
      </c>
      <c r="U47" s="157" t="s">
        <v>120</v>
      </c>
      <c r="V47" s="93">
        <v>2.8</v>
      </c>
      <c r="W47" s="117" t="str">
        <f t="shared" ref="W47:W51" si="38">IF(V47,"公斤","")</f>
        <v>公斤</v>
      </c>
      <c r="X47" s="2"/>
      <c r="Y47" s="22"/>
      <c r="Z47" s="22"/>
      <c r="AA47" s="22"/>
      <c r="AB47" s="22"/>
      <c r="AC47" s="22"/>
      <c r="AD47" s="22"/>
      <c r="AE47" s="22"/>
    </row>
    <row r="48" spans="1:31" ht="15" customHeight="1">
      <c r="A48" s="23"/>
      <c r="B48" s="24"/>
      <c r="C48" s="24"/>
      <c r="D48" s="24"/>
      <c r="E48" s="24"/>
      <c r="F48" s="201"/>
      <c r="G48" s="201"/>
      <c r="H48" s="202"/>
      <c r="I48" s="26" t="s">
        <v>121</v>
      </c>
      <c r="J48" s="27">
        <v>0.4</v>
      </c>
      <c r="K48" s="28" t="str">
        <f t="shared" si="34"/>
        <v>公斤</v>
      </c>
      <c r="L48" s="38" t="s">
        <v>94</v>
      </c>
      <c r="M48" s="28">
        <v>1.2</v>
      </c>
      <c r="N48" s="28" t="str">
        <f t="shared" si="35"/>
        <v>公斤</v>
      </c>
      <c r="O48" s="38" t="s">
        <v>58</v>
      </c>
      <c r="P48" s="28">
        <v>1</v>
      </c>
      <c r="Q48" s="28" t="str">
        <f t="shared" si="36"/>
        <v>公斤</v>
      </c>
      <c r="R48" s="28" t="s">
        <v>31</v>
      </c>
      <c r="S48" s="28">
        <v>0.05</v>
      </c>
      <c r="T48" s="33" t="str">
        <f t="shared" si="37"/>
        <v>公斤</v>
      </c>
      <c r="U48" s="76" t="s">
        <v>227</v>
      </c>
      <c r="V48" s="30">
        <v>1</v>
      </c>
      <c r="W48" s="117" t="str">
        <f t="shared" si="38"/>
        <v>公斤</v>
      </c>
      <c r="X48" s="2"/>
      <c r="Y48" s="22"/>
      <c r="Z48" s="22"/>
      <c r="AA48" s="22"/>
      <c r="AB48" s="22"/>
      <c r="AC48" s="22"/>
      <c r="AD48" s="22"/>
      <c r="AE48" s="22"/>
    </row>
    <row r="49" spans="1:31" ht="15" customHeight="1">
      <c r="A49" s="23"/>
      <c r="B49" s="24"/>
      <c r="C49" s="24"/>
      <c r="D49" s="24"/>
      <c r="E49" s="24"/>
      <c r="F49" s="201"/>
      <c r="G49" s="201"/>
      <c r="H49" s="202"/>
      <c r="I49" s="26"/>
      <c r="J49" s="27"/>
      <c r="K49" s="28" t="str">
        <f t="shared" si="34"/>
        <v/>
      </c>
      <c r="L49" s="31" t="s">
        <v>44</v>
      </c>
      <c r="M49" s="32">
        <v>0.5</v>
      </c>
      <c r="N49" s="28" t="str">
        <f t="shared" si="35"/>
        <v>公斤</v>
      </c>
      <c r="O49" s="38" t="s">
        <v>31</v>
      </c>
      <c r="P49" s="28">
        <v>0.05</v>
      </c>
      <c r="Q49" s="28" t="str">
        <f t="shared" si="36"/>
        <v>公斤</v>
      </c>
      <c r="R49" s="28"/>
      <c r="S49" s="28"/>
      <c r="T49" s="33" t="str">
        <f t="shared" si="37"/>
        <v/>
      </c>
      <c r="U49" s="30" t="s">
        <v>31</v>
      </c>
      <c r="V49" s="30">
        <v>0.05</v>
      </c>
      <c r="W49" s="117" t="str">
        <f t="shared" si="38"/>
        <v>公斤</v>
      </c>
      <c r="X49" s="2"/>
      <c r="Y49" s="22"/>
      <c r="Z49" s="22"/>
      <c r="AA49" s="22"/>
      <c r="AB49" s="22"/>
      <c r="AC49" s="22"/>
      <c r="AD49" s="22"/>
      <c r="AE49" s="22"/>
    </row>
    <row r="50" spans="1:31" ht="15" customHeight="1">
      <c r="A50" s="23"/>
      <c r="B50" s="24"/>
      <c r="C50" s="24"/>
      <c r="D50" s="24"/>
      <c r="E50" s="24"/>
      <c r="F50" s="201"/>
      <c r="G50" s="201"/>
      <c r="H50" s="202"/>
      <c r="I50" s="26"/>
      <c r="J50" s="27"/>
      <c r="K50" s="28" t="str">
        <f t="shared" si="34"/>
        <v/>
      </c>
      <c r="L50" s="174" t="s">
        <v>31</v>
      </c>
      <c r="M50" s="27">
        <v>0.05</v>
      </c>
      <c r="N50" s="28" t="str">
        <f t="shared" si="35"/>
        <v>公斤</v>
      </c>
      <c r="O50" s="38" t="s">
        <v>122</v>
      </c>
      <c r="P50" s="28"/>
      <c r="Q50" s="28" t="str">
        <f t="shared" si="36"/>
        <v/>
      </c>
      <c r="R50" s="28"/>
      <c r="S50" s="28"/>
      <c r="T50" s="33" t="str">
        <f t="shared" si="37"/>
        <v/>
      </c>
      <c r="U50" s="76" t="s">
        <v>44</v>
      </c>
      <c r="V50" s="30">
        <v>0.5</v>
      </c>
      <c r="W50" s="117" t="str">
        <f t="shared" si="38"/>
        <v>公斤</v>
      </c>
      <c r="X50" s="2"/>
      <c r="Y50" s="22"/>
      <c r="Z50" s="22"/>
      <c r="AA50" s="22"/>
      <c r="AB50" s="22"/>
      <c r="AC50" s="22"/>
      <c r="AD50" s="22"/>
      <c r="AE50" s="22"/>
    </row>
    <row r="51" spans="1:31" ht="15" customHeight="1" thickBot="1">
      <c r="A51" s="39"/>
      <c r="B51" s="59"/>
      <c r="C51" s="59"/>
      <c r="D51" s="59"/>
      <c r="E51" s="59"/>
      <c r="F51" s="207"/>
      <c r="G51" s="207"/>
      <c r="H51" s="208"/>
      <c r="I51" s="42"/>
      <c r="J51" s="43"/>
      <c r="K51" s="61" t="str">
        <f t="shared" si="34"/>
        <v/>
      </c>
      <c r="L51" s="65"/>
      <c r="M51" s="61"/>
      <c r="N51" s="61" t="str">
        <f t="shared" si="35"/>
        <v/>
      </c>
      <c r="O51" s="65"/>
      <c r="P51" s="61"/>
      <c r="Q51" s="61" t="str">
        <f t="shared" si="36"/>
        <v/>
      </c>
      <c r="R51" s="61"/>
      <c r="S51" s="61"/>
      <c r="T51" s="64" t="str">
        <f t="shared" si="37"/>
        <v/>
      </c>
      <c r="U51" s="46"/>
      <c r="V51" s="46"/>
      <c r="W51" s="119" t="str">
        <f t="shared" si="38"/>
        <v/>
      </c>
      <c r="X51" s="2"/>
      <c r="Y51" s="22"/>
      <c r="Z51" s="22"/>
      <c r="AA51" s="22"/>
      <c r="AB51" s="22"/>
      <c r="AC51" s="22"/>
      <c r="AD51" s="22"/>
      <c r="AE51" s="22"/>
    </row>
    <row r="52" spans="1:31" ht="15" customHeight="1">
      <c r="A52" s="12" t="s">
        <v>123</v>
      </c>
      <c r="B52" s="94">
        <v>5.4</v>
      </c>
      <c r="C52" s="95">
        <v>2.5</v>
      </c>
      <c r="D52" s="95">
        <v>1</v>
      </c>
      <c r="E52" s="95">
        <v>3</v>
      </c>
      <c r="F52" s="95"/>
      <c r="G52" s="95"/>
      <c r="H52" s="51">
        <f>B52*70+E52*45+D52*25+F52*150+G52*60+C52*75</f>
        <v>725.5</v>
      </c>
      <c r="I52" s="15" t="s">
        <v>19</v>
      </c>
      <c r="J52" s="16"/>
      <c r="K52" s="17"/>
      <c r="L52" s="69" t="s">
        <v>240</v>
      </c>
      <c r="M52" s="70"/>
      <c r="N52" s="17" t="str">
        <f t="shared" si="35"/>
        <v/>
      </c>
      <c r="O52" s="18" t="s">
        <v>241</v>
      </c>
      <c r="P52" s="16"/>
      <c r="Q52" s="115"/>
      <c r="R52" s="17" t="s">
        <v>20</v>
      </c>
      <c r="S52" s="17"/>
      <c r="T52" s="17"/>
      <c r="U52" s="158" t="s">
        <v>126</v>
      </c>
      <c r="V52" s="84"/>
      <c r="W52" s="21"/>
      <c r="X52" s="54"/>
      <c r="Y52" s="55" t="str">
        <f>A52</f>
        <v>h1</v>
      </c>
      <c r="Z52" s="55" t="str">
        <f>I53&amp;" "&amp;I54&amp;" "&amp;I55&amp;" "&amp;I56&amp;" "&amp;I57</f>
        <v xml:space="preserve">米    </v>
      </c>
      <c r="AA52" s="55" t="str">
        <f>L53&amp;" "&amp;L54&amp;" "&amp;L55&amp;" "&amp;L56&amp;" "&amp;L57</f>
        <v>豆干 豆薯 胡蘿蔔 甜麵醬 薑</v>
      </c>
      <c r="AB52" s="55" t="str">
        <f>O53&amp;" "&amp;O54&amp;" "&amp;O55&amp;" "&amp;O56&amp;" "&amp;O57</f>
        <v xml:space="preserve">雞蛋 鮮香菇 薑  </v>
      </c>
      <c r="AC52" s="55" t="str">
        <f>R53&amp;" "&amp;R54&amp;" "&amp;R55&amp;" "&amp;R56&amp;" "&amp;R57</f>
        <v xml:space="preserve">蔬菜 薑   </v>
      </c>
      <c r="AD52" s="55" t="str">
        <f>U53&amp;" "&amp;U54&amp;" "&amp;U55&amp;" "&amp;U56&amp;" "&amp;U57</f>
        <v xml:space="preserve">紫菜 薑   </v>
      </c>
      <c r="AE52" s="55"/>
    </row>
    <row r="53" spans="1:31" ht="15" customHeight="1">
      <c r="A53" s="23"/>
      <c r="B53" s="96"/>
      <c r="C53" s="95"/>
      <c r="D53" s="95"/>
      <c r="E53" s="95"/>
      <c r="F53" s="95"/>
      <c r="G53" s="95"/>
      <c r="H53" s="25"/>
      <c r="I53" s="26" t="s">
        <v>21</v>
      </c>
      <c r="J53" s="27">
        <v>10</v>
      </c>
      <c r="K53" s="28" t="str">
        <f t="shared" ref="K53:K57" si="39">IF(J53,"公斤","")</f>
        <v>公斤</v>
      </c>
      <c r="L53" s="38" t="s">
        <v>65</v>
      </c>
      <c r="M53" s="28">
        <v>6</v>
      </c>
      <c r="N53" s="28" t="str">
        <f t="shared" si="35"/>
        <v>公斤</v>
      </c>
      <c r="O53" s="29" t="s">
        <v>40</v>
      </c>
      <c r="P53" s="30">
        <v>5.5</v>
      </c>
      <c r="Q53" s="30" t="str">
        <f t="shared" ref="Q53:Q57" si="40">IF(P53,"公斤","")</f>
        <v>公斤</v>
      </c>
      <c r="R53" s="33" t="s">
        <v>17</v>
      </c>
      <c r="S53" s="33">
        <v>7</v>
      </c>
      <c r="T53" s="33" t="str">
        <f t="shared" ref="T53:T57" si="41">IF(S53,"公斤","")</f>
        <v>公斤</v>
      </c>
      <c r="U53" s="28" t="s">
        <v>24</v>
      </c>
      <c r="V53" s="28">
        <v>0.15</v>
      </c>
      <c r="W53" s="35" t="str">
        <f t="shared" ref="W53:W57" si="42">IF(V53,"公斤","")</f>
        <v>公斤</v>
      </c>
      <c r="X53" s="2"/>
      <c r="Y53" s="22"/>
      <c r="Z53" s="22"/>
      <c r="AA53" s="22"/>
      <c r="AB53" s="22"/>
      <c r="AC53" s="22"/>
      <c r="AD53" s="22"/>
      <c r="AE53" s="22"/>
    </row>
    <row r="54" spans="1:31" ht="15" customHeight="1">
      <c r="A54" s="23"/>
      <c r="B54" s="96"/>
      <c r="C54" s="95"/>
      <c r="D54" s="95"/>
      <c r="E54" s="95"/>
      <c r="F54" s="95"/>
      <c r="G54" s="95"/>
      <c r="H54" s="25"/>
      <c r="I54" s="26"/>
      <c r="J54" s="27"/>
      <c r="K54" s="28" t="str">
        <f t="shared" si="39"/>
        <v/>
      </c>
      <c r="L54" s="38" t="s">
        <v>67</v>
      </c>
      <c r="M54" s="28">
        <v>2</v>
      </c>
      <c r="N54" s="28" t="str">
        <f t="shared" si="35"/>
        <v>公斤</v>
      </c>
      <c r="O54" s="29" t="s">
        <v>120</v>
      </c>
      <c r="P54" s="30">
        <v>2</v>
      </c>
      <c r="Q54" s="30" t="str">
        <f t="shared" si="40"/>
        <v>公斤</v>
      </c>
      <c r="R54" s="28" t="s">
        <v>31</v>
      </c>
      <c r="S54" s="28">
        <v>0.05</v>
      </c>
      <c r="T54" s="33" t="str">
        <f t="shared" si="41"/>
        <v>公斤</v>
      </c>
      <c r="U54" s="28" t="s">
        <v>31</v>
      </c>
      <c r="V54" s="28">
        <v>0.05</v>
      </c>
      <c r="W54" s="35" t="str">
        <f t="shared" si="42"/>
        <v>公斤</v>
      </c>
      <c r="X54" s="2"/>
      <c r="Y54" s="22"/>
      <c r="Z54" s="22"/>
      <c r="AA54" s="22"/>
      <c r="AB54" s="22"/>
      <c r="AC54" s="22"/>
      <c r="AD54" s="22"/>
      <c r="AE54" s="22"/>
    </row>
    <row r="55" spans="1:31" ht="15" customHeight="1">
      <c r="A55" s="23"/>
      <c r="B55" s="96"/>
      <c r="C55" s="95"/>
      <c r="D55" s="95"/>
      <c r="E55" s="95"/>
      <c r="F55" s="95"/>
      <c r="G55" s="95"/>
      <c r="H55" s="25"/>
      <c r="I55" s="26"/>
      <c r="J55" s="27"/>
      <c r="K55" s="28" t="str">
        <f t="shared" si="39"/>
        <v/>
      </c>
      <c r="L55" s="38" t="s">
        <v>44</v>
      </c>
      <c r="M55" s="28">
        <v>0.5</v>
      </c>
      <c r="N55" s="28" t="str">
        <f t="shared" si="35"/>
        <v>公斤</v>
      </c>
      <c r="O55" s="29" t="s">
        <v>31</v>
      </c>
      <c r="P55" s="30">
        <v>0.05</v>
      </c>
      <c r="Q55" s="30" t="str">
        <f t="shared" si="40"/>
        <v>公斤</v>
      </c>
      <c r="R55" s="28"/>
      <c r="S55" s="28"/>
      <c r="T55" s="33" t="str">
        <f t="shared" si="41"/>
        <v/>
      </c>
      <c r="U55" s="28"/>
      <c r="V55" s="28"/>
      <c r="W55" s="35" t="str">
        <f t="shared" si="42"/>
        <v/>
      </c>
      <c r="X55" s="2"/>
      <c r="Y55" s="22"/>
      <c r="Z55" s="22"/>
      <c r="AA55" s="22"/>
      <c r="AB55" s="22"/>
      <c r="AC55" s="22"/>
      <c r="AD55" s="22"/>
      <c r="AE55" s="22"/>
    </row>
    <row r="56" spans="1:31" ht="15" customHeight="1">
      <c r="A56" s="97"/>
      <c r="B56" s="96"/>
      <c r="C56" s="98"/>
      <c r="D56" s="98"/>
      <c r="E56" s="98"/>
      <c r="F56" s="98"/>
      <c r="G56" s="98"/>
      <c r="H56" s="41"/>
      <c r="I56" s="26"/>
      <c r="J56" s="27"/>
      <c r="K56" s="28" t="str">
        <f t="shared" si="39"/>
        <v/>
      </c>
      <c r="L56" s="38" t="s">
        <v>89</v>
      </c>
      <c r="M56" s="28"/>
      <c r="N56" s="28" t="str">
        <f t="shared" si="35"/>
        <v/>
      </c>
      <c r="O56" s="29"/>
      <c r="P56" s="157"/>
      <c r="Q56" s="30" t="str">
        <f t="shared" si="40"/>
        <v/>
      </c>
      <c r="R56" s="28"/>
      <c r="S56" s="28"/>
      <c r="T56" s="33" t="str">
        <f t="shared" si="41"/>
        <v/>
      </c>
      <c r="U56" s="28"/>
      <c r="V56" s="28"/>
      <c r="W56" s="35" t="str">
        <f t="shared" si="42"/>
        <v/>
      </c>
      <c r="X56" s="2"/>
      <c r="Y56" s="22"/>
      <c r="Z56" s="22"/>
      <c r="AA56" s="22"/>
      <c r="AB56" s="22"/>
      <c r="AC56" s="22"/>
      <c r="AD56" s="22"/>
      <c r="AE56" s="22"/>
    </row>
    <row r="57" spans="1:31" ht="15" customHeight="1" thickBot="1">
      <c r="A57" s="39"/>
      <c r="B57" s="99"/>
      <c r="C57" s="100"/>
      <c r="D57" s="100"/>
      <c r="E57" s="100"/>
      <c r="F57" s="100"/>
      <c r="G57" s="100"/>
      <c r="H57" s="60"/>
      <c r="I57" s="42"/>
      <c r="J57" s="43"/>
      <c r="K57" s="44" t="str">
        <f t="shared" si="39"/>
        <v/>
      </c>
      <c r="L57" s="65" t="s">
        <v>31</v>
      </c>
      <c r="M57" s="61">
        <v>0.05</v>
      </c>
      <c r="N57" s="44" t="str">
        <f t="shared" si="35"/>
        <v>公斤</v>
      </c>
      <c r="O57" s="45"/>
      <c r="P57" s="46"/>
      <c r="Q57" s="58" t="str">
        <f t="shared" si="40"/>
        <v/>
      </c>
      <c r="R57" s="44"/>
      <c r="S57" s="44"/>
      <c r="T57" s="47" t="str">
        <f t="shared" si="41"/>
        <v/>
      </c>
      <c r="U57" s="61"/>
      <c r="V57" s="61"/>
      <c r="W57" s="49" t="str">
        <f t="shared" si="42"/>
        <v/>
      </c>
      <c r="X57" s="67"/>
      <c r="Y57" s="67"/>
      <c r="Z57" s="68"/>
      <c r="AA57" s="67"/>
      <c r="AB57" s="67"/>
      <c r="AC57" s="67"/>
      <c r="AD57" s="67"/>
      <c r="AE57" s="67"/>
    </row>
    <row r="58" spans="1:31" ht="15" customHeight="1">
      <c r="A58" s="12" t="s">
        <v>129</v>
      </c>
      <c r="B58" s="101">
        <v>5.2</v>
      </c>
      <c r="C58" s="95">
        <v>2.2000000000000002</v>
      </c>
      <c r="D58" s="95">
        <v>1.6</v>
      </c>
      <c r="E58" s="95">
        <v>3</v>
      </c>
      <c r="F58" s="95"/>
      <c r="G58" s="95"/>
      <c r="H58" s="14">
        <f>B58*70+E58*45+D58*25+F58*150+G58*60+C58*75</f>
        <v>704</v>
      </c>
      <c r="I58" s="15" t="s">
        <v>34</v>
      </c>
      <c r="J58" s="16"/>
      <c r="K58" s="52"/>
      <c r="L58" s="69" t="s">
        <v>242</v>
      </c>
      <c r="M58" s="70"/>
      <c r="N58" s="52"/>
      <c r="O58" s="69" t="s">
        <v>131</v>
      </c>
      <c r="P58" s="103"/>
      <c r="Q58" s="52"/>
      <c r="R58" s="52" t="s">
        <v>20</v>
      </c>
      <c r="S58" s="52"/>
      <c r="T58" s="52"/>
      <c r="U58" s="153" t="s">
        <v>132</v>
      </c>
      <c r="V58" s="16"/>
      <c r="W58" s="118"/>
      <c r="X58" s="2"/>
      <c r="Y58" s="22" t="str">
        <f>A58</f>
        <v>h2</v>
      </c>
      <c r="Z58" s="22" t="str">
        <f>I59&amp;" "&amp;I60&amp;" "&amp;I61&amp;" "&amp;I62&amp;" "&amp;I63</f>
        <v xml:space="preserve">米 糙米   </v>
      </c>
      <c r="AA58" s="22" t="str">
        <f>L59&amp;" "&amp;L60&amp;" "&amp;L61&amp;" "&amp;L62&amp;" "&amp;L63</f>
        <v xml:space="preserve">麵腸 醃漬花胡瓜 胡蘿蔔 薑 </v>
      </c>
      <c r="AB58" s="22" t="str">
        <f>O59&amp;" "&amp;O60&amp;" "&amp;O61&amp;" "&amp;O62&amp;" "&amp;O63</f>
        <v xml:space="preserve">白蘿蔔 素黑輪 薑  </v>
      </c>
      <c r="AC58" s="22" t="str">
        <f>R59&amp;" "&amp;R60&amp;" "&amp;R61&amp;" "&amp;R62&amp;" "&amp;R63</f>
        <v xml:space="preserve">蔬菜 薑   </v>
      </c>
      <c r="AD58" s="22" t="str">
        <f>U59&amp;" "&amp;U60&amp;" "&amp;U61&amp;" "&amp;U62&amp;" "&amp;U63</f>
        <v xml:space="preserve">雞蛋 大番茄 薑  </v>
      </c>
      <c r="AE58" s="22"/>
    </row>
    <row r="59" spans="1:31" ht="15" customHeight="1">
      <c r="A59" s="23"/>
      <c r="B59" s="96"/>
      <c r="C59" s="95"/>
      <c r="D59" s="95"/>
      <c r="E59" s="95"/>
      <c r="F59" s="95"/>
      <c r="G59" s="95"/>
      <c r="H59" s="25"/>
      <c r="I59" s="26" t="s">
        <v>21</v>
      </c>
      <c r="J59" s="27">
        <v>7</v>
      </c>
      <c r="K59" s="28" t="str">
        <f t="shared" ref="K59:K63" si="43">IF(J59,"公斤","")</f>
        <v>公斤</v>
      </c>
      <c r="L59" s="38" t="s">
        <v>203</v>
      </c>
      <c r="M59" s="28">
        <v>7</v>
      </c>
      <c r="N59" s="28" t="str">
        <f t="shared" ref="N59:N63" si="44">IF(M59,"公斤","")</f>
        <v>公斤</v>
      </c>
      <c r="O59" s="38" t="s">
        <v>42</v>
      </c>
      <c r="P59" s="28">
        <v>3</v>
      </c>
      <c r="Q59" s="28" t="str">
        <f t="shared" ref="Q59:Q63" si="45">IF(P59,"公斤","")</f>
        <v>公斤</v>
      </c>
      <c r="R59" s="33" t="s">
        <v>17</v>
      </c>
      <c r="S59" s="33">
        <v>7</v>
      </c>
      <c r="T59" s="33" t="str">
        <f t="shared" ref="T59:T63" si="46">IF(S59,"公斤","")</f>
        <v>公斤</v>
      </c>
      <c r="U59" s="30" t="s">
        <v>40</v>
      </c>
      <c r="V59" s="30">
        <v>1</v>
      </c>
      <c r="W59" s="117" t="str">
        <f t="shared" ref="W59:W63" si="47">IF(V59,"公斤","")</f>
        <v>公斤</v>
      </c>
      <c r="X59" s="2"/>
      <c r="Y59" s="22"/>
      <c r="Z59" s="22"/>
      <c r="AA59" s="22"/>
      <c r="AB59" s="22"/>
      <c r="AC59" s="22"/>
      <c r="AD59" s="22"/>
      <c r="AE59" s="22"/>
    </row>
    <row r="60" spans="1:31" ht="15" customHeight="1">
      <c r="A60" s="23"/>
      <c r="B60" s="96"/>
      <c r="C60" s="95"/>
      <c r="D60" s="95"/>
      <c r="E60" s="95"/>
      <c r="F60" s="95"/>
      <c r="G60" s="95"/>
      <c r="H60" s="25"/>
      <c r="I60" s="26" t="s">
        <v>43</v>
      </c>
      <c r="J60" s="27">
        <v>3</v>
      </c>
      <c r="K60" s="28" t="str">
        <f t="shared" si="43"/>
        <v>公斤</v>
      </c>
      <c r="L60" s="38" t="s">
        <v>134</v>
      </c>
      <c r="M60" s="28">
        <v>2</v>
      </c>
      <c r="N60" s="28" t="str">
        <f t="shared" si="44"/>
        <v>公斤</v>
      </c>
      <c r="O60" s="29" t="s">
        <v>243</v>
      </c>
      <c r="P60" s="30">
        <v>2.5</v>
      </c>
      <c r="Q60" s="30" t="str">
        <f t="shared" si="45"/>
        <v>公斤</v>
      </c>
      <c r="R60" s="28" t="s">
        <v>31</v>
      </c>
      <c r="S60" s="28">
        <v>0.05</v>
      </c>
      <c r="T60" s="33" t="str">
        <f t="shared" si="46"/>
        <v>公斤</v>
      </c>
      <c r="U60" s="76" t="s">
        <v>45</v>
      </c>
      <c r="V60" s="76">
        <v>3</v>
      </c>
      <c r="W60" s="117" t="str">
        <f t="shared" si="47"/>
        <v>公斤</v>
      </c>
      <c r="X60" s="2"/>
      <c r="Y60" s="22"/>
      <c r="Z60" s="22"/>
      <c r="AA60" s="22"/>
      <c r="AB60" s="22"/>
      <c r="AC60" s="22"/>
      <c r="AD60" s="22"/>
      <c r="AE60" s="22"/>
    </row>
    <row r="61" spans="1:31" ht="15" customHeight="1">
      <c r="A61" s="23"/>
      <c r="B61" s="96"/>
      <c r="C61" s="95"/>
      <c r="D61" s="95"/>
      <c r="E61" s="95"/>
      <c r="F61" s="95"/>
      <c r="G61" s="95"/>
      <c r="H61" s="25"/>
      <c r="I61" s="26"/>
      <c r="J61" s="27"/>
      <c r="K61" s="28" t="str">
        <f t="shared" si="43"/>
        <v/>
      </c>
      <c r="L61" s="38" t="s">
        <v>44</v>
      </c>
      <c r="M61" s="28">
        <v>0.5</v>
      </c>
      <c r="N61" s="28" t="str">
        <f t="shared" si="44"/>
        <v>公斤</v>
      </c>
      <c r="O61" s="38" t="s">
        <v>31</v>
      </c>
      <c r="P61" s="28">
        <v>0.05</v>
      </c>
      <c r="Q61" s="28" t="str">
        <f t="shared" si="45"/>
        <v>公斤</v>
      </c>
      <c r="R61" s="28"/>
      <c r="S61" s="28"/>
      <c r="T61" s="33" t="str">
        <f t="shared" si="46"/>
        <v/>
      </c>
      <c r="U61" s="30" t="s">
        <v>31</v>
      </c>
      <c r="V61" s="30">
        <v>0.05</v>
      </c>
      <c r="W61" s="117" t="str">
        <f t="shared" si="47"/>
        <v>公斤</v>
      </c>
      <c r="X61" s="2"/>
      <c r="Y61" s="22"/>
      <c r="Z61" s="22"/>
      <c r="AA61" s="22"/>
      <c r="AB61" s="22"/>
      <c r="AC61" s="22"/>
      <c r="AD61" s="22"/>
      <c r="AE61" s="22"/>
    </row>
    <row r="62" spans="1:31" ht="15" customHeight="1">
      <c r="A62" s="97"/>
      <c r="B62" s="96"/>
      <c r="C62" s="98"/>
      <c r="D62" s="98"/>
      <c r="E62" s="98"/>
      <c r="F62" s="98"/>
      <c r="G62" s="98"/>
      <c r="H62" s="41"/>
      <c r="I62" s="26"/>
      <c r="J62" s="27"/>
      <c r="K62" s="28" t="str">
        <f t="shared" si="43"/>
        <v/>
      </c>
      <c r="L62" s="38" t="s">
        <v>31</v>
      </c>
      <c r="M62" s="28">
        <v>0.05</v>
      </c>
      <c r="N62" s="28" t="str">
        <f t="shared" si="44"/>
        <v>公斤</v>
      </c>
      <c r="O62" s="48"/>
      <c r="P62" s="28"/>
      <c r="Q62" s="28" t="str">
        <f t="shared" si="45"/>
        <v/>
      </c>
      <c r="R62" s="28"/>
      <c r="S62" s="28"/>
      <c r="T62" s="33" t="str">
        <f t="shared" si="46"/>
        <v/>
      </c>
      <c r="U62" s="30"/>
      <c r="V62" s="30"/>
      <c r="W62" s="117" t="str">
        <f t="shared" si="47"/>
        <v/>
      </c>
      <c r="X62" s="2"/>
      <c r="Y62" s="22"/>
      <c r="Z62" s="22"/>
      <c r="AA62" s="22"/>
      <c r="AB62" s="22"/>
      <c r="AC62" s="22"/>
      <c r="AD62" s="22"/>
      <c r="AE62" s="22"/>
    </row>
    <row r="63" spans="1:31" ht="15" customHeight="1" thickBot="1">
      <c r="A63" s="39"/>
      <c r="B63" s="99"/>
      <c r="C63" s="104"/>
      <c r="D63" s="104"/>
      <c r="E63" s="104"/>
      <c r="F63" s="104"/>
      <c r="G63" s="104"/>
      <c r="H63" s="60"/>
      <c r="I63" s="42"/>
      <c r="J63" s="43"/>
      <c r="K63" s="61" t="str">
        <f t="shared" si="43"/>
        <v/>
      </c>
      <c r="L63" s="65"/>
      <c r="M63" s="61"/>
      <c r="N63" s="61" t="str">
        <f t="shared" si="44"/>
        <v/>
      </c>
      <c r="O63" s="65"/>
      <c r="P63" s="61"/>
      <c r="Q63" s="61" t="str">
        <f t="shared" si="45"/>
        <v/>
      </c>
      <c r="R63" s="61"/>
      <c r="S63" s="61"/>
      <c r="T63" s="64" t="str">
        <f t="shared" si="46"/>
        <v/>
      </c>
      <c r="U63" s="46"/>
      <c r="V63" s="46"/>
      <c r="W63" s="119" t="str">
        <f t="shared" si="47"/>
        <v/>
      </c>
      <c r="X63" s="2"/>
      <c r="Y63" s="22"/>
      <c r="Z63" s="22"/>
      <c r="AA63" s="22"/>
      <c r="AB63" s="22"/>
      <c r="AC63" s="22"/>
      <c r="AD63" s="22"/>
      <c r="AE63" s="22"/>
    </row>
    <row r="64" spans="1:31" ht="15" customHeight="1">
      <c r="A64" s="12" t="s">
        <v>136</v>
      </c>
      <c r="B64" s="101">
        <v>5.2</v>
      </c>
      <c r="C64" s="95">
        <v>2</v>
      </c>
      <c r="D64" s="95">
        <v>1.3</v>
      </c>
      <c r="E64" s="95">
        <v>3</v>
      </c>
      <c r="F64" s="95"/>
      <c r="G64" s="95"/>
      <c r="H64" s="14">
        <f>B64*70+E64*45+D64*25+F64*150+G64*60+C64*75</f>
        <v>681.5</v>
      </c>
      <c r="I64" s="15" t="s">
        <v>137</v>
      </c>
      <c r="J64" s="16"/>
      <c r="K64" s="17"/>
      <c r="L64" s="69" t="s">
        <v>244</v>
      </c>
      <c r="M64" s="70"/>
      <c r="N64" s="17"/>
      <c r="O64" s="69" t="s">
        <v>138</v>
      </c>
      <c r="P64" s="70"/>
      <c r="Q64" s="17"/>
      <c r="R64" s="17" t="s">
        <v>20</v>
      </c>
      <c r="S64" s="17"/>
      <c r="T64" s="17"/>
      <c r="U64" s="153" t="s">
        <v>245</v>
      </c>
      <c r="V64" s="16"/>
      <c r="W64" s="154"/>
      <c r="X64" s="54"/>
      <c r="Y64" s="55" t="str">
        <f>A64</f>
        <v>h3</v>
      </c>
      <c r="Z64" s="55" t="str">
        <f>I65&amp;" "&amp;I66&amp;" "&amp;I67&amp;" "&amp;I68&amp;" "&amp;I69</f>
        <v xml:space="preserve">米 糯米   </v>
      </c>
      <c r="AA64" s="55" t="str">
        <f>L65&amp;" "&amp;L66&amp;" "&amp;L67&amp;" "&amp;L68&amp;" "&amp;L69</f>
        <v xml:space="preserve">四角油豆腐    </v>
      </c>
      <c r="AB64" s="55" t="str">
        <f>O65&amp;" "&amp;O66&amp;" "&amp;O67&amp;" "&amp;O68&amp;" "&amp;O69</f>
        <v xml:space="preserve">豆干 乾香菇 脆筍  </v>
      </c>
      <c r="AC64" s="55" t="str">
        <f>R65&amp;" "&amp;R66&amp;" "&amp;R67&amp;" "&amp;R68&amp;" "&amp;R69</f>
        <v xml:space="preserve">蔬菜 薑   </v>
      </c>
      <c r="AD64" s="55" t="str">
        <f>U65&amp;" "&amp;U66&amp;" "&amp;U67&amp;" "&amp;U68&amp;" "&amp;U69</f>
        <v xml:space="preserve">素丸 時瓜 薑  </v>
      </c>
      <c r="AE64" s="55"/>
    </row>
    <row r="65" spans="1:31" ht="15" customHeight="1">
      <c r="A65" s="23"/>
      <c r="B65" s="96"/>
      <c r="C65" s="95"/>
      <c r="D65" s="95"/>
      <c r="E65" s="95"/>
      <c r="F65" s="95"/>
      <c r="G65" s="95"/>
      <c r="H65" s="25"/>
      <c r="I65" s="26" t="s">
        <v>21</v>
      </c>
      <c r="J65" s="27">
        <v>8</v>
      </c>
      <c r="K65" s="28" t="str">
        <f t="shared" ref="K65:K69" si="48">IF(J65,"公斤","")</f>
        <v>公斤</v>
      </c>
      <c r="L65" s="174" t="s">
        <v>288</v>
      </c>
      <c r="M65" s="28">
        <v>5.5</v>
      </c>
      <c r="N65" s="28" t="str">
        <f t="shared" ref="N65:N69" si="49">IF(M65,"公斤","")</f>
        <v>公斤</v>
      </c>
      <c r="O65" s="38" t="s">
        <v>65</v>
      </c>
      <c r="P65" s="28">
        <v>4</v>
      </c>
      <c r="Q65" s="28" t="str">
        <f t="shared" ref="Q65:Q69" si="50">IF(P65,"公斤","")</f>
        <v>公斤</v>
      </c>
      <c r="R65" s="33" t="s">
        <v>17</v>
      </c>
      <c r="S65" s="33">
        <v>7</v>
      </c>
      <c r="T65" s="33" t="str">
        <f t="shared" ref="T65:T69" si="51">IF(S65,"公斤","")</f>
        <v>公斤</v>
      </c>
      <c r="U65" s="30" t="s">
        <v>225</v>
      </c>
      <c r="V65" s="30">
        <v>1.5</v>
      </c>
      <c r="W65" s="117" t="str">
        <f t="shared" ref="W65:W69" si="52">IF(V65,"公斤","")</f>
        <v>公斤</v>
      </c>
      <c r="X65" s="2"/>
      <c r="Y65" s="22"/>
      <c r="Z65" s="22"/>
      <c r="AA65" s="22"/>
      <c r="AB65" s="22"/>
      <c r="AC65" s="22"/>
      <c r="AD65" s="22"/>
      <c r="AE65" s="22"/>
    </row>
    <row r="66" spans="1:31" ht="15" customHeight="1">
      <c r="A66" s="23"/>
      <c r="B66" s="96"/>
      <c r="C66" s="95"/>
      <c r="D66" s="95"/>
      <c r="E66" s="95"/>
      <c r="F66" s="95"/>
      <c r="G66" s="95"/>
      <c r="H66" s="25"/>
      <c r="I66" s="26" t="s">
        <v>139</v>
      </c>
      <c r="J66" s="27">
        <v>3</v>
      </c>
      <c r="K66" s="28" t="str">
        <f t="shared" si="48"/>
        <v>公斤</v>
      </c>
      <c r="L66" s="38"/>
      <c r="M66" s="28"/>
      <c r="N66" s="28" t="str">
        <f t="shared" si="49"/>
        <v/>
      </c>
      <c r="O66" s="38" t="s">
        <v>29</v>
      </c>
      <c r="P66" s="28">
        <v>0.05</v>
      </c>
      <c r="Q66" s="28" t="str">
        <f t="shared" si="50"/>
        <v>公斤</v>
      </c>
      <c r="R66" s="28" t="s">
        <v>31</v>
      </c>
      <c r="S66" s="28">
        <v>0.05</v>
      </c>
      <c r="T66" s="33" t="str">
        <f t="shared" si="51"/>
        <v>公斤</v>
      </c>
      <c r="U66" s="30" t="s">
        <v>140</v>
      </c>
      <c r="V66" s="30">
        <v>3</v>
      </c>
      <c r="W66" s="117" t="str">
        <f t="shared" si="52"/>
        <v>公斤</v>
      </c>
      <c r="X66" s="2"/>
      <c r="Y66" s="22"/>
      <c r="Z66" s="22"/>
      <c r="AA66" s="22"/>
      <c r="AB66" s="22"/>
      <c r="AC66" s="22"/>
      <c r="AD66" s="22"/>
      <c r="AE66" s="22"/>
    </row>
    <row r="67" spans="1:31" ht="15" customHeight="1">
      <c r="A67" s="23"/>
      <c r="B67" s="96"/>
      <c r="C67" s="95"/>
      <c r="D67" s="95"/>
      <c r="E67" s="95"/>
      <c r="F67" s="95"/>
      <c r="G67" s="95"/>
      <c r="H67" s="25"/>
      <c r="I67" s="26"/>
      <c r="J67" s="27"/>
      <c r="K67" s="28" t="str">
        <f t="shared" si="48"/>
        <v/>
      </c>
      <c r="L67" s="38"/>
      <c r="M67" s="28"/>
      <c r="N67" s="28" t="str">
        <f t="shared" si="49"/>
        <v/>
      </c>
      <c r="O67" s="38" t="s">
        <v>57</v>
      </c>
      <c r="P67" s="28">
        <v>2</v>
      </c>
      <c r="Q67" s="28" t="str">
        <f t="shared" si="50"/>
        <v>公斤</v>
      </c>
      <c r="R67" s="28"/>
      <c r="S67" s="28"/>
      <c r="T67" s="33" t="str">
        <f t="shared" si="51"/>
        <v/>
      </c>
      <c r="U67" s="30" t="s">
        <v>31</v>
      </c>
      <c r="V67" s="30">
        <v>0.05</v>
      </c>
      <c r="W67" s="117" t="str">
        <f t="shared" si="52"/>
        <v>公斤</v>
      </c>
      <c r="X67" s="2"/>
      <c r="Y67" s="22"/>
      <c r="Z67" s="22"/>
      <c r="AA67" s="22"/>
      <c r="AB67" s="22"/>
      <c r="AC67" s="22"/>
      <c r="AD67" s="22"/>
      <c r="AE67" s="22"/>
    </row>
    <row r="68" spans="1:31" ht="15" customHeight="1">
      <c r="A68" s="23"/>
      <c r="B68" s="96"/>
      <c r="C68" s="98"/>
      <c r="D68" s="98"/>
      <c r="E68" s="98"/>
      <c r="F68" s="98"/>
      <c r="G68" s="98"/>
      <c r="H68" s="41"/>
      <c r="I68" s="26"/>
      <c r="J68" s="27"/>
      <c r="K68" s="28" t="str">
        <f t="shared" si="48"/>
        <v/>
      </c>
      <c r="L68" s="38"/>
      <c r="M68" s="28"/>
      <c r="N68" s="28" t="str">
        <f t="shared" si="49"/>
        <v/>
      </c>
      <c r="O68" s="38"/>
      <c r="P68" s="28"/>
      <c r="Q68" s="28" t="str">
        <f t="shared" si="50"/>
        <v/>
      </c>
      <c r="R68" s="28"/>
      <c r="S68" s="28"/>
      <c r="T68" s="33" t="str">
        <f t="shared" si="51"/>
        <v/>
      </c>
      <c r="U68" s="30"/>
      <c r="V68" s="30"/>
      <c r="W68" s="117" t="str">
        <f t="shared" si="52"/>
        <v/>
      </c>
      <c r="X68" s="2"/>
      <c r="Y68" s="22"/>
      <c r="Z68" s="22"/>
      <c r="AA68" s="22"/>
      <c r="AB68" s="22"/>
      <c r="AC68" s="22"/>
      <c r="AD68" s="22"/>
      <c r="AE68" s="22"/>
    </row>
    <row r="69" spans="1:31" ht="15" customHeight="1" thickBot="1">
      <c r="A69" s="105"/>
      <c r="B69" s="99"/>
      <c r="C69" s="59"/>
      <c r="D69" s="59"/>
      <c r="E69" s="59"/>
      <c r="F69" s="59"/>
      <c r="G69" s="59"/>
      <c r="H69" s="60"/>
      <c r="I69" s="42"/>
      <c r="J69" s="43"/>
      <c r="K69" s="44" t="str">
        <f t="shared" si="48"/>
        <v/>
      </c>
      <c r="L69" s="65"/>
      <c r="M69" s="61"/>
      <c r="N69" s="44" t="str">
        <f t="shared" si="49"/>
        <v/>
      </c>
      <c r="O69" s="65"/>
      <c r="P69" s="61"/>
      <c r="Q69" s="44" t="str">
        <f t="shared" si="50"/>
        <v/>
      </c>
      <c r="R69" s="44"/>
      <c r="S69" s="44"/>
      <c r="T69" s="47" t="str">
        <f t="shared" si="51"/>
        <v/>
      </c>
      <c r="U69" s="46"/>
      <c r="V69" s="46"/>
      <c r="W69" s="155" t="str">
        <f t="shared" si="52"/>
        <v/>
      </c>
      <c r="X69" s="67"/>
      <c r="Y69" s="68"/>
      <c r="Z69" s="68"/>
      <c r="AA69" s="68"/>
      <c r="AB69" s="68"/>
      <c r="AC69" s="68"/>
      <c r="AD69" s="68"/>
      <c r="AE69" s="68"/>
    </row>
    <row r="70" spans="1:31" ht="15" customHeight="1">
      <c r="A70" s="12" t="s">
        <v>142</v>
      </c>
      <c r="B70" s="101">
        <v>6.7</v>
      </c>
      <c r="C70" s="95">
        <v>2.5</v>
      </c>
      <c r="D70" s="95">
        <v>1</v>
      </c>
      <c r="E70" s="95">
        <v>3.1</v>
      </c>
      <c r="F70" s="95"/>
      <c r="G70" s="95"/>
      <c r="H70" s="14">
        <f>B70*70+E70*45+D70*25+F70*150+G70*60+C70*75</f>
        <v>821</v>
      </c>
      <c r="I70" s="15" t="s">
        <v>34</v>
      </c>
      <c r="J70" s="16"/>
      <c r="K70" s="52"/>
      <c r="L70" s="69" t="s">
        <v>246</v>
      </c>
      <c r="M70" s="70"/>
      <c r="N70" s="52"/>
      <c r="O70" s="69" t="s">
        <v>144</v>
      </c>
      <c r="P70" s="70"/>
      <c r="Q70" s="52"/>
      <c r="R70" s="52" t="s">
        <v>20</v>
      </c>
      <c r="S70" s="52"/>
      <c r="T70" s="52"/>
      <c r="U70" s="156" t="s">
        <v>145</v>
      </c>
      <c r="V70" s="107"/>
      <c r="W70" s="118"/>
      <c r="X70" s="2"/>
      <c r="Y70" s="22" t="str">
        <f>A70</f>
        <v>h4</v>
      </c>
      <c r="Z70" s="22" t="str">
        <f>I71&amp;" "&amp;I72&amp;" "&amp;I73&amp;" "&amp;I74&amp;" "&amp;I75</f>
        <v xml:space="preserve">米 糙米   </v>
      </c>
      <c r="AA70" s="22" t="str">
        <f>L71&amp;" "&amp;L72&amp;" "&amp;L73&amp;" "&amp;L74&amp;" "&amp;L75</f>
        <v xml:space="preserve">豆干 豆薯 胡蘿蔔 薑 </v>
      </c>
      <c r="AB70" s="22" t="str">
        <f>O71&amp;" "&amp;O72&amp;" "&amp;O73&amp;" "&amp;O74&amp;" "&amp;O75</f>
        <v xml:space="preserve">豆腐 甜椒 薑  </v>
      </c>
      <c r="AC70" s="22" t="str">
        <f>R71&amp;" "&amp;R72&amp;" "&amp;R73&amp;" "&amp;R74&amp;" "&amp;R75</f>
        <v xml:space="preserve">蔬菜 薑   </v>
      </c>
      <c r="AD70" s="22" t="str">
        <f>U71&amp;" "&amp;U72&amp;" "&amp;U73&amp;" "&amp;U74&amp;" "&amp;U75</f>
        <v xml:space="preserve">綠豆 二砂糖 粉圓  </v>
      </c>
      <c r="AE70" s="22"/>
    </row>
    <row r="71" spans="1:31" ht="15" customHeight="1">
      <c r="A71" s="23"/>
      <c r="B71" s="96"/>
      <c r="C71" s="95"/>
      <c r="D71" s="95"/>
      <c r="E71" s="95"/>
      <c r="F71" s="95"/>
      <c r="G71" s="95"/>
      <c r="H71" s="25"/>
      <c r="I71" s="26" t="s">
        <v>21</v>
      </c>
      <c r="J71" s="27">
        <v>7</v>
      </c>
      <c r="K71" s="28" t="str">
        <f t="shared" ref="K71:K75" si="53">IF(J71,"公斤","")</f>
        <v>公斤</v>
      </c>
      <c r="L71" s="38" t="s">
        <v>65</v>
      </c>
      <c r="M71" s="28">
        <v>6</v>
      </c>
      <c r="N71" s="28" t="str">
        <f t="shared" ref="N71:N75" si="54">IF(M71,"公斤","")</f>
        <v>公斤</v>
      </c>
      <c r="O71" s="38" t="s">
        <v>25</v>
      </c>
      <c r="P71" s="28">
        <v>8</v>
      </c>
      <c r="Q71" s="28" t="str">
        <f t="shared" ref="Q71:Q75" si="55">IF(P71,"公斤","")</f>
        <v>公斤</v>
      </c>
      <c r="R71" s="33" t="s">
        <v>17</v>
      </c>
      <c r="S71" s="33">
        <v>7</v>
      </c>
      <c r="T71" s="33" t="str">
        <f t="shared" ref="T71:T75" si="56">IF(S71,"公斤","")</f>
        <v>公斤</v>
      </c>
      <c r="U71" s="30" t="s">
        <v>146</v>
      </c>
      <c r="V71" s="30">
        <v>2</v>
      </c>
      <c r="W71" s="117" t="str">
        <f t="shared" ref="W71:W75" si="57">IF(V71,"公斤","")</f>
        <v>公斤</v>
      </c>
      <c r="X71" s="2"/>
      <c r="Y71" s="22"/>
      <c r="Z71" s="22"/>
      <c r="AA71" s="22"/>
      <c r="AB71" s="22"/>
      <c r="AC71" s="22"/>
      <c r="AD71" s="22"/>
      <c r="AE71" s="22"/>
    </row>
    <row r="72" spans="1:31" ht="15" customHeight="1">
      <c r="A72" s="23"/>
      <c r="B72" s="96"/>
      <c r="C72" s="95"/>
      <c r="D72" s="95"/>
      <c r="E72" s="95"/>
      <c r="F72" s="95"/>
      <c r="G72" s="95"/>
      <c r="H72" s="25"/>
      <c r="I72" s="26" t="s">
        <v>43</v>
      </c>
      <c r="J72" s="27">
        <v>3</v>
      </c>
      <c r="K72" s="28" t="str">
        <f t="shared" si="53"/>
        <v>公斤</v>
      </c>
      <c r="L72" s="38" t="s">
        <v>67</v>
      </c>
      <c r="M72" s="28">
        <v>2</v>
      </c>
      <c r="N72" s="28" t="str">
        <f t="shared" si="54"/>
        <v>公斤</v>
      </c>
      <c r="O72" s="29" t="s">
        <v>58</v>
      </c>
      <c r="P72" s="30">
        <v>1.5</v>
      </c>
      <c r="Q72" s="30" t="str">
        <f t="shared" si="55"/>
        <v>公斤</v>
      </c>
      <c r="R72" s="28" t="s">
        <v>31</v>
      </c>
      <c r="S72" s="28">
        <v>0.05</v>
      </c>
      <c r="T72" s="33" t="str">
        <f t="shared" si="56"/>
        <v>公斤</v>
      </c>
      <c r="U72" s="76" t="s">
        <v>69</v>
      </c>
      <c r="V72" s="30">
        <v>1</v>
      </c>
      <c r="W72" s="117" t="str">
        <f t="shared" si="57"/>
        <v>公斤</v>
      </c>
      <c r="X72" s="2"/>
      <c r="Y72" s="22"/>
      <c r="Z72" s="22"/>
      <c r="AA72" s="22"/>
      <c r="AB72" s="22"/>
      <c r="AC72" s="22"/>
      <c r="AD72" s="22"/>
      <c r="AE72" s="22"/>
    </row>
    <row r="73" spans="1:31" ht="15" customHeight="1">
      <c r="A73" s="23"/>
      <c r="B73" s="96"/>
      <c r="C73" s="95"/>
      <c r="D73" s="95"/>
      <c r="E73" s="95"/>
      <c r="F73" s="95"/>
      <c r="G73" s="95"/>
      <c r="H73" s="25"/>
      <c r="I73" s="26"/>
      <c r="J73" s="27"/>
      <c r="K73" s="28" t="str">
        <f t="shared" si="53"/>
        <v/>
      </c>
      <c r="L73" s="38" t="s">
        <v>44</v>
      </c>
      <c r="M73" s="28">
        <v>0.5</v>
      </c>
      <c r="N73" s="28" t="str">
        <f t="shared" si="54"/>
        <v>公斤</v>
      </c>
      <c r="O73" s="38" t="s">
        <v>31</v>
      </c>
      <c r="P73" s="28">
        <v>0.05</v>
      </c>
      <c r="Q73" s="28" t="str">
        <f t="shared" si="55"/>
        <v>公斤</v>
      </c>
      <c r="R73" s="28"/>
      <c r="S73" s="28"/>
      <c r="T73" s="33" t="str">
        <f t="shared" si="56"/>
        <v/>
      </c>
      <c r="U73" s="30" t="s">
        <v>147</v>
      </c>
      <c r="V73" s="30">
        <v>1</v>
      </c>
      <c r="W73" s="117" t="str">
        <f t="shared" si="57"/>
        <v>公斤</v>
      </c>
      <c r="X73" s="2"/>
      <c r="Y73" s="22"/>
      <c r="Z73" s="22"/>
      <c r="AA73" s="22"/>
      <c r="AB73" s="22"/>
      <c r="AC73" s="22"/>
      <c r="AD73" s="22"/>
      <c r="AE73" s="22"/>
    </row>
    <row r="74" spans="1:31" ht="15" customHeight="1">
      <c r="A74" s="97"/>
      <c r="B74" s="96"/>
      <c r="C74" s="98"/>
      <c r="D74" s="98"/>
      <c r="E74" s="98"/>
      <c r="F74" s="98"/>
      <c r="G74" s="98"/>
      <c r="H74" s="41"/>
      <c r="I74" s="26"/>
      <c r="J74" s="27"/>
      <c r="K74" s="28" t="str">
        <f t="shared" si="53"/>
        <v/>
      </c>
      <c r="L74" s="38" t="s">
        <v>31</v>
      </c>
      <c r="M74" s="28">
        <v>0.05</v>
      </c>
      <c r="N74" s="28" t="str">
        <f t="shared" si="54"/>
        <v>公斤</v>
      </c>
      <c r="O74" s="38"/>
      <c r="P74" s="28"/>
      <c r="Q74" s="28" t="str">
        <f t="shared" si="55"/>
        <v/>
      </c>
      <c r="R74" s="28"/>
      <c r="S74" s="28"/>
      <c r="T74" s="33" t="str">
        <f t="shared" si="56"/>
        <v/>
      </c>
      <c r="U74" s="30"/>
      <c r="V74" s="30"/>
      <c r="W74" s="117" t="str">
        <f t="shared" si="57"/>
        <v/>
      </c>
      <c r="X74" s="2"/>
      <c r="Y74" s="22"/>
      <c r="Z74" s="22"/>
      <c r="AA74" s="22"/>
      <c r="AB74" s="22"/>
      <c r="AC74" s="22"/>
      <c r="AD74" s="22"/>
      <c r="AE74" s="22"/>
    </row>
    <row r="75" spans="1:31" ht="15" customHeight="1" thickBot="1">
      <c r="A75" s="39"/>
      <c r="B75" s="99"/>
      <c r="C75" s="104"/>
      <c r="D75" s="104"/>
      <c r="E75" s="104"/>
      <c r="F75" s="104"/>
      <c r="G75" s="104"/>
      <c r="H75" s="60"/>
      <c r="I75" s="42"/>
      <c r="J75" s="43"/>
      <c r="K75" s="61" t="str">
        <f t="shared" si="53"/>
        <v/>
      </c>
      <c r="L75" s="65"/>
      <c r="M75" s="61"/>
      <c r="N75" s="61" t="str">
        <f t="shared" si="54"/>
        <v/>
      </c>
      <c r="O75" s="9"/>
      <c r="P75" s="8"/>
      <c r="Q75" s="61" t="str">
        <f t="shared" si="55"/>
        <v/>
      </c>
      <c r="R75" s="61"/>
      <c r="S75" s="61"/>
      <c r="T75" s="64" t="str">
        <f t="shared" si="56"/>
        <v/>
      </c>
      <c r="U75" s="46"/>
      <c r="V75" s="46"/>
      <c r="W75" s="119" t="str">
        <f t="shared" si="57"/>
        <v/>
      </c>
      <c r="X75" s="2"/>
      <c r="Y75" s="22"/>
      <c r="Z75" s="22"/>
      <c r="AA75" s="22"/>
      <c r="AB75" s="22"/>
      <c r="AC75" s="22"/>
      <c r="AD75" s="22"/>
      <c r="AE75" s="22"/>
    </row>
    <row r="76" spans="1:31" ht="15" customHeight="1">
      <c r="A76" s="12" t="s">
        <v>148</v>
      </c>
      <c r="B76" s="101">
        <v>5.2</v>
      </c>
      <c r="C76" s="95">
        <v>2.7</v>
      </c>
      <c r="D76" s="95">
        <v>1.7</v>
      </c>
      <c r="E76" s="95">
        <v>3</v>
      </c>
      <c r="F76" s="95"/>
      <c r="G76" s="95"/>
      <c r="H76" s="14">
        <f>B76*70+E76*45+D76*25+F76*150+G76*60+C76*75</f>
        <v>744</v>
      </c>
      <c r="I76" s="77" t="s">
        <v>149</v>
      </c>
      <c r="J76" s="78"/>
      <c r="K76" s="17"/>
      <c r="L76" s="69" t="s">
        <v>236</v>
      </c>
      <c r="M76" s="70"/>
      <c r="N76" s="17"/>
      <c r="O76" s="217" t="s">
        <v>282</v>
      </c>
      <c r="P76" s="215"/>
      <c r="Q76" s="17"/>
      <c r="R76" s="17" t="s">
        <v>20</v>
      </c>
      <c r="S76" s="17"/>
      <c r="T76" s="17"/>
      <c r="U76" s="159" t="s">
        <v>151</v>
      </c>
      <c r="V76" s="78"/>
      <c r="W76" s="21"/>
      <c r="X76" s="54"/>
      <c r="Y76" s="55" t="str">
        <f>A76</f>
        <v>h5</v>
      </c>
      <c r="Z76" s="55" t="str">
        <f>I77&amp;" "&amp;I78&amp;" "&amp;I79&amp;" "&amp;I80&amp;" "&amp;I81</f>
        <v xml:space="preserve">米 黑秈糯米   </v>
      </c>
      <c r="AA76" s="55" t="str">
        <f>L77&amp;" "&amp;L78&amp;" "&amp;L79&amp;" "&amp;L80&amp;" "&amp;L81</f>
        <v>麵腸 芹菜 薑 素沙茶醬 鵪鶉蛋</v>
      </c>
      <c r="AB76" s="55" t="str">
        <f>O77&amp;" "&amp;O78&amp;" "&amp;O79&amp;" "&amp;O80&amp;" "&amp;O81</f>
        <v xml:space="preserve">豆包 豆芽菜 胡蘿蔔 薑 </v>
      </c>
      <c r="AC76" s="55" t="str">
        <f>R77&amp;" "&amp;R78&amp;" "&amp;R79&amp;" "&amp;R80&amp;" "&amp;R81</f>
        <v xml:space="preserve">蔬菜 薑   </v>
      </c>
      <c r="AD76" s="55" t="str">
        <f>U77&amp;" "&amp;U78&amp;" "&amp;U79&amp;" "&amp;U80&amp;" "&amp;U81</f>
        <v xml:space="preserve">胡蘿蔔 金針菇 薑 素羊肉 </v>
      </c>
      <c r="AE76" s="55"/>
    </row>
    <row r="77" spans="1:31" ht="15" customHeight="1">
      <c r="A77" s="23"/>
      <c r="B77" s="25"/>
      <c r="C77" s="25"/>
      <c r="D77" s="25"/>
      <c r="E77" s="25"/>
      <c r="F77" s="25"/>
      <c r="G77" s="25"/>
      <c r="H77" s="25"/>
      <c r="I77" s="26" t="s">
        <v>21</v>
      </c>
      <c r="J77" s="27">
        <v>10</v>
      </c>
      <c r="K77" s="28" t="str">
        <f t="shared" ref="K77:K81" si="58">IF(J77,"公斤","")</f>
        <v>公斤</v>
      </c>
      <c r="L77" s="38" t="s">
        <v>203</v>
      </c>
      <c r="M77" s="28">
        <v>6</v>
      </c>
      <c r="N77" s="28" t="str">
        <f t="shared" ref="N77:N87" si="59">IF(M77,"公斤","")</f>
        <v>公斤</v>
      </c>
      <c r="O77" s="178" t="s">
        <v>133</v>
      </c>
      <c r="P77" s="179">
        <v>1</v>
      </c>
      <c r="Q77" s="28" t="str">
        <f t="shared" ref="Q77:Q81" si="60">IF(P77,"公斤","")</f>
        <v>公斤</v>
      </c>
      <c r="R77" s="33" t="s">
        <v>17</v>
      </c>
      <c r="S77" s="33">
        <v>7</v>
      </c>
      <c r="T77" s="33" t="str">
        <f t="shared" ref="T77:T81" si="61">IF(S77,"公斤","")</f>
        <v>公斤</v>
      </c>
      <c r="U77" s="28" t="s">
        <v>44</v>
      </c>
      <c r="V77" s="28">
        <v>0.5</v>
      </c>
      <c r="W77" s="35" t="str">
        <f t="shared" ref="W77:W81" si="62">IF(V77,"公斤","")</f>
        <v>公斤</v>
      </c>
      <c r="X77" s="2"/>
      <c r="Y77" s="22"/>
      <c r="Z77" s="22"/>
      <c r="AA77" s="22"/>
      <c r="AB77" s="22"/>
      <c r="AC77" s="22"/>
      <c r="AD77" s="22"/>
      <c r="AE77" s="22"/>
    </row>
    <row r="78" spans="1:31" ht="15" customHeight="1">
      <c r="A78" s="23"/>
      <c r="B78" s="25"/>
      <c r="C78" s="25"/>
      <c r="D78" s="25"/>
      <c r="E78" s="25"/>
      <c r="F78" s="202"/>
      <c r="G78" s="202"/>
      <c r="H78" s="202"/>
      <c r="I78" s="26" t="s">
        <v>152</v>
      </c>
      <c r="J78" s="27">
        <v>0.4</v>
      </c>
      <c r="K78" s="28" t="str">
        <f t="shared" si="58"/>
        <v>公斤</v>
      </c>
      <c r="L78" s="38" t="s">
        <v>68</v>
      </c>
      <c r="M78" s="28">
        <v>1</v>
      </c>
      <c r="N78" s="28" t="str">
        <f t="shared" si="59"/>
        <v>公斤</v>
      </c>
      <c r="O78" s="178" t="s">
        <v>283</v>
      </c>
      <c r="P78" s="179">
        <v>5</v>
      </c>
      <c r="Q78" s="28" t="str">
        <f t="shared" si="60"/>
        <v>公斤</v>
      </c>
      <c r="R78" s="28" t="s">
        <v>31</v>
      </c>
      <c r="S78" s="28">
        <v>0.05</v>
      </c>
      <c r="T78" s="33" t="str">
        <f t="shared" si="61"/>
        <v>公斤</v>
      </c>
      <c r="U78" s="33" t="s">
        <v>155</v>
      </c>
      <c r="V78" s="28">
        <v>1</v>
      </c>
      <c r="W78" s="35" t="str">
        <f t="shared" si="62"/>
        <v>公斤</v>
      </c>
      <c r="X78" s="2"/>
      <c r="Y78" s="22"/>
      <c r="Z78" s="22"/>
      <c r="AA78" s="22"/>
      <c r="AB78" s="22"/>
      <c r="AC78" s="22"/>
      <c r="AD78" s="22"/>
      <c r="AE78" s="22"/>
    </row>
    <row r="79" spans="1:31" ht="15" customHeight="1">
      <c r="A79" s="23"/>
      <c r="B79" s="25"/>
      <c r="C79" s="25"/>
      <c r="D79" s="25"/>
      <c r="E79" s="25"/>
      <c r="F79" s="202"/>
      <c r="G79" s="202"/>
      <c r="H79" s="202"/>
      <c r="I79" s="26"/>
      <c r="J79" s="27"/>
      <c r="K79" s="28" t="str">
        <f t="shared" si="58"/>
        <v/>
      </c>
      <c r="L79" s="38" t="s">
        <v>31</v>
      </c>
      <c r="M79" s="28">
        <v>0.05</v>
      </c>
      <c r="N79" s="28" t="str">
        <f t="shared" si="59"/>
        <v>公斤</v>
      </c>
      <c r="O79" s="178" t="s">
        <v>44</v>
      </c>
      <c r="P79" s="179">
        <v>0.5</v>
      </c>
      <c r="Q79" s="28" t="str">
        <f t="shared" si="60"/>
        <v>公斤</v>
      </c>
      <c r="R79" s="28"/>
      <c r="S79" s="28"/>
      <c r="T79" s="33" t="str">
        <f t="shared" si="61"/>
        <v/>
      </c>
      <c r="U79" s="28" t="s">
        <v>31</v>
      </c>
      <c r="V79" s="28">
        <v>0.05</v>
      </c>
      <c r="W79" s="35" t="str">
        <f t="shared" si="62"/>
        <v>公斤</v>
      </c>
      <c r="X79" s="2"/>
      <c r="Y79" s="22"/>
      <c r="Z79" s="22"/>
      <c r="AA79" s="22"/>
      <c r="AB79" s="22"/>
      <c r="AC79" s="22"/>
      <c r="AD79" s="22"/>
      <c r="AE79" s="22"/>
    </row>
    <row r="80" spans="1:31" ht="15" customHeight="1">
      <c r="A80" s="97"/>
      <c r="B80" s="41"/>
      <c r="C80" s="41"/>
      <c r="D80" s="41"/>
      <c r="E80" s="41"/>
      <c r="F80" s="204"/>
      <c r="G80" s="204"/>
      <c r="H80" s="204"/>
      <c r="I80" s="26"/>
      <c r="J80" s="27"/>
      <c r="K80" s="28" t="str">
        <f t="shared" si="58"/>
        <v/>
      </c>
      <c r="L80" s="38" t="s">
        <v>237</v>
      </c>
      <c r="M80" s="28"/>
      <c r="N80" s="28" t="str">
        <f t="shared" si="59"/>
        <v/>
      </c>
      <c r="O80" s="218" t="s">
        <v>31</v>
      </c>
      <c r="P80" s="219">
        <v>0.05</v>
      </c>
      <c r="Q80" s="28" t="str">
        <f t="shared" si="60"/>
        <v>公斤</v>
      </c>
      <c r="R80" s="28"/>
      <c r="S80" s="28"/>
      <c r="T80" s="33" t="str">
        <f t="shared" si="61"/>
        <v/>
      </c>
      <c r="U80" s="76" t="s">
        <v>227</v>
      </c>
      <c r="V80" s="30">
        <v>1</v>
      </c>
      <c r="W80" s="117" t="str">
        <f t="shared" si="62"/>
        <v>公斤</v>
      </c>
      <c r="X80" s="2"/>
      <c r="Y80" s="22"/>
      <c r="Z80" s="22"/>
      <c r="AA80" s="22"/>
      <c r="AB80" s="22"/>
      <c r="AC80" s="22"/>
      <c r="AD80" s="22"/>
      <c r="AE80" s="22"/>
    </row>
    <row r="81" spans="1:31" ht="15" customHeight="1" thickBot="1">
      <c r="A81" s="39"/>
      <c r="B81" s="60"/>
      <c r="C81" s="60"/>
      <c r="D81" s="60"/>
      <c r="E81" s="60"/>
      <c r="F81" s="208"/>
      <c r="G81" s="208"/>
      <c r="H81" s="208"/>
      <c r="I81" s="6"/>
      <c r="J81" s="7"/>
      <c r="K81" s="44" t="str">
        <f t="shared" si="58"/>
        <v/>
      </c>
      <c r="L81" s="45" t="s">
        <v>114</v>
      </c>
      <c r="M81" s="46">
        <v>1.7</v>
      </c>
      <c r="N81" s="44" t="str">
        <f t="shared" si="59"/>
        <v>公斤</v>
      </c>
      <c r="O81" s="175"/>
      <c r="P81" s="176"/>
      <c r="Q81" s="44" t="str">
        <f t="shared" si="60"/>
        <v/>
      </c>
      <c r="R81" s="44"/>
      <c r="S81" s="44"/>
      <c r="T81" s="47" t="str">
        <f t="shared" si="61"/>
        <v/>
      </c>
      <c r="U81" s="8"/>
      <c r="V81" s="8"/>
      <c r="W81" s="49" t="str">
        <f t="shared" si="62"/>
        <v/>
      </c>
      <c r="X81" s="67"/>
      <c r="Y81" s="68"/>
      <c r="Z81" s="68"/>
      <c r="AA81" s="68"/>
      <c r="AB81" s="68"/>
      <c r="AC81" s="68"/>
      <c r="AD81" s="68"/>
      <c r="AE81" s="68"/>
    </row>
    <row r="82" spans="1:31" ht="15" customHeight="1">
      <c r="A82" s="12" t="s">
        <v>156</v>
      </c>
      <c r="B82" s="189">
        <v>5</v>
      </c>
      <c r="C82" s="190">
        <v>3.2</v>
      </c>
      <c r="D82" s="190">
        <v>2.4</v>
      </c>
      <c r="E82" s="190">
        <v>3</v>
      </c>
      <c r="F82" s="209">
        <v>0</v>
      </c>
      <c r="G82" s="209">
        <v>0</v>
      </c>
      <c r="H82" s="209">
        <f>B82*70+C82*75+D82*25+E82*45</f>
        <v>785</v>
      </c>
      <c r="I82" s="77" t="s">
        <v>19</v>
      </c>
      <c r="J82" s="78"/>
      <c r="K82" s="52"/>
      <c r="L82" s="114" t="s">
        <v>247</v>
      </c>
      <c r="M82" s="78"/>
      <c r="N82" s="52" t="str">
        <f t="shared" si="59"/>
        <v/>
      </c>
      <c r="O82" s="250" t="s">
        <v>36</v>
      </c>
      <c r="P82" s="251"/>
      <c r="Q82" s="52"/>
      <c r="R82" s="52" t="s">
        <v>20</v>
      </c>
      <c r="S82" s="52"/>
      <c r="T82" s="52"/>
      <c r="U82" s="159" t="s">
        <v>159</v>
      </c>
      <c r="V82" s="78"/>
      <c r="W82" s="53"/>
      <c r="X82" s="2"/>
      <c r="Y82" s="22" t="str">
        <f>A82</f>
        <v>i1</v>
      </c>
      <c r="Z82" s="22" t="str">
        <f>I83&amp;" "&amp;I84&amp;" "&amp;I85&amp;" "&amp;I86&amp;" "&amp;I87</f>
        <v xml:space="preserve">米    </v>
      </c>
      <c r="AA82" s="22" t="str">
        <f>L83&amp;" "&amp;L84&amp;" "&amp;L85&amp;" "&amp;L86&amp;" "&amp;L87</f>
        <v xml:space="preserve">麵腸 甜椒 薑 黑胡椒 </v>
      </c>
      <c r="AB82" s="22" t="str">
        <f>O83&amp;" "&amp;O84&amp;" "&amp;O85&amp;" "&amp;O86&amp;" "&amp;O87</f>
        <v xml:space="preserve">雞蛋 大番茄 薑  </v>
      </c>
      <c r="AC82" s="22" t="str">
        <f>R83&amp;" "&amp;R84&amp;" "&amp;R85&amp;" "&amp;R86&amp;" "&amp;R87</f>
        <v xml:space="preserve">蔬菜 薑   </v>
      </c>
      <c r="AD82" s="22" t="str">
        <f>U83&amp;" "&amp;U84&amp;" "&amp;U85&amp;" "&amp;U86&amp;" "&amp;U87</f>
        <v xml:space="preserve">結球白菜 薑 素羊肉  </v>
      </c>
      <c r="AE82" s="22"/>
    </row>
    <row r="83" spans="1:31" ht="15" customHeight="1">
      <c r="A83" s="23"/>
      <c r="B83" s="191"/>
      <c r="C83" s="192"/>
      <c r="D83" s="192"/>
      <c r="E83" s="192"/>
      <c r="F83" s="210"/>
      <c r="G83" s="210"/>
      <c r="H83" s="210"/>
      <c r="I83" s="26" t="s">
        <v>21</v>
      </c>
      <c r="J83" s="27">
        <v>10</v>
      </c>
      <c r="K83" s="28" t="str">
        <f t="shared" ref="K83:K87" si="63">IF(J83,"公斤","")</f>
        <v>公斤</v>
      </c>
      <c r="L83" s="38" t="s">
        <v>203</v>
      </c>
      <c r="M83" s="28">
        <v>5.3</v>
      </c>
      <c r="N83" s="28" t="str">
        <f t="shared" si="59"/>
        <v>公斤</v>
      </c>
      <c r="O83" s="29" t="s">
        <v>40</v>
      </c>
      <c r="P83" s="30">
        <v>5.5</v>
      </c>
      <c r="Q83" s="28" t="str">
        <f t="shared" ref="Q83:Q87" si="64">IF(P83,"公斤","")</f>
        <v>公斤</v>
      </c>
      <c r="R83" s="33" t="s">
        <v>17</v>
      </c>
      <c r="S83" s="33">
        <v>7</v>
      </c>
      <c r="T83" s="33" t="str">
        <f t="shared" ref="T83:T87" si="65">IF(S83,"公斤","")</f>
        <v>公斤</v>
      </c>
      <c r="U83" s="33" t="s">
        <v>26</v>
      </c>
      <c r="V83" s="33">
        <v>3</v>
      </c>
      <c r="W83" s="35" t="str">
        <f t="shared" ref="W83:W87" si="66">IF(V83,"公斤","")</f>
        <v>公斤</v>
      </c>
      <c r="X83" s="2"/>
      <c r="Y83" s="22"/>
      <c r="Z83" s="22"/>
      <c r="AA83" s="22"/>
      <c r="AB83" s="22"/>
      <c r="AC83" s="22"/>
      <c r="AD83" s="22"/>
      <c r="AE83" s="22"/>
    </row>
    <row r="84" spans="1:31" ht="15" customHeight="1">
      <c r="A84" s="23"/>
      <c r="B84" s="191"/>
      <c r="C84" s="192"/>
      <c r="D84" s="192"/>
      <c r="E84" s="192"/>
      <c r="F84" s="210"/>
      <c r="G84" s="210"/>
      <c r="H84" s="210"/>
      <c r="I84" s="26"/>
      <c r="J84" s="27"/>
      <c r="K84" s="28" t="str">
        <f t="shared" si="63"/>
        <v/>
      </c>
      <c r="L84" s="57" t="s">
        <v>58</v>
      </c>
      <c r="M84" s="58">
        <v>2</v>
      </c>
      <c r="N84" s="30" t="str">
        <f t="shared" si="59"/>
        <v>公斤</v>
      </c>
      <c r="O84" s="29" t="s">
        <v>45</v>
      </c>
      <c r="P84" s="30">
        <v>4</v>
      </c>
      <c r="Q84" s="28" t="str">
        <f t="shared" si="64"/>
        <v>公斤</v>
      </c>
      <c r="R84" s="28" t="s">
        <v>31</v>
      </c>
      <c r="S84" s="28">
        <v>0.05</v>
      </c>
      <c r="T84" s="33" t="str">
        <f t="shared" si="65"/>
        <v>公斤</v>
      </c>
      <c r="U84" s="28" t="s">
        <v>31</v>
      </c>
      <c r="V84" s="28">
        <v>0.05</v>
      </c>
      <c r="W84" s="35" t="str">
        <f t="shared" si="66"/>
        <v>公斤</v>
      </c>
      <c r="X84" s="2"/>
      <c r="Y84" s="22"/>
      <c r="Z84" s="22"/>
      <c r="AA84" s="22"/>
      <c r="AB84" s="22"/>
      <c r="AC84" s="22"/>
      <c r="AD84" s="22"/>
      <c r="AE84" s="22"/>
    </row>
    <row r="85" spans="1:31" ht="15" customHeight="1">
      <c r="A85" s="97"/>
      <c r="B85" s="191"/>
      <c r="C85" s="192"/>
      <c r="D85" s="192"/>
      <c r="E85" s="192"/>
      <c r="F85" s="210"/>
      <c r="G85" s="210"/>
      <c r="H85" s="210"/>
      <c r="I85" s="26"/>
      <c r="J85" s="27"/>
      <c r="K85" s="28" t="str">
        <f t="shared" si="63"/>
        <v/>
      </c>
      <c r="L85" s="38" t="s">
        <v>31</v>
      </c>
      <c r="M85" s="28">
        <v>0.05</v>
      </c>
      <c r="N85" s="28" t="str">
        <f t="shared" si="59"/>
        <v>公斤</v>
      </c>
      <c r="O85" s="29" t="s">
        <v>31</v>
      </c>
      <c r="P85" s="30">
        <v>0.05</v>
      </c>
      <c r="Q85" s="28" t="str">
        <f t="shared" si="64"/>
        <v>公斤</v>
      </c>
      <c r="R85" s="28"/>
      <c r="S85" s="28"/>
      <c r="T85" s="33" t="str">
        <f t="shared" si="65"/>
        <v/>
      </c>
      <c r="U85" s="76" t="s">
        <v>227</v>
      </c>
      <c r="V85" s="30">
        <v>1</v>
      </c>
      <c r="W85" s="117" t="str">
        <f t="shared" si="66"/>
        <v>公斤</v>
      </c>
      <c r="X85" s="2"/>
      <c r="Y85" s="22"/>
      <c r="Z85" s="22"/>
      <c r="AA85" s="22"/>
      <c r="AB85" s="22"/>
      <c r="AC85" s="22"/>
      <c r="AD85" s="22"/>
      <c r="AE85" s="22"/>
    </row>
    <row r="86" spans="1:31" ht="15" customHeight="1">
      <c r="A86" s="97"/>
      <c r="B86" s="191"/>
      <c r="C86" s="192"/>
      <c r="D86" s="192"/>
      <c r="E86" s="192"/>
      <c r="F86" s="210"/>
      <c r="G86" s="210"/>
      <c r="H86" s="210"/>
      <c r="I86" s="26"/>
      <c r="J86" s="27"/>
      <c r="K86" s="28" t="str">
        <f t="shared" si="63"/>
        <v/>
      </c>
      <c r="L86" s="38" t="s">
        <v>161</v>
      </c>
      <c r="M86" s="28"/>
      <c r="N86" s="28" t="str">
        <f t="shared" si="59"/>
        <v/>
      </c>
      <c r="O86" s="38"/>
      <c r="P86" s="28"/>
      <c r="Q86" s="28" t="str">
        <f t="shared" si="64"/>
        <v/>
      </c>
      <c r="R86" s="28"/>
      <c r="S86" s="28"/>
      <c r="T86" s="33" t="str">
        <f t="shared" si="65"/>
        <v/>
      </c>
      <c r="U86" s="30"/>
      <c r="V86" s="30"/>
      <c r="W86" s="117" t="str">
        <f t="shared" si="66"/>
        <v/>
      </c>
      <c r="X86" s="2"/>
      <c r="Y86" s="22"/>
      <c r="Z86" s="22"/>
      <c r="AA86" s="22"/>
      <c r="AB86" s="22"/>
      <c r="AC86" s="22"/>
      <c r="AD86" s="22"/>
      <c r="AE86" s="22"/>
    </row>
    <row r="87" spans="1:31" ht="15" customHeight="1" thickBot="1">
      <c r="A87" s="39"/>
      <c r="B87" s="191"/>
      <c r="C87" s="192"/>
      <c r="D87" s="192"/>
      <c r="E87" s="192"/>
      <c r="F87" s="210"/>
      <c r="G87" s="210"/>
      <c r="H87" s="210"/>
      <c r="I87" s="42"/>
      <c r="J87" s="43"/>
      <c r="K87" s="61" t="str">
        <f t="shared" si="63"/>
        <v/>
      </c>
      <c r="L87" s="9"/>
      <c r="M87" s="8"/>
      <c r="N87" s="61" t="str">
        <f t="shared" si="59"/>
        <v/>
      </c>
      <c r="O87" s="65"/>
      <c r="P87" s="61"/>
      <c r="Q87" s="61" t="str">
        <f t="shared" si="64"/>
        <v/>
      </c>
      <c r="R87" s="61"/>
      <c r="S87" s="61"/>
      <c r="T87" s="64" t="str">
        <f t="shared" si="65"/>
        <v/>
      </c>
      <c r="U87" s="61"/>
      <c r="V87" s="61"/>
      <c r="W87" s="66" t="str">
        <f t="shared" si="66"/>
        <v/>
      </c>
      <c r="X87" s="2"/>
      <c r="Y87" s="2"/>
      <c r="Z87" s="22"/>
      <c r="AA87" s="2"/>
      <c r="AB87" s="2"/>
      <c r="AC87" s="2"/>
      <c r="AD87" s="2"/>
      <c r="AE87" s="2"/>
    </row>
    <row r="88" spans="1:31" ht="15" customHeight="1">
      <c r="A88" s="12" t="s">
        <v>162</v>
      </c>
      <c r="B88" s="191">
        <v>5</v>
      </c>
      <c r="C88" s="192">
        <v>4.2</v>
      </c>
      <c r="D88" s="192">
        <v>1.2</v>
      </c>
      <c r="E88" s="192">
        <v>3</v>
      </c>
      <c r="F88" s="210">
        <v>0</v>
      </c>
      <c r="G88" s="210">
        <v>0</v>
      </c>
      <c r="H88" s="209">
        <f>B88*70+C88*75+D88*25+E88*45</f>
        <v>830</v>
      </c>
      <c r="I88" s="77" t="s">
        <v>34</v>
      </c>
      <c r="J88" s="78"/>
      <c r="K88" s="17"/>
      <c r="L88" s="114" t="s">
        <v>233</v>
      </c>
      <c r="M88" s="78"/>
      <c r="N88" s="17"/>
      <c r="O88" s="114" t="s">
        <v>176</v>
      </c>
      <c r="P88" s="78"/>
      <c r="Q88" s="17"/>
      <c r="R88" s="17" t="s">
        <v>20</v>
      </c>
      <c r="S88" s="17"/>
      <c r="T88" s="17"/>
      <c r="U88" s="158" t="s">
        <v>249</v>
      </c>
      <c r="V88" s="84"/>
      <c r="W88" s="21"/>
      <c r="X88" s="54"/>
      <c r="Y88" s="55" t="str">
        <f>A88</f>
        <v>i2</v>
      </c>
      <c r="Z88" s="55" t="str">
        <f>I89&amp;" "&amp;I90&amp;" "&amp;I91&amp;" "&amp;I92&amp;" "&amp;I93</f>
        <v xml:space="preserve">米 糙米   </v>
      </c>
      <c r="AA88" s="55" t="str">
        <f>L89&amp;" "&amp;L90&amp;" "&amp;L91&amp;" "&amp;L92&amp;" "&amp;L93</f>
        <v xml:space="preserve">素排    </v>
      </c>
      <c r="AB88" s="55" t="str">
        <f>O89&amp;" "&amp;O90&amp;" "&amp;O91&amp;" "&amp;O92&amp;" "&amp;O93</f>
        <v xml:space="preserve">甘藍 火腿 薑  </v>
      </c>
      <c r="AC88" s="55" t="str">
        <f>R89&amp;" "&amp;R90&amp;" "&amp;R91&amp;" "&amp;R92&amp;" "&amp;R93</f>
        <v xml:space="preserve">蔬菜 薑   </v>
      </c>
      <c r="AD88" s="55" t="str">
        <f>U89&amp;" "&amp;U90&amp;" "&amp;U91&amp;" "&amp;U92&amp;" "&amp;U93</f>
        <v xml:space="preserve">紫菜 薑 素丸  </v>
      </c>
      <c r="AE88" s="55"/>
    </row>
    <row r="89" spans="1:31" ht="15" customHeight="1">
      <c r="A89" s="23"/>
      <c r="B89" s="191"/>
      <c r="C89" s="192"/>
      <c r="D89" s="192"/>
      <c r="E89" s="192"/>
      <c r="F89" s="210"/>
      <c r="G89" s="210"/>
      <c r="H89" s="210"/>
      <c r="I89" s="26" t="s">
        <v>21</v>
      </c>
      <c r="J89" s="27">
        <v>7</v>
      </c>
      <c r="K89" s="28" t="str">
        <f t="shared" ref="K89:K93" si="67">IF(J89,"公斤","")</f>
        <v>公斤</v>
      </c>
      <c r="L89" s="38" t="s">
        <v>234</v>
      </c>
      <c r="M89" s="28">
        <v>6</v>
      </c>
      <c r="N89" s="28" t="str">
        <f t="shared" ref="N89:N93" si="68">IF(M89,"公斤","")</f>
        <v>公斤</v>
      </c>
      <c r="O89" s="38" t="s">
        <v>59</v>
      </c>
      <c r="P89" s="28">
        <v>5</v>
      </c>
      <c r="Q89" s="28" t="str">
        <f t="shared" ref="Q89:Q93" si="69">IF(P89,"公斤","")</f>
        <v>公斤</v>
      </c>
      <c r="R89" s="33" t="s">
        <v>17</v>
      </c>
      <c r="S89" s="33">
        <v>7</v>
      </c>
      <c r="T89" s="33" t="str">
        <f t="shared" ref="T89:T93" si="70">IF(S89,"公斤","")</f>
        <v>公斤</v>
      </c>
      <c r="U89" s="28" t="s">
        <v>24</v>
      </c>
      <c r="V89" s="28">
        <v>0.15</v>
      </c>
      <c r="W89" s="35" t="str">
        <f t="shared" ref="W89:W93" si="71">IF(V89,"公斤","")</f>
        <v>公斤</v>
      </c>
      <c r="X89" s="2"/>
      <c r="Y89" s="22"/>
      <c r="Z89" s="22"/>
      <c r="AA89" s="22"/>
      <c r="AB89" s="22"/>
      <c r="AC89" s="22"/>
      <c r="AD89" s="22"/>
      <c r="AE89" s="22"/>
    </row>
    <row r="90" spans="1:31" ht="15" customHeight="1">
      <c r="A90" s="23"/>
      <c r="B90" s="191"/>
      <c r="C90" s="192"/>
      <c r="D90" s="192"/>
      <c r="E90" s="192"/>
      <c r="F90" s="210"/>
      <c r="G90" s="210"/>
      <c r="H90" s="210"/>
      <c r="I90" s="26" t="s">
        <v>43</v>
      </c>
      <c r="J90" s="27">
        <v>3</v>
      </c>
      <c r="K90" s="28" t="str">
        <f t="shared" si="67"/>
        <v>公斤</v>
      </c>
      <c r="L90" s="38"/>
      <c r="M90" s="28"/>
      <c r="N90" s="28" t="str">
        <f t="shared" si="68"/>
        <v/>
      </c>
      <c r="O90" s="38" t="s">
        <v>180</v>
      </c>
      <c r="P90" s="28">
        <v>1</v>
      </c>
      <c r="Q90" s="28" t="str">
        <f t="shared" si="69"/>
        <v>公斤</v>
      </c>
      <c r="R90" s="28" t="s">
        <v>31</v>
      </c>
      <c r="S90" s="28">
        <v>0.05</v>
      </c>
      <c r="T90" s="33" t="str">
        <f t="shared" si="70"/>
        <v>公斤</v>
      </c>
      <c r="U90" s="28" t="s">
        <v>31</v>
      </c>
      <c r="V90" s="28">
        <v>0.05</v>
      </c>
      <c r="W90" s="35" t="str">
        <f t="shared" si="71"/>
        <v>公斤</v>
      </c>
      <c r="X90" s="2"/>
      <c r="Y90" s="22"/>
      <c r="Z90" s="22"/>
      <c r="AA90" s="22"/>
      <c r="AB90" s="22"/>
      <c r="AC90" s="22"/>
      <c r="AD90" s="22"/>
      <c r="AE90" s="22"/>
    </row>
    <row r="91" spans="1:31" ht="15" customHeight="1">
      <c r="A91" s="23"/>
      <c r="B91" s="191"/>
      <c r="C91" s="192"/>
      <c r="D91" s="192"/>
      <c r="E91" s="192"/>
      <c r="F91" s="210"/>
      <c r="G91" s="210"/>
      <c r="H91" s="210"/>
      <c r="I91" s="26"/>
      <c r="J91" s="27"/>
      <c r="K91" s="28" t="str">
        <f t="shared" si="67"/>
        <v/>
      </c>
      <c r="L91" s="38"/>
      <c r="M91" s="28"/>
      <c r="N91" s="28" t="str">
        <f t="shared" si="68"/>
        <v/>
      </c>
      <c r="O91" s="38" t="s">
        <v>31</v>
      </c>
      <c r="P91" s="28">
        <v>0.05</v>
      </c>
      <c r="Q91" s="28" t="str">
        <f t="shared" si="69"/>
        <v>公斤</v>
      </c>
      <c r="R91" s="28"/>
      <c r="S91" s="28"/>
      <c r="T91" s="33" t="str">
        <f t="shared" si="70"/>
        <v/>
      </c>
      <c r="U91" s="30" t="s">
        <v>225</v>
      </c>
      <c r="V91" s="30">
        <v>1.5</v>
      </c>
      <c r="W91" s="117" t="str">
        <f t="shared" si="71"/>
        <v>公斤</v>
      </c>
      <c r="X91" s="2"/>
      <c r="Y91" s="22"/>
      <c r="Z91" s="22"/>
      <c r="AA91" s="22"/>
      <c r="AB91" s="22"/>
      <c r="AC91" s="22"/>
      <c r="AD91" s="22"/>
      <c r="AE91" s="22"/>
    </row>
    <row r="92" spans="1:31" ht="15" customHeight="1">
      <c r="A92" s="97"/>
      <c r="B92" s="191"/>
      <c r="C92" s="192"/>
      <c r="D92" s="192"/>
      <c r="E92" s="192"/>
      <c r="F92" s="210"/>
      <c r="G92" s="210"/>
      <c r="H92" s="210"/>
      <c r="I92" s="26"/>
      <c r="J92" s="27"/>
      <c r="K92" s="28" t="str">
        <f t="shared" si="67"/>
        <v/>
      </c>
      <c r="L92" s="38"/>
      <c r="M92" s="28"/>
      <c r="N92" s="28" t="str">
        <f t="shared" si="68"/>
        <v/>
      </c>
      <c r="O92" s="38"/>
      <c r="P92" s="28"/>
      <c r="Q92" s="28" t="str">
        <f t="shared" si="69"/>
        <v/>
      </c>
      <c r="R92" s="28"/>
      <c r="S92" s="28"/>
      <c r="T92" s="33" t="str">
        <f t="shared" si="70"/>
        <v/>
      </c>
      <c r="U92" s="30"/>
      <c r="V92" s="30"/>
      <c r="W92" s="117" t="str">
        <f t="shared" si="71"/>
        <v/>
      </c>
      <c r="X92" s="2"/>
      <c r="Y92" s="22"/>
      <c r="Z92" s="22"/>
      <c r="AA92" s="22"/>
      <c r="AB92" s="22"/>
      <c r="AC92" s="22"/>
      <c r="AD92" s="22"/>
      <c r="AE92" s="22"/>
    </row>
    <row r="93" spans="1:31" ht="15" customHeight="1" thickBot="1">
      <c r="A93" s="39"/>
      <c r="B93" s="191"/>
      <c r="C93" s="192"/>
      <c r="D93" s="192"/>
      <c r="E93" s="192"/>
      <c r="F93" s="210"/>
      <c r="G93" s="210"/>
      <c r="H93" s="210"/>
      <c r="I93" s="42"/>
      <c r="J93" s="43"/>
      <c r="K93" s="44" t="str">
        <f t="shared" si="67"/>
        <v/>
      </c>
      <c r="L93" s="65"/>
      <c r="M93" s="61"/>
      <c r="N93" s="44" t="str">
        <f t="shared" si="68"/>
        <v/>
      </c>
      <c r="O93" s="65"/>
      <c r="P93" s="61"/>
      <c r="Q93" s="44" t="str">
        <f t="shared" si="69"/>
        <v/>
      </c>
      <c r="R93" s="44"/>
      <c r="S93" s="44"/>
      <c r="T93" s="47" t="str">
        <f t="shared" si="70"/>
        <v/>
      </c>
      <c r="U93" s="46"/>
      <c r="V93" s="46"/>
      <c r="W93" s="155" t="str">
        <f t="shared" si="71"/>
        <v/>
      </c>
      <c r="X93" s="67"/>
      <c r="Y93" s="68"/>
      <c r="Z93" s="68"/>
      <c r="AA93" s="68"/>
      <c r="AB93" s="68"/>
      <c r="AC93" s="68"/>
      <c r="AD93" s="68"/>
      <c r="AE93" s="68"/>
    </row>
    <row r="94" spans="1:31" ht="15" customHeight="1">
      <c r="A94" s="12" t="s">
        <v>165</v>
      </c>
      <c r="B94" s="191">
        <v>6</v>
      </c>
      <c r="C94" s="192">
        <v>3</v>
      </c>
      <c r="D94" s="192">
        <v>1.4</v>
      </c>
      <c r="E94" s="192">
        <v>3</v>
      </c>
      <c r="F94" s="210">
        <v>0</v>
      </c>
      <c r="G94" s="210">
        <v>0</v>
      </c>
      <c r="H94" s="209">
        <f>B94*70+C94*75+D94*25+E94*45</f>
        <v>815</v>
      </c>
      <c r="I94" s="77" t="s">
        <v>166</v>
      </c>
      <c r="J94" s="78"/>
      <c r="K94" s="52"/>
      <c r="L94" s="114" t="s">
        <v>224</v>
      </c>
      <c r="M94" s="78"/>
      <c r="N94" s="52"/>
      <c r="O94" s="114" t="s">
        <v>168</v>
      </c>
      <c r="P94" s="78"/>
      <c r="Q94" s="52"/>
      <c r="R94" s="52" t="s">
        <v>20</v>
      </c>
      <c r="S94" s="52"/>
      <c r="T94" s="52"/>
      <c r="U94" s="159" t="s">
        <v>169</v>
      </c>
      <c r="V94" s="78"/>
      <c r="W94" s="53"/>
      <c r="X94" s="2"/>
      <c r="Y94" s="22" t="str">
        <f>A94</f>
        <v>i3</v>
      </c>
      <c r="Z94" s="22" t="str">
        <f>I95&amp;" "&amp;I96&amp;" "&amp;I97&amp;" "&amp;I98&amp;" "&amp;I99</f>
        <v xml:space="preserve">麵條    </v>
      </c>
      <c r="AA94" s="22" t="str">
        <f>L95&amp;" "&amp;L96&amp;" "&amp;L97&amp;" "&amp;L98&amp;" "&amp;L99</f>
        <v xml:space="preserve">豆包    </v>
      </c>
      <c r="AB94" s="22" t="str">
        <f>O95&amp;" "&amp;O96&amp;" "&amp;O97&amp;" "&amp;O98&amp;" "&amp;O99</f>
        <v>素肉 大番茄 胡蘿蔔 芹菜 蕃茄醬</v>
      </c>
      <c r="AC94" s="22" t="str">
        <f>R95&amp;" "&amp;R96&amp;" "&amp;R97&amp;" "&amp;R98&amp;" "&amp;R99</f>
        <v xml:space="preserve">蔬菜 薑   </v>
      </c>
      <c r="AD94" s="22" t="str">
        <f>U95&amp;" "&amp;U96&amp;" "&amp;U97&amp;" "&amp;U98&amp;" "&amp;U99</f>
        <v xml:space="preserve">雞蛋 冷凍花椰菜 玉米濃湯包  </v>
      </c>
      <c r="AE94" s="22"/>
    </row>
    <row r="95" spans="1:31" ht="15" customHeight="1">
      <c r="A95" s="23"/>
      <c r="B95" s="191"/>
      <c r="C95" s="192"/>
      <c r="D95" s="192"/>
      <c r="E95" s="192"/>
      <c r="F95" s="210"/>
      <c r="G95" s="210"/>
      <c r="H95" s="210"/>
      <c r="I95" s="73" t="s">
        <v>170</v>
      </c>
      <c r="J95" s="27">
        <v>15</v>
      </c>
      <c r="K95" s="28" t="str">
        <f t="shared" ref="K95:K99" si="72">IF(J95,"公斤","")</f>
        <v>公斤</v>
      </c>
      <c r="L95" s="38" t="s">
        <v>133</v>
      </c>
      <c r="M95" s="28">
        <v>6</v>
      </c>
      <c r="N95" s="28" t="str">
        <f t="shared" ref="N95:N99" si="73">IF(M95,"公斤","")</f>
        <v>公斤</v>
      </c>
      <c r="O95" s="38" t="s">
        <v>229</v>
      </c>
      <c r="P95" s="28">
        <v>0.3</v>
      </c>
      <c r="Q95" s="28" t="str">
        <f t="shared" ref="Q95:Q99" si="74">IF(P95,"公斤","")</f>
        <v>公斤</v>
      </c>
      <c r="R95" s="33" t="s">
        <v>17</v>
      </c>
      <c r="S95" s="33">
        <v>7</v>
      </c>
      <c r="T95" s="33" t="str">
        <f t="shared" ref="T95:T99" si="75">IF(S95,"公斤","")</f>
        <v>公斤</v>
      </c>
      <c r="U95" s="28" t="s">
        <v>40</v>
      </c>
      <c r="V95" s="28">
        <v>1</v>
      </c>
      <c r="W95" s="35" t="str">
        <f t="shared" ref="W95:W99" si="76">IF(V95,"公斤","")</f>
        <v>公斤</v>
      </c>
      <c r="X95" s="2"/>
      <c r="Y95" s="22"/>
      <c r="Z95" s="22"/>
      <c r="AA95" s="22"/>
      <c r="AB95" s="22"/>
      <c r="AC95" s="22"/>
      <c r="AD95" s="22"/>
      <c r="AE95" s="22"/>
    </row>
    <row r="96" spans="1:31" ht="15" customHeight="1">
      <c r="A96" s="23"/>
      <c r="B96" s="191"/>
      <c r="C96" s="192"/>
      <c r="D96" s="192"/>
      <c r="E96" s="192"/>
      <c r="F96" s="210"/>
      <c r="G96" s="210"/>
      <c r="H96" s="210"/>
      <c r="I96" s="26"/>
      <c r="J96" s="27"/>
      <c r="K96" s="28" t="str">
        <f t="shared" si="72"/>
        <v/>
      </c>
      <c r="L96" s="38"/>
      <c r="M96" s="28"/>
      <c r="N96" s="28" t="str">
        <f t="shared" si="73"/>
        <v/>
      </c>
      <c r="O96" s="38" t="s">
        <v>45</v>
      </c>
      <c r="P96" s="28">
        <v>3</v>
      </c>
      <c r="Q96" s="28" t="str">
        <f t="shared" si="74"/>
        <v>公斤</v>
      </c>
      <c r="R96" s="28" t="s">
        <v>31</v>
      </c>
      <c r="S96" s="28">
        <v>0.05</v>
      </c>
      <c r="T96" s="33" t="str">
        <f t="shared" si="75"/>
        <v>公斤</v>
      </c>
      <c r="U96" s="33" t="s">
        <v>56</v>
      </c>
      <c r="V96" s="28">
        <v>2</v>
      </c>
      <c r="W96" s="35" t="str">
        <f t="shared" si="76"/>
        <v>公斤</v>
      </c>
      <c r="X96" s="2"/>
      <c r="Y96" s="22"/>
      <c r="Z96" s="22"/>
      <c r="AA96" s="22"/>
      <c r="AB96" s="22"/>
      <c r="AC96" s="22"/>
      <c r="AD96" s="22"/>
      <c r="AE96" s="22"/>
    </row>
    <row r="97" spans="1:31" ht="15" customHeight="1">
      <c r="A97" s="23"/>
      <c r="B97" s="191"/>
      <c r="C97" s="192"/>
      <c r="D97" s="192"/>
      <c r="E97" s="192"/>
      <c r="F97" s="210"/>
      <c r="G97" s="210"/>
      <c r="H97" s="210"/>
      <c r="I97" s="26"/>
      <c r="J97" s="27"/>
      <c r="K97" s="28" t="str">
        <f t="shared" si="72"/>
        <v/>
      </c>
      <c r="L97" s="38"/>
      <c r="M97" s="28"/>
      <c r="N97" s="28" t="str">
        <f t="shared" si="73"/>
        <v/>
      </c>
      <c r="O97" s="38" t="s">
        <v>44</v>
      </c>
      <c r="P97" s="28">
        <v>1</v>
      </c>
      <c r="Q97" s="28" t="str">
        <f t="shared" si="74"/>
        <v>公斤</v>
      </c>
      <c r="R97" s="28"/>
      <c r="S97" s="28"/>
      <c r="T97" s="33" t="str">
        <f t="shared" si="75"/>
        <v/>
      </c>
      <c r="U97" s="28" t="s">
        <v>172</v>
      </c>
      <c r="V97" s="28"/>
      <c r="W97" s="35" t="str">
        <f t="shared" si="76"/>
        <v/>
      </c>
      <c r="X97" s="2"/>
      <c r="Y97" s="22"/>
      <c r="Z97" s="22"/>
      <c r="AA97" s="22"/>
      <c r="AB97" s="22"/>
      <c r="AC97" s="22"/>
      <c r="AD97" s="22"/>
      <c r="AE97" s="22"/>
    </row>
    <row r="98" spans="1:31" ht="15" customHeight="1">
      <c r="A98" s="97"/>
      <c r="B98" s="191"/>
      <c r="C98" s="192"/>
      <c r="D98" s="192"/>
      <c r="E98" s="192"/>
      <c r="F98" s="210"/>
      <c r="G98" s="210"/>
      <c r="H98" s="210"/>
      <c r="I98" s="26"/>
      <c r="J98" s="27"/>
      <c r="K98" s="28" t="str">
        <f t="shared" si="72"/>
        <v/>
      </c>
      <c r="L98" s="38"/>
      <c r="M98" s="28"/>
      <c r="N98" s="28" t="str">
        <f t="shared" si="73"/>
        <v/>
      </c>
      <c r="O98" s="38" t="s">
        <v>68</v>
      </c>
      <c r="P98" s="28">
        <v>0.5</v>
      </c>
      <c r="Q98" s="28" t="str">
        <f t="shared" si="74"/>
        <v>公斤</v>
      </c>
      <c r="R98" s="28"/>
      <c r="S98" s="28"/>
      <c r="T98" s="33" t="str">
        <f t="shared" si="75"/>
        <v/>
      </c>
      <c r="U98" s="28"/>
      <c r="V98" s="28"/>
      <c r="W98" s="35" t="str">
        <f t="shared" si="76"/>
        <v/>
      </c>
      <c r="X98" s="2"/>
      <c r="Y98" s="22"/>
      <c r="Z98" s="22"/>
      <c r="AA98" s="22"/>
      <c r="AB98" s="22"/>
      <c r="AC98" s="22"/>
      <c r="AD98" s="22"/>
      <c r="AE98" s="22"/>
    </row>
    <row r="99" spans="1:31" ht="15" customHeight="1" thickBot="1">
      <c r="A99" s="39"/>
      <c r="B99" s="191"/>
      <c r="C99" s="192"/>
      <c r="D99" s="192"/>
      <c r="E99" s="192"/>
      <c r="F99" s="210"/>
      <c r="G99" s="210"/>
      <c r="H99" s="210"/>
      <c r="I99" s="42"/>
      <c r="J99" s="43"/>
      <c r="K99" s="61" t="str">
        <f t="shared" si="72"/>
        <v/>
      </c>
      <c r="L99" s="65"/>
      <c r="M99" s="61"/>
      <c r="N99" s="61" t="str">
        <f t="shared" si="73"/>
        <v/>
      </c>
      <c r="O99" s="65" t="s">
        <v>173</v>
      </c>
      <c r="P99" s="61"/>
      <c r="Q99" s="61" t="str">
        <f t="shared" si="74"/>
        <v/>
      </c>
      <c r="R99" s="61"/>
      <c r="S99" s="61"/>
      <c r="T99" s="64" t="str">
        <f t="shared" si="75"/>
        <v/>
      </c>
      <c r="U99" s="61"/>
      <c r="V99" s="61"/>
      <c r="W99" s="66" t="str">
        <f t="shared" si="76"/>
        <v/>
      </c>
      <c r="X99" s="2"/>
      <c r="Y99" s="22"/>
      <c r="Z99" s="22"/>
      <c r="AA99" s="22"/>
      <c r="AB99" s="22"/>
      <c r="AC99" s="22"/>
      <c r="AD99" s="22"/>
      <c r="AE99" s="22"/>
    </row>
    <row r="100" spans="1:31" ht="15" customHeight="1">
      <c r="A100" s="12" t="s">
        <v>174</v>
      </c>
      <c r="B100" s="191">
        <v>5.3</v>
      </c>
      <c r="C100" s="192">
        <v>2.6</v>
      </c>
      <c r="D100" s="192">
        <v>2.5</v>
      </c>
      <c r="E100" s="192">
        <v>3.1</v>
      </c>
      <c r="F100" s="210">
        <v>0</v>
      </c>
      <c r="G100" s="210">
        <v>0</v>
      </c>
      <c r="H100" s="209">
        <f>B100*70+C100*75+D100*25+E100*45</f>
        <v>768</v>
      </c>
      <c r="I100" s="77" t="s">
        <v>34</v>
      </c>
      <c r="J100" s="78"/>
      <c r="K100" s="17"/>
      <c r="L100" s="114" t="s">
        <v>250</v>
      </c>
      <c r="M100" s="72"/>
      <c r="N100" s="17"/>
      <c r="O100" s="114" t="s">
        <v>248</v>
      </c>
      <c r="P100" s="78"/>
      <c r="Q100" s="17"/>
      <c r="R100" s="17" t="s">
        <v>20</v>
      </c>
      <c r="S100" s="17"/>
      <c r="T100" s="17"/>
      <c r="U100" s="149" t="s">
        <v>177</v>
      </c>
      <c r="V100" s="72"/>
      <c r="W100" s="21"/>
      <c r="X100" s="54"/>
      <c r="Y100" s="55" t="str">
        <f>A100</f>
        <v>i4</v>
      </c>
      <c r="Z100" s="55" t="str">
        <f>I101&amp;" "&amp;I102&amp;" "&amp;I103&amp;" "&amp;I104&amp;" "&amp;I105</f>
        <v xml:space="preserve">米 糙米   </v>
      </c>
      <c r="AA100" s="55" t="str">
        <f>L101&amp;" "&amp;L102&amp;" "&amp;L103&amp;" "&amp;L104&amp;" "&amp;L105</f>
        <v>豆干 馬鈴薯 胡蘿蔔 芹菜 咖哩粉</v>
      </c>
      <c r="AB100" s="55" t="str">
        <f>O101&amp;" "&amp;O102&amp;" "&amp;O103&amp;" "&amp;O104&amp;" "&amp;O105</f>
        <v xml:space="preserve">豆腐 金針菇 甜椒 薑 </v>
      </c>
      <c r="AC100" s="55" t="str">
        <f>R101&amp;" "&amp;R102&amp;" "&amp;R103&amp;" "&amp;R104&amp;" "&amp;R105</f>
        <v xml:space="preserve">蔬菜 薑   </v>
      </c>
      <c r="AD100" s="55" t="str">
        <f>U101&amp;" "&amp;U102&amp;" "&amp;U103&amp;" "&amp;U104&amp;" "&amp;U105</f>
        <v xml:space="preserve">仙草凍 二砂糖   </v>
      </c>
      <c r="AE100" s="55"/>
    </row>
    <row r="101" spans="1:31" ht="15" customHeight="1">
      <c r="A101" s="23"/>
      <c r="B101" s="191"/>
      <c r="C101" s="192"/>
      <c r="D101" s="192"/>
      <c r="E101" s="192"/>
      <c r="F101" s="210"/>
      <c r="G101" s="210"/>
      <c r="H101" s="210"/>
      <c r="I101" s="26" t="s">
        <v>21</v>
      </c>
      <c r="J101" s="27">
        <v>7</v>
      </c>
      <c r="K101" s="28" t="str">
        <f t="shared" ref="K101:K105" si="77">IF(J101,"公斤","")</f>
        <v>公斤</v>
      </c>
      <c r="L101" s="38" t="s">
        <v>65</v>
      </c>
      <c r="M101" s="28">
        <v>7</v>
      </c>
      <c r="N101" s="28" t="str">
        <f t="shared" ref="N101:N105" si="78">IF(M101,"公斤","")</f>
        <v>公斤</v>
      </c>
      <c r="O101" s="38" t="s">
        <v>25</v>
      </c>
      <c r="P101" s="28">
        <v>4</v>
      </c>
      <c r="Q101" s="28" t="str">
        <f t="shared" ref="Q101:Q105" si="79">IF(P101,"公斤","")</f>
        <v>公斤</v>
      </c>
      <c r="R101" s="33" t="s">
        <v>17</v>
      </c>
      <c r="S101" s="33">
        <v>7</v>
      </c>
      <c r="T101" s="33" t="str">
        <f t="shared" ref="T101:T105" si="80">IF(S101,"公斤","")</f>
        <v>公斤</v>
      </c>
      <c r="U101" s="28" t="s">
        <v>178</v>
      </c>
      <c r="V101" s="28">
        <v>6</v>
      </c>
      <c r="W101" s="35" t="str">
        <f t="shared" ref="W101:W105" si="81">IF(V101,"公斤","")</f>
        <v>公斤</v>
      </c>
      <c r="X101" s="2"/>
      <c r="Y101" s="22"/>
      <c r="Z101" s="22"/>
      <c r="AA101" s="22"/>
      <c r="AB101" s="22"/>
      <c r="AC101" s="22"/>
      <c r="AD101" s="22"/>
      <c r="AE101" s="22"/>
    </row>
    <row r="102" spans="1:31" ht="15" customHeight="1">
      <c r="A102" s="23"/>
      <c r="B102" s="191"/>
      <c r="C102" s="192"/>
      <c r="D102" s="192"/>
      <c r="E102" s="192"/>
      <c r="F102" s="210"/>
      <c r="G102" s="210"/>
      <c r="H102" s="210"/>
      <c r="I102" s="26" t="s">
        <v>43</v>
      </c>
      <c r="J102" s="27">
        <v>3</v>
      </c>
      <c r="K102" s="28" t="str">
        <f t="shared" si="77"/>
        <v>公斤</v>
      </c>
      <c r="L102" s="38" t="s">
        <v>179</v>
      </c>
      <c r="M102" s="28">
        <v>2</v>
      </c>
      <c r="N102" s="28" t="str">
        <f t="shared" si="78"/>
        <v>公斤</v>
      </c>
      <c r="O102" s="38" t="s">
        <v>155</v>
      </c>
      <c r="P102" s="28">
        <v>1</v>
      </c>
      <c r="Q102" s="28" t="str">
        <f t="shared" si="79"/>
        <v>公斤</v>
      </c>
      <c r="R102" s="28" t="s">
        <v>31</v>
      </c>
      <c r="S102" s="28">
        <v>0.05</v>
      </c>
      <c r="T102" s="33" t="str">
        <f t="shared" si="80"/>
        <v>公斤</v>
      </c>
      <c r="U102" s="28" t="s">
        <v>69</v>
      </c>
      <c r="V102" s="28">
        <v>1</v>
      </c>
      <c r="W102" s="35" t="str">
        <f t="shared" si="81"/>
        <v>公斤</v>
      </c>
      <c r="X102" s="2"/>
      <c r="Y102" s="22"/>
      <c r="Z102" s="22"/>
      <c r="AA102" s="22"/>
      <c r="AB102" s="22"/>
      <c r="AC102" s="22"/>
      <c r="AD102" s="22"/>
      <c r="AE102" s="22"/>
    </row>
    <row r="103" spans="1:31" ht="15" customHeight="1">
      <c r="A103" s="23"/>
      <c r="B103" s="191"/>
      <c r="C103" s="192"/>
      <c r="D103" s="192"/>
      <c r="E103" s="192"/>
      <c r="F103" s="210"/>
      <c r="G103" s="210"/>
      <c r="H103" s="210"/>
      <c r="I103" s="26"/>
      <c r="J103" s="27"/>
      <c r="K103" s="28" t="str">
        <f t="shared" si="77"/>
        <v/>
      </c>
      <c r="L103" s="38" t="s">
        <v>44</v>
      </c>
      <c r="M103" s="28">
        <v>0.5</v>
      </c>
      <c r="N103" s="28" t="str">
        <f t="shared" si="78"/>
        <v>公斤</v>
      </c>
      <c r="O103" s="38" t="s">
        <v>58</v>
      </c>
      <c r="P103" s="28">
        <v>2</v>
      </c>
      <c r="Q103" s="28" t="str">
        <f t="shared" si="79"/>
        <v>公斤</v>
      </c>
      <c r="R103" s="28"/>
      <c r="S103" s="28"/>
      <c r="T103" s="33" t="str">
        <f t="shared" si="80"/>
        <v/>
      </c>
      <c r="U103" s="28"/>
      <c r="V103" s="28"/>
      <c r="W103" s="35" t="str">
        <f t="shared" si="81"/>
        <v/>
      </c>
      <c r="X103" s="2"/>
      <c r="Y103" s="22"/>
      <c r="Z103" s="22"/>
      <c r="AA103" s="22"/>
      <c r="AB103" s="22"/>
      <c r="AC103" s="22"/>
      <c r="AD103" s="22"/>
      <c r="AE103" s="22"/>
    </row>
    <row r="104" spans="1:31" ht="15" customHeight="1">
      <c r="A104" s="97"/>
      <c r="B104" s="191"/>
      <c r="C104" s="192"/>
      <c r="D104" s="192"/>
      <c r="E104" s="192"/>
      <c r="F104" s="210"/>
      <c r="G104" s="210"/>
      <c r="H104" s="210"/>
      <c r="I104" s="26"/>
      <c r="J104" s="27"/>
      <c r="K104" s="28" t="str">
        <f t="shared" si="77"/>
        <v/>
      </c>
      <c r="L104" s="38" t="s">
        <v>68</v>
      </c>
      <c r="M104" s="28">
        <v>1</v>
      </c>
      <c r="N104" s="28" t="str">
        <f t="shared" si="78"/>
        <v>公斤</v>
      </c>
      <c r="O104" s="38" t="s">
        <v>31</v>
      </c>
      <c r="P104" s="28">
        <v>0.05</v>
      </c>
      <c r="Q104" s="28" t="str">
        <f t="shared" si="79"/>
        <v>公斤</v>
      </c>
      <c r="R104" s="28"/>
      <c r="S104" s="28"/>
      <c r="T104" s="33" t="str">
        <f t="shared" si="80"/>
        <v/>
      </c>
      <c r="U104" s="28"/>
      <c r="V104" s="28"/>
      <c r="W104" s="35" t="str">
        <f t="shared" si="81"/>
        <v/>
      </c>
      <c r="X104" s="2"/>
      <c r="Y104" s="22"/>
      <c r="Z104" s="22"/>
      <c r="AA104" s="22"/>
      <c r="AB104" s="22"/>
      <c r="AC104" s="22"/>
      <c r="AD104" s="22"/>
      <c r="AE104" s="22"/>
    </row>
    <row r="105" spans="1:31" ht="15" customHeight="1" thickBot="1">
      <c r="A105" s="39"/>
      <c r="B105" s="191"/>
      <c r="C105" s="192"/>
      <c r="D105" s="192"/>
      <c r="E105" s="192"/>
      <c r="F105" s="210"/>
      <c r="G105" s="210"/>
      <c r="H105" s="210"/>
      <c r="I105" s="42"/>
      <c r="J105" s="43"/>
      <c r="K105" s="44" t="str">
        <f t="shared" si="77"/>
        <v/>
      </c>
      <c r="L105" s="65" t="s">
        <v>181</v>
      </c>
      <c r="M105" s="61"/>
      <c r="N105" s="44" t="str">
        <f t="shared" si="78"/>
        <v/>
      </c>
      <c r="O105" s="65"/>
      <c r="P105" s="61"/>
      <c r="Q105" s="44" t="str">
        <f t="shared" si="79"/>
        <v/>
      </c>
      <c r="R105" s="44"/>
      <c r="S105" s="44"/>
      <c r="T105" s="47" t="str">
        <f t="shared" si="80"/>
        <v/>
      </c>
      <c r="U105" s="61"/>
      <c r="V105" s="61"/>
      <c r="W105" s="49" t="str">
        <f t="shared" si="81"/>
        <v/>
      </c>
      <c r="X105" s="67"/>
      <c r="Y105" s="68"/>
      <c r="Z105" s="68"/>
      <c r="AA105" s="68"/>
      <c r="AB105" s="68"/>
      <c r="AC105" s="68"/>
      <c r="AD105" s="68"/>
      <c r="AE105" s="68"/>
    </row>
    <row r="106" spans="1:31" ht="15" customHeight="1">
      <c r="A106" s="12" t="s">
        <v>182</v>
      </c>
      <c r="B106" s="191">
        <v>5.5</v>
      </c>
      <c r="C106" s="192">
        <v>2.8</v>
      </c>
      <c r="D106" s="192">
        <v>1.8</v>
      </c>
      <c r="E106" s="192">
        <v>3</v>
      </c>
      <c r="F106" s="210">
        <v>0</v>
      </c>
      <c r="G106" s="210">
        <v>0</v>
      </c>
      <c r="H106" s="209">
        <f>B106*70+C106*75+D106*25+E106*45</f>
        <v>775</v>
      </c>
      <c r="I106" s="246" t="s">
        <v>183</v>
      </c>
      <c r="J106" s="247"/>
      <c r="K106" s="52"/>
      <c r="L106" s="260" t="s">
        <v>251</v>
      </c>
      <c r="M106" s="247"/>
      <c r="N106" s="52"/>
      <c r="O106" s="248" t="s">
        <v>185</v>
      </c>
      <c r="P106" s="249"/>
      <c r="Q106" s="116"/>
      <c r="R106" s="52" t="s">
        <v>20</v>
      </c>
      <c r="S106" s="52"/>
      <c r="T106" s="52"/>
      <c r="U106" s="266" t="s">
        <v>186</v>
      </c>
      <c r="V106" s="247"/>
      <c r="W106" s="53"/>
      <c r="X106" s="2"/>
      <c r="Y106" s="22" t="str">
        <f>A106</f>
        <v>i5</v>
      </c>
      <c r="Z106" s="22" t="str">
        <f>I107&amp;" "&amp;I108&amp;" "&amp;I109&amp;" "&amp;I110&amp;" "&amp;I111</f>
        <v xml:space="preserve">米 燕麥   </v>
      </c>
      <c r="AA106" s="22" t="str">
        <f>L107&amp;" "&amp;L108&amp;" "&amp;L109&amp;" "&amp;L110&amp;" "&amp;L111</f>
        <v xml:space="preserve">麵輪 麻竹筍干 薑  </v>
      </c>
      <c r="AB106" s="22" t="str">
        <f>O107&amp;" "&amp;O108&amp;" "&amp;O109&amp;" "&amp;O110&amp;" "&amp;O111</f>
        <v>冷凍玉米筍 鵪鶉蛋 脆筍 秀珍菇 薑</v>
      </c>
      <c r="AC106" s="22" t="str">
        <f>R107&amp;" "&amp;R108&amp;" "&amp;R109&amp;" "&amp;R110&amp;" "&amp;R111</f>
        <v xml:space="preserve">蔬菜 薑   </v>
      </c>
      <c r="AD106" s="22" t="str">
        <f>U107&amp;" "&amp;U108&amp;" "&amp;U109&amp;" "&amp;U110&amp;" "&amp;U111</f>
        <v xml:space="preserve">豆皮 味噌   </v>
      </c>
      <c r="AE106" s="22"/>
    </row>
    <row r="107" spans="1:31" ht="15" customHeight="1">
      <c r="A107" s="23"/>
      <c r="B107" s="191"/>
      <c r="C107" s="192"/>
      <c r="D107" s="192"/>
      <c r="E107" s="192"/>
      <c r="F107" s="210"/>
      <c r="G107" s="210"/>
      <c r="H107" s="210"/>
      <c r="I107" s="26" t="s">
        <v>21</v>
      </c>
      <c r="J107" s="27">
        <v>10</v>
      </c>
      <c r="K107" s="28" t="str">
        <f t="shared" ref="K107:K111" si="82">IF(J107,"公斤","")</f>
        <v>公斤</v>
      </c>
      <c r="L107" s="38" t="s">
        <v>252</v>
      </c>
      <c r="M107" s="28">
        <v>3.5</v>
      </c>
      <c r="N107" s="28" t="str">
        <f t="shared" ref="N107:N111" si="83">IF(M107,"公斤","")</f>
        <v>公斤</v>
      </c>
      <c r="O107" s="29" t="s">
        <v>277</v>
      </c>
      <c r="P107" s="30">
        <v>2</v>
      </c>
      <c r="Q107" s="30" t="str">
        <f t="shared" ref="Q107:Q111" si="84">IF(P107,"公斤","")</f>
        <v>公斤</v>
      </c>
      <c r="R107" s="33" t="s">
        <v>17</v>
      </c>
      <c r="S107" s="33">
        <v>7</v>
      </c>
      <c r="T107" s="33" t="str">
        <f t="shared" ref="T107:T111" si="85">IF(S107,"公斤","")</f>
        <v>公斤</v>
      </c>
      <c r="U107" s="30" t="s">
        <v>187</v>
      </c>
      <c r="V107" s="30">
        <v>0.8</v>
      </c>
      <c r="W107" s="117" t="str">
        <f t="shared" ref="W107:W111" si="86">IF(V107,"公斤","")</f>
        <v>公斤</v>
      </c>
      <c r="X107" s="2"/>
      <c r="Y107" s="22"/>
      <c r="Z107" s="22"/>
      <c r="AA107" s="22"/>
      <c r="AB107" s="22"/>
      <c r="AC107" s="22"/>
      <c r="AD107" s="22"/>
      <c r="AE107" s="22"/>
    </row>
    <row r="108" spans="1:31" ht="15" customHeight="1">
      <c r="A108" s="23"/>
      <c r="B108" s="191"/>
      <c r="C108" s="192"/>
      <c r="D108" s="192"/>
      <c r="E108" s="192"/>
      <c r="F108" s="210"/>
      <c r="G108" s="210"/>
      <c r="H108" s="210"/>
      <c r="I108" s="26" t="s">
        <v>188</v>
      </c>
      <c r="J108" s="27">
        <v>0.4</v>
      </c>
      <c r="K108" s="28" t="str">
        <f t="shared" si="82"/>
        <v>公斤</v>
      </c>
      <c r="L108" s="38" t="s">
        <v>41</v>
      </c>
      <c r="M108" s="28">
        <v>2</v>
      </c>
      <c r="N108" s="28" t="str">
        <f t="shared" si="83"/>
        <v>公斤</v>
      </c>
      <c r="O108" s="29" t="s">
        <v>114</v>
      </c>
      <c r="P108" s="30">
        <v>2.8</v>
      </c>
      <c r="Q108" s="30" t="str">
        <f t="shared" si="84"/>
        <v>公斤</v>
      </c>
      <c r="R108" s="28" t="s">
        <v>31</v>
      </c>
      <c r="S108" s="28">
        <v>0.05</v>
      </c>
      <c r="T108" s="33" t="str">
        <f t="shared" si="85"/>
        <v>公斤</v>
      </c>
      <c r="U108" s="33" t="s">
        <v>95</v>
      </c>
      <c r="V108" s="28">
        <v>0.6</v>
      </c>
      <c r="W108" s="35" t="str">
        <f t="shared" si="86"/>
        <v>公斤</v>
      </c>
      <c r="X108" s="2"/>
      <c r="Y108" s="22"/>
      <c r="Z108" s="22"/>
      <c r="AA108" s="22"/>
      <c r="AB108" s="22"/>
      <c r="AC108" s="22"/>
      <c r="AD108" s="22"/>
      <c r="AE108" s="22"/>
    </row>
    <row r="109" spans="1:31" ht="15" customHeight="1">
      <c r="A109" s="23"/>
      <c r="B109" s="191"/>
      <c r="C109" s="192"/>
      <c r="D109" s="192"/>
      <c r="E109" s="192"/>
      <c r="F109" s="210"/>
      <c r="G109" s="210"/>
      <c r="H109" s="210"/>
      <c r="I109" s="26"/>
      <c r="J109" s="27"/>
      <c r="K109" s="28" t="str">
        <f t="shared" si="82"/>
        <v/>
      </c>
      <c r="L109" s="38" t="s">
        <v>31</v>
      </c>
      <c r="M109" s="28">
        <v>0.05</v>
      </c>
      <c r="N109" s="28" t="str">
        <f t="shared" si="83"/>
        <v>公斤</v>
      </c>
      <c r="O109" s="29" t="s">
        <v>57</v>
      </c>
      <c r="P109" s="30">
        <v>2</v>
      </c>
      <c r="Q109" s="30" t="str">
        <f t="shared" si="84"/>
        <v>公斤</v>
      </c>
      <c r="R109" s="28"/>
      <c r="S109" s="28"/>
      <c r="T109" s="33" t="str">
        <f t="shared" si="85"/>
        <v/>
      </c>
      <c r="U109" s="28"/>
      <c r="V109" s="28"/>
      <c r="W109" s="35" t="str">
        <f t="shared" si="86"/>
        <v/>
      </c>
      <c r="X109" s="2"/>
      <c r="Y109" s="22"/>
      <c r="Z109" s="22"/>
      <c r="AA109" s="22"/>
      <c r="AB109" s="22"/>
      <c r="AC109" s="22"/>
      <c r="AD109" s="22"/>
      <c r="AE109" s="22"/>
    </row>
    <row r="110" spans="1:31" ht="15" customHeight="1">
      <c r="A110" s="23"/>
      <c r="B110" s="191"/>
      <c r="C110" s="192"/>
      <c r="D110" s="192"/>
      <c r="E110" s="192"/>
      <c r="F110" s="210"/>
      <c r="G110" s="210"/>
      <c r="H110" s="210"/>
      <c r="I110" s="26"/>
      <c r="J110" s="27"/>
      <c r="K110" s="28" t="str">
        <f t="shared" si="82"/>
        <v/>
      </c>
      <c r="L110" s="38"/>
      <c r="M110" s="28"/>
      <c r="N110" s="28" t="str">
        <f t="shared" si="83"/>
        <v/>
      </c>
      <c r="O110" s="29" t="s">
        <v>71</v>
      </c>
      <c r="P110" s="30">
        <v>1</v>
      </c>
      <c r="Q110" s="30" t="str">
        <f t="shared" si="84"/>
        <v>公斤</v>
      </c>
      <c r="R110" s="28"/>
      <c r="S110" s="28"/>
      <c r="T110" s="33" t="str">
        <f t="shared" si="85"/>
        <v/>
      </c>
      <c r="U110" s="28"/>
      <c r="V110" s="28"/>
      <c r="W110" s="35" t="str">
        <f t="shared" si="86"/>
        <v/>
      </c>
      <c r="X110" s="2"/>
      <c r="Y110" s="22"/>
      <c r="Z110" s="22"/>
      <c r="AA110" s="22"/>
      <c r="AB110" s="22"/>
      <c r="AC110" s="22"/>
      <c r="AD110" s="22"/>
      <c r="AE110" s="22"/>
    </row>
    <row r="111" spans="1:31" ht="15" customHeight="1" thickBot="1">
      <c r="A111" s="39"/>
      <c r="B111" s="191"/>
      <c r="C111" s="192"/>
      <c r="D111" s="192"/>
      <c r="E111" s="192"/>
      <c r="F111" s="210"/>
      <c r="G111" s="210"/>
      <c r="H111" s="210"/>
      <c r="I111" s="42"/>
      <c r="J111" s="43"/>
      <c r="K111" s="61" t="str">
        <f t="shared" si="82"/>
        <v/>
      </c>
      <c r="L111" s="65"/>
      <c r="M111" s="61"/>
      <c r="N111" s="61" t="str">
        <f t="shared" si="83"/>
        <v/>
      </c>
      <c r="O111" s="29" t="s">
        <v>31</v>
      </c>
      <c r="P111" s="30">
        <v>0.05</v>
      </c>
      <c r="Q111" s="46" t="str">
        <f t="shared" si="84"/>
        <v>公斤</v>
      </c>
      <c r="R111" s="61"/>
      <c r="S111" s="61"/>
      <c r="T111" s="64" t="str">
        <f t="shared" si="85"/>
        <v/>
      </c>
      <c r="U111" s="61"/>
      <c r="V111" s="61"/>
      <c r="W111" s="66" t="str">
        <f t="shared" si="86"/>
        <v/>
      </c>
      <c r="X111" s="2"/>
      <c r="Y111" s="22"/>
      <c r="Z111" s="22"/>
      <c r="AA111" s="22"/>
      <c r="AB111" s="22"/>
      <c r="AC111" s="22"/>
      <c r="AD111" s="22"/>
      <c r="AE111" s="22"/>
    </row>
    <row r="112" spans="1:31" ht="15" customHeight="1">
      <c r="A112" s="165" t="s">
        <v>33</v>
      </c>
      <c r="B112" s="50">
        <v>5</v>
      </c>
      <c r="C112" s="50">
        <v>2</v>
      </c>
      <c r="D112" s="50">
        <v>1.7</v>
      </c>
      <c r="E112" s="50">
        <v>2.5</v>
      </c>
      <c r="F112" s="205"/>
      <c r="G112" s="205">
        <v>0</v>
      </c>
      <c r="H112" s="211">
        <f>B112*70+E112*45+D112*25+F112*150+G112*60+C112*75</f>
        <v>655</v>
      </c>
      <c r="I112" s="253" t="s">
        <v>34</v>
      </c>
      <c r="J112" s="251"/>
      <c r="K112" s="52"/>
      <c r="L112" s="268" t="s">
        <v>294</v>
      </c>
      <c r="M112" s="269"/>
      <c r="N112" s="52"/>
      <c r="O112" s="114" t="s">
        <v>158</v>
      </c>
      <c r="P112" s="78"/>
      <c r="Q112" s="52"/>
      <c r="R112" s="52" t="s">
        <v>20</v>
      </c>
      <c r="S112" s="52"/>
      <c r="T112" s="52"/>
      <c r="U112" s="267" t="s">
        <v>38</v>
      </c>
      <c r="V112" s="251"/>
      <c r="W112" s="53"/>
      <c r="X112" s="54"/>
      <c r="Y112" s="22" t="str">
        <f>A112</f>
        <v>f2</v>
      </c>
      <c r="Z112" s="22" t="str">
        <f>I113&amp;" "&amp;I114&amp;" "&amp;I115&amp;" "&amp;I116&amp;" "&amp;I117</f>
        <v xml:space="preserve">米 糙米   </v>
      </c>
      <c r="AA112" s="22" t="str">
        <f>L113&amp;" "&amp;L114&amp;" "&amp;L115&amp;" "&amp;L116&amp;" "&amp;L117</f>
        <v>麵腸 胡蘿蔔 花胡瓜 油花生 薑</v>
      </c>
      <c r="AB112" s="22" t="str">
        <f>O113&amp;" "&amp;O114&amp;" "&amp;O115&amp;" "&amp;O116&amp;" "&amp;O117</f>
        <v xml:space="preserve">豆干 蘿蔔乾 薑  </v>
      </c>
      <c r="AC112" s="22" t="str">
        <f>R113&amp;" "&amp;R114&amp;" "&amp;R115&amp;" "&amp;R116&amp;" "&amp;R117</f>
        <v xml:space="preserve">蔬菜 薑   </v>
      </c>
      <c r="AD112" s="22" t="str">
        <f>U113&amp;" "&amp;U114&amp;" "&amp;U115&amp;" "&amp;U116&amp;" "&amp;U117</f>
        <v xml:space="preserve">白蘿蔔 薑 素羊肉  </v>
      </c>
      <c r="AE112" s="22"/>
    </row>
    <row r="113" spans="1:31" ht="15" customHeight="1">
      <c r="A113" s="23"/>
      <c r="B113" s="24"/>
      <c r="C113" s="24"/>
      <c r="D113" s="24"/>
      <c r="E113" s="24"/>
      <c r="F113" s="201"/>
      <c r="G113" s="201"/>
      <c r="H113" s="202"/>
      <c r="I113" s="26" t="s">
        <v>21</v>
      </c>
      <c r="J113" s="27">
        <v>7</v>
      </c>
      <c r="K113" s="28" t="str">
        <f t="shared" ref="K113:K117" si="87">IF(J113,"公斤","")</f>
        <v>公斤</v>
      </c>
      <c r="L113" s="174" t="s">
        <v>203</v>
      </c>
      <c r="M113" s="146">
        <v>5.3</v>
      </c>
      <c r="N113" s="28" t="str">
        <f t="shared" ref="N113:N117" si="88">IF(M113,"公斤","")</f>
        <v>公斤</v>
      </c>
      <c r="O113" s="38" t="s">
        <v>65</v>
      </c>
      <c r="P113" s="28">
        <v>4</v>
      </c>
      <c r="Q113" s="28" t="str">
        <f t="shared" ref="Q113:Q117" si="89">IF(P113,"公斤","")</f>
        <v>公斤</v>
      </c>
      <c r="R113" s="33" t="s">
        <v>17</v>
      </c>
      <c r="S113" s="33">
        <v>7</v>
      </c>
      <c r="T113" s="33" t="str">
        <f t="shared" ref="T113:T117" si="90">IF(S113,"公斤","")</f>
        <v>公斤</v>
      </c>
      <c r="U113" s="28" t="s">
        <v>42</v>
      </c>
      <c r="V113" s="28">
        <v>3</v>
      </c>
      <c r="W113" s="35" t="str">
        <f t="shared" ref="W113:W117" si="91">IF(V113,"公斤","")</f>
        <v>公斤</v>
      </c>
      <c r="X113" s="2"/>
      <c r="Y113" s="22"/>
      <c r="Z113" s="22"/>
      <c r="AA113" s="22"/>
      <c r="AB113" s="22"/>
      <c r="AC113" s="22"/>
      <c r="AD113" s="22"/>
      <c r="AE113" s="22"/>
    </row>
    <row r="114" spans="1:31" ht="15" customHeight="1">
      <c r="A114" s="23"/>
      <c r="B114" s="24"/>
      <c r="C114" s="24"/>
      <c r="D114" s="24"/>
      <c r="E114" s="24"/>
      <c r="F114" s="201"/>
      <c r="G114" s="201"/>
      <c r="H114" s="202"/>
      <c r="I114" s="26" t="s">
        <v>43</v>
      </c>
      <c r="J114" s="27">
        <v>3</v>
      </c>
      <c r="K114" s="28" t="str">
        <f t="shared" si="87"/>
        <v>公斤</v>
      </c>
      <c r="L114" s="174" t="s">
        <v>44</v>
      </c>
      <c r="M114" s="146">
        <v>0.5</v>
      </c>
      <c r="N114" s="28" t="str">
        <f t="shared" si="88"/>
        <v>公斤</v>
      </c>
      <c r="O114" s="38" t="s">
        <v>160</v>
      </c>
      <c r="P114" s="28">
        <v>1</v>
      </c>
      <c r="Q114" s="28" t="str">
        <f t="shared" si="89"/>
        <v>公斤</v>
      </c>
      <c r="R114" s="28" t="s">
        <v>31</v>
      </c>
      <c r="S114" s="28">
        <v>0.05</v>
      </c>
      <c r="T114" s="33" t="str">
        <f t="shared" si="90"/>
        <v>公斤</v>
      </c>
      <c r="U114" s="28" t="s">
        <v>31</v>
      </c>
      <c r="V114" s="28">
        <v>0.05</v>
      </c>
      <c r="W114" s="35" t="str">
        <f t="shared" si="91"/>
        <v>公斤</v>
      </c>
      <c r="X114" s="2"/>
      <c r="Y114" s="22"/>
      <c r="Z114" s="22"/>
      <c r="AA114" s="22"/>
      <c r="AB114" s="22"/>
      <c r="AC114" s="22"/>
      <c r="AD114" s="22"/>
      <c r="AE114" s="22"/>
    </row>
    <row r="115" spans="1:31" ht="15" customHeight="1">
      <c r="A115" s="23"/>
      <c r="B115" s="24"/>
      <c r="C115" s="24"/>
      <c r="D115" s="24"/>
      <c r="E115" s="24"/>
      <c r="F115" s="201"/>
      <c r="G115" s="201"/>
      <c r="H115" s="202"/>
      <c r="I115" s="26"/>
      <c r="J115" s="27"/>
      <c r="K115" s="28" t="str">
        <f t="shared" si="87"/>
        <v/>
      </c>
      <c r="L115" s="174" t="s">
        <v>48</v>
      </c>
      <c r="M115" s="146">
        <v>2</v>
      </c>
      <c r="N115" s="28" t="str">
        <f t="shared" si="88"/>
        <v>公斤</v>
      </c>
      <c r="O115" s="151" t="s">
        <v>31</v>
      </c>
      <c r="P115" s="28">
        <v>0.05</v>
      </c>
      <c r="Q115" s="28" t="str">
        <f t="shared" si="89"/>
        <v>公斤</v>
      </c>
      <c r="R115" s="28"/>
      <c r="S115" s="28"/>
      <c r="T115" s="33" t="str">
        <f t="shared" si="90"/>
        <v/>
      </c>
      <c r="U115" s="30" t="s">
        <v>227</v>
      </c>
      <c r="V115" s="30">
        <v>1</v>
      </c>
      <c r="W115" s="117" t="str">
        <f t="shared" si="91"/>
        <v>公斤</v>
      </c>
      <c r="X115" s="2"/>
      <c r="Y115" s="22"/>
      <c r="Z115" s="22"/>
      <c r="AA115" s="22"/>
      <c r="AB115" s="22"/>
      <c r="AC115" s="22"/>
      <c r="AD115" s="22"/>
      <c r="AE115" s="22"/>
    </row>
    <row r="116" spans="1:31" ht="15" customHeight="1">
      <c r="A116" s="23"/>
      <c r="B116" s="24"/>
      <c r="C116" s="24"/>
      <c r="D116" s="24"/>
      <c r="E116" s="24"/>
      <c r="F116" s="201"/>
      <c r="G116" s="201"/>
      <c r="H116" s="202"/>
      <c r="I116" s="26"/>
      <c r="J116" s="27"/>
      <c r="K116" s="28" t="str">
        <f t="shared" si="87"/>
        <v/>
      </c>
      <c r="L116" s="174" t="s">
        <v>49</v>
      </c>
      <c r="M116" s="146">
        <v>0.1</v>
      </c>
      <c r="N116" s="28" t="str">
        <f t="shared" si="88"/>
        <v>公斤</v>
      </c>
      <c r="O116" s="150"/>
      <c r="P116" s="33"/>
      <c r="Q116" s="28" t="str">
        <f t="shared" si="89"/>
        <v/>
      </c>
      <c r="R116" s="28"/>
      <c r="S116" s="28"/>
      <c r="T116" s="33" t="str">
        <f t="shared" si="90"/>
        <v/>
      </c>
      <c r="U116" s="28"/>
      <c r="V116" s="28"/>
      <c r="W116" s="35" t="str">
        <f t="shared" si="91"/>
        <v/>
      </c>
      <c r="X116" s="2"/>
      <c r="Y116" s="22"/>
      <c r="Z116" s="22"/>
      <c r="AA116" s="22"/>
      <c r="AB116" s="22"/>
      <c r="AC116" s="22"/>
      <c r="AD116" s="22"/>
      <c r="AE116" s="22"/>
    </row>
    <row r="117" spans="1:31" ht="15" customHeight="1" thickBot="1">
      <c r="A117" s="39"/>
      <c r="B117" s="59"/>
      <c r="C117" s="59"/>
      <c r="D117" s="59"/>
      <c r="E117" s="59"/>
      <c r="F117" s="207"/>
      <c r="G117" s="207"/>
      <c r="H117" s="208"/>
      <c r="I117" s="42"/>
      <c r="J117" s="43"/>
      <c r="K117" s="61" t="str">
        <f t="shared" si="87"/>
        <v/>
      </c>
      <c r="L117" s="175" t="s">
        <v>31</v>
      </c>
      <c r="M117" s="176">
        <v>0.05</v>
      </c>
      <c r="N117" s="61" t="str">
        <f t="shared" si="88"/>
        <v>公斤</v>
      </c>
      <c r="O117" s="65"/>
      <c r="P117" s="61"/>
      <c r="Q117" s="61" t="str">
        <f t="shared" si="89"/>
        <v/>
      </c>
      <c r="R117" s="61"/>
      <c r="S117" s="61"/>
      <c r="T117" s="64" t="str">
        <f t="shared" si="90"/>
        <v/>
      </c>
      <c r="U117" s="61"/>
      <c r="V117" s="61"/>
      <c r="W117" s="66" t="str">
        <f t="shared" si="91"/>
        <v/>
      </c>
      <c r="X117" s="67"/>
      <c r="Y117" s="22"/>
      <c r="Z117" s="22"/>
      <c r="AA117" s="22"/>
      <c r="AB117" s="22"/>
      <c r="AC117" s="22"/>
      <c r="AD117" s="22"/>
      <c r="AE117" s="22"/>
    </row>
    <row r="118" spans="1:31" ht="15" customHeight="1">
      <c r="A118" s="12" t="s">
        <v>189</v>
      </c>
      <c r="B118" s="191">
        <v>5.3</v>
      </c>
      <c r="C118" s="192">
        <v>3.1</v>
      </c>
      <c r="D118" s="192">
        <v>1.9</v>
      </c>
      <c r="E118" s="192">
        <v>3.2</v>
      </c>
      <c r="F118" s="210">
        <v>0</v>
      </c>
      <c r="G118" s="210">
        <v>0</v>
      </c>
      <c r="H118" s="209">
        <f>B118*70+C118*75+D118*25+E118*45</f>
        <v>795</v>
      </c>
      <c r="I118" s="255" t="s">
        <v>19</v>
      </c>
      <c r="J118" s="249"/>
      <c r="K118" s="17"/>
      <c r="L118" s="260" t="s">
        <v>253</v>
      </c>
      <c r="M118" s="247"/>
      <c r="N118" s="17"/>
      <c r="O118" s="240" t="s">
        <v>254</v>
      </c>
      <c r="P118" s="247"/>
      <c r="Q118" s="115"/>
      <c r="R118" s="17" t="s">
        <v>20</v>
      </c>
      <c r="S118" s="17"/>
      <c r="T118" s="17"/>
      <c r="U118" s="266" t="s">
        <v>191</v>
      </c>
      <c r="V118" s="247"/>
      <c r="W118" s="21"/>
      <c r="X118" s="2"/>
      <c r="Y118" s="22" t="str">
        <f>A118</f>
        <v>j1</v>
      </c>
      <c r="Z118" s="22" t="str">
        <f>I119&amp;" "&amp;I120&amp;" "&amp;I121&amp;" "&amp;I122&amp;" "&amp;I123</f>
        <v xml:space="preserve">米    </v>
      </c>
      <c r="AA118" s="22" t="str">
        <f>L119&amp;" "&amp;L120&amp;" "&amp;L121&amp;" "&amp;L122&amp;" "&amp;L123</f>
        <v>凍豆腐 馬鈴薯 大番茄 薑 番茄醬</v>
      </c>
      <c r="AB118" s="22" t="str">
        <f>O119&amp;" "&amp;O120&amp;" "&amp;O121&amp;" "&amp;O122&amp;" "&amp;O123</f>
        <v xml:space="preserve">雞蛋 九層塔 薑 鮮香菇 </v>
      </c>
      <c r="AC118" s="22" t="str">
        <f>R119&amp;" "&amp;R120&amp;" "&amp;R121&amp;" "&amp;R122&amp;" "&amp;R123</f>
        <v xml:space="preserve">蔬菜 薑   </v>
      </c>
      <c r="AD118" s="22" t="str">
        <f>U119&amp;" "&amp;U120&amp;" "&amp;U121&amp;" "&amp;U122&amp;" "&amp;U123</f>
        <v xml:space="preserve">金針菜乾 薑 榨菜 素羊肉 </v>
      </c>
      <c r="AE118" s="22"/>
    </row>
    <row r="119" spans="1:31" ht="15" customHeight="1">
      <c r="A119" s="23"/>
      <c r="B119" s="191"/>
      <c r="C119" s="192"/>
      <c r="D119" s="192"/>
      <c r="E119" s="192"/>
      <c r="F119" s="210"/>
      <c r="G119" s="210"/>
      <c r="H119" s="210"/>
      <c r="I119" s="26" t="s">
        <v>21</v>
      </c>
      <c r="J119" s="27">
        <v>10</v>
      </c>
      <c r="K119" s="28" t="str">
        <f t="shared" ref="K119:K123" si="92">IF(J119,"公斤","")</f>
        <v>公斤</v>
      </c>
      <c r="L119" s="38" t="s">
        <v>228</v>
      </c>
      <c r="M119" s="28">
        <v>8</v>
      </c>
      <c r="N119" s="28" t="str">
        <f t="shared" ref="N119:N123" si="93">IF(M119,"公斤","")</f>
        <v>公斤</v>
      </c>
      <c r="O119" s="29" t="s">
        <v>40</v>
      </c>
      <c r="P119" s="30">
        <v>5.5</v>
      </c>
      <c r="Q119" s="30" t="str">
        <f t="shared" ref="Q119:Q123" si="94">IF(P119,"公斤","")</f>
        <v>公斤</v>
      </c>
      <c r="R119" s="33" t="s">
        <v>17</v>
      </c>
      <c r="S119" s="33">
        <v>7</v>
      </c>
      <c r="T119" s="33" t="str">
        <f t="shared" ref="T119:T123" si="95">IF(S119,"公斤","")</f>
        <v>公斤</v>
      </c>
      <c r="U119" s="28" t="s">
        <v>192</v>
      </c>
      <c r="V119" s="28">
        <v>0.1</v>
      </c>
      <c r="W119" s="35" t="str">
        <f t="shared" ref="W119:W123" si="96">IF(V119,"公斤","")</f>
        <v>公斤</v>
      </c>
      <c r="X119" s="2"/>
      <c r="Y119" s="22"/>
      <c r="Z119" s="22"/>
      <c r="AA119" s="22"/>
      <c r="AB119" s="22"/>
      <c r="AC119" s="22"/>
      <c r="AD119" s="22"/>
      <c r="AE119" s="22"/>
    </row>
    <row r="120" spans="1:31" ht="15" customHeight="1">
      <c r="A120" s="23"/>
      <c r="B120" s="191"/>
      <c r="C120" s="192"/>
      <c r="D120" s="192"/>
      <c r="E120" s="192"/>
      <c r="F120" s="210"/>
      <c r="G120" s="210"/>
      <c r="H120" s="210"/>
      <c r="I120" s="26"/>
      <c r="J120" s="27"/>
      <c r="K120" s="28" t="str">
        <f t="shared" si="92"/>
        <v/>
      </c>
      <c r="L120" s="38" t="s">
        <v>179</v>
      </c>
      <c r="M120" s="28">
        <v>1</v>
      </c>
      <c r="N120" s="28" t="str">
        <f t="shared" si="93"/>
        <v>公斤</v>
      </c>
      <c r="O120" s="29" t="s">
        <v>70</v>
      </c>
      <c r="P120" s="30">
        <v>0.02</v>
      </c>
      <c r="Q120" s="30" t="str">
        <f t="shared" si="94"/>
        <v>公斤</v>
      </c>
      <c r="R120" s="28" t="s">
        <v>31</v>
      </c>
      <c r="S120" s="28">
        <v>0.05</v>
      </c>
      <c r="T120" s="33" t="str">
        <f t="shared" si="95"/>
        <v>公斤</v>
      </c>
      <c r="U120" s="44" t="s">
        <v>31</v>
      </c>
      <c r="V120" s="44">
        <v>0.05</v>
      </c>
      <c r="W120" s="35" t="str">
        <f t="shared" si="96"/>
        <v>公斤</v>
      </c>
      <c r="X120" s="2"/>
      <c r="Y120" s="22"/>
      <c r="Z120" s="22"/>
      <c r="AA120" s="22"/>
      <c r="AB120" s="22"/>
      <c r="AC120" s="22"/>
      <c r="AD120" s="22"/>
      <c r="AE120" s="22"/>
    </row>
    <row r="121" spans="1:31" ht="15" customHeight="1">
      <c r="A121" s="23"/>
      <c r="B121" s="191"/>
      <c r="C121" s="192"/>
      <c r="D121" s="192"/>
      <c r="E121" s="192"/>
      <c r="F121" s="210"/>
      <c r="G121" s="210"/>
      <c r="H121" s="210"/>
      <c r="I121" s="26"/>
      <c r="J121" s="27"/>
      <c r="K121" s="28" t="str">
        <f t="shared" si="92"/>
        <v/>
      </c>
      <c r="L121" s="38" t="s">
        <v>45</v>
      </c>
      <c r="M121" s="28">
        <v>1</v>
      </c>
      <c r="N121" s="28" t="str">
        <f t="shared" si="93"/>
        <v>公斤</v>
      </c>
      <c r="O121" s="29" t="s">
        <v>31</v>
      </c>
      <c r="P121" s="157">
        <v>0.05</v>
      </c>
      <c r="Q121" s="30" t="str">
        <f t="shared" si="94"/>
        <v>公斤</v>
      </c>
      <c r="R121" s="28"/>
      <c r="S121" s="28"/>
      <c r="T121" s="33" t="str">
        <f t="shared" si="95"/>
        <v/>
      </c>
      <c r="U121" s="28" t="s">
        <v>193</v>
      </c>
      <c r="V121" s="28">
        <v>1</v>
      </c>
      <c r="W121" s="35" t="str">
        <f t="shared" si="96"/>
        <v>公斤</v>
      </c>
      <c r="X121" s="2"/>
      <c r="Y121" s="22"/>
      <c r="Z121" s="22"/>
      <c r="AA121" s="22"/>
      <c r="AB121" s="22"/>
      <c r="AC121" s="22"/>
      <c r="AD121" s="22"/>
      <c r="AE121" s="22"/>
    </row>
    <row r="122" spans="1:31" ht="15" customHeight="1">
      <c r="A122" s="23"/>
      <c r="B122" s="191"/>
      <c r="C122" s="192"/>
      <c r="D122" s="192"/>
      <c r="E122" s="192"/>
      <c r="F122" s="210"/>
      <c r="G122" s="210"/>
      <c r="H122" s="210"/>
      <c r="I122" s="26"/>
      <c r="J122" s="27"/>
      <c r="K122" s="28" t="str">
        <f t="shared" si="92"/>
        <v/>
      </c>
      <c r="L122" s="38" t="s">
        <v>31</v>
      </c>
      <c r="M122" s="28">
        <v>0.05</v>
      </c>
      <c r="N122" s="28" t="str">
        <f t="shared" si="93"/>
        <v>公斤</v>
      </c>
      <c r="O122" s="29" t="s">
        <v>120</v>
      </c>
      <c r="P122" s="157">
        <v>1</v>
      </c>
      <c r="Q122" s="30" t="str">
        <f t="shared" si="94"/>
        <v>公斤</v>
      </c>
      <c r="R122" s="28"/>
      <c r="S122" s="28"/>
      <c r="T122" s="33" t="str">
        <f t="shared" si="95"/>
        <v/>
      </c>
      <c r="U122" s="76" t="s">
        <v>227</v>
      </c>
      <c r="V122" s="30">
        <v>1</v>
      </c>
      <c r="W122" s="117" t="str">
        <f t="shared" si="96"/>
        <v>公斤</v>
      </c>
      <c r="X122" s="2"/>
      <c r="Y122" s="22"/>
      <c r="Z122" s="22"/>
      <c r="AA122" s="22"/>
      <c r="AB122" s="22"/>
      <c r="AC122" s="22"/>
      <c r="AD122" s="22"/>
      <c r="AE122" s="22"/>
    </row>
    <row r="123" spans="1:31" ht="15" customHeight="1" thickBot="1">
      <c r="A123" s="39"/>
      <c r="B123" s="191"/>
      <c r="C123" s="192"/>
      <c r="D123" s="192"/>
      <c r="E123" s="192"/>
      <c r="F123" s="210"/>
      <c r="G123" s="210"/>
      <c r="H123" s="210"/>
      <c r="I123" s="42"/>
      <c r="J123" s="43"/>
      <c r="K123" s="44" t="str">
        <f t="shared" si="92"/>
        <v/>
      </c>
      <c r="L123" s="65" t="s">
        <v>194</v>
      </c>
      <c r="M123" s="61"/>
      <c r="N123" s="44" t="str">
        <f t="shared" si="93"/>
        <v/>
      </c>
      <c r="O123" s="45"/>
      <c r="P123" s="46"/>
      <c r="Q123" s="58" t="str">
        <f t="shared" si="94"/>
        <v/>
      </c>
      <c r="R123" s="44"/>
      <c r="S123" s="44"/>
      <c r="T123" s="47" t="str">
        <f t="shared" si="95"/>
        <v/>
      </c>
      <c r="U123" s="8"/>
      <c r="V123" s="8"/>
      <c r="W123" s="49" t="str">
        <f t="shared" si="96"/>
        <v/>
      </c>
      <c r="X123" s="2"/>
      <c r="Y123" s="22"/>
      <c r="Z123" s="22"/>
      <c r="AA123" s="22"/>
      <c r="AB123" s="22"/>
      <c r="AC123" s="22"/>
      <c r="AD123" s="22"/>
      <c r="AE123" s="22"/>
    </row>
    <row r="124" spans="1:31" ht="15" customHeight="1">
      <c r="A124" s="12" t="s">
        <v>195</v>
      </c>
      <c r="B124" s="191">
        <v>5</v>
      </c>
      <c r="C124" s="192">
        <v>2.7</v>
      </c>
      <c r="D124" s="192">
        <v>2.2999999999999998</v>
      </c>
      <c r="E124" s="192">
        <v>3</v>
      </c>
      <c r="F124" s="210">
        <v>0</v>
      </c>
      <c r="G124" s="210">
        <v>0</v>
      </c>
      <c r="H124" s="209">
        <f>B124*70+C124*75+D124*25+E124*45</f>
        <v>745</v>
      </c>
      <c r="I124" s="255" t="s">
        <v>34</v>
      </c>
      <c r="J124" s="249"/>
      <c r="K124" s="52"/>
      <c r="L124" s="260" t="s">
        <v>255</v>
      </c>
      <c r="M124" s="247"/>
      <c r="N124" s="52"/>
      <c r="O124" s="265" t="s">
        <v>289</v>
      </c>
      <c r="P124" s="252"/>
      <c r="Q124" s="52"/>
      <c r="R124" s="52" t="s">
        <v>20</v>
      </c>
      <c r="S124" s="52"/>
      <c r="T124" s="52"/>
      <c r="U124" s="266" t="s">
        <v>196</v>
      </c>
      <c r="V124" s="247"/>
      <c r="W124" s="53"/>
      <c r="X124" s="2"/>
      <c r="Y124" s="22" t="str">
        <f>A124</f>
        <v>j2</v>
      </c>
      <c r="Z124" s="22" t="str">
        <f>I125&amp;" "&amp;I126&amp;" "&amp;I127&amp;" "&amp;I128&amp;" "&amp;I129</f>
        <v xml:space="preserve">米 糙米   </v>
      </c>
      <c r="AA124" s="22" t="str">
        <f>L125&amp;" "&amp;L126&amp;" "&amp;L127&amp;" "&amp;L128&amp;" "&amp;L129</f>
        <v xml:space="preserve">豆干 醃漬花胡瓜 薑  </v>
      </c>
      <c r="AB124" s="22" t="str">
        <f>O125&amp;" "&amp;O126&amp;" "&amp;O127&amp;" "&amp;O128&amp;" "&amp;O129</f>
        <v xml:space="preserve">綠豆芽 素肉 胡蘿蔔 薑 </v>
      </c>
      <c r="AC124" s="22" t="str">
        <f>R125&amp;" "&amp;R126&amp;" "&amp;R127&amp;" "&amp;R128&amp;" "&amp;R129</f>
        <v xml:space="preserve">蔬菜 薑   </v>
      </c>
      <c r="AD124" s="22" t="str">
        <f>U125&amp;" "&amp;U126&amp;" "&amp;U127&amp;" "&amp;U128&amp;" "&amp;U129</f>
        <v xml:space="preserve">乾海帶 雞蛋 薑  </v>
      </c>
      <c r="AE124" s="22"/>
    </row>
    <row r="125" spans="1:31" ht="15" customHeight="1">
      <c r="A125" s="23"/>
      <c r="B125" s="191"/>
      <c r="C125" s="192"/>
      <c r="D125" s="192"/>
      <c r="E125" s="192"/>
      <c r="F125" s="210"/>
      <c r="G125" s="210"/>
      <c r="H125" s="210"/>
      <c r="I125" s="26" t="s">
        <v>21</v>
      </c>
      <c r="J125" s="27">
        <v>7</v>
      </c>
      <c r="K125" s="28" t="str">
        <f t="shared" ref="K125:K129" si="97">IF(J125,"公斤","")</f>
        <v>公斤</v>
      </c>
      <c r="L125" s="38" t="s">
        <v>65</v>
      </c>
      <c r="M125" s="28">
        <v>6</v>
      </c>
      <c r="N125" s="28" t="str">
        <f t="shared" ref="N125:N129" si="98">IF(M125,"公斤","")</f>
        <v>公斤</v>
      </c>
      <c r="O125" s="178" t="s">
        <v>290</v>
      </c>
      <c r="P125" s="179">
        <v>5</v>
      </c>
      <c r="Q125" s="28" t="str">
        <f t="shared" ref="Q125:Q129" si="99">IF(P125,"公斤","")</f>
        <v>公斤</v>
      </c>
      <c r="R125" s="33" t="s">
        <v>17</v>
      </c>
      <c r="S125" s="33">
        <v>7</v>
      </c>
      <c r="T125" s="33" t="str">
        <f t="shared" ref="T125:T129" si="100">IF(S125,"公斤","")</f>
        <v>公斤</v>
      </c>
      <c r="U125" s="28" t="s">
        <v>94</v>
      </c>
      <c r="V125" s="28">
        <v>0.1</v>
      </c>
      <c r="W125" s="35" t="str">
        <f t="shared" ref="W125:W129" si="101">IF(V125,"公斤","")</f>
        <v>公斤</v>
      </c>
      <c r="X125" s="2"/>
      <c r="Y125" s="22"/>
      <c r="Z125" s="22"/>
      <c r="AA125" s="22"/>
      <c r="AB125" s="22"/>
      <c r="AC125" s="22"/>
      <c r="AD125" s="22"/>
      <c r="AE125" s="22"/>
    </row>
    <row r="126" spans="1:31" ht="15" customHeight="1">
      <c r="A126" s="23"/>
      <c r="B126" s="191"/>
      <c r="C126" s="192"/>
      <c r="D126" s="192"/>
      <c r="E126" s="192"/>
      <c r="F126" s="210"/>
      <c r="G126" s="210"/>
      <c r="H126" s="210"/>
      <c r="I126" s="26" t="s">
        <v>43</v>
      </c>
      <c r="J126" s="27">
        <v>3</v>
      </c>
      <c r="K126" s="28" t="str">
        <f t="shared" si="97"/>
        <v>公斤</v>
      </c>
      <c r="L126" s="38" t="s">
        <v>134</v>
      </c>
      <c r="M126" s="28">
        <v>2</v>
      </c>
      <c r="N126" s="28" t="str">
        <f t="shared" si="98"/>
        <v>公斤</v>
      </c>
      <c r="O126" s="229" t="s">
        <v>229</v>
      </c>
      <c r="P126" s="230">
        <v>0.6</v>
      </c>
      <c r="Q126" s="28" t="str">
        <f t="shared" si="99"/>
        <v>公斤</v>
      </c>
      <c r="R126" s="28" t="s">
        <v>31</v>
      </c>
      <c r="S126" s="28">
        <v>0.05</v>
      </c>
      <c r="T126" s="33" t="str">
        <f t="shared" si="100"/>
        <v>公斤</v>
      </c>
      <c r="U126" s="28" t="s">
        <v>40</v>
      </c>
      <c r="V126" s="28">
        <v>1</v>
      </c>
      <c r="W126" s="35" t="str">
        <f t="shared" si="101"/>
        <v>公斤</v>
      </c>
      <c r="X126" s="2"/>
      <c r="Y126" s="22"/>
      <c r="Z126" s="22"/>
      <c r="AA126" s="22"/>
      <c r="AB126" s="22"/>
      <c r="AC126" s="22"/>
      <c r="AD126" s="22"/>
      <c r="AE126" s="22"/>
    </row>
    <row r="127" spans="1:31" ht="15" customHeight="1">
      <c r="A127" s="23"/>
      <c r="B127" s="191"/>
      <c r="C127" s="192"/>
      <c r="D127" s="192"/>
      <c r="E127" s="192"/>
      <c r="F127" s="210"/>
      <c r="G127" s="210"/>
      <c r="H127" s="210"/>
      <c r="I127" s="26"/>
      <c r="J127" s="27"/>
      <c r="K127" s="28" t="str">
        <f t="shared" si="97"/>
        <v/>
      </c>
      <c r="L127" s="38" t="s">
        <v>31</v>
      </c>
      <c r="M127" s="28">
        <v>0.05</v>
      </c>
      <c r="N127" s="28" t="str">
        <f t="shared" si="98"/>
        <v>公斤</v>
      </c>
      <c r="O127" s="174" t="s">
        <v>44</v>
      </c>
      <c r="P127" s="146">
        <v>0.5</v>
      </c>
      <c r="Q127" s="28" t="str">
        <f t="shared" si="99"/>
        <v>公斤</v>
      </c>
      <c r="R127" s="28"/>
      <c r="S127" s="28"/>
      <c r="T127" s="33" t="str">
        <f t="shared" si="100"/>
        <v/>
      </c>
      <c r="U127" s="28" t="s">
        <v>31</v>
      </c>
      <c r="V127" s="28">
        <v>0.05</v>
      </c>
      <c r="W127" s="35" t="str">
        <f t="shared" si="101"/>
        <v>公斤</v>
      </c>
      <c r="X127" s="2"/>
      <c r="Y127" s="22"/>
      <c r="Z127" s="22"/>
      <c r="AA127" s="22"/>
      <c r="AB127" s="22"/>
      <c r="AC127" s="22"/>
      <c r="AD127" s="22"/>
      <c r="AE127" s="22"/>
    </row>
    <row r="128" spans="1:31" ht="15" customHeight="1">
      <c r="A128" s="23"/>
      <c r="B128" s="191"/>
      <c r="C128" s="192"/>
      <c r="D128" s="192"/>
      <c r="E128" s="192"/>
      <c r="F128" s="210"/>
      <c r="G128" s="210"/>
      <c r="H128" s="210"/>
      <c r="I128" s="26"/>
      <c r="J128" s="27"/>
      <c r="K128" s="28" t="str">
        <f t="shared" si="97"/>
        <v/>
      </c>
      <c r="L128" s="38"/>
      <c r="M128" s="28"/>
      <c r="N128" s="28" t="str">
        <f t="shared" si="98"/>
        <v/>
      </c>
      <c r="O128" s="174" t="s">
        <v>31</v>
      </c>
      <c r="P128" s="146">
        <v>0.05</v>
      </c>
      <c r="Q128" s="28" t="str">
        <f t="shared" si="99"/>
        <v>公斤</v>
      </c>
      <c r="R128" s="28"/>
      <c r="S128" s="28"/>
      <c r="T128" s="33" t="str">
        <f t="shared" si="100"/>
        <v/>
      </c>
      <c r="U128" s="28"/>
      <c r="V128" s="28"/>
      <c r="W128" s="35" t="str">
        <f t="shared" si="101"/>
        <v/>
      </c>
      <c r="X128" s="2"/>
      <c r="Y128" s="22"/>
      <c r="Z128" s="22"/>
      <c r="AA128" s="22"/>
      <c r="AB128" s="22"/>
      <c r="AC128" s="22"/>
      <c r="AD128" s="22"/>
      <c r="AE128" s="22"/>
    </row>
    <row r="129" spans="1:31" ht="15" customHeight="1" thickBot="1">
      <c r="A129" s="39"/>
      <c r="B129" s="191"/>
      <c r="C129" s="192"/>
      <c r="D129" s="192"/>
      <c r="E129" s="192"/>
      <c r="F129" s="210"/>
      <c r="G129" s="210"/>
      <c r="H129" s="210"/>
      <c r="I129" s="42"/>
      <c r="J129" s="43"/>
      <c r="K129" s="61" t="str">
        <f t="shared" si="97"/>
        <v/>
      </c>
      <c r="L129" s="65"/>
      <c r="M129" s="61"/>
      <c r="N129" s="61" t="str">
        <f t="shared" si="98"/>
        <v/>
      </c>
      <c r="O129" s="231"/>
      <c r="P129" s="232"/>
      <c r="Q129" s="61" t="str">
        <f t="shared" si="99"/>
        <v/>
      </c>
      <c r="R129" s="61"/>
      <c r="S129" s="61"/>
      <c r="T129" s="64" t="str">
        <f t="shared" si="100"/>
        <v/>
      </c>
      <c r="U129" s="61"/>
      <c r="V129" s="61"/>
      <c r="W129" s="66" t="str">
        <f t="shared" si="101"/>
        <v/>
      </c>
      <c r="X129" s="2"/>
      <c r="Y129" s="22"/>
      <c r="Z129" s="22"/>
      <c r="AA129" s="22"/>
      <c r="AB129" s="22"/>
      <c r="AC129" s="22"/>
      <c r="AD129" s="22"/>
      <c r="AE129" s="22"/>
    </row>
    <row r="130" spans="1:31" ht="15" customHeight="1">
      <c r="A130" s="12" t="s">
        <v>197</v>
      </c>
      <c r="B130" s="191">
        <v>4</v>
      </c>
      <c r="C130" s="192">
        <v>3</v>
      </c>
      <c r="D130" s="192">
        <v>2</v>
      </c>
      <c r="E130" s="192">
        <v>3</v>
      </c>
      <c r="F130" s="210">
        <v>0</v>
      </c>
      <c r="G130" s="210">
        <v>0</v>
      </c>
      <c r="H130" s="209">
        <f>B130*70+C130*75+D130*25+E130*45</f>
        <v>690</v>
      </c>
      <c r="I130" s="255" t="s">
        <v>198</v>
      </c>
      <c r="J130" s="249"/>
      <c r="K130" s="17"/>
      <c r="L130" s="260" t="s">
        <v>233</v>
      </c>
      <c r="M130" s="247"/>
      <c r="N130" s="17"/>
      <c r="O130" s="260" t="s">
        <v>199</v>
      </c>
      <c r="P130" s="247"/>
      <c r="Q130" s="17"/>
      <c r="R130" s="17" t="s">
        <v>20</v>
      </c>
      <c r="S130" s="17"/>
      <c r="T130" s="17"/>
      <c r="U130" s="266" t="s">
        <v>200</v>
      </c>
      <c r="V130" s="247"/>
      <c r="W130" s="21"/>
      <c r="X130" s="2"/>
      <c r="Y130" s="22" t="str">
        <f>A130</f>
        <v>j3</v>
      </c>
      <c r="Z130" s="22" t="str">
        <f>I131&amp;" "&amp;I132&amp;" "&amp;I133&amp;" "&amp;I134&amp;" "&amp;I135</f>
        <v xml:space="preserve">刈包    </v>
      </c>
      <c r="AA130" s="22" t="str">
        <f>L131&amp;" "&amp;L132&amp;" "&amp;L133&amp;" "&amp;L134&amp;" "&amp;L135</f>
        <v xml:space="preserve">素排    </v>
      </c>
      <c r="AB130" s="22" t="str">
        <f>O131&amp;" "&amp;O132&amp;" "&amp;O133&amp;" "&amp;O134&amp;" "&amp;O135</f>
        <v xml:space="preserve">酸菜 麵腸 薑  </v>
      </c>
      <c r="AC130" s="22" t="str">
        <f>R131&amp;" "&amp;R132&amp;" "&amp;R133&amp;" "&amp;R134&amp;" "&amp;R135</f>
        <v xml:space="preserve">蔬菜 薑   </v>
      </c>
      <c r="AD130" s="22" t="str">
        <f>U131&amp;" "&amp;U132&amp;" "&amp;U133&amp;" "&amp;U134&amp;" "&amp;U135</f>
        <v>雞蛋 糙米 胡蘿蔔 乾香菇 蒲瓜</v>
      </c>
      <c r="AE130" s="22"/>
    </row>
    <row r="131" spans="1:31" ht="15" customHeight="1">
      <c r="A131" s="23"/>
      <c r="B131" s="191"/>
      <c r="C131" s="192"/>
      <c r="D131" s="192"/>
      <c r="E131" s="192"/>
      <c r="F131" s="210"/>
      <c r="G131" s="210"/>
      <c r="H131" s="210"/>
      <c r="I131" s="26" t="s">
        <v>201</v>
      </c>
      <c r="J131" s="27">
        <v>4</v>
      </c>
      <c r="K131" s="28" t="str">
        <f t="shared" ref="K131:K135" si="102">IF(J131,"公斤","")</f>
        <v>公斤</v>
      </c>
      <c r="L131" s="38" t="s">
        <v>234</v>
      </c>
      <c r="M131" s="28">
        <v>6</v>
      </c>
      <c r="N131" s="28" t="str">
        <f t="shared" ref="N131:N135" si="103">IF(M131,"公斤","")</f>
        <v>公斤</v>
      </c>
      <c r="O131" s="38" t="s">
        <v>202</v>
      </c>
      <c r="P131" s="28">
        <v>3</v>
      </c>
      <c r="Q131" s="28" t="str">
        <f t="shared" ref="Q131:Q135" si="104">IF(P131,"公斤","")</f>
        <v>公斤</v>
      </c>
      <c r="R131" s="33" t="s">
        <v>17</v>
      </c>
      <c r="S131" s="33">
        <v>7</v>
      </c>
      <c r="T131" s="33" t="str">
        <f t="shared" ref="T131:T135" si="105">IF(S131,"公斤","")</f>
        <v>公斤</v>
      </c>
      <c r="U131" s="28" t="s">
        <v>40</v>
      </c>
      <c r="V131" s="28">
        <v>1</v>
      </c>
      <c r="W131" s="35" t="str">
        <f t="shared" ref="W131:W135" si="106">IF(V131,"公斤","")</f>
        <v>公斤</v>
      </c>
      <c r="X131" s="2"/>
      <c r="Y131" s="22"/>
      <c r="Z131" s="22"/>
      <c r="AA131" s="22"/>
      <c r="AB131" s="22"/>
      <c r="AC131" s="22"/>
      <c r="AD131" s="22"/>
      <c r="AE131" s="22"/>
    </row>
    <row r="132" spans="1:31" ht="15" customHeight="1">
      <c r="A132" s="23"/>
      <c r="B132" s="191"/>
      <c r="C132" s="192"/>
      <c r="D132" s="192"/>
      <c r="E132" s="192"/>
      <c r="F132" s="210"/>
      <c r="G132" s="210"/>
      <c r="H132" s="210"/>
      <c r="I132" s="26"/>
      <c r="J132" s="27"/>
      <c r="K132" s="28" t="str">
        <f t="shared" si="102"/>
        <v/>
      </c>
      <c r="L132" s="38"/>
      <c r="M132" s="28"/>
      <c r="N132" s="28" t="str">
        <f t="shared" si="103"/>
        <v/>
      </c>
      <c r="O132" s="38" t="s">
        <v>203</v>
      </c>
      <c r="P132" s="28">
        <v>3</v>
      </c>
      <c r="Q132" s="28" t="str">
        <f t="shared" si="104"/>
        <v>公斤</v>
      </c>
      <c r="R132" s="28" t="s">
        <v>31</v>
      </c>
      <c r="S132" s="28">
        <v>0.05</v>
      </c>
      <c r="T132" s="33" t="str">
        <f t="shared" si="105"/>
        <v>公斤</v>
      </c>
      <c r="U132" s="33" t="s">
        <v>43</v>
      </c>
      <c r="V132" s="28">
        <v>4</v>
      </c>
      <c r="W132" s="35" t="str">
        <f t="shared" si="106"/>
        <v>公斤</v>
      </c>
      <c r="X132" s="2"/>
      <c r="Y132" s="22"/>
      <c r="Z132" s="22"/>
      <c r="AA132" s="22"/>
      <c r="AB132" s="22"/>
      <c r="AC132" s="22"/>
      <c r="AD132" s="22"/>
      <c r="AE132" s="22"/>
    </row>
    <row r="133" spans="1:31" ht="15" customHeight="1">
      <c r="A133" s="23"/>
      <c r="B133" s="191"/>
      <c r="C133" s="192"/>
      <c r="D133" s="192"/>
      <c r="E133" s="192"/>
      <c r="F133" s="210"/>
      <c r="G133" s="210"/>
      <c r="H133" s="210"/>
      <c r="I133" s="26"/>
      <c r="J133" s="27"/>
      <c r="K133" s="28" t="str">
        <f t="shared" si="102"/>
        <v/>
      </c>
      <c r="L133" s="38"/>
      <c r="M133" s="28"/>
      <c r="N133" s="28" t="str">
        <f t="shared" si="103"/>
        <v/>
      </c>
      <c r="O133" s="38" t="s">
        <v>31</v>
      </c>
      <c r="P133" s="28">
        <v>0.05</v>
      </c>
      <c r="Q133" s="28" t="str">
        <f t="shared" si="104"/>
        <v>公斤</v>
      </c>
      <c r="R133" s="28"/>
      <c r="S133" s="28"/>
      <c r="T133" s="33" t="str">
        <f t="shared" si="105"/>
        <v/>
      </c>
      <c r="U133" s="28" t="s">
        <v>44</v>
      </c>
      <c r="V133" s="28">
        <v>0.5</v>
      </c>
      <c r="W133" s="35" t="str">
        <f t="shared" si="106"/>
        <v>公斤</v>
      </c>
      <c r="X133" s="2"/>
      <c r="Y133" s="22"/>
      <c r="Z133" s="22"/>
      <c r="AA133" s="22"/>
      <c r="AB133" s="22"/>
      <c r="AC133" s="22"/>
      <c r="AD133" s="22"/>
      <c r="AE133" s="22"/>
    </row>
    <row r="134" spans="1:31" ht="15" customHeight="1">
      <c r="A134" s="23"/>
      <c r="B134" s="191"/>
      <c r="C134" s="192"/>
      <c r="D134" s="192"/>
      <c r="E134" s="192"/>
      <c r="F134" s="210"/>
      <c r="G134" s="210"/>
      <c r="H134" s="210"/>
      <c r="I134" s="26"/>
      <c r="J134" s="27"/>
      <c r="K134" s="28" t="str">
        <f t="shared" si="102"/>
        <v/>
      </c>
      <c r="L134" s="38"/>
      <c r="M134" s="28"/>
      <c r="N134" s="28" t="str">
        <f t="shared" si="103"/>
        <v/>
      </c>
      <c r="O134" s="38"/>
      <c r="P134" s="28"/>
      <c r="Q134" s="28" t="str">
        <f t="shared" si="104"/>
        <v/>
      </c>
      <c r="R134" s="28"/>
      <c r="S134" s="28"/>
      <c r="T134" s="33" t="str">
        <f t="shared" si="105"/>
        <v/>
      </c>
      <c r="U134" s="28" t="s">
        <v>29</v>
      </c>
      <c r="V134" s="28">
        <v>0.01</v>
      </c>
      <c r="W134" s="35" t="str">
        <f t="shared" si="106"/>
        <v>公斤</v>
      </c>
      <c r="X134" s="2"/>
      <c r="Y134" s="22"/>
      <c r="Z134" s="22"/>
      <c r="AA134" s="22"/>
      <c r="AB134" s="22"/>
      <c r="AC134" s="22"/>
      <c r="AD134" s="22"/>
      <c r="AE134" s="22"/>
    </row>
    <row r="135" spans="1:31" ht="15" customHeight="1" thickBot="1">
      <c r="A135" s="39"/>
      <c r="B135" s="191"/>
      <c r="C135" s="192"/>
      <c r="D135" s="192"/>
      <c r="E135" s="192"/>
      <c r="F135" s="210"/>
      <c r="G135" s="210"/>
      <c r="H135" s="210"/>
      <c r="I135" s="42"/>
      <c r="J135" s="43"/>
      <c r="K135" s="44" t="str">
        <f t="shared" si="102"/>
        <v/>
      </c>
      <c r="L135" s="65"/>
      <c r="M135" s="61"/>
      <c r="N135" s="44" t="str">
        <f t="shared" si="103"/>
        <v/>
      </c>
      <c r="O135" s="65"/>
      <c r="P135" s="61"/>
      <c r="Q135" s="44" t="str">
        <f t="shared" si="104"/>
        <v/>
      </c>
      <c r="R135" s="44"/>
      <c r="S135" s="44"/>
      <c r="T135" s="47" t="str">
        <f t="shared" si="105"/>
        <v/>
      </c>
      <c r="U135" s="61" t="s">
        <v>204</v>
      </c>
      <c r="V135" s="61">
        <v>2</v>
      </c>
      <c r="W135" s="49" t="str">
        <f t="shared" si="106"/>
        <v>公斤</v>
      </c>
      <c r="X135" s="2"/>
      <c r="Y135" s="22"/>
      <c r="Z135" s="22"/>
      <c r="AA135" s="22"/>
      <c r="AB135" s="22"/>
      <c r="AC135" s="22"/>
      <c r="AD135" s="22"/>
      <c r="AE135" s="22"/>
    </row>
    <row r="136" spans="1:31" ht="15" customHeight="1">
      <c r="A136" s="12" t="s">
        <v>205</v>
      </c>
      <c r="B136" s="191">
        <v>6.4</v>
      </c>
      <c r="C136" s="192">
        <v>3</v>
      </c>
      <c r="D136" s="192">
        <v>1.6</v>
      </c>
      <c r="E136" s="192">
        <v>3</v>
      </c>
      <c r="F136" s="210">
        <v>0</v>
      </c>
      <c r="G136" s="210">
        <v>0</v>
      </c>
      <c r="H136" s="209">
        <f>B136*70+C136*75+D136*25+E136*45</f>
        <v>848</v>
      </c>
      <c r="I136" s="255" t="s">
        <v>34</v>
      </c>
      <c r="J136" s="249"/>
      <c r="K136" s="52"/>
      <c r="L136" s="172" t="s">
        <v>235</v>
      </c>
      <c r="M136" s="173"/>
      <c r="N136" s="52"/>
      <c r="O136" s="264" t="s">
        <v>37</v>
      </c>
      <c r="P136" s="247"/>
      <c r="Q136" s="52"/>
      <c r="R136" s="52" t="s">
        <v>20</v>
      </c>
      <c r="S136" s="52"/>
      <c r="T136" s="52"/>
      <c r="U136" s="260" t="s">
        <v>292</v>
      </c>
      <c r="V136" s="252"/>
      <c r="W136" s="53"/>
      <c r="X136" s="2"/>
      <c r="Y136" s="22" t="str">
        <f>A136</f>
        <v>j4</v>
      </c>
      <c r="Z136" s="22" t="str">
        <f>I137&amp;" "&amp;I138&amp;" "&amp;I139&amp;" "&amp;I140&amp;" "&amp;I141</f>
        <v xml:space="preserve">米 糙米   </v>
      </c>
      <c r="AA136" s="22" t="str">
        <f>L137&amp;" "&amp;L138&amp;" "&amp;L139&amp;" "&amp;L140&amp;" "&amp;L141</f>
        <v xml:space="preserve">雞蛋    </v>
      </c>
      <c r="AB136" s="22" t="str">
        <f>O137&amp;" "&amp;O138&amp;" "&amp;O139&amp;" "&amp;O140&amp;" "&amp;O141</f>
        <v xml:space="preserve">麻竹筍干 四角油豆腐 薑  </v>
      </c>
      <c r="AC136" s="22" t="str">
        <f>R137&amp;" "&amp;R138&amp;" "&amp;R139&amp;" "&amp;R140&amp;" "&amp;R141</f>
        <v xml:space="preserve">蔬菜 薑   </v>
      </c>
      <c r="AD136" s="22" t="str">
        <f>U137&amp;" "&amp;U138&amp;" "&amp;U139&amp;" "&amp;U140&amp;" "&amp;U141</f>
        <v xml:space="preserve">紅豆 二砂糖   </v>
      </c>
      <c r="AE136" s="22"/>
    </row>
    <row r="137" spans="1:31" ht="15" customHeight="1">
      <c r="A137" s="23"/>
      <c r="B137" s="191"/>
      <c r="C137" s="192"/>
      <c r="D137" s="192"/>
      <c r="E137" s="192"/>
      <c r="F137" s="210"/>
      <c r="G137" s="210"/>
      <c r="H137" s="210"/>
      <c r="I137" s="26" t="s">
        <v>21</v>
      </c>
      <c r="J137" s="27">
        <v>7</v>
      </c>
      <c r="K137" s="28" t="str">
        <f t="shared" ref="K137:K141" si="107">IF(J137,"公斤","")</f>
        <v>公斤</v>
      </c>
      <c r="L137" s="174" t="s">
        <v>40</v>
      </c>
      <c r="M137" s="146">
        <v>5.5</v>
      </c>
      <c r="N137" s="28" t="str">
        <f t="shared" ref="N137:N141" si="108">IF(M137,"公斤","")</f>
        <v>公斤</v>
      </c>
      <c r="O137" s="34" t="s">
        <v>41</v>
      </c>
      <c r="P137" s="33">
        <v>2</v>
      </c>
      <c r="Q137" s="28" t="str">
        <f t="shared" ref="Q137:Q141" si="109">IF(P137,"公斤","")</f>
        <v>公斤</v>
      </c>
      <c r="R137" s="33" t="s">
        <v>17</v>
      </c>
      <c r="S137" s="33">
        <v>7</v>
      </c>
      <c r="T137" s="33" t="str">
        <f t="shared" ref="T137:T141" si="110">IF(S137,"公斤","")</f>
        <v>公斤</v>
      </c>
      <c r="U137" s="235" t="s">
        <v>293</v>
      </c>
      <c r="V137" s="234">
        <v>2.5</v>
      </c>
      <c r="W137" s="236" t="str">
        <f t="shared" ref="W137:W141" si="111">IF(V137,"公斤","")</f>
        <v>公斤</v>
      </c>
      <c r="X137" s="2"/>
      <c r="Y137" s="22"/>
      <c r="Z137" s="22"/>
      <c r="AA137" s="22"/>
      <c r="AB137" s="22"/>
      <c r="AC137" s="22"/>
      <c r="AD137" s="22"/>
      <c r="AE137" s="22"/>
    </row>
    <row r="138" spans="1:31" ht="15" customHeight="1">
      <c r="A138" s="23"/>
      <c r="B138" s="191"/>
      <c r="C138" s="192"/>
      <c r="D138" s="192"/>
      <c r="E138" s="192"/>
      <c r="F138" s="210"/>
      <c r="G138" s="210"/>
      <c r="H138" s="210"/>
      <c r="I138" s="26" t="s">
        <v>43</v>
      </c>
      <c r="J138" s="27">
        <v>3</v>
      </c>
      <c r="K138" s="28" t="str">
        <f t="shared" si="107"/>
        <v>公斤</v>
      </c>
      <c r="L138" s="174"/>
      <c r="M138" s="146"/>
      <c r="N138" s="28" t="str">
        <f t="shared" si="108"/>
        <v/>
      </c>
      <c r="O138" s="34" t="s">
        <v>46</v>
      </c>
      <c r="P138" s="33">
        <v>5.5</v>
      </c>
      <c r="Q138" s="28" t="str">
        <f t="shared" si="109"/>
        <v>公斤</v>
      </c>
      <c r="R138" s="28" t="s">
        <v>31</v>
      </c>
      <c r="S138" s="28">
        <v>0.05</v>
      </c>
      <c r="T138" s="33" t="str">
        <f t="shared" si="110"/>
        <v>公斤</v>
      </c>
      <c r="U138" s="38" t="s">
        <v>69</v>
      </c>
      <c r="V138" s="28">
        <v>1</v>
      </c>
      <c r="W138" s="35" t="str">
        <f t="shared" si="111"/>
        <v>公斤</v>
      </c>
      <c r="X138" s="2"/>
      <c r="Y138" s="22"/>
      <c r="Z138" s="22"/>
      <c r="AA138" s="22"/>
      <c r="AB138" s="22"/>
      <c r="AC138" s="22"/>
      <c r="AD138" s="22"/>
      <c r="AE138" s="22"/>
    </row>
    <row r="139" spans="1:31" ht="15" customHeight="1">
      <c r="A139" s="23"/>
      <c r="B139" s="191"/>
      <c r="C139" s="192"/>
      <c r="D139" s="192"/>
      <c r="E139" s="192"/>
      <c r="F139" s="210"/>
      <c r="G139" s="210"/>
      <c r="H139" s="210"/>
      <c r="I139" s="26"/>
      <c r="J139" s="27"/>
      <c r="K139" s="28" t="str">
        <f t="shared" si="107"/>
        <v/>
      </c>
      <c r="L139" s="174"/>
      <c r="M139" s="146"/>
      <c r="N139" s="28" t="str">
        <f t="shared" si="108"/>
        <v/>
      </c>
      <c r="O139" s="34" t="s">
        <v>31</v>
      </c>
      <c r="P139" s="33">
        <v>0.05</v>
      </c>
      <c r="Q139" s="28" t="str">
        <f t="shared" si="109"/>
        <v>公斤</v>
      </c>
      <c r="R139" s="28"/>
      <c r="S139" s="28"/>
      <c r="T139" s="33" t="str">
        <f t="shared" si="110"/>
        <v/>
      </c>
      <c r="U139" s="38"/>
      <c r="V139" s="28"/>
      <c r="W139" s="35" t="str">
        <f t="shared" si="111"/>
        <v/>
      </c>
      <c r="X139" s="2"/>
      <c r="Y139" s="22"/>
      <c r="Z139" s="22"/>
      <c r="AA139" s="22"/>
      <c r="AB139" s="22"/>
      <c r="AC139" s="22"/>
      <c r="AD139" s="22"/>
      <c r="AE139" s="22"/>
    </row>
    <row r="140" spans="1:31" ht="15" customHeight="1">
      <c r="A140" s="23"/>
      <c r="B140" s="191"/>
      <c r="C140" s="192"/>
      <c r="D140" s="192"/>
      <c r="E140" s="192"/>
      <c r="F140" s="210"/>
      <c r="G140" s="210"/>
      <c r="H140" s="210"/>
      <c r="I140" s="26"/>
      <c r="J140" s="27"/>
      <c r="K140" s="28" t="str">
        <f t="shared" si="107"/>
        <v/>
      </c>
      <c r="L140" s="174"/>
      <c r="M140" s="146"/>
      <c r="N140" s="28" t="str">
        <f t="shared" si="108"/>
        <v/>
      </c>
      <c r="O140" s="38"/>
      <c r="P140" s="28"/>
      <c r="Q140" s="28" t="str">
        <f t="shared" si="109"/>
        <v/>
      </c>
      <c r="R140" s="28"/>
      <c r="S140" s="28"/>
      <c r="T140" s="33" t="str">
        <f t="shared" si="110"/>
        <v/>
      </c>
      <c r="U140" s="38"/>
      <c r="V140" s="28"/>
      <c r="W140" s="35" t="str">
        <f t="shared" si="111"/>
        <v/>
      </c>
      <c r="X140" s="2"/>
      <c r="Y140" s="22"/>
      <c r="Z140" s="22"/>
      <c r="AA140" s="22"/>
      <c r="AB140" s="22"/>
      <c r="AC140" s="22"/>
      <c r="AD140" s="22"/>
      <c r="AE140" s="22"/>
    </row>
    <row r="141" spans="1:31" ht="15" customHeight="1" thickBot="1">
      <c r="A141" s="39"/>
      <c r="B141" s="191"/>
      <c r="C141" s="192"/>
      <c r="D141" s="192"/>
      <c r="E141" s="192"/>
      <c r="F141" s="210"/>
      <c r="G141" s="210"/>
      <c r="H141" s="210"/>
      <c r="I141" s="42"/>
      <c r="J141" s="43"/>
      <c r="K141" s="61" t="str">
        <f t="shared" si="107"/>
        <v/>
      </c>
      <c r="L141" s="175"/>
      <c r="M141" s="176"/>
      <c r="N141" s="61" t="str">
        <f t="shared" si="108"/>
        <v/>
      </c>
      <c r="O141" s="65"/>
      <c r="P141" s="61"/>
      <c r="Q141" s="61" t="str">
        <f t="shared" si="109"/>
        <v/>
      </c>
      <c r="R141" s="61"/>
      <c r="S141" s="61"/>
      <c r="T141" s="64" t="str">
        <f t="shared" si="110"/>
        <v/>
      </c>
      <c r="U141" s="65"/>
      <c r="V141" s="61"/>
      <c r="W141" s="66" t="str">
        <f t="shared" si="111"/>
        <v/>
      </c>
      <c r="X141" s="2"/>
      <c r="Y141" s="22"/>
      <c r="Z141" s="22"/>
      <c r="AA141" s="22"/>
      <c r="AB141" s="22"/>
      <c r="AC141" s="22"/>
      <c r="AD141" s="22"/>
      <c r="AE141" s="22"/>
    </row>
    <row r="142" spans="1:31" ht="15" customHeight="1">
      <c r="A142" s="12" t="s">
        <v>206</v>
      </c>
      <c r="B142" s="191">
        <v>5</v>
      </c>
      <c r="C142" s="192">
        <v>3.4</v>
      </c>
      <c r="D142" s="192">
        <v>2.2000000000000002</v>
      </c>
      <c r="E142" s="192">
        <v>3.2</v>
      </c>
      <c r="F142" s="210">
        <v>0</v>
      </c>
      <c r="G142" s="210">
        <v>0</v>
      </c>
      <c r="H142" s="209">
        <f>B142*70+C142*75+D142*25+E142*45</f>
        <v>804</v>
      </c>
      <c r="I142" s="255" t="s">
        <v>207</v>
      </c>
      <c r="J142" s="249"/>
      <c r="K142" s="17"/>
      <c r="L142" s="260" t="s">
        <v>256</v>
      </c>
      <c r="M142" s="247"/>
      <c r="N142" s="17"/>
      <c r="O142" s="260" t="s">
        <v>226</v>
      </c>
      <c r="P142" s="247"/>
      <c r="Q142" s="17"/>
      <c r="R142" s="17" t="s">
        <v>20</v>
      </c>
      <c r="S142" s="17"/>
      <c r="T142" s="17"/>
      <c r="U142" s="266" t="s">
        <v>210</v>
      </c>
      <c r="V142" s="247"/>
      <c r="W142" s="21"/>
      <c r="X142" s="2"/>
      <c r="Y142" s="22" t="str">
        <f>A142</f>
        <v>j5</v>
      </c>
      <c r="Z142" s="22" t="str">
        <f>I143&amp;" "&amp;I144&amp;" "&amp;I145&amp;" "&amp;I146&amp;" "&amp;I147</f>
        <v xml:space="preserve">米 芝麻(熟)   </v>
      </c>
      <c r="AA142" s="22" t="str">
        <f>L143&amp;" "&amp;L144&amp;" "&amp;L145&amp;" "&amp;L146&amp;" "&amp;L147</f>
        <v xml:space="preserve">豆包 韓式泡菜 甘藍 薑 </v>
      </c>
      <c r="AB142" s="22" t="str">
        <f>O143&amp;" "&amp;O144&amp;" "&amp;O145&amp;" "&amp;O146&amp;" "&amp;O147</f>
        <v xml:space="preserve">豆干 油花生 薑  </v>
      </c>
      <c r="AC142" s="22" t="str">
        <f>R143&amp;" "&amp;R144&amp;" "&amp;R145&amp;" "&amp;R146&amp;" "&amp;R147</f>
        <v xml:space="preserve">蔬菜 薑   </v>
      </c>
      <c r="AD142" s="22" t="str">
        <f>U143&amp;" "&amp;U144&amp;" "&amp;U145&amp;" "&amp;U146&amp;" "&amp;U147</f>
        <v xml:space="preserve">冬瓜 薑 素丸  </v>
      </c>
      <c r="AE142" s="22"/>
    </row>
    <row r="143" spans="1:31" ht="15" customHeight="1">
      <c r="A143" s="23"/>
      <c r="B143" s="25"/>
      <c r="C143" s="25"/>
      <c r="D143" s="25"/>
      <c r="E143" s="25"/>
      <c r="F143" s="202"/>
      <c r="G143" s="202"/>
      <c r="H143" s="202"/>
      <c r="I143" s="26" t="s">
        <v>21</v>
      </c>
      <c r="J143" s="27">
        <v>10</v>
      </c>
      <c r="K143" s="28" t="str">
        <f t="shared" ref="K143:K147" si="112">IF(J143,"公斤","")</f>
        <v>公斤</v>
      </c>
      <c r="L143" s="38" t="s">
        <v>133</v>
      </c>
      <c r="M143" s="28">
        <v>4.5</v>
      </c>
      <c r="N143" s="28" t="str">
        <f t="shared" ref="N143:N147" si="113">IF(M143,"公斤","")</f>
        <v>公斤</v>
      </c>
      <c r="O143" s="38" t="s">
        <v>65</v>
      </c>
      <c r="P143" s="28">
        <v>4</v>
      </c>
      <c r="Q143" s="28" t="str">
        <f t="shared" ref="Q143:Q147" si="114">IF(P143,"公斤","")</f>
        <v>公斤</v>
      </c>
      <c r="R143" s="33" t="s">
        <v>17</v>
      </c>
      <c r="S143" s="33">
        <v>7</v>
      </c>
      <c r="T143" s="33" t="str">
        <f t="shared" ref="T143:T147" si="115">IF(S143,"公斤","")</f>
        <v>公斤</v>
      </c>
      <c r="U143" s="28" t="s">
        <v>154</v>
      </c>
      <c r="V143" s="28">
        <v>4</v>
      </c>
      <c r="W143" s="35" t="str">
        <f t="shared" ref="W143:W147" si="116">IF(V143,"公斤","")</f>
        <v>公斤</v>
      </c>
      <c r="X143" s="2"/>
      <c r="Y143" s="22"/>
      <c r="Z143" s="22"/>
      <c r="AA143" s="22"/>
      <c r="AB143" s="22"/>
      <c r="AC143" s="22"/>
      <c r="AD143" s="22"/>
      <c r="AE143" s="22"/>
    </row>
    <row r="144" spans="1:31" ht="15" customHeight="1">
      <c r="A144" s="23"/>
      <c r="B144" s="25"/>
      <c r="C144" s="25"/>
      <c r="D144" s="25"/>
      <c r="E144" s="25"/>
      <c r="F144" s="202"/>
      <c r="G144" s="202"/>
      <c r="H144" s="202"/>
      <c r="I144" s="26" t="s">
        <v>86</v>
      </c>
      <c r="J144" s="27">
        <v>0.05</v>
      </c>
      <c r="K144" s="28" t="str">
        <f t="shared" si="112"/>
        <v>公斤</v>
      </c>
      <c r="L144" s="38" t="s">
        <v>212</v>
      </c>
      <c r="M144" s="28">
        <v>1</v>
      </c>
      <c r="N144" s="28" t="str">
        <f t="shared" si="113"/>
        <v>公斤</v>
      </c>
      <c r="O144" s="48" t="s">
        <v>49</v>
      </c>
      <c r="P144" s="44">
        <v>0.1</v>
      </c>
      <c r="Q144" s="28" t="str">
        <f t="shared" si="114"/>
        <v>公斤</v>
      </c>
      <c r="R144" s="28" t="s">
        <v>31</v>
      </c>
      <c r="S144" s="28">
        <v>0.05</v>
      </c>
      <c r="T144" s="33" t="str">
        <f t="shared" si="115"/>
        <v>公斤</v>
      </c>
      <c r="U144" s="33" t="s">
        <v>31</v>
      </c>
      <c r="V144" s="28">
        <v>0.05</v>
      </c>
      <c r="W144" s="35" t="str">
        <f t="shared" si="116"/>
        <v>公斤</v>
      </c>
      <c r="X144" s="2"/>
      <c r="Y144" s="22"/>
      <c r="Z144" s="22"/>
      <c r="AA144" s="22"/>
      <c r="AB144" s="22"/>
      <c r="AC144" s="22"/>
      <c r="AD144" s="22"/>
      <c r="AE144" s="22"/>
    </row>
    <row r="145" spans="1:31" ht="15" customHeight="1">
      <c r="A145" s="23"/>
      <c r="B145" s="25"/>
      <c r="C145" s="25"/>
      <c r="D145" s="25"/>
      <c r="E145" s="25"/>
      <c r="F145" s="202"/>
      <c r="G145" s="202"/>
      <c r="H145" s="202"/>
      <c r="I145" s="26"/>
      <c r="J145" s="27"/>
      <c r="K145" s="28" t="str">
        <f t="shared" si="112"/>
        <v/>
      </c>
      <c r="L145" s="38" t="s">
        <v>59</v>
      </c>
      <c r="M145" s="158">
        <v>3</v>
      </c>
      <c r="N145" s="28" t="str">
        <f t="shared" si="113"/>
        <v>公斤</v>
      </c>
      <c r="O145" s="38" t="s">
        <v>31</v>
      </c>
      <c r="P145" s="28">
        <v>0.05</v>
      </c>
      <c r="Q145" s="28" t="str">
        <f t="shared" si="114"/>
        <v>公斤</v>
      </c>
      <c r="R145" s="28"/>
      <c r="S145" s="28"/>
      <c r="T145" s="33" t="str">
        <f t="shared" si="115"/>
        <v/>
      </c>
      <c r="U145" s="30" t="s">
        <v>225</v>
      </c>
      <c r="V145" s="30">
        <v>2</v>
      </c>
      <c r="W145" s="117" t="str">
        <f t="shared" si="116"/>
        <v>公斤</v>
      </c>
      <c r="X145" s="2"/>
      <c r="Y145" s="22"/>
      <c r="Z145" s="22"/>
      <c r="AA145" s="22"/>
      <c r="AB145" s="22"/>
      <c r="AC145" s="22"/>
      <c r="AD145" s="22"/>
      <c r="AE145" s="22"/>
    </row>
    <row r="146" spans="1:31" ht="15" customHeight="1">
      <c r="A146" s="23"/>
      <c r="B146" s="25"/>
      <c r="C146" s="25"/>
      <c r="D146" s="25"/>
      <c r="E146" s="25"/>
      <c r="F146" s="202"/>
      <c r="G146" s="202"/>
      <c r="H146" s="202"/>
      <c r="I146" s="26"/>
      <c r="J146" s="27"/>
      <c r="K146" s="28" t="str">
        <f t="shared" si="112"/>
        <v/>
      </c>
      <c r="L146" s="38" t="s">
        <v>31</v>
      </c>
      <c r="M146" s="158">
        <v>0.05</v>
      </c>
      <c r="N146" s="28" t="str">
        <f t="shared" si="113"/>
        <v>公斤</v>
      </c>
      <c r="O146" s="38"/>
      <c r="P146" s="28"/>
      <c r="Q146" s="28" t="str">
        <f t="shared" si="114"/>
        <v/>
      </c>
      <c r="R146" s="28"/>
      <c r="S146" s="28"/>
      <c r="T146" s="33" t="str">
        <f t="shared" si="115"/>
        <v/>
      </c>
      <c r="U146" s="27"/>
      <c r="V146" s="27"/>
      <c r="W146" s="35" t="str">
        <f t="shared" si="116"/>
        <v/>
      </c>
      <c r="X146" s="2"/>
      <c r="Y146" s="22"/>
      <c r="Z146" s="22"/>
      <c r="AA146" s="22"/>
      <c r="AB146" s="22"/>
      <c r="AC146" s="22"/>
      <c r="AD146" s="22"/>
      <c r="AE146" s="22"/>
    </row>
    <row r="147" spans="1:31" ht="15" customHeight="1" thickBot="1">
      <c r="A147" s="39"/>
      <c r="B147" s="120"/>
      <c r="C147" s="120"/>
      <c r="D147" s="120"/>
      <c r="E147" s="120"/>
      <c r="F147" s="212"/>
      <c r="G147" s="212"/>
      <c r="H147" s="208"/>
      <c r="I147" s="42"/>
      <c r="J147" s="43"/>
      <c r="K147" s="61" t="str">
        <f t="shared" si="112"/>
        <v/>
      </c>
      <c r="L147" s="65"/>
      <c r="M147" s="61"/>
      <c r="N147" s="61" t="str">
        <f t="shared" si="113"/>
        <v/>
      </c>
      <c r="O147" s="9"/>
      <c r="P147" s="8"/>
      <c r="Q147" s="61" t="str">
        <f t="shared" si="114"/>
        <v/>
      </c>
      <c r="R147" s="61"/>
      <c r="S147" s="61"/>
      <c r="T147" s="64" t="str">
        <f t="shared" si="115"/>
        <v/>
      </c>
      <c r="U147" s="61"/>
      <c r="V147" s="61"/>
      <c r="W147" s="66" t="str">
        <f t="shared" si="116"/>
        <v/>
      </c>
      <c r="X147" s="2"/>
      <c r="Y147" s="22"/>
      <c r="Z147" s="22"/>
      <c r="AA147" s="22"/>
      <c r="AB147" s="22"/>
      <c r="AC147" s="22"/>
      <c r="AD147" s="22"/>
      <c r="AE147" s="22"/>
    </row>
  </sheetData>
  <mergeCells count="29">
    <mergeCell ref="Y2:AE2"/>
    <mergeCell ref="U106:V106"/>
    <mergeCell ref="U136:V136"/>
    <mergeCell ref="I142:J142"/>
    <mergeCell ref="U142:V142"/>
    <mergeCell ref="I130:J130"/>
    <mergeCell ref="U130:V130"/>
    <mergeCell ref="U112:V112"/>
    <mergeCell ref="I118:J118"/>
    <mergeCell ref="U118:V118"/>
    <mergeCell ref="L118:M118"/>
    <mergeCell ref="O118:P118"/>
    <mergeCell ref="I106:J106"/>
    <mergeCell ref="O106:P106"/>
    <mergeCell ref="I112:J112"/>
    <mergeCell ref="L112:M112"/>
    <mergeCell ref="I1:W1"/>
    <mergeCell ref="L142:M142"/>
    <mergeCell ref="O142:P142"/>
    <mergeCell ref="L130:M130"/>
    <mergeCell ref="O130:P130"/>
    <mergeCell ref="I136:J136"/>
    <mergeCell ref="O136:P136"/>
    <mergeCell ref="I124:J124"/>
    <mergeCell ref="L124:M124"/>
    <mergeCell ref="O124:P124"/>
    <mergeCell ref="U124:V124"/>
    <mergeCell ref="L106:M106"/>
    <mergeCell ref="O82:P82"/>
  </mergeCells>
  <phoneticPr fontId="14" type="noConversion"/>
  <pageMargins left="0" right="0" top="0" bottom="0" header="0" footer="0"/>
  <pageSetup paperSize="9" scale="8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999"/>
  <sheetViews>
    <sheetView workbookViewId="0">
      <selection activeCell="H22" sqref="H22"/>
    </sheetView>
  </sheetViews>
  <sheetFormatPr defaultColWidth="11.25" defaultRowHeight="15" customHeight="1"/>
  <cols>
    <col min="1" max="1" width="5.75" bestFit="1" customWidth="1"/>
    <col min="2" max="2" width="4.375" customWidth="1"/>
    <col min="3" max="3" width="7.5" customWidth="1"/>
    <col min="4" max="4" width="5.625" customWidth="1"/>
    <col min="5" max="5" width="7.5" customWidth="1"/>
    <col min="6" max="6" width="10.5" customWidth="1"/>
    <col min="7" max="7" width="7.5" customWidth="1"/>
    <col min="8" max="8" width="13.625" customWidth="1"/>
    <col min="9" max="9" width="7.5" customWidth="1"/>
    <col min="10" max="10" width="4.375" customWidth="1"/>
    <col min="11" max="11" width="7.5" customWidth="1"/>
    <col min="12" max="12" width="10.375" customWidth="1"/>
    <col min="13" max="20" width="4.375" customWidth="1"/>
    <col min="21" max="27" width="6.625" customWidth="1"/>
  </cols>
  <sheetData>
    <row r="1" spans="1:20" ht="15.75" customHeight="1">
      <c r="B1" s="121">
        <v>111</v>
      </c>
      <c r="C1" s="122" t="s">
        <v>213</v>
      </c>
      <c r="D1" s="122" t="s">
        <v>223</v>
      </c>
      <c r="E1" s="122" t="s">
        <v>257</v>
      </c>
      <c r="F1" s="122" t="s">
        <v>215</v>
      </c>
      <c r="G1" s="122" t="s">
        <v>4</v>
      </c>
      <c r="H1" s="123"/>
      <c r="I1" s="122"/>
      <c r="J1" s="122"/>
      <c r="K1" s="122"/>
      <c r="L1" s="122"/>
      <c r="M1" s="122"/>
      <c r="N1" s="2"/>
      <c r="O1" s="2"/>
      <c r="P1" s="2"/>
      <c r="Q1" s="2"/>
      <c r="R1" s="2"/>
      <c r="S1" s="2"/>
      <c r="T1" s="2"/>
    </row>
    <row r="2" spans="1:20" ht="15.75" customHeight="1">
      <c r="A2" s="170" t="s">
        <v>258</v>
      </c>
      <c r="B2" s="124" t="s">
        <v>4</v>
      </c>
      <c r="C2" s="125" t="s">
        <v>12</v>
      </c>
      <c r="D2" s="126" t="s">
        <v>216</v>
      </c>
      <c r="E2" s="122" t="s">
        <v>15</v>
      </c>
      <c r="F2" s="127" t="s">
        <v>217</v>
      </c>
      <c r="G2" s="37" t="s">
        <v>16</v>
      </c>
      <c r="H2" s="128" t="s">
        <v>218</v>
      </c>
      <c r="I2" s="37" t="s">
        <v>17</v>
      </c>
      <c r="J2" s="129" t="s">
        <v>219</v>
      </c>
      <c r="K2" s="37" t="s">
        <v>18</v>
      </c>
      <c r="L2" s="129" t="s">
        <v>220</v>
      </c>
      <c r="M2" s="146" t="s">
        <v>221</v>
      </c>
      <c r="N2" s="37" t="s">
        <v>5</v>
      </c>
      <c r="O2" s="37" t="s">
        <v>6</v>
      </c>
      <c r="P2" s="37" t="s">
        <v>7</v>
      </c>
      <c r="Q2" s="37" t="s">
        <v>8</v>
      </c>
      <c r="R2" s="37" t="s">
        <v>9</v>
      </c>
      <c r="S2" s="37" t="s">
        <v>10</v>
      </c>
      <c r="T2" s="37" t="s">
        <v>11</v>
      </c>
    </row>
    <row r="3" spans="1:20" ht="15.75" customHeight="1">
      <c r="A3" s="171">
        <v>44986</v>
      </c>
      <c r="B3" s="122" t="str">
        <f>'f-j素食國小'!A4</f>
        <v>f3</v>
      </c>
      <c r="C3" s="122" t="str">
        <f>'f-j素食國小'!I4</f>
        <v>拌飯特餐</v>
      </c>
      <c r="D3" s="127" t="str">
        <f>'f-j素食國小'!Z4</f>
        <v xml:space="preserve">米    </v>
      </c>
      <c r="E3" s="122" t="str">
        <f>'f-j素食國小'!L4</f>
        <v>鳳梨素肉</v>
      </c>
      <c r="F3" s="122" t="str">
        <f>'f-j素食國小'!AA4</f>
        <v xml:space="preserve">素肉 鳳梨罐頭 甜椒  </v>
      </c>
      <c r="G3" s="122" t="str">
        <f>'f-j素食國小'!O4</f>
        <v>拌飯配料</v>
      </c>
      <c r="H3" s="130" t="str">
        <f>'f-j素食國小'!AB4</f>
        <v>豆包 胡蘿蔔 甘藍 冷凍玉米粒 素火腿</v>
      </c>
      <c r="I3" s="122" t="str">
        <f>'f-j素食國小'!R4</f>
        <v>時蔬</v>
      </c>
      <c r="J3" s="130" t="str">
        <f>'f-j素食國小'!AC4</f>
        <v xml:space="preserve">蔬菜 薑   </v>
      </c>
      <c r="K3" s="122" t="str">
        <f>'f-j素食國小'!U4</f>
        <v>三絲羹湯</v>
      </c>
      <c r="L3" s="130" t="str">
        <f>'f-j素食國小'!AD4</f>
        <v xml:space="preserve">脆筍 胡蘿蔔 雞蛋 乾木耳 </v>
      </c>
      <c r="M3" s="122" t="s">
        <v>264</v>
      </c>
      <c r="N3" s="2">
        <f>'f-j素食國小'!B4</f>
        <v>5.2</v>
      </c>
      <c r="O3" s="2">
        <f>'f-j素食國小'!C4</f>
        <v>2.2999999999999998</v>
      </c>
      <c r="P3" s="2">
        <f>'f-j素食國小'!D4</f>
        <v>1.2</v>
      </c>
      <c r="Q3" s="2">
        <f>'f-j素食國小'!E4</f>
        <v>2</v>
      </c>
      <c r="R3" s="2">
        <f>'f-j素食國小'!F4</f>
        <v>0</v>
      </c>
      <c r="S3" s="2">
        <f>'f-j素食國小'!G4</f>
        <v>0</v>
      </c>
      <c r="T3" s="131">
        <f>'f-j素食國小'!H4</f>
        <v>656.5</v>
      </c>
    </row>
    <row r="4" spans="1:20" ht="15.75" customHeight="1">
      <c r="A4" s="171">
        <f>A3+1</f>
        <v>44987</v>
      </c>
      <c r="B4" s="122" t="str">
        <f>'f-j素食國小'!A10</f>
        <v>f4</v>
      </c>
      <c r="C4" s="122" t="str">
        <f>'f-j素食國小'!I10</f>
        <v>糙米飯</v>
      </c>
      <c r="D4" s="127" t="str">
        <f>'f-j素食國小'!Z10</f>
        <v xml:space="preserve">米 糙米   </v>
      </c>
      <c r="E4" s="122" t="str">
        <f>'f-j素食國小'!L10</f>
        <v>打拋麵腸</v>
      </c>
      <c r="F4" s="122" t="str">
        <f>'f-j素食國小'!AA10</f>
        <v xml:space="preserve">麵腸 豆薯 九層塔 大番茄 </v>
      </c>
      <c r="G4" s="122" t="str">
        <f>'f-j素食國小'!O10</f>
        <v>芹香干片</v>
      </c>
      <c r="H4" s="130" t="str">
        <f>'f-j素食國小'!AB10</f>
        <v xml:space="preserve">豆干 芹菜 秀珍菇 薑 </v>
      </c>
      <c r="I4" s="122" t="str">
        <f>'f-j素食國小'!R10</f>
        <v>時蔬</v>
      </c>
      <c r="J4" s="130" t="str">
        <f>'f-j素食國小'!AC10</f>
        <v xml:space="preserve">蔬菜 薑   </v>
      </c>
      <c r="K4" s="122" t="str">
        <f>'f-j素食國小'!U10</f>
        <v>西米露湯</v>
      </c>
      <c r="L4" s="130" t="str">
        <f>'f-j素食國小'!AD10</f>
        <v xml:space="preserve">西谷米 二砂糖 椰漿  </v>
      </c>
      <c r="M4" s="122" t="s">
        <v>265</v>
      </c>
      <c r="N4" s="2">
        <f>'f-j素食國小'!B10</f>
        <v>6.3</v>
      </c>
      <c r="O4" s="2">
        <f>'f-j素食國小'!C10</f>
        <v>2.6</v>
      </c>
      <c r="P4" s="2">
        <f>'f-j素食國小'!D10</f>
        <v>1.3</v>
      </c>
      <c r="Q4" s="2">
        <f>'f-j素食國小'!E10</f>
        <v>2</v>
      </c>
      <c r="R4" s="2">
        <f>'f-j素食國小'!F10</f>
        <v>0</v>
      </c>
      <c r="S4" s="2">
        <f>'f-j素食國小'!G10</f>
        <v>0</v>
      </c>
      <c r="T4" s="131">
        <f>'f-j素食國小'!H10</f>
        <v>758.5</v>
      </c>
    </row>
    <row r="5" spans="1:20" ht="15.75" customHeight="1">
      <c r="A5" s="171">
        <f t="shared" ref="A5:A26" si="0">A4+1</f>
        <v>44988</v>
      </c>
      <c r="B5" s="122" t="str">
        <f>'f-j素食國小'!A16</f>
        <v>f5</v>
      </c>
      <c r="C5" s="122" t="str">
        <f>'f-j素食國小'!I16</f>
        <v>麥仁飯</v>
      </c>
      <c r="D5" s="127" t="str">
        <f>'f-j素食國小'!Z16</f>
        <v xml:space="preserve">米 大麥仁   </v>
      </c>
      <c r="E5" s="122" t="str">
        <f>'f-j素食國小'!L16</f>
        <v>照燒油腐</v>
      </c>
      <c r="F5" s="122" t="str">
        <f>'f-j素食國小'!AA16</f>
        <v>四角油豆腐 芹菜 胡蘿蔔 醬油 二砂糖</v>
      </c>
      <c r="G5" s="122" t="str">
        <f>'f-j素食國小'!O16</f>
        <v>蛋香白菜</v>
      </c>
      <c r="H5" s="130" t="str">
        <f>'f-j素食國小'!AB16</f>
        <v xml:space="preserve">雞蛋 結球白菜 胡蘿蔔 薑 </v>
      </c>
      <c r="I5" s="122" t="str">
        <f>'f-j素食國小'!R16</f>
        <v>時蔬</v>
      </c>
      <c r="J5" s="130" t="str">
        <f>'f-j素食國小'!AC16</f>
        <v xml:space="preserve">蔬菜 薑   </v>
      </c>
      <c r="K5" s="122" t="str">
        <f>'f-j素食國小'!U16</f>
        <v>紫菜湯</v>
      </c>
      <c r="L5" s="130" t="str">
        <f>'f-j素食國小'!AD16</f>
        <v xml:space="preserve">紫菜 薑   </v>
      </c>
      <c r="M5" s="122" t="s">
        <v>264</v>
      </c>
      <c r="N5" s="2">
        <f>'f-j素食國小'!B16</f>
        <v>5.2</v>
      </c>
      <c r="O5" s="2">
        <f>'f-j素食國小'!C16</f>
        <v>2.5</v>
      </c>
      <c r="P5" s="2">
        <f>'f-j素食國小'!D16</f>
        <v>2</v>
      </c>
      <c r="Q5" s="2">
        <f>'f-j素食國小'!E16</f>
        <v>1</v>
      </c>
      <c r="R5" s="2">
        <f>'f-j素食國小'!F16</f>
        <v>0</v>
      </c>
      <c r="S5" s="2">
        <f>'f-j素食國小'!G16</f>
        <v>0</v>
      </c>
      <c r="T5" s="131">
        <f>'f-j素食國小'!H16</f>
        <v>646.5</v>
      </c>
    </row>
    <row r="6" spans="1:20" ht="15.75" customHeight="1">
      <c r="A6" s="171">
        <f>A5+3</f>
        <v>44991</v>
      </c>
      <c r="B6" s="122" t="str">
        <f>'f-j素食國小'!A22</f>
        <v>g1</v>
      </c>
      <c r="C6" s="122" t="str">
        <f>'f-j素食國小'!I22</f>
        <v>白米飯</v>
      </c>
      <c r="D6" s="127" t="str">
        <f>'f-j素食國小'!Z22</f>
        <v xml:space="preserve">米    </v>
      </c>
      <c r="E6" s="122" t="str">
        <f>'f-j素食國小'!L22</f>
        <v>回鍋豆包</v>
      </c>
      <c r="F6" s="122" t="str">
        <f>'f-j素食國小'!AA22</f>
        <v>豆包 芹菜 胡蘿蔔 薑 甜麵醬</v>
      </c>
      <c r="G6" s="122" t="str">
        <f>'f-j素食國小'!O22</f>
        <v>螞蟻上樹</v>
      </c>
      <c r="H6" s="130" t="str">
        <f>'f-j素食國小'!AB22</f>
        <v>冬粉 素肉 結球白菜 胡蘿蔔 乾木耳</v>
      </c>
      <c r="I6" s="122" t="str">
        <f>'f-j素食國小'!R22</f>
        <v>時蔬</v>
      </c>
      <c r="J6" s="130" t="str">
        <f>'f-j素食國小'!AC22</f>
        <v xml:space="preserve">蔬菜 薑   </v>
      </c>
      <c r="K6" s="122" t="str">
        <f>'f-j素食國小'!U22</f>
        <v>四神湯</v>
      </c>
      <c r="L6" s="130" t="str">
        <f>'f-j素食國小'!AD22</f>
        <v xml:space="preserve">四神 素羊肉   </v>
      </c>
      <c r="M6" s="122" t="s">
        <v>266</v>
      </c>
      <c r="N6" s="2">
        <f>'f-j素食國小'!B22</f>
        <v>5.8</v>
      </c>
      <c r="O6" s="2">
        <f>'f-j素食國小'!C22</f>
        <v>3.3</v>
      </c>
      <c r="P6" s="2">
        <f>'f-j素食國小'!D22</f>
        <v>1.2</v>
      </c>
      <c r="Q6" s="2">
        <f>'f-j素食國小'!E22</f>
        <v>2</v>
      </c>
      <c r="R6" s="2">
        <f>'f-j素食國小'!F22</f>
        <v>0</v>
      </c>
      <c r="S6" s="2">
        <f>'f-j素食國小'!G22</f>
        <v>0</v>
      </c>
      <c r="T6" s="131">
        <f>'f-j素食國小'!H22</f>
        <v>773.5</v>
      </c>
    </row>
    <row r="7" spans="1:20" ht="15.75" customHeight="1">
      <c r="A7" s="171">
        <f t="shared" si="0"/>
        <v>44992</v>
      </c>
      <c r="B7" s="122" t="str">
        <f>'f-j素食國小'!A28</f>
        <v>g2</v>
      </c>
      <c r="C7" s="122" t="str">
        <f>'f-j素食國小'!I28</f>
        <v>糙米飯</v>
      </c>
      <c r="D7" s="127" t="str">
        <f>'f-j素食國小'!Z28</f>
        <v xml:space="preserve">米 糙米   </v>
      </c>
      <c r="E7" s="122" t="str">
        <f>'f-j素食國小'!L28</f>
        <v>咖哩油腐</v>
      </c>
      <c r="F7" s="122" t="str">
        <f>'f-j素食國小'!AA28</f>
        <v xml:space="preserve">四角油豆腐 馬鈴薯 胡蘿蔔 咖哩粉 </v>
      </c>
      <c r="G7" s="122" t="str">
        <f>'f-j素食國小'!O28</f>
        <v>雙色花椰</v>
      </c>
      <c r="H7" s="130" t="str">
        <f>'f-j素食國小'!AB28</f>
        <v xml:space="preserve">冷凍花椰菜 胡蘿蔔 薑  </v>
      </c>
      <c r="I7" s="122" t="str">
        <f>'f-j素食國小'!R28</f>
        <v>時蔬</v>
      </c>
      <c r="J7" s="130" t="str">
        <f>'f-j素食國小'!AC28</f>
        <v xml:space="preserve">蔬菜 薑   </v>
      </c>
      <c r="K7" s="122" t="str">
        <f>'f-j素食國小'!U28</f>
        <v>味噌海芽湯</v>
      </c>
      <c r="L7" s="130" t="str">
        <f>'f-j素食國小'!AD28</f>
        <v xml:space="preserve">乾海帶 味噌 薑  </v>
      </c>
      <c r="M7" s="122" t="s">
        <v>266</v>
      </c>
      <c r="N7" s="2">
        <f>'f-j素食國小'!B28</f>
        <v>5.3</v>
      </c>
      <c r="O7" s="2">
        <f>'f-j素食國小'!C28</f>
        <v>2.2000000000000002</v>
      </c>
      <c r="P7" s="2">
        <f>'f-j素食國小'!D28</f>
        <v>1</v>
      </c>
      <c r="Q7" s="2">
        <f>'f-j素食國小'!E28</f>
        <v>2</v>
      </c>
      <c r="R7" s="2">
        <f>'f-j素食國小'!F28</f>
        <v>0</v>
      </c>
      <c r="S7" s="2">
        <f>'f-j素食國小'!G28</f>
        <v>0</v>
      </c>
      <c r="T7" s="131">
        <f>'f-j素食國小'!H28</f>
        <v>651</v>
      </c>
    </row>
    <row r="8" spans="1:20" ht="15.75" customHeight="1">
      <c r="A8" s="171">
        <f t="shared" si="0"/>
        <v>44993</v>
      </c>
      <c r="B8" s="122" t="str">
        <f>'f-j素食國小'!A34</f>
        <v>g3</v>
      </c>
      <c r="C8" s="122" t="str">
        <f>'f-j素食國小'!I34</f>
        <v>越南特餐</v>
      </c>
      <c r="D8" s="127" t="str">
        <f>'f-j素食國小'!Z34</f>
        <v xml:space="preserve">米粉    </v>
      </c>
      <c r="E8" s="122" t="str">
        <f>'f-j素食國小'!L34</f>
        <v>美味素排</v>
      </c>
      <c r="F8" s="122" t="str">
        <f>'f-j素食國小'!AA34</f>
        <v xml:space="preserve">素排    </v>
      </c>
      <c r="G8" s="122" t="str">
        <f>'f-j素食國小'!O34</f>
        <v>特餐配料</v>
      </c>
      <c r="H8" s="130" t="str">
        <f>'f-j素食國小'!AB34</f>
        <v xml:space="preserve">豆干 甘藍 胡蘿蔔 九層塔 </v>
      </c>
      <c r="I8" s="122" t="str">
        <f>'f-j素食國小'!R34</f>
        <v>時蔬</v>
      </c>
      <c r="J8" s="130" t="str">
        <f>'f-j素食國小'!AC34</f>
        <v xml:space="preserve">蔬菜 薑   </v>
      </c>
      <c r="K8" s="122" t="str">
        <f>'f-j素食國小'!U34</f>
        <v>特餐湯底</v>
      </c>
      <c r="L8" s="130" t="str">
        <f>'f-j素食國小'!AD34</f>
        <v xml:space="preserve">白蘿蔔 胡蘿蔔 檸檬 南薑 </v>
      </c>
      <c r="M8" s="122" t="s">
        <v>265</v>
      </c>
      <c r="N8" s="2">
        <f>'f-j素食國小'!B34</f>
        <v>2.5</v>
      </c>
      <c r="O8" s="2">
        <f>'f-j素食國小'!C34</f>
        <v>2</v>
      </c>
      <c r="P8" s="2">
        <f>'f-j素食國小'!D34</f>
        <v>1.1000000000000001</v>
      </c>
      <c r="Q8" s="2">
        <f>'f-j素食國小'!E34</f>
        <v>2</v>
      </c>
      <c r="R8" s="2">
        <f>'f-j素食國小'!F34</f>
        <v>0</v>
      </c>
      <c r="S8" s="2">
        <f>'f-j素食國小'!G34</f>
        <v>0</v>
      </c>
      <c r="T8" s="131">
        <f>'f-j素食國小'!H34</f>
        <v>442.5</v>
      </c>
    </row>
    <row r="9" spans="1:20" ht="15.75" customHeight="1">
      <c r="A9" s="171">
        <f t="shared" si="0"/>
        <v>44994</v>
      </c>
      <c r="B9" s="122" t="str">
        <f>'f-j素食國小'!A40</f>
        <v>g4</v>
      </c>
      <c r="C9" s="122" t="str">
        <f>'f-j素食國小'!I40</f>
        <v>糙米飯</v>
      </c>
      <c r="D9" s="127" t="str">
        <f>'f-j素食國小'!Z40</f>
        <v xml:space="preserve">米 糙米   </v>
      </c>
      <c r="E9" s="122" t="str">
        <f>'f-j素食國小'!L40</f>
        <v>塔香蔬菜麵腸</v>
      </c>
      <c r="F9" s="122" t="str">
        <f>'f-j素食國小'!AA40</f>
        <v>麵腸 冷凍玉米筍 芹菜 九層塔 薑</v>
      </c>
      <c r="G9" s="122" t="str">
        <f>'f-j素食國小'!O40</f>
        <v>蜜汁豆干</v>
      </c>
      <c r="H9" s="130" t="str">
        <f>'f-j素食國小'!AB40</f>
        <v xml:space="preserve">芝麻(熟) 豆干 薑 滷包 </v>
      </c>
      <c r="I9" s="122" t="str">
        <f>'f-j素食國小'!R40</f>
        <v>時蔬</v>
      </c>
      <c r="J9" s="130" t="str">
        <f>'f-j素食國小'!AC40</f>
        <v xml:space="preserve">蔬菜 薑   </v>
      </c>
      <c r="K9" s="122" t="str">
        <f>'f-j素食國小'!U40</f>
        <v>銀耳甜湯</v>
      </c>
      <c r="L9" s="130" t="str">
        <f>'f-j素食國小'!AD40</f>
        <v xml:space="preserve">乾銀耳 二砂糖 枸杞  </v>
      </c>
      <c r="M9" s="122" t="s">
        <v>264</v>
      </c>
      <c r="N9" s="2">
        <f>'f-j素食國小'!B40</f>
        <v>5.8</v>
      </c>
      <c r="O9" s="2">
        <f>'f-j素食國小'!C40</f>
        <v>2.2999999999999998</v>
      </c>
      <c r="P9" s="2">
        <f>'f-j素食國小'!D40</f>
        <v>1.2</v>
      </c>
      <c r="Q9" s="2">
        <f>'f-j素食國小'!E40</f>
        <v>2</v>
      </c>
      <c r="R9" s="2">
        <f>'f-j素食國小'!F40</f>
        <v>0</v>
      </c>
      <c r="S9" s="2">
        <f>'f-j素食國小'!G40</f>
        <v>0</v>
      </c>
      <c r="T9" s="131">
        <f>'f-j素食國小'!H40</f>
        <v>698.5</v>
      </c>
    </row>
    <row r="10" spans="1:20" ht="15.75" customHeight="1">
      <c r="A10" s="171">
        <f t="shared" si="0"/>
        <v>44995</v>
      </c>
      <c r="B10" s="122" t="str">
        <f>'f-j素食國小'!A46</f>
        <v>g5</v>
      </c>
      <c r="C10" s="122" t="str">
        <f>'f-j素食國小'!I46</f>
        <v>小米飯</v>
      </c>
      <c r="D10" s="127" t="str">
        <f>'f-j素食國小'!Z46</f>
        <v xml:space="preserve">米 小米   </v>
      </c>
      <c r="E10" s="122" t="str">
        <f>'f-j素食國小'!L46</f>
        <v>海結豆干</v>
      </c>
      <c r="F10" s="122" t="str">
        <f>'f-j素食國小'!AA46</f>
        <v xml:space="preserve">豆干 乾海帶 胡蘿蔔 薑 </v>
      </c>
      <c r="G10" s="122" t="str">
        <f>'f-j素食國小'!O46</f>
        <v>家常豆腐</v>
      </c>
      <c r="H10" s="130" t="str">
        <f>'f-j素食國小'!AB46</f>
        <v xml:space="preserve">豆腐 甜椒 薑 豆瓣醬 </v>
      </c>
      <c r="I10" s="122" t="str">
        <f>'f-j素食國小'!R46</f>
        <v>時蔬</v>
      </c>
      <c r="J10" s="130" t="str">
        <f>'f-j素食國小'!AC46</f>
        <v xml:space="preserve">蔬菜 薑   </v>
      </c>
      <c r="K10" s="122" t="str">
        <f>'f-j素食國小'!U46</f>
        <v>鮮菇湯</v>
      </c>
      <c r="L10" s="130" t="str">
        <f>'f-j素食國小'!AD46</f>
        <v xml:space="preserve">鮮香菇 素羊肉 薑 胡蘿蔔 </v>
      </c>
      <c r="M10" s="122" t="s">
        <v>265</v>
      </c>
      <c r="N10" s="2">
        <f>'f-j素食國小'!B46</f>
        <v>5.2</v>
      </c>
      <c r="O10" s="2">
        <f>'f-j素食國小'!C46</f>
        <v>2.5</v>
      </c>
      <c r="P10" s="2">
        <f>'f-j素食國小'!D46</f>
        <v>1.6</v>
      </c>
      <c r="Q10" s="2">
        <f>'f-j素食國小'!E46</f>
        <v>2</v>
      </c>
      <c r="R10" s="2">
        <f>'f-j素食國小'!F46</f>
        <v>0</v>
      </c>
      <c r="S10" s="2">
        <f>'f-j素食國小'!G46</f>
        <v>0</v>
      </c>
      <c r="T10" s="131">
        <f>'f-j素食國小'!H46</f>
        <v>681.5</v>
      </c>
    </row>
    <row r="11" spans="1:20" ht="15.75" customHeight="1">
      <c r="A11" s="171">
        <f>A10+3</f>
        <v>44998</v>
      </c>
      <c r="B11" s="122" t="str">
        <f>'f-j素食國小'!A52</f>
        <v>h1</v>
      </c>
      <c r="C11" s="122" t="str">
        <f>'f-j素食國小'!I52</f>
        <v>白米飯</v>
      </c>
      <c r="D11" s="127" t="str">
        <f>'f-j素食國小'!Z52</f>
        <v xml:space="preserve">米    </v>
      </c>
      <c r="E11" s="122" t="str">
        <f>'f-j素食國小'!L52</f>
        <v>京醬豆干</v>
      </c>
      <c r="F11" s="122" t="str">
        <f>'f-j素食國小'!AA52</f>
        <v>豆干 豆薯 胡蘿蔔 甜麵醬 薑</v>
      </c>
      <c r="G11" s="122" t="str">
        <f>'f-j素食國小'!O52</f>
        <v>鮮菇炒蛋</v>
      </c>
      <c r="H11" s="130" t="str">
        <f>'f-j素食國小'!AB52</f>
        <v xml:space="preserve">雞蛋 鮮香菇 薑  </v>
      </c>
      <c r="I11" s="122" t="str">
        <f>'f-j素食國小'!R52</f>
        <v>時蔬</v>
      </c>
      <c r="J11" s="130" t="str">
        <f>'f-j素食國小'!AC52</f>
        <v xml:space="preserve">蔬菜 薑   </v>
      </c>
      <c r="K11" s="122" t="str">
        <f>'f-j素食國小'!U52</f>
        <v>紫菜湯</v>
      </c>
      <c r="L11" s="130" t="str">
        <f>'f-j素食國小'!AD52</f>
        <v xml:space="preserve">紫菜 薑   </v>
      </c>
      <c r="M11" s="122" t="s">
        <v>267</v>
      </c>
      <c r="N11" s="2">
        <f>'f-j素食國小'!B52</f>
        <v>5.4</v>
      </c>
      <c r="O11" s="2">
        <f>'f-j素食國小'!C52</f>
        <v>2.5</v>
      </c>
      <c r="P11" s="2">
        <f>'f-j素食國小'!D52</f>
        <v>1</v>
      </c>
      <c r="Q11" s="2">
        <f>'f-j素食國小'!E52</f>
        <v>3</v>
      </c>
      <c r="R11" s="2">
        <f>'f-j素食國小'!F52</f>
        <v>0</v>
      </c>
      <c r="S11" s="2">
        <f>'f-j素食國小'!G52</f>
        <v>0</v>
      </c>
      <c r="T11" s="131">
        <f>'f-j素食國小'!H52</f>
        <v>725.5</v>
      </c>
    </row>
    <row r="12" spans="1:20" ht="15.75" customHeight="1">
      <c r="A12" s="171">
        <f t="shared" si="0"/>
        <v>44999</v>
      </c>
      <c r="B12" s="122" t="str">
        <f>'f-j素食國小'!A58</f>
        <v>h2</v>
      </c>
      <c r="C12" s="122" t="str">
        <f>'f-j素食國小'!I58</f>
        <v>糙米飯</v>
      </c>
      <c r="D12" s="127" t="str">
        <f>'f-j素食國小'!Z58</f>
        <v xml:space="preserve">米 糙米   </v>
      </c>
      <c r="E12" s="122" t="str">
        <f>'f-j素食國小'!L58</f>
        <v>醬燒麵腸</v>
      </c>
      <c r="F12" s="122" t="str">
        <f>'f-j素食國小'!AA58</f>
        <v xml:space="preserve">麵腸 醃漬花胡瓜 胡蘿蔔 薑 </v>
      </c>
      <c r="G12" s="122" t="str">
        <f>'f-j素食國小'!O58</f>
        <v>銀蘿黑輪</v>
      </c>
      <c r="H12" s="130" t="str">
        <f>'f-j素食國小'!AB58</f>
        <v xml:space="preserve">白蘿蔔 素黑輪 薑  </v>
      </c>
      <c r="I12" s="122" t="str">
        <f>'f-j素食國小'!R58</f>
        <v>時蔬</v>
      </c>
      <c r="J12" s="130" t="str">
        <f>'f-j素食國小'!AC58</f>
        <v xml:space="preserve">蔬菜 薑   </v>
      </c>
      <c r="K12" s="122" t="str">
        <f>'f-j素食國小'!U58</f>
        <v>番茄蛋花湯</v>
      </c>
      <c r="L12" s="130" t="str">
        <f>'f-j素食國小'!AD58</f>
        <v xml:space="preserve">雞蛋 大番茄 薑  </v>
      </c>
      <c r="M12" s="122" t="s">
        <v>264</v>
      </c>
      <c r="N12" s="2">
        <f>'f-j素食國小'!B58</f>
        <v>5.2</v>
      </c>
      <c r="O12" s="2">
        <f>'f-j素食國小'!C58</f>
        <v>2.2000000000000002</v>
      </c>
      <c r="P12" s="2">
        <f>'f-j素食國小'!D58</f>
        <v>1.6</v>
      </c>
      <c r="Q12" s="2">
        <f>'f-j素食國小'!E58</f>
        <v>3</v>
      </c>
      <c r="R12" s="2">
        <f>'f-j素食國小'!F58</f>
        <v>0</v>
      </c>
      <c r="S12" s="2">
        <f>'f-j素食國小'!G58</f>
        <v>0</v>
      </c>
      <c r="T12" s="131">
        <f>'f-j素食國小'!H58</f>
        <v>704</v>
      </c>
    </row>
    <row r="13" spans="1:20" ht="15.75" customHeight="1">
      <c r="A13" s="171">
        <f t="shared" si="0"/>
        <v>45000</v>
      </c>
      <c r="B13" s="122" t="str">
        <f>'f-j素食國小'!A64</f>
        <v>h3</v>
      </c>
      <c r="C13" s="122" t="str">
        <f>'f-j素食國小'!I64</f>
        <v>油飯特餐</v>
      </c>
      <c r="D13" s="127" t="str">
        <f>'f-j素食國小'!Z64</f>
        <v xml:space="preserve">米 糯米   </v>
      </c>
      <c r="E13" s="122" t="str">
        <f>'f-j素食國小'!L64</f>
        <v>香滷油腐</v>
      </c>
      <c r="F13" s="122" t="str">
        <f>'f-j素食國小'!AA64</f>
        <v xml:space="preserve">四角油豆腐    </v>
      </c>
      <c r="G13" s="122" t="str">
        <f>'f-j素食國小'!O64</f>
        <v>油飯配料</v>
      </c>
      <c r="H13" s="130" t="str">
        <f>'f-j素食國小'!AB64</f>
        <v xml:space="preserve">豆干 乾香菇 脆筍  </v>
      </c>
      <c r="I13" s="122" t="str">
        <f>'f-j素食國小'!R64</f>
        <v>時蔬</v>
      </c>
      <c r="J13" s="130" t="str">
        <f>'f-j素食國小'!AC64</f>
        <v xml:space="preserve">蔬菜 薑   </v>
      </c>
      <c r="K13" s="122" t="str">
        <f>'f-j素食國小'!U64</f>
        <v>時瓜素丸湯</v>
      </c>
      <c r="L13" s="130" t="str">
        <f>'f-j素食國小'!AD64</f>
        <v xml:space="preserve">素丸 時瓜 薑  </v>
      </c>
      <c r="M13" s="122" t="s">
        <v>265</v>
      </c>
      <c r="N13" s="2">
        <f>'f-j素食國小'!B64</f>
        <v>5.2</v>
      </c>
      <c r="O13" s="2">
        <f>'f-j素食國小'!C64</f>
        <v>2</v>
      </c>
      <c r="P13" s="2">
        <f>'f-j素食國小'!D64</f>
        <v>1.3</v>
      </c>
      <c r="Q13" s="2">
        <f>'f-j素食國小'!E64</f>
        <v>3</v>
      </c>
      <c r="R13" s="2">
        <f>'f-j素食國小'!F64</f>
        <v>0</v>
      </c>
      <c r="S13" s="2">
        <f>'f-j素食國小'!G64</f>
        <v>0</v>
      </c>
      <c r="T13" s="131">
        <f>'f-j素食國小'!H64</f>
        <v>681.5</v>
      </c>
    </row>
    <row r="14" spans="1:20" ht="15.75" customHeight="1">
      <c r="A14" s="171">
        <f t="shared" si="0"/>
        <v>45001</v>
      </c>
      <c r="B14" s="122" t="str">
        <f>'f-j素食國小'!A70</f>
        <v>h4</v>
      </c>
      <c r="C14" s="122" t="str">
        <f>'f-j素食國小'!I70</f>
        <v>糙米飯</v>
      </c>
      <c r="D14" s="127" t="str">
        <f>'f-j素食國小'!Z70</f>
        <v xml:space="preserve">米 糙米   </v>
      </c>
      <c r="E14" s="122" t="str">
        <f>'f-j素食國小'!L70</f>
        <v>豆薯豆干</v>
      </c>
      <c r="F14" s="122" t="str">
        <f>'f-j素食國小'!AA70</f>
        <v xml:space="preserve">豆干 豆薯 胡蘿蔔 薑 </v>
      </c>
      <c r="G14" s="122" t="str">
        <f>'f-j素食國小'!O70</f>
        <v>鐵板豆腐</v>
      </c>
      <c r="H14" s="130" t="str">
        <f>'f-j素食國小'!AB70</f>
        <v xml:space="preserve">豆腐 甜椒 薑  </v>
      </c>
      <c r="I14" s="122" t="str">
        <f>'f-j素食國小'!R70</f>
        <v>時蔬</v>
      </c>
      <c r="J14" s="130" t="str">
        <f>'f-j素食國小'!AC70</f>
        <v xml:space="preserve">蔬菜 薑   </v>
      </c>
      <c r="K14" s="122" t="str">
        <f>'f-j素食國小'!U70</f>
        <v>綠豆粉圓湯</v>
      </c>
      <c r="L14" s="130" t="str">
        <f>'f-j素食國小'!AD70</f>
        <v xml:space="preserve">綠豆 二砂糖 粉圓  </v>
      </c>
      <c r="M14" s="122" t="s">
        <v>264</v>
      </c>
      <c r="N14" s="2">
        <f>'f-j素食國小'!B70</f>
        <v>6.7</v>
      </c>
      <c r="O14" s="2">
        <f>'f-j素食國小'!C70</f>
        <v>2.5</v>
      </c>
      <c r="P14" s="2">
        <f>'f-j素食國小'!D70</f>
        <v>1</v>
      </c>
      <c r="Q14" s="2">
        <f>'f-j素食國小'!E70</f>
        <v>3.1</v>
      </c>
      <c r="R14" s="2">
        <f>'f-j素食國小'!F70</f>
        <v>0</v>
      </c>
      <c r="S14" s="2">
        <f>'f-j素食國小'!G70</f>
        <v>0</v>
      </c>
      <c r="T14" s="131">
        <f>'f-j素食國小'!H70</f>
        <v>821</v>
      </c>
    </row>
    <row r="15" spans="1:20" ht="15.75" customHeight="1">
      <c r="A15" s="171">
        <f t="shared" si="0"/>
        <v>45002</v>
      </c>
      <c r="B15" s="122" t="str">
        <f>'f-j素食國小'!A76</f>
        <v>h5</v>
      </c>
      <c r="C15" s="122" t="str">
        <f>'f-j素食國小'!I76</f>
        <v>紫米飯</v>
      </c>
      <c r="D15" s="127" t="str">
        <f>'f-j素食國小'!Z76</f>
        <v xml:space="preserve">米 黑秈糯米   </v>
      </c>
      <c r="E15" s="122" t="str">
        <f>'f-j素食國小'!L76</f>
        <v>沙茶麵腸</v>
      </c>
      <c r="F15" s="122" t="str">
        <f>'f-j素食國小'!AA76</f>
        <v>麵腸 芹菜 薑 素沙茶醬 鵪鶉蛋</v>
      </c>
      <c r="G15" s="122" t="str">
        <f>'f-j素食國小'!O76</f>
        <v>豆包豆芽</v>
      </c>
      <c r="H15" s="130" t="str">
        <f>'f-j素食國小'!AB76</f>
        <v xml:space="preserve">豆包 豆芽菜 胡蘿蔔 薑 </v>
      </c>
      <c r="I15" s="122" t="str">
        <f>'f-j素食國小'!R76</f>
        <v>時蔬</v>
      </c>
      <c r="J15" s="130" t="str">
        <f>'f-j素食國小'!AC76</f>
        <v xml:space="preserve">蔬菜 薑   </v>
      </c>
      <c r="K15" s="122" t="str">
        <f>'f-j素食國小'!U76</f>
        <v>針菇湯</v>
      </c>
      <c r="L15" s="130" t="str">
        <f>'f-j素食國小'!AD76</f>
        <v xml:space="preserve">胡蘿蔔 金針菇 薑 素羊肉 </v>
      </c>
      <c r="M15" s="122" t="s">
        <v>265</v>
      </c>
      <c r="N15" s="2">
        <f>'f-j素食國小'!B76</f>
        <v>5.2</v>
      </c>
      <c r="O15" s="2">
        <f>'f-j素食國小'!C76</f>
        <v>2.7</v>
      </c>
      <c r="P15" s="2">
        <f>'f-j素食國小'!D76</f>
        <v>1.7</v>
      </c>
      <c r="Q15" s="2">
        <f>'f-j素食國小'!E76</f>
        <v>3</v>
      </c>
      <c r="R15" s="2">
        <f>'f-j素食國小'!F76</f>
        <v>0</v>
      </c>
      <c r="S15" s="2">
        <f>'f-j素食國小'!G76</f>
        <v>0</v>
      </c>
      <c r="T15" s="131">
        <f>'f-j素食國小'!H76</f>
        <v>744</v>
      </c>
    </row>
    <row r="16" spans="1:20" ht="15.75" customHeight="1">
      <c r="A16" s="171">
        <f>A15+3</f>
        <v>45005</v>
      </c>
      <c r="B16" s="122" t="str">
        <f>'f-j素食國小'!A82</f>
        <v>i1</v>
      </c>
      <c r="C16" s="122" t="str">
        <f>'f-j素食國小'!I82</f>
        <v>白米飯</v>
      </c>
      <c r="D16" s="127" t="str">
        <f>'f-j素食國小'!Z82</f>
        <v xml:space="preserve">米    </v>
      </c>
      <c r="E16" s="122" t="str">
        <f>'f-j素食國小'!L82</f>
        <v>黑椒麵腸</v>
      </c>
      <c r="F16" s="122" t="str">
        <f>'f-j素食國小'!AA82</f>
        <v xml:space="preserve">麵腸 甜椒 薑 黑胡椒 </v>
      </c>
      <c r="G16" s="122" t="str">
        <f>'f-j素食國小'!O82</f>
        <v>番茄炒蛋</v>
      </c>
      <c r="H16" s="130" t="str">
        <f>'f-j素食國小'!AB82</f>
        <v xml:space="preserve">雞蛋 大番茄 薑  </v>
      </c>
      <c r="I16" s="122" t="str">
        <f>'f-j素食國小'!R82</f>
        <v>時蔬</v>
      </c>
      <c r="J16" s="130" t="str">
        <f>'f-j素食國小'!AC82</f>
        <v xml:space="preserve">蔬菜 薑   </v>
      </c>
      <c r="K16" s="122" t="str">
        <f>'f-j素食國小'!U82</f>
        <v>白菜湯</v>
      </c>
      <c r="L16" s="130" t="str">
        <f>'f-j素食國小'!AD82</f>
        <v xml:space="preserve">結球白菜 薑 素羊肉  </v>
      </c>
      <c r="M16" s="122" t="s">
        <v>266</v>
      </c>
      <c r="N16" s="2">
        <f>'f-j素食國小'!B82</f>
        <v>5</v>
      </c>
      <c r="O16" s="2">
        <f>'f-j素食國小'!C82</f>
        <v>3.2</v>
      </c>
      <c r="P16" s="2">
        <f>'f-j素食國小'!D82</f>
        <v>2.4</v>
      </c>
      <c r="Q16" s="2">
        <f>'f-j素食國小'!E82</f>
        <v>3</v>
      </c>
      <c r="R16" s="2">
        <f>'f-j素食國小'!F82</f>
        <v>0</v>
      </c>
      <c r="S16" s="2">
        <f>'f-j素食國小'!G82</f>
        <v>0</v>
      </c>
      <c r="T16" s="131">
        <f>'f-j素食國小'!H82</f>
        <v>785</v>
      </c>
    </row>
    <row r="17" spans="1:20" ht="15.75" customHeight="1">
      <c r="A17" s="171">
        <f t="shared" si="0"/>
        <v>45006</v>
      </c>
      <c r="B17" s="122" t="str">
        <f>'f-j素食國小'!A88</f>
        <v>i2</v>
      </c>
      <c r="C17" s="122" t="str">
        <f>'f-j素食國小'!I88</f>
        <v>糙米飯</v>
      </c>
      <c r="D17" s="127" t="str">
        <f>'f-j素食國小'!Z88</f>
        <v xml:space="preserve">米 糙米   </v>
      </c>
      <c r="E17" s="122" t="str">
        <f>'f-j素食國小'!L88</f>
        <v>美味素排</v>
      </c>
      <c r="F17" s="122" t="str">
        <f>'f-j素食國小'!AA88</f>
        <v xml:space="preserve">素排    </v>
      </c>
      <c r="G17" s="122" t="str">
        <f>'f-j素食國小'!O88</f>
        <v>火腿玉菜</v>
      </c>
      <c r="H17" s="130" t="str">
        <f>'f-j素食國小'!AB88</f>
        <v xml:space="preserve">甘藍 火腿 薑  </v>
      </c>
      <c r="I17" s="122" t="str">
        <f>'f-j素食國小'!R88</f>
        <v>時蔬</v>
      </c>
      <c r="J17" s="130" t="str">
        <f>'f-j素食國小'!AC88</f>
        <v xml:space="preserve">蔬菜 薑   </v>
      </c>
      <c r="K17" s="122" t="str">
        <f>'f-j素食國小'!U88</f>
        <v>紫菜素丸湯</v>
      </c>
      <c r="L17" s="130" t="str">
        <f>'f-j素食國小'!AD88</f>
        <v xml:space="preserve">紫菜 薑 素丸  </v>
      </c>
      <c r="M17" s="122" t="s">
        <v>266</v>
      </c>
      <c r="N17" s="2">
        <f>'f-j素食國小'!B88</f>
        <v>5</v>
      </c>
      <c r="O17" s="2">
        <f>'f-j素食國小'!C88</f>
        <v>4.2</v>
      </c>
      <c r="P17" s="2">
        <f>'f-j素食國小'!D88</f>
        <v>1.2</v>
      </c>
      <c r="Q17" s="2">
        <f>'f-j素食國小'!E88</f>
        <v>3</v>
      </c>
      <c r="R17" s="2">
        <f>'f-j素食國小'!F88</f>
        <v>0</v>
      </c>
      <c r="S17" s="2">
        <f>'f-j素食國小'!G88</f>
        <v>0</v>
      </c>
      <c r="T17" s="131">
        <f>'f-j素食國小'!H88</f>
        <v>830</v>
      </c>
    </row>
    <row r="18" spans="1:20" ht="15.75" customHeight="1">
      <c r="A18" s="171">
        <f t="shared" si="0"/>
        <v>45007</v>
      </c>
      <c r="B18" s="122" t="str">
        <f>'f-j素食國小'!A94</f>
        <v>i3</v>
      </c>
      <c r="C18" s="122" t="str">
        <f>'f-j素食國小'!I94</f>
        <v>西式特餐</v>
      </c>
      <c r="D18" s="127" t="str">
        <f>'f-j素食國小'!Z94</f>
        <v xml:space="preserve">麵條    </v>
      </c>
      <c r="E18" s="122" t="str">
        <f>'f-j素食國小'!L94</f>
        <v>美味豆包</v>
      </c>
      <c r="F18" s="122" t="str">
        <f>'f-j素食國小'!AA94</f>
        <v xml:space="preserve">豆包    </v>
      </c>
      <c r="G18" s="122" t="str">
        <f>'f-j素食國小'!O94</f>
        <v>西式配料</v>
      </c>
      <c r="H18" s="130" t="str">
        <f>'f-j素食國小'!AB94</f>
        <v>素肉 大番茄 胡蘿蔔 芹菜 蕃茄醬</v>
      </c>
      <c r="I18" s="122" t="str">
        <f>'f-j素食國小'!R94</f>
        <v>時蔬</v>
      </c>
      <c r="J18" s="130" t="str">
        <f>'f-j素食國小'!AC94</f>
        <v xml:space="preserve">蔬菜 薑   </v>
      </c>
      <c r="K18" s="122" t="str">
        <f>'f-j素食國小'!U94</f>
        <v>花椰濃湯</v>
      </c>
      <c r="L18" s="130" t="str">
        <f>'f-j素食國小'!AD94</f>
        <v xml:space="preserve">雞蛋 冷凍花椰菜 玉米濃湯包  </v>
      </c>
      <c r="M18" s="122" t="s">
        <v>265</v>
      </c>
      <c r="N18" s="2">
        <f>'f-j素食國小'!B94</f>
        <v>6</v>
      </c>
      <c r="O18" s="2">
        <f>'f-j素食國小'!C94</f>
        <v>3</v>
      </c>
      <c r="P18" s="2">
        <f>'f-j素食國小'!D94</f>
        <v>1.4</v>
      </c>
      <c r="Q18" s="2">
        <f>'f-j素食國小'!E94</f>
        <v>3</v>
      </c>
      <c r="R18" s="2">
        <f>'f-j素食國小'!F94</f>
        <v>0</v>
      </c>
      <c r="S18" s="2">
        <f>'f-j素食國小'!G94</f>
        <v>0</v>
      </c>
      <c r="T18" s="131">
        <f>'f-j素食國小'!H94</f>
        <v>815</v>
      </c>
    </row>
    <row r="19" spans="1:20" ht="15.75" customHeight="1">
      <c r="A19" s="171">
        <f t="shared" si="0"/>
        <v>45008</v>
      </c>
      <c r="B19" s="122" t="str">
        <f>'f-j素食國小'!A100</f>
        <v>i4</v>
      </c>
      <c r="C19" s="122" t="str">
        <f>'f-j素食國小'!I100</f>
        <v>糙米飯</v>
      </c>
      <c r="D19" s="127" t="str">
        <f>'f-j素食國小'!Z100</f>
        <v xml:space="preserve">米 糙米   </v>
      </c>
      <c r="E19" s="122" t="str">
        <f>'f-j素食國小'!L100</f>
        <v>咖哩豆干</v>
      </c>
      <c r="F19" s="122" t="str">
        <f>'f-j素食國小'!AA100</f>
        <v>豆干 馬鈴薯 胡蘿蔔 芹菜 咖哩粉</v>
      </c>
      <c r="G19" s="122" t="str">
        <f>'f-j素食國小'!O100</f>
        <v>甜椒豆腐</v>
      </c>
      <c r="H19" s="130" t="str">
        <f>'f-j素食國小'!AB100</f>
        <v xml:space="preserve">豆腐 金針菇 甜椒 薑 </v>
      </c>
      <c r="I19" s="122" t="str">
        <f>'f-j素食國小'!R100</f>
        <v>時蔬</v>
      </c>
      <c r="J19" s="130" t="str">
        <f>'f-j素食國小'!AC100</f>
        <v xml:space="preserve">蔬菜 薑   </v>
      </c>
      <c r="K19" s="122" t="str">
        <f>'f-j素食國小'!U100</f>
        <v>仙草甜湯</v>
      </c>
      <c r="L19" s="130" t="str">
        <f>'f-j素食國小'!AD100</f>
        <v xml:space="preserve">仙草凍 二砂糖   </v>
      </c>
      <c r="M19" s="122" t="s">
        <v>264</v>
      </c>
      <c r="N19" s="2">
        <f>'f-j素食國小'!B100</f>
        <v>5.3</v>
      </c>
      <c r="O19" s="2">
        <f>'f-j素食國小'!C100</f>
        <v>2.6</v>
      </c>
      <c r="P19" s="2">
        <f>'f-j素食國小'!D100</f>
        <v>2.5</v>
      </c>
      <c r="Q19" s="2">
        <f>'f-j素食國小'!E100</f>
        <v>3.1</v>
      </c>
      <c r="R19" s="2">
        <f>'f-j素食國小'!F100</f>
        <v>0</v>
      </c>
      <c r="S19" s="2">
        <f>'f-j素食國小'!G100</f>
        <v>0</v>
      </c>
      <c r="T19" s="131">
        <f>'f-j素食國小'!H100</f>
        <v>768</v>
      </c>
    </row>
    <row r="20" spans="1:20" ht="15.75" customHeight="1">
      <c r="A20" s="171">
        <f t="shared" si="0"/>
        <v>45009</v>
      </c>
      <c r="B20" s="122" t="str">
        <f>'f-j素食國小'!A106</f>
        <v>i5</v>
      </c>
      <c r="C20" s="122" t="str">
        <f>'f-j素食國小'!I106</f>
        <v>燕麥飯</v>
      </c>
      <c r="D20" s="127" t="str">
        <f>'f-j素食國小'!Z106</f>
        <v xml:space="preserve">米 燕麥   </v>
      </c>
      <c r="E20" s="122" t="str">
        <f>'f-j素食國小'!L106</f>
        <v>筍干麵輪</v>
      </c>
      <c r="F20" s="122" t="str">
        <f>'f-j素食國小'!AA106</f>
        <v xml:space="preserve">麵輪 麻竹筍干 薑  </v>
      </c>
      <c r="G20" s="122" t="str">
        <f>'f-j素食國小'!O106</f>
        <v>鮮燴時蔬</v>
      </c>
      <c r="H20" s="130" t="str">
        <f>'f-j素食國小'!AB106</f>
        <v>冷凍玉米筍 鵪鶉蛋 脆筍 秀珍菇 薑</v>
      </c>
      <c r="I20" s="122" t="str">
        <f>'f-j素食國小'!R106</f>
        <v>時蔬</v>
      </c>
      <c r="J20" s="130" t="str">
        <f>'f-j素食國小'!AC106</f>
        <v xml:space="preserve">蔬菜 薑   </v>
      </c>
      <c r="K20" s="122" t="str">
        <f>'f-j素食國小'!U106</f>
        <v>味噌豆皮湯</v>
      </c>
      <c r="L20" s="130" t="str">
        <f>'f-j素食國小'!AD106</f>
        <v xml:space="preserve">豆皮 味噌   </v>
      </c>
      <c r="M20" s="122" t="s">
        <v>265</v>
      </c>
      <c r="N20" s="2">
        <f>'f-j素食國小'!B106</f>
        <v>5.5</v>
      </c>
      <c r="O20" s="2">
        <f>'f-j素食國小'!C106</f>
        <v>2.8</v>
      </c>
      <c r="P20" s="2">
        <f>'f-j素食國小'!D106</f>
        <v>1.8</v>
      </c>
      <c r="Q20" s="2">
        <f>'f-j素食國小'!E106</f>
        <v>3</v>
      </c>
      <c r="R20" s="2">
        <f>'f-j素食國小'!F106</f>
        <v>0</v>
      </c>
      <c r="S20" s="2">
        <f>'f-j素食國小'!G106</f>
        <v>0</v>
      </c>
      <c r="T20" s="131">
        <f>'f-j素食國小'!H106</f>
        <v>775</v>
      </c>
    </row>
    <row r="21" spans="1:20" ht="15.75" customHeight="1">
      <c r="A21" s="171">
        <f t="shared" si="0"/>
        <v>45010</v>
      </c>
      <c r="B21" s="122" t="str">
        <f>'f-j素食國小'!A112</f>
        <v>f2</v>
      </c>
      <c r="C21" s="122" t="str">
        <f>'f-j素食國小'!I112</f>
        <v>糙米飯</v>
      </c>
      <c r="D21" s="127" t="str">
        <f>'f-j素食國小'!Z112</f>
        <v xml:space="preserve">米 糙米   </v>
      </c>
      <c r="E21" s="122" t="str">
        <f>'f-j素食國小'!L112</f>
        <v>花生麵腸</v>
      </c>
      <c r="F21" s="122" t="str">
        <f>'f-j素食國小'!AA112</f>
        <v>麵腸 胡蘿蔔 花胡瓜 油花生 薑</v>
      </c>
      <c r="G21" s="122" t="str">
        <f>'f-j素食國小'!O112</f>
        <v>碎脯豆干</v>
      </c>
      <c r="H21" s="130" t="str">
        <f>'f-j素食國小'!AB112</f>
        <v xml:space="preserve">豆干 蘿蔔乾 薑  </v>
      </c>
      <c r="I21" s="122" t="str">
        <f>'f-j素食國小'!R112</f>
        <v>時蔬</v>
      </c>
      <c r="J21" s="130" t="str">
        <f>'f-j素食國小'!AC112</f>
        <v xml:space="preserve">蔬菜 薑   </v>
      </c>
      <c r="K21" s="122" t="str">
        <f>'f-j素食國小'!U112</f>
        <v>蘿蔔湯</v>
      </c>
      <c r="L21" s="130" t="str">
        <f>'f-j素食國小'!AD112</f>
        <v xml:space="preserve">白蘿蔔 薑 素羊肉  </v>
      </c>
      <c r="M21" s="122" t="s">
        <v>264</v>
      </c>
      <c r="N21" s="2">
        <f>'f-j素食國小'!B112</f>
        <v>5</v>
      </c>
      <c r="O21" s="2">
        <f>'f-j素食國小'!C112</f>
        <v>2</v>
      </c>
      <c r="P21" s="2">
        <f>'f-j素食國小'!D112</f>
        <v>1.7</v>
      </c>
      <c r="Q21" s="2">
        <f>'f-j素食國小'!E112</f>
        <v>2.5</v>
      </c>
      <c r="R21" s="2">
        <f>'f-j素食國小'!F112</f>
        <v>0</v>
      </c>
      <c r="S21" s="2">
        <f>'f-j素食國小'!G112</f>
        <v>0</v>
      </c>
      <c r="T21" s="131">
        <f>'f-j素食國小'!H112</f>
        <v>655</v>
      </c>
    </row>
    <row r="22" spans="1:20" ht="15.75" customHeight="1">
      <c r="A22" s="171">
        <f>A21+2</f>
        <v>45012</v>
      </c>
      <c r="B22" s="122" t="str">
        <f>'f-j素食國小'!A118</f>
        <v>j1</v>
      </c>
      <c r="C22" s="122" t="str">
        <f>'f-j素食國小'!I118</f>
        <v>白米飯</v>
      </c>
      <c r="D22" s="127" t="str">
        <f>'f-j素食國小'!Z118</f>
        <v xml:space="preserve">米    </v>
      </c>
      <c r="E22" s="122" t="str">
        <f>'f-j素食國小'!L118</f>
        <v>茄汁凍腐</v>
      </c>
      <c r="F22" s="122" t="str">
        <f>'f-j素食國小'!AA118</f>
        <v>凍豆腐 馬鈴薯 大番茄 薑 番茄醬</v>
      </c>
      <c r="G22" s="122" t="str">
        <f>'f-j素食國小'!O118</f>
        <v>塔香炒蛋</v>
      </c>
      <c r="H22" s="130" t="str">
        <f>'f-j素食國小'!AB118</f>
        <v xml:space="preserve">雞蛋 九層塔 薑 鮮香菇 </v>
      </c>
      <c r="I22" s="122" t="str">
        <f>'f-j素食國小'!R118</f>
        <v>時蔬</v>
      </c>
      <c r="J22" s="130" t="str">
        <f>'f-j素食國小'!AC118</f>
        <v xml:space="preserve">蔬菜 薑   </v>
      </c>
      <c r="K22" s="122" t="str">
        <f>'f-j素食國小'!U118</f>
        <v>金針湯</v>
      </c>
      <c r="L22" s="130" t="str">
        <f>'f-j素食國小'!AD118</f>
        <v xml:space="preserve">金針菜乾 薑 榨菜 素羊肉 </v>
      </c>
      <c r="M22" s="122" t="s">
        <v>266</v>
      </c>
      <c r="N22" s="2">
        <f>'f-j素食國小'!B118</f>
        <v>5.3</v>
      </c>
      <c r="O22" s="2">
        <f>'f-j素食國小'!C118</f>
        <v>3.1</v>
      </c>
      <c r="P22" s="2">
        <f>'f-j素食國小'!D118</f>
        <v>1.9</v>
      </c>
      <c r="Q22" s="2">
        <f>'f-j素食國小'!E118</f>
        <v>3.2</v>
      </c>
      <c r="R22" s="2">
        <f>'f-j素食國小'!F118</f>
        <v>0</v>
      </c>
      <c r="S22" s="2">
        <f>'f-j素食國小'!G118</f>
        <v>0</v>
      </c>
      <c r="T22" s="131">
        <f>'f-j素食國小'!H118</f>
        <v>795</v>
      </c>
    </row>
    <row r="23" spans="1:20" ht="15.75" customHeight="1">
      <c r="A23" s="171">
        <f t="shared" si="0"/>
        <v>45013</v>
      </c>
      <c r="B23" s="122" t="str">
        <f>'f-j素食國小'!A124</f>
        <v>j2</v>
      </c>
      <c r="C23" s="122" t="str">
        <f>'f-j素食國小'!I124</f>
        <v>糙米飯</v>
      </c>
      <c r="D23" s="127" t="str">
        <f>'f-j素食國小'!Z124</f>
        <v xml:space="preserve">米 糙米   </v>
      </c>
      <c r="E23" s="122" t="str">
        <f>'f-j素食國小'!L124</f>
        <v>醬瓜豆干</v>
      </c>
      <c r="F23" s="122" t="str">
        <f>'f-j素食國小'!AA124</f>
        <v xml:space="preserve">豆干 醃漬花胡瓜 薑  </v>
      </c>
      <c r="G23" s="122" t="str">
        <f>'f-j素食國小'!O124</f>
        <v>絞若豆芽</v>
      </c>
      <c r="H23" s="130" t="str">
        <f>'f-j素食國小'!AB124</f>
        <v xml:space="preserve">綠豆芽 素肉 胡蘿蔔 薑 </v>
      </c>
      <c r="I23" s="122" t="str">
        <f>'f-j素食國小'!R124</f>
        <v>時蔬</v>
      </c>
      <c r="J23" s="130" t="str">
        <f>'f-j素食國小'!AC124</f>
        <v xml:space="preserve">蔬菜 薑   </v>
      </c>
      <c r="K23" s="122" t="str">
        <f>'f-j素食國小'!U124</f>
        <v>海芽蛋花湯</v>
      </c>
      <c r="L23" s="130" t="str">
        <f>'f-j素食國小'!AD124</f>
        <v xml:space="preserve">乾海帶 雞蛋 薑  </v>
      </c>
      <c r="M23" s="122" t="s">
        <v>266</v>
      </c>
      <c r="N23" s="2">
        <f>'f-j素食國小'!B124</f>
        <v>5</v>
      </c>
      <c r="O23" s="2">
        <f>'f-j素食國小'!C124</f>
        <v>2.7</v>
      </c>
      <c r="P23" s="2">
        <f>'f-j素食國小'!D124</f>
        <v>2.2999999999999998</v>
      </c>
      <c r="Q23" s="2">
        <f>'f-j素食國小'!E124</f>
        <v>3</v>
      </c>
      <c r="R23" s="2">
        <f>'f-j素食國小'!F124</f>
        <v>0</v>
      </c>
      <c r="S23" s="2">
        <f>'f-j素食國小'!G124</f>
        <v>0</v>
      </c>
      <c r="T23" s="131">
        <f>'f-j素食國小'!H124</f>
        <v>745</v>
      </c>
    </row>
    <row r="24" spans="1:20" ht="15.75" customHeight="1">
      <c r="A24" s="171">
        <f t="shared" si="0"/>
        <v>45014</v>
      </c>
      <c r="B24" s="122" t="str">
        <f>'f-j素食國小'!A130</f>
        <v>j3</v>
      </c>
      <c r="C24" s="122" t="str">
        <f>'f-j素食國小'!I130</f>
        <v>刈包特餐</v>
      </c>
      <c r="D24" s="127" t="str">
        <f>'f-j素食國小'!Z130</f>
        <v xml:space="preserve">刈包    </v>
      </c>
      <c r="E24" s="122" t="str">
        <f>'f-j素食國小'!L130</f>
        <v>美味素排</v>
      </c>
      <c r="F24" s="122" t="str">
        <f>'f-j素食國小'!AA130</f>
        <v xml:space="preserve">素排    </v>
      </c>
      <c r="G24" s="122" t="str">
        <f>'f-j素食國小'!O130</f>
        <v>酸菜麵腸</v>
      </c>
      <c r="H24" s="130" t="str">
        <f>'f-j素食國小'!AB130</f>
        <v xml:space="preserve">酸菜 麵腸 薑  </v>
      </c>
      <c r="I24" s="122" t="str">
        <f>'f-j素食國小'!R130</f>
        <v>時蔬</v>
      </c>
      <c r="J24" s="130" t="str">
        <f>'f-j素食國小'!AC130</f>
        <v xml:space="preserve">蔬菜 薑   </v>
      </c>
      <c r="K24" s="122" t="str">
        <f>'f-j素食國小'!U130</f>
        <v>糙米粥</v>
      </c>
      <c r="L24" s="130" t="str">
        <f>'f-j素食國小'!AD130</f>
        <v>雞蛋 糙米 胡蘿蔔 乾香菇 蒲瓜</v>
      </c>
      <c r="M24" s="122" t="s">
        <v>265</v>
      </c>
      <c r="N24" s="2">
        <f>'f-j素食國小'!B130</f>
        <v>4</v>
      </c>
      <c r="O24" s="2">
        <f>'f-j素食國小'!C130</f>
        <v>3</v>
      </c>
      <c r="P24" s="2">
        <f>'f-j素食國小'!D130</f>
        <v>2</v>
      </c>
      <c r="Q24" s="2">
        <f>'f-j素食國小'!E130</f>
        <v>3</v>
      </c>
      <c r="R24" s="2">
        <f>'f-j素食國小'!F130</f>
        <v>0</v>
      </c>
      <c r="S24" s="2">
        <f>'f-j素食國小'!G130</f>
        <v>0</v>
      </c>
      <c r="T24" s="131">
        <f>'f-j素食國小'!H130</f>
        <v>690</v>
      </c>
    </row>
    <row r="25" spans="1:20" ht="15.75" customHeight="1">
      <c r="A25" s="171">
        <f t="shared" si="0"/>
        <v>45015</v>
      </c>
      <c r="B25" s="122" t="str">
        <f>'f-j素食國小'!A136</f>
        <v>j4</v>
      </c>
      <c r="C25" s="122" t="str">
        <f>'f-j素食國小'!I136</f>
        <v>糙米飯</v>
      </c>
      <c r="D25" s="127" t="str">
        <f>'f-j素食國小'!Z136</f>
        <v xml:space="preserve">米 糙米   </v>
      </c>
      <c r="E25" s="122" t="str">
        <f>'f-j素食國小'!L136</f>
        <v>滷煎蒸炒滑蛋</v>
      </c>
      <c r="F25" s="122" t="str">
        <f>'f-j素食國小'!AA136</f>
        <v xml:space="preserve">雞蛋    </v>
      </c>
      <c r="G25" s="122" t="str">
        <f>'f-j素食國小'!O136</f>
        <v>筍干油腐</v>
      </c>
      <c r="H25" s="130" t="str">
        <f>'f-j素食國小'!AB136</f>
        <v xml:space="preserve">麻竹筍干 四角油豆腐 薑  </v>
      </c>
      <c r="I25" s="122" t="str">
        <f>'f-j素食國小'!R136</f>
        <v>時蔬</v>
      </c>
      <c r="J25" s="130" t="str">
        <f>'f-j素食國小'!AC136</f>
        <v xml:space="preserve">蔬菜 薑   </v>
      </c>
      <c r="K25" s="122" t="str">
        <f>'f-j素食國小'!U136</f>
        <v>紅豆湯</v>
      </c>
      <c r="L25" s="130" t="str">
        <f>'f-j素食國小'!AD136</f>
        <v xml:space="preserve">紅豆 二砂糖   </v>
      </c>
      <c r="M25" s="122" t="s">
        <v>264</v>
      </c>
      <c r="N25" s="2">
        <f>'f-j素食國小'!B136</f>
        <v>6.4</v>
      </c>
      <c r="O25" s="2">
        <f>'f-j素食國小'!C136</f>
        <v>3</v>
      </c>
      <c r="P25" s="2">
        <f>'f-j素食國小'!D136</f>
        <v>1.6</v>
      </c>
      <c r="Q25" s="2">
        <f>'f-j素食國小'!E136</f>
        <v>3</v>
      </c>
      <c r="R25" s="2">
        <f>'f-j素食國小'!F136</f>
        <v>0</v>
      </c>
      <c r="S25" s="2">
        <f>'f-j素食國小'!G136</f>
        <v>0</v>
      </c>
      <c r="T25" s="131">
        <f>'f-j素食國小'!H136</f>
        <v>848</v>
      </c>
    </row>
    <row r="26" spans="1:20" ht="15.75" customHeight="1">
      <c r="A26" s="171">
        <f t="shared" si="0"/>
        <v>45016</v>
      </c>
      <c r="B26" s="122" t="str">
        <f>'f-j素食國小'!A142</f>
        <v>j5</v>
      </c>
      <c r="C26" s="122" t="str">
        <f>'f-j素食國小'!I142</f>
        <v>芝麻飯</v>
      </c>
      <c r="D26" s="127" t="str">
        <f>'f-j素食國小'!Z142</f>
        <v xml:space="preserve">米 芝麻(熟)   </v>
      </c>
      <c r="E26" s="122" t="str">
        <f>'f-j素食國小'!L142</f>
        <v>泡菜豆包</v>
      </c>
      <c r="F26" s="122" t="str">
        <f>'f-j素食國小'!AA142</f>
        <v xml:space="preserve">豆包 韓式泡菜 甘藍 薑 </v>
      </c>
      <c r="G26" s="122" t="str">
        <f>'f-j素食國小'!O142</f>
        <v>花生豆干</v>
      </c>
      <c r="H26" s="130" t="str">
        <f>'f-j素食國小'!AB142</f>
        <v xml:space="preserve">豆干 油花生 薑  </v>
      </c>
      <c r="I26" s="122" t="str">
        <f>'f-j素食國小'!R142</f>
        <v>時蔬</v>
      </c>
      <c r="J26" s="130" t="str">
        <f>'f-j素食國小'!AC142</f>
        <v xml:space="preserve">蔬菜 薑   </v>
      </c>
      <c r="K26" s="122" t="str">
        <f>'f-j素食國小'!U142</f>
        <v>冬瓜湯</v>
      </c>
      <c r="L26" s="130" t="str">
        <f>'f-j素食國小'!AD142</f>
        <v xml:space="preserve">冬瓜 薑 素丸  </v>
      </c>
      <c r="M26" s="122" t="s">
        <v>265</v>
      </c>
      <c r="N26" s="2">
        <f>'f-j素食國小'!B142</f>
        <v>5</v>
      </c>
      <c r="O26" s="2">
        <f>'f-j素食國小'!C142</f>
        <v>3.4</v>
      </c>
      <c r="P26" s="2">
        <f>'f-j素食國小'!D142</f>
        <v>2.2000000000000002</v>
      </c>
      <c r="Q26" s="2">
        <f>'f-j素食國小'!E142</f>
        <v>3.2</v>
      </c>
      <c r="R26" s="2">
        <f>'f-j素食國小'!F142</f>
        <v>0</v>
      </c>
      <c r="S26" s="2">
        <f>'f-j素食國小'!G142</f>
        <v>0</v>
      </c>
      <c r="T26" s="131">
        <f>'f-j素食國小'!H142</f>
        <v>804</v>
      </c>
    </row>
    <row r="27" spans="1:20" ht="15.75" customHeight="1">
      <c r="M27" s="132"/>
    </row>
    <row r="28" spans="1:20" ht="15.75" customHeight="1">
      <c r="M28" s="132"/>
    </row>
    <row r="29" spans="1:20" ht="15.75" customHeight="1">
      <c r="A29" s="133" t="s">
        <v>222</v>
      </c>
      <c r="M29" s="132"/>
    </row>
    <row r="30" spans="1:20" ht="15.75" customHeight="1">
      <c r="A30" s="183" t="s">
        <v>268</v>
      </c>
      <c r="B30" s="184" t="s">
        <v>269</v>
      </c>
      <c r="C30" s="180"/>
      <c r="D30" s="180"/>
      <c r="E30" s="182"/>
      <c r="F30" s="180"/>
      <c r="G30" s="182"/>
      <c r="H30" s="180"/>
      <c r="I30" s="182"/>
      <c r="J30" s="180"/>
      <c r="K30" s="182"/>
      <c r="L30" s="180"/>
      <c r="M30" s="182"/>
      <c r="N30" s="181"/>
    </row>
    <row r="31" spans="1:20" ht="15.75" customHeight="1">
      <c r="A31" s="180"/>
      <c r="B31" s="183" t="s">
        <v>274</v>
      </c>
      <c r="C31" s="180"/>
      <c r="D31" s="180"/>
      <c r="E31" s="182"/>
      <c r="F31" s="180"/>
      <c r="G31" s="182"/>
      <c r="H31" s="180"/>
      <c r="I31" s="182"/>
      <c r="J31" s="180"/>
      <c r="K31" s="182"/>
      <c r="L31" s="180"/>
      <c r="M31" s="182"/>
      <c r="N31" s="181"/>
    </row>
    <row r="32" spans="1:20" ht="15.75" customHeight="1">
      <c r="A32" s="180"/>
      <c r="B32" s="183" t="s">
        <v>275</v>
      </c>
      <c r="C32" s="180"/>
      <c r="D32" s="180"/>
      <c r="E32" s="182"/>
      <c r="F32" s="180"/>
      <c r="G32" s="182"/>
      <c r="H32" s="180"/>
      <c r="I32" s="182"/>
      <c r="J32" s="180"/>
      <c r="K32" s="182"/>
      <c r="L32" s="180"/>
      <c r="M32" s="182"/>
      <c r="N32" s="181"/>
    </row>
    <row r="33" spans="2:13" ht="15.75" customHeight="1">
      <c r="B33" s="186" t="s">
        <v>276</v>
      </c>
      <c r="M33" s="182"/>
    </row>
    <row r="34" spans="2:13" ht="15.75" customHeight="1">
      <c r="M34" s="132"/>
    </row>
    <row r="35" spans="2:13" ht="15.75" customHeight="1">
      <c r="M35" s="132"/>
    </row>
    <row r="36" spans="2:13" ht="15.75" customHeight="1">
      <c r="M36" s="132"/>
    </row>
    <row r="37" spans="2:13" ht="15.75" customHeight="1">
      <c r="M37" s="132"/>
    </row>
    <row r="38" spans="2:13" ht="15.75" customHeight="1">
      <c r="M38" s="132"/>
    </row>
    <row r="39" spans="2:13" ht="15.75" customHeight="1">
      <c r="M39" s="132"/>
    </row>
    <row r="40" spans="2:13" ht="15.75" customHeight="1">
      <c r="M40" s="132"/>
    </row>
    <row r="41" spans="2:13" ht="15.75" customHeight="1">
      <c r="M41" s="132"/>
    </row>
    <row r="42" spans="2:13" ht="15.75" customHeight="1">
      <c r="M42" s="132"/>
    </row>
    <row r="43" spans="2:13" ht="15.75" customHeight="1">
      <c r="M43" s="132"/>
    </row>
    <row r="44" spans="2:13" ht="15.75" customHeight="1">
      <c r="M44" s="132"/>
    </row>
    <row r="45" spans="2:13" ht="15.75" customHeight="1">
      <c r="M45" s="132"/>
    </row>
    <row r="46" spans="2:13" ht="15.75" customHeight="1">
      <c r="M46" s="132"/>
    </row>
    <row r="47" spans="2:13" ht="15.75" customHeight="1">
      <c r="M47" s="132"/>
    </row>
    <row r="48" spans="2:13" ht="15.75" customHeight="1">
      <c r="M48" s="132"/>
    </row>
    <row r="49" spans="13:13" ht="15.75" customHeight="1">
      <c r="M49" s="132"/>
    </row>
    <row r="50" spans="13:13" ht="15.75" customHeight="1">
      <c r="M50" s="132"/>
    </row>
    <row r="51" spans="13:13" ht="15.75" customHeight="1">
      <c r="M51" s="132"/>
    </row>
    <row r="52" spans="13:13" ht="15.75" customHeight="1">
      <c r="M52" s="132"/>
    </row>
    <row r="53" spans="13:13" ht="15.75" customHeight="1">
      <c r="M53" s="132"/>
    </row>
    <row r="54" spans="13:13" ht="15.75" customHeight="1">
      <c r="M54" s="132"/>
    </row>
    <row r="55" spans="13:13" ht="15.75" customHeight="1">
      <c r="M55" s="132"/>
    </row>
    <row r="56" spans="13:13" ht="15.75" customHeight="1">
      <c r="M56" s="132"/>
    </row>
    <row r="57" spans="13:13" ht="15.75" customHeight="1">
      <c r="M57" s="132"/>
    </row>
    <row r="58" spans="13:13" ht="15.75" customHeight="1">
      <c r="M58" s="132"/>
    </row>
    <row r="59" spans="13:13" ht="15.75" customHeight="1">
      <c r="M59" s="132"/>
    </row>
    <row r="60" spans="13:13" ht="15.75" customHeight="1">
      <c r="M60" s="132"/>
    </row>
    <row r="61" spans="13:13" ht="15.75" customHeight="1">
      <c r="M61" s="132"/>
    </row>
    <row r="62" spans="13:13" ht="15.75" customHeight="1">
      <c r="M62" s="132"/>
    </row>
    <row r="63" spans="13:13" ht="15.75" customHeight="1">
      <c r="M63" s="132"/>
    </row>
    <row r="64" spans="13:13" ht="15.75" customHeight="1">
      <c r="M64" s="132"/>
    </row>
    <row r="65" spans="13:13" ht="15.75" customHeight="1">
      <c r="M65" s="132"/>
    </row>
    <row r="66" spans="13:13" ht="15.75" customHeight="1">
      <c r="M66" s="132"/>
    </row>
    <row r="67" spans="13:13" ht="15.75" customHeight="1">
      <c r="M67" s="132"/>
    </row>
    <row r="68" spans="13:13" ht="15.75" customHeight="1">
      <c r="M68" s="132"/>
    </row>
    <row r="69" spans="13:13" ht="15.75" customHeight="1">
      <c r="M69" s="132"/>
    </row>
    <row r="70" spans="13:13" ht="15.75" customHeight="1">
      <c r="M70" s="132"/>
    </row>
    <row r="71" spans="13:13" ht="15.75" customHeight="1">
      <c r="M71" s="132"/>
    </row>
    <row r="72" spans="13:13" ht="15.75" customHeight="1">
      <c r="M72" s="132"/>
    </row>
    <row r="73" spans="13:13" ht="15.75" customHeight="1">
      <c r="M73" s="132"/>
    </row>
    <row r="74" spans="13:13" ht="15.75" customHeight="1">
      <c r="M74" s="132"/>
    </row>
    <row r="75" spans="13:13" ht="15.75" customHeight="1">
      <c r="M75" s="132"/>
    </row>
    <row r="76" spans="13:13" ht="15.75" customHeight="1">
      <c r="M76" s="132"/>
    </row>
    <row r="77" spans="13:13" ht="15.75" customHeight="1">
      <c r="M77" s="132"/>
    </row>
    <row r="78" spans="13:13" ht="15.75" customHeight="1">
      <c r="M78" s="132"/>
    </row>
    <row r="79" spans="13:13" ht="15.75" customHeight="1">
      <c r="M79" s="132"/>
    </row>
    <row r="80" spans="13:13" ht="15.75" customHeight="1">
      <c r="M80" s="132"/>
    </row>
    <row r="81" spans="13:13" ht="15.75" customHeight="1">
      <c r="M81" s="132"/>
    </row>
    <row r="82" spans="13:13" ht="15.75" customHeight="1">
      <c r="M82" s="132"/>
    </row>
    <row r="83" spans="13:13" ht="15.75" customHeight="1">
      <c r="M83" s="132"/>
    </row>
    <row r="84" spans="13:13" ht="15.75" customHeight="1">
      <c r="M84" s="132"/>
    </row>
    <row r="85" spans="13:13" ht="15.75" customHeight="1">
      <c r="M85" s="132"/>
    </row>
    <row r="86" spans="13:13" ht="15.75" customHeight="1">
      <c r="M86" s="132"/>
    </row>
    <row r="87" spans="13:13" ht="15.75" customHeight="1">
      <c r="M87" s="132"/>
    </row>
    <row r="88" spans="13:13" ht="15.75" customHeight="1">
      <c r="M88" s="132"/>
    </row>
    <row r="89" spans="13:13" ht="15.75" customHeight="1">
      <c r="M89" s="132"/>
    </row>
    <row r="90" spans="13:13" ht="15.75" customHeight="1">
      <c r="M90" s="132"/>
    </row>
    <row r="91" spans="13:13" ht="15.75" customHeight="1">
      <c r="M91" s="132"/>
    </row>
    <row r="92" spans="13:13" ht="15.75" customHeight="1">
      <c r="M92" s="132"/>
    </row>
    <row r="93" spans="13:13" ht="15.75" customHeight="1">
      <c r="M93" s="132"/>
    </row>
    <row r="94" spans="13:13" ht="15.75" customHeight="1">
      <c r="M94" s="132"/>
    </row>
    <row r="95" spans="13:13" ht="15.75" customHeight="1">
      <c r="M95" s="132"/>
    </row>
    <row r="96" spans="13:13" ht="15.75" customHeight="1">
      <c r="M96" s="132"/>
    </row>
    <row r="97" spans="13:13" ht="15.75" customHeight="1">
      <c r="M97" s="132"/>
    </row>
    <row r="98" spans="13:13" ht="15.75" customHeight="1">
      <c r="M98" s="132"/>
    </row>
    <row r="99" spans="13:13" ht="15.75" customHeight="1">
      <c r="M99" s="132"/>
    </row>
    <row r="100" spans="13:13" ht="15.75" customHeight="1">
      <c r="M100" s="132"/>
    </row>
    <row r="101" spans="13:13" ht="15.75" customHeight="1">
      <c r="M101" s="132"/>
    </row>
    <row r="102" spans="13:13" ht="15.75" customHeight="1">
      <c r="M102" s="132"/>
    </row>
    <row r="103" spans="13:13" ht="15.75" customHeight="1">
      <c r="M103" s="132"/>
    </row>
    <row r="104" spans="13:13" ht="15.75" customHeight="1">
      <c r="M104" s="132"/>
    </row>
    <row r="105" spans="13:13" ht="15.75" customHeight="1">
      <c r="M105" s="132"/>
    </row>
    <row r="106" spans="13:13" ht="15.75" customHeight="1">
      <c r="M106" s="132"/>
    </row>
    <row r="107" spans="13:13" ht="15.75" customHeight="1">
      <c r="M107" s="132"/>
    </row>
    <row r="108" spans="13:13" ht="15.75" customHeight="1">
      <c r="M108" s="132"/>
    </row>
    <row r="109" spans="13:13" ht="15.75" customHeight="1">
      <c r="M109" s="132"/>
    </row>
    <row r="110" spans="13:13" ht="15.75" customHeight="1">
      <c r="M110" s="132"/>
    </row>
    <row r="111" spans="13:13" ht="15.75" customHeight="1">
      <c r="M111" s="132"/>
    </row>
    <row r="112" spans="13:13" ht="15.75" customHeight="1">
      <c r="M112" s="132"/>
    </row>
    <row r="113" spans="13:13" ht="15.75" customHeight="1">
      <c r="M113" s="132"/>
    </row>
    <row r="114" spans="13:13" ht="15.75" customHeight="1">
      <c r="M114" s="132"/>
    </row>
    <row r="115" spans="13:13" ht="15.75" customHeight="1">
      <c r="M115" s="132"/>
    </row>
    <row r="116" spans="13:13" ht="15.75" customHeight="1">
      <c r="M116" s="132"/>
    </row>
    <row r="117" spans="13:13" ht="15.75" customHeight="1">
      <c r="M117" s="132"/>
    </row>
    <row r="118" spans="13:13" ht="15.75" customHeight="1">
      <c r="M118" s="132"/>
    </row>
    <row r="119" spans="13:13" ht="15.75" customHeight="1">
      <c r="M119" s="132"/>
    </row>
    <row r="120" spans="13:13" ht="15.75" customHeight="1">
      <c r="M120" s="132"/>
    </row>
    <row r="121" spans="13:13" ht="15.75" customHeight="1">
      <c r="M121" s="132"/>
    </row>
    <row r="122" spans="13:13" ht="15.75" customHeight="1">
      <c r="M122" s="132"/>
    </row>
    <row r="123" spans="13:13" ht="15.75" customHeight="1">
      <c r="M123" s="132"/>
    </row>
    <row r="124" spans="13:13" ht="15.75" customHeight="1">
      <c r="M124" s="132"/>
    </row>
    <row r="125" spans="13:13" ht="15.75" customHeight="1">
      <c r="M125" s="132"/>
    </row>
    <row r="126" spans="13:13" ht="15.75" customHeight="1">
      <c r="M126" s="132"/>
    </row>
    <row r="127" spans="13:13" ht="15.75" customHeight="1">
      <c r="M127" s="132"/>
    </row>
    <row r="128" spans="13:13" ht="15.75" customHeight="1">
      <c r="M128" s="132"/>
    </row>
    <row r="129" spans="13:13" ht="15.75" customHeight="1">
      <c r="M129" s="132"/>
    </row>
    <row r="130" spans="13:13" ht="15.75" customHeight="1">
      <c r="M130" s="132"/>
    </row>
    <row r="131" spans="13:13" ht="15.75" customHeight="1">
      <c r="M131" s="132"/>
    </row>
    <row r="132" spans="13:13" ht="15.75" customHeight="1">
      <c r="M132" s="132"/>
    </row>
    <row r="133" spans="13:13" ht="15.75" customHeight="1">
      <c r="M133" s="132"/>
    </row>
    <row r="134" spans="13:13" ht="15.75" customHeight="1">
      <c r="M134" s="132"/>
    </row>
    <row r="135" spans="13:13" ht="15.75" customHeight="1">
      <c r="M135" s="132"/>
    </row>
    <row r="136" spans="13:13" ht="15.75" customHeight="1">
      <c r="M136" s="132"/>
    </row>
    <row r="137" spans="13:13" ht="15.75" customHeight="1">
      <c r="M137" s="132"/>
    </row>
    <row r="138" spans="13:13" ht="15.75" customHeight="1">
      <c r="M138" s="132"/>
    </row>
    <row r="139" spans="13:13" ht="15.75" customHeight="1">
      <c r="M139" s="132"/>
    </row>
    <row r="140" spans="13:13" ht="15.75" customHeight="1">
      <c r="M140" s="132"/>
    </row>
    <row r="141" spans="13:13" ht="15.75" customHeight="1">
      <c r="M141" s="132"/>
    </row>
    <row r="142" spans="13:13" ht="15.75" customHeight="1">
      <c r="M142" s="132"/>
    </row>
    <row r="143" spans="13:13" ht="15.75" customHeight="1">
      <c r="M143" s="132"/>
    </row>
    <row r="144" spans="13:13" ht="15.75" customHeight="1">
      <c r="M144" s="132"/>
    </row>
    <row r="145" spans="13:13" ht="15.75" customHeight="1">
      <c r="M145" s="132"/>
    </row>
    <row r="146" spans="13:13" ht="15.75" customHeight="1">
      <c r="M146" s="132"/>
    </row>
    <row r="147" spans="13:13" ht="15.75" customHeight="1">
      <c r="M147" s="132"/>
    </row>
    <row r="148" spans="13:13" ht="15.75" customHeight="1">
      <c r="M148" s="132"/>
    </row>
    <row r="149" spans="13:13" ht="15.75" customHeight="1">
      <c r="M149" s="132"/>
    </row>
    <row r="150" spans="13:13" ht="15.75" customHeight="1">
      <c r="M150" s="132"/>
    </row>
    <row r="151" spans="13:13" ht="15.75" customHeight="1">
      <c r="M151" s="132"/>
    </row>
    <row r="152" spans="13:13" ht="15.75" customHeight="1">
      <c r="M152" s="132"/>
    </row>
    <row r="153" spans="13:13" ht="15.75" customHeight="1">
      <c r="M153" s="132"/>
    </row>
    <row r="154" spans="13:13" ht="15.75" customHeight="1">
      <c r="M154" s="132"/>
    </row>
    <row r="155" spans="13:13" ht="15.75" customHeight="1">
      <c r="M155" s="132"/>
    </row>
    <row r="156" spans="13:13" ht="15.75" customHeight="1">
      <c r="M156" s="132"/>
    </row>
    <row r="157" spans="13:13" ht="15.75" customHeight="1">
      <c r="M157" s="132"/>
    </row>
    <row r="158" spans="13:13" ht="15.75" customHeight="1">
      <c r="M158" s="132"/>
    </row>
    <row r="159" spans="13:13" ht="15.75" customHeight="1">
      <c r="M159" s="132"/>
    </row>
    <row r="160" spans="13:13" ht="15.75" customHeight="1">
      <c r="M160" s="132"/>
    </row>
    <row r="161" spans="13:13" ht="15.75" customHeight="1">
      <c r="M161" s="132"/>
    </row>
    <row r="162" spans="13:13" ht="15.75" customHeight="1">
      <c r="M162" s="132"/>
    </row>
    <row r="163" spans="13:13" ht="15.75" customHeight="1">
      <c r="M163" s="132"/>
    </row>
    <row r="164" spans="13:13" ht="15.75" customHeight="1">
      <c r="M164" s="132"/>
    </row>
    <row r="165" spans="13:13" ht="15.75" customHeight="1">
      <c r="M165" s="132"/>
    </row>
    <row r="166" spans="13:13" ht="15.75" customHeight="1">
      <c r="M166" s="132"/>
    </row>
    <row r="167" spans="13:13" ht="15.75" customHeight="1">
      <c r="M167" s="132"/>
    </row>
    <row r="168" spans="13:13" ht="15.75" customHeight="1">
      <c r="M168" s="134"/>
    </row>
    <row r="169" spans="13:13" ht="15.75" customHeight="1">
      <c r="M169" s="134"/>
    </row>
    <row r="170" spans="13:13" ht="15.75" customHeight="1">
      <c r="M170" s="134"/>
    </row>
    <row r="171" spans="13:13" ht="15.75" customHeight="1">
      <c r="M171" s="134"/>
    </row>
    <row r="172" spans="13:13" ht="15.75" customHeight="1">
      <c r="M172" s="134"/>
    </row>
    <row r="173" spans="13:13" ht="15.75" customHeight="1">
      <c r="M173" s="134"/>
    </row>
    <row r="174" spans="13:13" ht="15.75" customHeight="1">
      <c r="M174" s="134"/>
    </row>
    <row r="175" spans="13:13" ht="15.75" customHeight="1">
      <c r="M175" s="134"/>
    </row>
    <row r="176" spans="13:13" ht="15.75" customHeight="1">
      <c r="M176" s="134"/>
    </row>
    <row r="177" spans="13:13" ht="15.75" customHeight="1">
      <c r="M177" s="134"/>
    </row>
    <row r="178" spans="13:13" ht="15.75" customHeight="1">
      <c r="M178" s="134"/>
    </row>
    <row r="179" spans="13:13" ht="15.75" customHeight="1">
      <c r="M179" s="134"/>
    </row>
    <row r="180" spans="13:13" ht="15.75" customHeight="1">
      <c r="M180" s="134"/>
    </row>
    <row r="181" spans="13:13" ht="15.75" customHeight="1">
      <c r="M181" s="134"/>
    </row>
    <row r="182" spans="13:13" ht="15.75" customHeight="1">
      <c r="M182" s="134"/>
    </row>
    <row r="183" spans="13:13" ht="15.75" customHeight="1">
      <c r="M183" s="134"/>
    </row>
    <row r="184" spans="13:13" ht="15.75" customHeight="1">
      <c r="M184" s="134"/>
    </row>
    <row r="185" spans="13:13" ht="15.75" customHeight="1">
      <c r="M185" s="134"/>
    </row>
    <row r="186" spans="13:13" ht="15.75" customHeight="1">
      <c r="M186" s="134"/>
    </row>
    <row r="187" spans="13:13" ht="15.75" customHeight="1">
      <c r="M187" s="134"/>
    </row>
    <row r="188" spans="13:13" ht="15.75" customHeight="1">
      <c r="M188" s="134"/>
    </row>
    <row r="189" spans="13:13" ht="15.75" customHeight="1">
      <c r="M189" s="134"/>
    </row>
    <row r="190" spans="13:13" ht="15.75" customHeight="1">
      <c r="M190" s="134"/>
    </row>
    <row r="191" spans="13:13" ht="15.75" customHeight="1">
      <c r="M191" s="134"/>
    </row>
    <row r="192" spans="13:13" ht="15.75" customHeight="1">
      <c r="M192" s="134"/>
    </row>
    <row r="193" spans="13:13" ht="15.75" customHeight="1">
      <c r="M193" s="134"/>
    </row>
    <row r="194" spans="13:13" ht="15.75" customHeight="1">
      <c r="M194" s="134"/>
    </row>
    <row r="195" spans="13:13" ht="15.75" customHeight="1">
      <c r="M195" s="134"/>
    </row>
    <row r="196" spans="13:13" ht="15.75" customHeight="1">
      <c r="M196" s="134"/>
    </row>
    <row r="197" spans="13:13" ht="15.75" customHeight="1">
      <c r="M197" s="134"/>
    </row>
    <row r="198" spans="13:13" ht="15.75" customHeight="1">
      <c r="M198" s="134"/>
    </row>
    <row r="199" spans="13:13" ht="15.75" customHeight="1">
      <c r="M199" s="134"/>
    </row>
    <row r="200" spans="13:13" ht="15.75" customHeight="1">
      <c r="M200" s="134"/>
    </row>
    <row r="201" spans="13:13" ht="15.75" customHeight="1">
      <c r="M201" s="134"/>
    </row>
    <row r="202" spans="13:13" ht="15.75" customHeight="1">
      <c r="M202" s="134"/>
    </row>
    <row r="203" spans="13:13" ht="15.75" customHeight="1">
      <c r="M203" s="134"/>
    </row>
    <row r="204" spans="13:13" ht="15.75" customHeight="1">
      <c r="M204" s="134"/>
    </row>
    <row r="205" spans="13:13" ht="15.75" customHeight="1">
      <c r="M205" s="134"/>
    </row>
    <row r="206" spans="13:13" ht="15.75" customHeight="1">
      <c r="M206" s="134"/>
    </row>
    <row r="207" spans="13:13" ht="15.75" customHeight="1">
      <c r="M207" s="134"/>
    </row>
    <row r="208" spans="13:13" ht="15.75" customHeight="1">
      <c r="M208" s="134"/>
    </row>
    <row r="209" spans="13:13" ht="15.75" customHeight="1">
      <c r="M209" s="134"/>
    </row>
    <row r="210" spans="13:13" ht="15.75" customHeight="1">
      <c r="M210" s="134"/>
    </row>
    <row r="211" spans="13:13" ht="15.75" customHeight="1">
      <c r="M211" s="134"/>
    </row>
    <row r="212" spans="13:13" ht="15.75" customHeight="1">
      <c r="M212" s="134"/>
    </row>
    <row r="213" spans="13:13" ht="15.75" customHeight="1">
      <c r="M213" s="134"/>
    </row>
    <row r="214" spans="13:13" ht="15.75" customHeight="1">
      <c r="M214" s="134"/>
    </row>
    <row r="215" spans="13:13" ht="15.75" customHeight="1">
      <c r="M215" s="134"/>
    </row>
    <row r="216" spans="13:13" ht="15.75" customHeight="1">
      <c r="M216" s="134"/>
    </row>
    <row r="217" spans="13:13" ht="15.75" customHeight="1">
      <c r="M217" s="134"/>
    </row>
    <row r="218" spans="13:13" ht="15.75" customHeight="1">
      <c r="M218" s="134"/>
    </row>
    <row r="219" spans="13:13" ht="15.75" customHeight="1">
      <c r="M219" s="134"/>
    </row>
    <row r="220" spans="13:13" ht="15.75" customHeight="1">
      <c r="M220" s="134"/>
    </row>
    <row r="221" spans="13:13" ht="15.75" customHeight="1">
      <c r="M221" s="134"/>
    </row>
    <row r="222" spans="13:13" ht="15.75" customHeight="1">
      <c r="M222" s="134"/>
    </row>
    <row r="223" spans="13:13" ht="15.75" customHeight="1">
      <c r="M223" s="134"/>
    </row>
    <row r="224" spans="13:13" ht="15.75" customHeight="1">
      <c r="M224" s="134"/>
    </row>
    <row r="225" spans="13:13" ht="15.75" customHeight="1">
      <c r="M225" s="134"/>
    </row>
    <row r="226" spans="13:13" ht="15.75" customHeight="1">
      <c r="M226" s="134"/>
    </row>
    <row r="227" spans="13:13" ht="15.75" customHeight="1">
      <c r="M227" s="134"/>
    </row>
    <row r="228" spans="13:13" ht="15.75" customHeight="1">
      <c r="M228" s="134"/>
    </row>
    <row r="229" spans="13:13" ht="15.75">
      <c r="M229" s="134"/>
    </row>
    <row r="230" spans="13:13" ht="15.75">
      <c r="M230" s="134"/>
    </row>
    <row r="231" spans="13:13" ht="15.75">
      <c r="M231" s="134"/>
    </row>
    <row r="232" spans="13:13" ht="15.75">
      <c r="M232" s="134"/>
    </row>
    <row r="233" spans="13:13" ht="15.75">
      <c r="M233" s="134"/>
    </row>
    <row r="234" spans="13:13" ht="15.75">
      <c r="M234" s="134"/>
    </row>
    <row r="235" spans="13:13" ht="15.75">
      <c r="M235" s="134"/>
    </row>
    <row r="236" spans="13:13" ht="15.75">
      <c r="M236" s="134"/>
    </row>
    <row r="237" spans="13:13" ht="15.75">
      <c r="M237" s="134"/>
    </row>
    <row r="238" spans="13:13" ht="15.75">
      <c r="M238" s="134"/>
    </row>
    <row r="239" spans="13:13" ht="15.75">
      <c r="M239" s="134"/>
    </row>
    <row r="240" spans="13:13" ht="15.75">
      <c r="M240" s="134"/>
    </row>
    <row r="241" spans="13:13" ht="15.75">
      <c r="M241" s="134"/>
    </row>
    <row r="242" spans="13:13" ht="15.75">
      <c r="M242" s="134"/>
    </row>
    <row r="243" spans="13:13" ht="15.75">
      <c r="M243" s="134"/>
    </row>
    <row r="244" spans="13:13" ht="15.75">
      <c r="M244" s="134"/>
    </row>
    <row r="245" spans="13:13" ht="15.75">
      <c r="M245" s="134"/>
    </row>
    <row r="246" spans="13:13" ht="15.75">
      <c r="M246" s="134"/>
    </row>
    <row r="247" spans="13:13" ht="15.75">
      <c r="M247" s="134"/>
    </row>
    <row r="248" spans="13:13" ht="15.75">
      <c r="M248" s="134"/>
    </row>
    <row r="249" spans="13:13" ht="15.75">
      <c r="M249" s="134"/>
    </row>
    <row r="250" spans="13:13" ht="15.75">
      <c r="M250" s="134"/>
    </row>
    <row r="251" spans="13:13" ht="15.75">
      <c r="M251" s="134"/>
    </row>
    <row r="252" spans="13:13" ht="15.75">
      <c r="M252" s="134"/>
    </row>
    <row r="253" spans="13:13" ht="15.75">
      <c r="M253" s="134"/>
    </row>
    <row r="254" spans="13:13" ht="15.75">
      <c r="M254" s="134"/>
    </row>
    <row r="255" spans="13:13" ht="15.75">
      <c r="M255" s="134"/>
    </row>
    <row r="256" spans="13:13" ht="15.75">
      <c r="M256" s="134"/>
    </row>
    <row r="257" spans="13:13" ht="15.75">
      <c r="M257" s="134"/>
    </row>
    <row r="258" spans="13:13" ht="15.75">
      <c r="M258" s="134"/>
    </row>
    <row r="259" spans="13:13" ht="15.75">
      <c r="M259" s="134"/>
    </row>
    <row r="260" spans="13:13" ht="15.75">
      <c r="M260" s="134"/>
    </row>
    <row r="261" spans="13:13" ht="15.75">
      <c r="M261" s="134"/>
    </row>
    <row r="262" spans="13:13" ht="15.75">
      <c r="M262" s="134"/>
    </row>
    <row r="263" spans="13:13" ht="15.75">
      <c r="M263" s="134"/>
    </row>
    <row r="264" spans="13:13" ht="15.75">
      <c r="M264" s="134"/>
    </row>
    <row r="265" spans="13:13" ht="15.75">
      <c r="M265" s="134"/>
    </row>
    <row r="266" spans="13:13" ht="15.75">
      <c r="M266" s="134"/>
    </row>
    <row r="267" spans="13:13" ht="15.75">
      <c r="M267" s="134"/>
    </row>
    <row r="268" spans="13:13" ht="15.75">
      <c r="M268" s="134"/>
    </row>
    <row r="269" spans="13:13" ht="15.75">
      <c r="M269" s="134"/>
    </row>
    <row r="270" spans="13:13" ht="15.75">
      <c r="M270" s="134"/>
    </row>
    <row r="271" spans="13:13" ht="15.75">
      <c r="M271" s="134"/>
    </row>
    <row r="272" spans="13:13" ht="15.75">
      <c r="M272" s="134"/>
    </row>
    <row r="273" spans="13:13" ht="15.75">
      <c r="M273" s="134"/>
    </row>
    <row r="274" spans="13:13" ht="15.75">
      <c r="M274" s="134"/>
    </row>
    <row r="275" spans="13:13" ht="15.75">
      <c r="M275" s="134"/>
    </row>
    <row r="276" spans="13:13" ht="15.75">
      <c r="M276" s="134"/>
    </row>
    <row r="277" spans="13:13" ht="15.75">
      <c r="M277" s="134"/>
    </row>
    <row r="278" spans="13:13" ht="15.75">
      <c r="M278" s="134"/>
    </row>
    <row r="279" spans="13:13" ht="15.75">
      <c r="M279" s="134"/>
    </row>
    <row r="280" spans="13:13" ht="15.75">
      <c r="M280" s="134"/>
    </row>
    <row r="281" spans="13:13" ht="15.75">
      <c r="M281" s="134"/>
    </row>
    <row r="282" spans="13:13" ht="15.75">
      <c r="M282" s="134"/>
    </row>
    <row r="283" spans="13:13" ht="15.75">
      <c r="M283" s="134"/>
    </row>
    <row r="284" spans="13:13" ht="15.75">
      <c r="M284" s="134"/>
    </row>
    <row r="285" spans="13:13" ht="15.75">
      <c r="M285" s="134"/>
    </row>
    <row r="286" spans="13:13" ht="15.75">
      <c r="M286" s="134"/>
    </row>
    <row r="287" spans="13:13" ht="15.75">
      <c r="M287" s="134"/>
    </row>
    <row r="288" spans="13:13" ht="15.75">
      <c r="M288" s="134"/>
    </row>
    <row r="289" spans="13:13" ht="15.75">
      <c r="M289" s="134"/>
    </row>
    <row r="290" spans="13:13" ht="15.75">
      <c r="M290" s="134"/>
    </row>
    <row r="291" spans="13:13" ht="15.75">
      <c r="M291" s="134"/>
    </row>
    <row r="292" spans="13:13" ht="15.75">
      <c r="M292" s="134"/>
    </row>
    <row r="293" spans="13:13" ht="15.75">
      <c r="M293" s="134"/>
    </row>
    <row r="294" spans="13:13" ht="15.75">
      <c r="M294" s="134"/>
    </row>
    <row r="295" spans="13:13" ht="15.75">
      <c r="M295" s="134"/>
    </row>
    <row r="296" spans="13:13" ht="15.75">
      <c r="M296" s="134"/>
    </row>
    <row r="297" spans="13:13" ht="15.75">
      <c r="M297" s="134"/>
    </row>
    <row r="298" spans="13:13" ht="15.75">
      <c r="M298" s="134"/>
    </row>
    <row r="299" spans="13:13" ht="15.75">
      <c r="M299" s="134"/>
    </row>
    <row r="300" spans="13:13" ht="15.75">
      <c r="M300" s="134"/>
    </row>
    <row r="301" spans="13:13" ht="15.75">
      <c r="M301" s="134"/>
    </row>
    <row r="302" spans="13:13" ht="15.75">
      <c r="M302" s="134"/>
    </row>
    <row r="303" spans="13:13" ht="15.75">
      <c r="M303" s="134"/>
    </row>
    <row r="304" spans="13:13" ht="15.75">
      <c r="M304" s="134"/>
    </row>
    <row r="305" spans="13:13" ht="15.75">
      <c r="M305" s="134"/>
    </row>
    <row r="306" spans="13:13" ht="15.75">
      <c r="M306" s="134"/>
    </row>
    <row r="307" spans="13:13" ht="15.75">
      <c r="M307" s="134"/>
    </row>
    <row r="308" spans="13:13" ht="15.75">
      <c r="M308" s="134"/>
    </row>
    <row r="309" spans="13:13" ht="15.75">
      <c r="M309" s="134"/>
    </row>
    <row r="310" spans="13:13" ht="15.75">
      <c r="M310" s="134"/>
    </row>
    <row r="311" spans="13:13" ht="15.75">
      <c r="M311" s="134"/>
    </row>
    <row r="312" spans="13:13" ht="15.75">
      <c r="M312" s="134"/>
    </row>
    <row r="313" spans="13:13" ht="15.75">
      <c r="M313" s="134"/>
    </row>
    <row r="314" spans="13:13" ht="15.75">
      <c r="M314" s="134"/>
    </row>
    <row r="315" spans="13:13" ht="15.75">
      <c r="M315" s="134"/>
    </row>
    <row r="316" spans="13:13" ht="15.75">
      <c r="M316" s="134"/>
    </row>
    <row r="317" spans="13:13" ht="15.75">
      <c r="M317" s="134"/>
    </row>
    <row r="318" spans="13:13" ht="15.75">
      <c r="M318" s="134"/>
    </row>
    <row r="319" spans="13:13" ht="15.75">
      <c r="M319" s="134"/>
    </row>
    <row r="320" spans="13:13" ht="15.75">
      <c r="M320" s="134"/>
    </row>
    <row r="321" spans="13:13" ht="15.75">
      <c r="M321" s="134"/>
    </row>
    <row r="322" spans="13:13" ht="15.75">
      <c r="M322" s="134"/>
    </row>
    <row r="323" spans="13:13" ht="15.75">
      <c r="M323" s="134"/>
    </row>
    <row r="324" spans="13:13" ht="15.75">
      <c r="M324" s="134"/>
    </row>
    <row r="325" spans="13:13" ht="15.75">
      <c r="M325" s="134"/>
    </row>
    <row r="326" spans="13:13" ht="15.75">
      <c r="M326" s="134"/>
    </row>
    <row r="327" spans="13:13" ht="15.75">
      <c r="M327" s="134"/>
    </row>
    <row r="328" spans="13:13" ht="15.75">
      <c r="M328" s="134"/>
    </row>
    <row r="329" spans="13:13" ht="15.75">
      <c r="M329" s="134"/>
    </row>
    <row r="330" spans="13:13" ht="15.75">
      <c r="M330" s="134"/>
    </row>
    <row r="331" spans="13:13" ht="15.75">
      <c r="M331" s="134"/>
    </row>
    <row r="332" spans="13:13" ht="15.75">
      <c r="M332" s="134"/>
    </row>
    <row r="333" spans="13:13" ht="15.75">
      <c r="M333" s="134"/>
    </row>
    <row r="334" spans="13:13" ht="15.75">
      <c r="M334" s="134"/>
    </row>
    <row r="335" spans="13:13" ht="15.75">
      <c r="M335" s="134"/>
    </row>
    <row r="336" spans="13:13" ht="15.75">
      <c r="M336" s="134"/>
    </row>
    <row r="337" spans="13:13" ht="15.75">
      <c r="M337" s="134"/>
    </row>
    <row r="338" spans="13:13" ht="15.75">
      <c r="M338" s="134"/>
    </row>
    <row r="339" spans="13:13" ht="15.75">
      <c r="M339" s="134"/>
    </row>
    <row r="340" spans="13:13" ht="15.75">
      <c r="M340" s="134"/>
    </row>
    <row r="341" spans="13:13" ht="15.75">
      <c r="M341" s="134"/>
    </row>
    <row r="342" spans="13:13" ht="15.75">
      <c r="M342" s="134"/>
    </row>
    <row r="343" spans="13:13" ht="15.75">
      <c r="M343" s="134"/>
    </row>
    <row r="344" spans="13:13" ht="15.75">
      <c r="M344" s="134"/>
    </row>
    <row r="345" spans="13:13" ht="15.75">
      <c r="M345" s="134"/>
    </row>
    <row r="346" spans="13:13" ht="15.75">
      <c r="M346" s="134"/>
    </row>
    <row r="347" spans="13:13" ht="15.75">
      <c r="M347" s="134"/>
    </row>
    <row r="348" spans="13:13" ht="15.75">
      <c r="M348" s="134"/>
    </row>
    <row r="349" spans="13:13" ht="15.75">
      <c r="M349" s="134"/>
    </row>
    <row r="350" spans="13:13" ht="15.75">
      <c r="M350" s="134"/>
    </row>
    <row r="351" spans="13:13" ht="15.75">
      <c r="M351" s="134"/>
    </row>
    <row r="352" spans="13:13" ht="15.75">
      <c r="M352" s="134"/>
    </row>
    <row r="353" spans="13:13" ht="15.75">
      <c r="M353" s="134"/>
    </row>
    <row r="354" spans="13:13" ht="15.75">
      <c r="M354" s="134"/>
    </row>
    <row r="355" spans="13:13" ht="15.75">
      <c r="M355" s="134"/>
    </row>
    <row r="356" spans="13:13" ht="15.75">
      <c r="M356" s="134"/>
    </row>
    <row r="357" spans="13:13" ht="15.75">
      <c r="M357" s="134"/>
    </row>
    <row r="358" spans="13:13" ht="15.75">
      <c r="M358" s="134"/>
    </row>
    <row r="359" spans="13:13" ht="15.75">
      <c r="M359" s="134"/>
    </row>
    <row r="360" spans="13:13" ht="15.75">
      <c r="M360" s="134"/>
    </row>
    <row r="361" spans="13:13" ht="15.75">
      <c r="M361" s="134"/>
    </row>
    <row r="362" spans="13:13" ht="15.75">
      <c r="M362" s="134"/>
    </row>
    <row r="363" spans="13:13" ht="15.75">
      <c r="M363" s="134"/>
    </row>
    <row r="364" spans="13:13" ht="15.75">
      <c r="M364" s="134"/>
    </row>
    <row r="365" spans="13:13" ht="15.75">
      <c r="M365" s="134"/>
    </row>
    <row r="366" spans="13:13" ht="15.75">
      <c r="M366" s="134"/>
    </row>
    <row r="367" spans="13:13" ht="15.75">
      <c r="M367" s="134"/>
    </row>
    <row r="368" spans="13:13" ht="15.75">
      <c r="M368" s="134"/>
    </row>
    <row r="369" spans="13:13" ht="15.75">
      <c r="M369" s="134"/>
    </row>
    <row r="370" spans="13:13" ht="15.75">
      <c r="M370" s="134"/>
    </row>
    <row r="371" spans="13:13" ht="15.75">
      <c r="M371" s="134"/>
    </row>
    <row r="372" spans="13:13" ht="15.75">
      <c r="M372" s="134"/>
    </row>
    <row r="373" spans="13:13" ht="15.75">
      <c r="M373" s="134"/>
    </row>
    <row r="374" spans="13:13" ht="15.75">
      <c r="M374" s="134"/>
    </row>
    <row r="375" spans="13:13" ht="15.75">
      <c r="M375" s="134"/>
    </row>
    <row r="376" spans="13:13" ht="15.75">
      <c r="M376" s="134"/>
    </row>
    <row r="377" spans="13:13" ht="15.75">
      <c r="M377" s="134"/>
    </row>
    <row r="378" spans="13:13" ht="15.75">
      <c r="M378" s="134"/>
    </row>
    <row r="379" spans="13:13" ht="15.75">
      <c r="M379" s="134"/>
    </row>
    <row r="380" spans="13:13" ht="15.75">
      <c r="M380" s="134"/>
    </row>
    <row r="381" spans="13:13" ht="15.75">
      <c r="M381" s="134"/>
    </row>
    <row r="382" spans="13:13" ht="15.75">
      <c r="M382" s="134"/>
    </row>
    <row r="383" spans="13:13" ht="15.75">
      <c r="M383" s="134"/>
    </row>
    <row r="384" spans="13:13" ht="15.75">
      <c r="M384" s="134"/>
    </row>
    <row r="385" spans="13:13" ht="15.75">
      <c r="M385" s="134"/>
    </row>
    <row r="386" spans="13:13" ht="15.75">
      <c r="M386" s="134"/>
    </row>
    <row r="387" spans="13:13" ht="15.75">
      <c r="M387" s="134"/>
    </row>
    <row r="388" spans="13:13" ht="15.75">
      <c r="M388" s="134"/>
    </row>
    <row r="389" spans="13:13" ht="15.75">
      <c r="M389" s="134"/>
    </row>
    <row r="390" spans="13:13" ht="15.75">
      <c r="M390" s="134"/>
    </row>
    <row r="391" spans="13:13" ht="15.75">
      <c r="M391" s="134"/>
    </row>
    <row r="392" spans="13:13" ht="15.75">
      <c r="M392" s="134"/>
    </row>
    <row r="393" spans="13:13" ht="15.75">
      <c r="M393" s="134"/>
    </row>
    <row r="394" spans="13:13" ht="15.75">
      <c r="M394" s="134"/>
    </row>
    <row r="395" spans="13:13" ht="15.75">
      <c r="M395" s="134"/>
    </row>
    <row r="396" spans="13:13" ht="15.75">
      <c r="M396" s="134"/>
    </row>
    <row r="397" spans="13:13" ht="15.75">
      <c r="M397" s="134"/>
    </row>
    <row r="398" spans="13:13" ht="15.75">
      <c r="M398" s="134"/>
    </row>
    <row r="399" spans="13:13" ht="15.75">
      <c r="M399" s="134"/>
    </row>
    <row r="400" spans="13:13" ht="15.75">
      <c r="M400" s="134"/>
    </row>
    <row r="401" spans="13:13" ht="15.75">
      <c r="M401" s="134"/>
    </row>
    <row r="402" spans="13:13" ht="15.75">
      <c r="M402" s="134"/>
    </row>
    <row r="403" spans="13:13" ht="15.75">
      <c r="M403" s="134"/>
    </row>
    <row r="404" spans="13:13" ht="15.75">
      <c r="M404" s="134"/>
    </row>
    <row r="405" spans="13:13" ht="15.75">
      <c r="M405" s="134"/>
    </row>
    <row r="406" spans="13:13" ht="15.75">
      <c r="M406" s="134"/>
    </row>
    <row r="407" spans="13:13" ht="15.75">
      <c r="M407" s="134"/>
    </row>
    <row r="408" spans="13:13" ht="15.75">
      <c r="M408" s="134"/>
    </row>
    <row r="409" spans="13:13" ht="15.75">
      <c r="M409" s="134"/>
    </row>
    <row r="410" spans="13:13" ht="15.75">
      <c r="M410" s="134"/>
    </row>
    <row r="411" spans="13:13" ht="15.75">
      <c r="M411" s="134"/>
    </row>
    <row r="412" spans="13:13" ht="15.75">
      <c r="M412" s="134"/>
    </row>
    <row r="413" spans="13:13" ht="15.75">
      <c r="M413" s="134"/>
    </row>
    <row r="414" spans="13:13" ht="15.75">
      <c r="M414" s="134"/>
    </row>
    <row r="415" spans="13:13" ht="15.75">
      <c r="M415" s="134"/>
    </row>
    <row r="416" spans="13:13" ht="15.75">
      <c r="M416" s="134"/>
    </row>
    <row r="417" spans="13:13" ht="15.75">
      <c r="M417" s="134"/>
    </row>
    <row r="418" spans="13:13" ht="15.75">
      <c r="M418" s="134"/>
    </row>
    <row r="419" spans="13:13" ht="15.75">
      <c r="M419" s="134"/>
    </row>
    <row r="420" spans="13:13" ht="15.75">
      <c r="M420" s="134"/>
    </row>
    <row r="421" spans="13:13" ht="15.75">
      <c r="M421" s="134"/>
    </row>
    <row r="422" spans="13:13" ht="15.75">
      <c r="M422" s="134"/>
    </row>
    <row r="423" spans="13:13" ht="15.75">
      <c r="M423" s="134"/>
    </row>
    <row r="424" spans="13:13" ht="15.75">
      <c r="M424" s="134"/>
    </row>
    <row r="425" spans="13:13" ht="15.75">
      <c r="M425" s="134"/>
    </row>
    <row r="426" spans="13:13" ht="15.75">
      <c r="M426" s="134"/>
    </row>
    <row r="427" spans="13:13" ht="15.75">
      <c r="M427" s="134"/>
    </row>
    <row r="428" spans="13:13" ht="15.75">
      <c r="M428" s="134"/>
    </row>
    <row r="429" spans="13:13" ht="15.75">
      <c r="M429" s="134"/>
    </row>
    <row r="430" spans="13:13" ht="15.75">
      <c r="M430" s="134"/>
    </row>
    <row r="431" spans="13:13" ht="15.75">
      <c r="M431" s="134"/>
    </row>
    <row r="432" spans="13:13" ht="15.75">
      <c r="M432" s="134"/>
    </row>
    <row r="433" spans="13:13" ht="15.75">
      <c r="M433" s="134"/>
    </row>
    <row r="434" spans="13:13" ht="15.75">
      <c r="M434" s="134"/>
    </row>
    <row r="435" spans="13:13" ht="15.75">
      <c r="M435" s="134"/>
    </row>
    <row r="436" spans="13:13" ht="15.75">
      <c r="M436" s="134"/>
    </row>
    <row r="437" spans="13:13" ht="15.75">
      <c r="M437" s="134"/>
    </row>
    <row r="438" spans="13:13" ht="15.75">
      <c r="M438" s="134"/>
    </row>
    <row r="439" spans="13:13" ht="15.75">
      <c r="M439" s="134"/>
    </row>
    <row r="440" spans="13:13" ht="15.75">
      <c r="M440" s="134"/>
    </row>
    <row r="441" spans="13:13" ht="15.75">
      <c r="M441" s="134"/>
    </row>
    <row r="442" spans="13:13" ht="15.75">
      <c r="M442" s="134"/>
    </row>
    <row r="443" spans="13:13" ht="15.75">
      <c r="M443" s="134"/>
    </row>
    <row r="444" spans="13:13" ht="15.75">
      <c r="M444" s="134"/>
    </row>
    <row r="445" spans="13:13" ht="15.75">
      <c r="M445" s="134"/>
    </row>
    <row r="446" spans="13:13" ht="15.75">
      <c r="M446" s="134"/>
    </row>
    <row r="447" spans="13:13" ht="15.75">
      <c r="M447" s="134"/>
    </row>
    <row r="448" spans="13:13" ht="15.75">
      <c r="M448" s="134"/>
    </row>
    <row r="449" spans="13:13" ht="15.75">
      <c r="M449" s="134"/>
    </row>
    <row r="450" spans="13:13" ht="15.75">
      <c r="M450" s="134"/>
    </row>
    <row r="451" spans="13:13" ht="15.75">
      <c r="M451" s="134"/>
    </row>
    <row r="452" spans="13:13" ht="15.75">
      <c r="M452" s="134"/>
    </row>
    <row r="453" spans="13:13" ht="15.75">
      <c r="M453" s="134"/>
    </row>
    <row r="454" spans="13:13" ht="15.75">
      <c r="M454" s="134"/>
    </row>
    <row r="455" spans="13:13" ht="15.75">
      <c r="M455" s="134"/>
    </row>
    <row r="456" spans="13:13" ht="15.75">
      <c r="M456" s="134"/>
    </row>
    <row r="457" spans="13:13" ht="15.75">
      <c r="M457" s="134"/>
    </row>
    <row r="458" spans="13:13" ht="15.75">
      <c r="M458" s="134"/>
    </row>
    <row r="459" spans="13:13" ht="15.75">
      <c r="M459" s="134"/>
    </row>
    <row r="460" spans="13:13" ht="15.75">
      <c r="M460" s="134"/>
    </row>
    <row r="461" spans="13:13" ht="15.75">
      <c r="M461" s="134"/>
    </row>
    <row r="462" spans="13:13" ht="15.75">
      <c r="M462" s="134"/>
    </row>
    <row r="463" spans="13:13" ht="15.75">
      <c r="M463" s="134"/>
    </row>
    <row r="464" spans="13:13" ht="15.75">
      <c r="M464" s="134"/>
    </row>
    <row r="465" spans="13:13" ht="15.75">
      <c r="M465" s="134"/>
    </row>
    <row r="466" spans="13:13" ht="15.75">
      <c r="M466" s="134"/>
    </row>
    <row r="467" spans="13:13" ht="15.75">
      <c r="M467" s="134"/>
    </row>
    <row r="468" spans="13:13" ht="15.75">
      <c r="M468" s="134"/>
    </row>
    <row r="469" spans="13:13" ht="15.75">
      <c r="M469" s="134"/>
    </row>
    <row r="470" spans="13:13" ht="15.75">
      <c r="M470" s="134"/>
    </row>
    <row r="471" spans="13:13" ht="15.75">
      <c r="M471" s="134"/>
    </row>
    <row r="472" spans="13:13" ht="15.75">
      <c r="M472" s="134"/>
    </row>
    <row r="473" spans="13:13" ht="15.75">
      <c r="M473" s="134"/>
    </row>
    <row r="474" spans="13:13" ht="15.75">
      <c r="M474" s="134"/>
    </row>
    <row r="475" spans="13:13" ht="15.75">
      <c r="M475" s="134"/>
    </row>
    <row r="476" spans="13:13" ht="15.75">
      <c r="M476" s="134"/>
    </row>
    <row r="477" spans="13:13" ht="15.75">
      <c r="M477" s="134"/>
    </row>
    <row r="478" spans="13:13" ht="15.75">
      <c r="M478" s="134"/>
    </row>
    <row r="479" spans="13:13" ht="15.75">
      <c r="M479" s="134"/>
    </row>
    <row r="480" spans="13:13" ht="15.75">
      <c r="M480" s="134"/>
    </row>
    <row r="481" spans="13:13" ht="15.75">
      <c r="M481" s="134"/>
    </row>
    <row r="482" spans="13:13" ht="15.75">
      <c r="M482" s="134"/>
    </row>
    <row r="483" spans="13:13" ht="15.75">
      <c r="M483" s="134"/>
    </row>
    <row r="484" spans="13:13" ht="15.75">
      <c r="M484" s="134"/>
    </row>
    <row r="485" spans="13:13" ht="15.75">
      <c r="M485" s="134"/>
    </row>
    <row r="486" spans="13:13" ht="15.75">
      <c r="M486" s="134"/>
    </row>
    <row r="487" spans="13:13" ht="15.75">
      <c r="M487" s="134"/>
    </row>
    <row r="488" spans="13:13" ht="15.75">
      <c r="M488" s="134"/>
    </row>
    <row r="489" spans="13:13" ht="15.75">
      <c r="M489" s="134"/>
    </row>
    <row r="490" spans="13:13" ht="15.75">
      <c r="M490" s="134"/>
    </row>
    <row r="491" spans="13:13" ht="15.75">
      <c r="M491" s="134"/>
    </row>
    <row r="492" spans="13:13" ht="15.75">
      <c r="M492" s="134"/>
    </row>
    <row r="493" spans="13:13" ht="15.75">
      <c r="M493" s="134"/>
    </row>
    <row r="494" spans="13:13" ht="15.75">
      <c r="M494" s="134"/>
    </row>
    <row r="495" spans="13:13" ht="15.75">
      <c r="M495" s="134"/>
    </row>
    <row r="496" spans="13:13" ht="15.75">
      <c r="M496" s="134"/>
    </row>
    <row r="497" spans="13:13" ht="15.75">
      <c r="M497" s="134"/>
    </row>
    <row r="498" spans="13:13" ht="15.75">
      <c r="M498" s="134"/>
    </row>
    <row r="499" spans="13:13" ht="15.75">
      <c r="M499" s="134"/>
    </row>
    <row r="500" spans="13:13" ht="15.75">
      <c r="M500" s="134"/>
    </row>
    <row r="501" spans="13:13" ht="15.75">
      <c r="M501" s="134"/>
    </row>
    <row r="502" spans="13:13" ht="15.75">
      <c r="M502" s="134"/>
    </row>
    <row r="503" spans="13:13" ht="15.75">
      <c r="M503" s="134"/>
    </row>
    <row r="504" spans="13:13" ht="15.75">
      <c r="M504" s="134"/>
    </row>
    <row r="505" spans="13:13" ht="15.75">
      <c r="M505" s="134"/>
    </row>
    <row r="506" spans="13:13" ht="15.75">
      <c r="M506" s="134"/>
    </row>
    <row r="507" spans="13:13" ht="15.75">
      <c r="M507" s="134"/>
    </row>
    <row r="508" spans="13:13" ht="15.75">
      <c r="M508" s="134"/>
    </row>
    <row r="509" spans="13:13" ht="15.75">
      <c r="M509" s="134"/>
    </row>
    <row r="510" spans="13:13" ht="15.75">
      <c r="M510" s="134"/>
    </row>
    <row r="511" spans="13:13" ht="15.75">
      <c r="M511" s="134"/>
    </row>
    <row r="512" spans="13:13" ht="15.75">
      <c r="M512" s="134"/>
    </row>
    <row r="513" spans="13:13" ht="15.75">
      <c r="M513" s="134"/>
    </row>
    <row r="514" spans="13:13" ht="15.75">
      <c r="M514" s="134"/>
    </row>
    <row r="515" spans="13:13" ht="15.75">
      <c r="M515" s="134"/>
    </row>
    <row r="516" spans="13:13" ht="15.75">
      <c r="M516" s="134"/>
    </row>
    <row r="517" spans="13:13" ht="15.75">
      <c r="M517" s="134"/>
    </row>
    <row r="518" spans="13:13" ht="15.75">
      <c r="M518" s="134"/>
    </row>
    <row r="519" spans="13:13" ht="15.75">
      <c r="M519" s="134"/>
    </row>
    <row r="520" spans="13:13" ht="15.75">
      <c r="M520" s="134"/>
    </row>
    <row r="521" spans="13:13" ht="15.75">
      <c r="M521" s="134"/>
    </row>
    <row r="522" spans="13:13" ht="15.75">
      <c r="M522" s="134"/>
    </row>
    <row r="523" spans="13:13" ht="15.75">
      <c r="M523" s="134"/>
    </row>
    <row r="524" spans="13:13" ht="15.75">
      <c r="M524" s="134"/>
    </row>
    <row r="525" spans="13:13" ht="15.75">
      <c r="M525" s="134"/>
    </row>
    <row r="526" spans="13:13" ht="15.75">
      <c r="M526" s="134"/>
    </row>
    <row r="527" spans="13:13" ht="15.75">
      <c r="M527" s="134"/>
    </row>
    <row r="528" spans="13:13" ht="15.75">
      <c r="M528" s="134"/>
    </row>
    <row r="529" spans="13:13" ht="15.75">
      <c r="M529" s="134"/>
    </row>
    <row r="530" spans="13:13" ht="15.75">
      <c r="M530" s="134"/>
    </row>
    <row r="531" spans="13:13" ht="15.75">
      <c r="M531" s="134"/>
    </row>
    <row r="532" spans="13:13" ht="15.75">
      <c r="M532" s="134"/>
    </row>
    <row r="533" spans="13:13" ht="15.75">
      <c r="M533" s="134"/>
    </row>
    <row r="534" spans="13:13" ht="15.75">
      <c r="M534" s="134"/>
    </row>
    <row r="535" spans="13:13" ht="15.75">
      <c r="M535" s="134"/>
    </row>
    <row r="536" spans="13:13" ht="15.75">
      <c r="M536" s="134"/>
    </row>
    <row r="537" spans="13:13" ht="15.75">
      <c r="M537" s="134"/>
    </row>
    <row r="538" spans="13:13" ht="15.75">
      <c r="M538" s="134"/>
    </row>
    <row r="539" spans="13:13" ht="15.75">
      <c r="M539" s="134"/>
    </row>
    <row r="540" spans="13:13" ht="15.75">
      <c r="M540" s="134"/>
    </row>
    <row r="541" spans="13:13" ht="15.75">
      <c r="M541" s="134"/>
    </row>
    <row r="542" spans="13:13" ht="15.75">
      <c r="M542" s="134"/>
    </row>
    <row r="543" spans="13:13" ht="15.75">
      <c r="M543" s="134"/>
    </row>
    <row r="544" spans="13:13" ht="15.75">
      <c r="M544" s="134"/>
    </row>
    <row r="545" spans="13:13" ht="15.75">
      <c r="M545" s="134"/>
    </row>
    <row r="546" spans="13:13" ht="15.75">
      <c r="M546" s="134"/>
    </row>
    <row r="547" spans="13:13" ht="15.75">
      <c r="M547" s="134"/>
    </row>
    <row r="548" spans="13:13" ht="15.75">
      <c r="M548" s="134"/>
    </row>
    <row r="549" spans="13:13" ht="15.75">
      <c r="M549" s="134"/>
    </row>
    <row r="550" spans="13:13" ht="15.75">
      <c r="M550" s="134"/>
    </row>
    <row r="551" spans="13:13" ht="15.75">
      <c r="M551" s="134"/>
    </row>
    <row r="552" spans="13:13" ht="15.75">
      <c r="M552" s="134"/>
    </row>
    <row r="553" spans="13:13" ht="15.75">
      <c r="M553" s="134"/>
    </row>
    <row r="554" spans="13:13" ht="15.75">
      <c r="M554" s="134"/>
    </row>
    <row r="555" spans="13:13" ht="15.75">
      <c r="M555" s="134"/>
    </row>
    <row r="556" spans="13:13" ht="15.75">
      <c r="M556" s="134"/>
    </row>
    <row r="557" spans="13:13" ht="15.75">
      <c r="M557" s="134"/>
    </row>
    <row r="558" spans="13:13" ht="15.75">
      <c r="M558" s="134"/>
    </row>
    <row r="559" spans="13:13" ht="15.75">
      <c r="M559" s="134"/>
    </row>
    <row r="560" spans="13:13" ht="15.75">
      <c r="M560" s="134"/>
    </row>
    <row r="561" spans="13:13" ht="15.75">
      <c r="M561" s="134"/>
    </row>
    <row r="562" spans="13:13" ht="15.75">
      <c r="M562" s="134"/>
    </row>
    <row r="563" spans="13:13" ht="15.75">
      <c r="M563" s="134"/>
    </row>
    <row r="564" spans="13:13" ht="15.75">
      <c r="M564" s="134"/>
    </row>
    <row r="565" spans="13:13" ht="15.75">
      <c r="M565" s="134"/>
    </row>
    <row r="566" spans="13:13" ht="15.75">
      <c r="M566" s="134"/>
    </row>
    <row r="567" spans="13:13" ht="15.75">
      <c r="M567" s="134"/>
    </row>
    <row r="568" spans="13:13" ht="15.75">
      <c r="M568" s="134"/>
    </row>
    <row r="569" spans="13:13" ht="15.75">
      <c r="M569" s="134"/>
    </row>
    <row r="570" spans="13:13" ht="15.75">
      <c r="M570" s="134"/>
    </row>
    <row r="571" spans="13:13" ht="15.75">
      <c r="M571" s="134"/>
    </row>
    <row r="572" spans="13:13" ht="15.75">
      <c r="M572" s="134"/>
    </row>
    <row r="573" spans="13:13" ht="15.75">
      <c r="M573" s="134"/>
    </row>
    <row r="574" spans="13:13" ht="15.75">
      <c r="M574" s="134"/>
    </row>
    <row r="575" spans="13:13" ht="15.75">
      <c r="M575" s="134"/>
    </row>
    <row r="576" spans="13:13" ht="15.75">
      <c r="M576" s="134"/>
    </row>
    <row r="577" spans="13:13" ht="15.75">
      <c r="M577" s="134"/>
    </row>
    <row r="578" spans="13:13" ht="15.75">
      <c r="M578" s="134"/>
    </row>
    <row r="579" spans="13:13" ht="15.75">
      <c r="M579" s="134"/>
    </row>
    <row r="580" spans="13:13" ht="15.75">
      <c r="M580" s="134"/>
    </row>
    <row r="581" spans="13:13" ht="15.75">
      <c r="M581" s="134"/>
    </row>
    <row r="582" spans="13:13" ht="15.75">
      <c r="M582" s="134"/>
    </row>
    <row r="583" spans="13:13" ht="15.75">
      <c r="M583" s="134"/>
    </row>
    <row r="584" spans="13:13" ht="15.75">
      <c r="M584" s="134"/>
    </row>
    <row r="585" spans="13:13" ht="15.75">
      <c r="M585" s="134"/>
    </row>
    <row r="586" spans="13:13" ht="15.75">
      <c r="M586" s="134"/>
    </row>
    <row r="587" spans="13:13" ht="15.75">
      <c r="M587" s="134"/>
    </row>
    <row r="588" spans="13:13" ht="15.75">
      <c r="M588" s="134"/>
    </row>
    <row r="589" spans="13:13" ht="15.75">
      <c r="M589" s="134"/>
    </row>
    <row r="590" spans="13:13" ht="15.75">
      <c r="M590" s="134"/>
    </row>
    <row r="591" spans="13:13" ht="15.75">
      <c r="M591" s="134"/>
    </row>
    <row r="592" spans="13:13" ht="15.75">
      <c r="M592" s="134"/>
    </row>
    <row r="593" spans="13:13" ht="15.75">
      <c r="M593" s="134"/>
    </row>
    <row r="594" spans="13:13" ht="15.75">
      <c r="M594" s="134"/>
    </row>
    <row r="595" spans="13:13" ht="15.75">
      <c r="M595" s="134"/>
    </row>
    <row r="596" spans="13:13" ht="15.75">
      <c r="M596" s="134"/>
    </row>
    <row r="597" spans="13:13" ht="15.75">
      <c r="M597" s="134"/>
    </row>
    <row r="598" spans="13:13" ht="15.75">
      <c r="M598" s="134"/>
    </row>
    <row r="599" spans="13:13" ht="15.75">
      <c r="M599" s="134"/>
    </row>
    <row r="600" spans="13:13" ht="15.75">
      <c r="M600" s="134"/>
    </row>
    <row r="601" spans="13:13" ht="15.75">
      <c r="M601" s="134"/>
    </row>
    <row r="602" spans="13:13" ht="15.75">
      <c r="M602" s="134"/>
    </row>
    <row r="603" spans="13:13" ht="15.75">
      <c r="M603" s="134"/>
    </row>
    <row r="604" spans="13:13" ht="15.75">
      <c r="M604" s="134"/>
    </row>
    <row r="605" spans="13:13" ht="15.75">
      <c r="M605" s="134"/>
    </row>
    <row r="606" spans="13:13" ht="15.75">
      <c r="M606" s="134"/>
    </row>
    <row r="607" spans="13:13" ht="15.75">
      <c r="M607" s="134"/>
    </row>
    <row r="608" spans="13:13" ht="15.75">
      <c r="M608" s="134"/>
    </row>
    <row r="609" spans="13:13" ht="15.75">
      <c r="M609" s="134"/>
    </row>
    <row r="610" spans="13:13" ht="15.75">
      <c r="M610" s="134"/>
    </row>
    <row r="611" spans="13:13" ht="15.75">
      <c r="M611" s="134"/>
    </row>
    <row r="612" spans="13:13" ht="15.75">
      <c r="M612" s="134"/>
    </row>
    <row r="613" spans="13:13" ht="15.75">
      <c r="M613" s="134"/>
    </row>
    <row r="614" spans="13:13" ht="15.75">
      <c r="M614" s="134"/>
    </row>
    <row r="615" spans="13:13" ht="15.75">
      <c r="M615" s="134"/>
    </row>
    <row r="616" spans="13:13" ht="15.75">
      <c r="M616" s="134"/>
    </row>
    <row r="617" spans="13:13" ht="15.75">
      <c r="M617" s="134"/>
    </row>
    <row r="618" spans="13:13" ht="15.75">
      <c r="M618" s="134"/>
    </row>
    <row r="619" spans="13:13" ht="15.75">
      <c r="M619" s="134"/>
    </row>
    <row r="620" spans="13:13" ht="15.75">
      <c r="M620" s="134"/>
    </row>
    <row r="621" spans="13:13" ht="15.75">
      <c r="M621" s="134"/>
    </row>
    <row r="622" spans="13:13" ht="15.75">
      <c r="M622" s="134"/>
    </row>
    <row r="623" spans="13:13" ht="15.75">
      <c r="M623" s="134"/>
    </row>
    <row r="624" spans="13:13" ht="15.75">
      <c r="M624" s="134"/>
    </row>
    <row r="625" spans="13:13" ht="15.75">
      <c r="M625" s="134"/>
    </row>
    <row r="626" spans="13:13" ht="15.75">
      <c r="M626" s="134"/>
    </row>
    <row r="627" spans="13:13" ht="15.75">
      <c r="M627" s="134"/>
    </row>
    <row r="628" spans="13:13" ht="15.75">
      <c r="M628" s="134"/>
    </row>
    <row r="629" spans="13:13" ht="15.75">
      <c r="M629" s="134"/>
    </row>
    <row r="630" spans="13:13" ht="15.75">
      <c r="M630" s="134"/>
    </row>
    <row r="631" spans="13:13" ht="15.75">
      <c r="M631" s="134"/>
    </row>
    <row r="632" spans="13:13" ht="15.75">
      <c r="M632" s="134"/>
    </row>
    <row r="633" spans="13:13" ht="15.75">
      <c r="M633" s="134"/>
    </row>
    <row r="634" spans="13:13" ht="15.75">
      <c r="M634" s="134"/>
    </row>
    <row r="635" spans="13:13" ht="15.75">
      <c r="M635" s="134"/>
    </row>
    <row r="636" spans="13:13" ht="15.75">
      <c r="M636" s="134"/>
    </row>
    <row r="637" spans="13:13" ht="15.75">
      <c r="M637" s="134"/>
    </row>
    <row r="638" spans="13:13" ht="15.75">
      <c r="M638" s="134"/>
    </row>
    <row r="639" spans="13:13" ht="15.75">
      <c r="M639" s="134"/>
    </row>
    <row r="640" spans="13:13" ht="15.75">
      <c r="M640" s="134"/>
    </row>
    <row r="641" spans="13:13" ht="15.75">
      <c r="M641" s="134"/>
    </row>
    <row r="642" spans="13:13" ht="15.75">
      <c r="M642" s="134"/>
    </row>
    <row r="643" spans="13:13" ht="15.75">
      <c r="M643" s="134"/>
    </row>
    <row r="644" spans="13:13" ht="15.75">
      <c r="M644" s="134"/>
    </row>
    <row r="645" spans="13:13" ht="15.75">
      <c r="M645" s="134"/>
    </row>
    <row r="646" spans="13:13" ht="15.75">
      <c r="M646" s="134"/>
    </row>
    <row r="647" spans="13:13" ht="15.75">
      <c r="M647" s="134"/>
    </row>
    <row r="648" spans="13:13" ht="15.75">
      <c r="M648" s="134"/>
    </row>
    <row r="649" spans="13:13" ht="15.75">
      <c r="M649" s="134"/>
    </row>
    <row r="650" spans="13:13" ht="15.75">
      <c r="M650" s="134"/>
    </row>
    <row r="651" spans="13:13" ht="15.75">
      <c r="M651" s="134"/>
    </row>
    <row r="652" spans="13:13" ht="15.75">
      <c r="M652" s="134"/>
    </row>
    <row r="653" spans="13:13" ht="15.75">
      <c r="M653" s="134"/>
    </row>
    <row r="654" spans="13:13" ht="15.75">
      <c r="M654" s="134"/>
    </row>
    <row r="655" spans="13:13" ht="15.75">
      <c r="M655" s="134"/>
    </row>
    <row r="656" spans="13:13" ht="15.75">
      <c r="M656" s="134"/>
    </row>
    <row r="657" spans="13:13" ht="15.75">
      <c r="M657" s="134"/>
    </row>
    <row r="658" spans="13:13" ht="15.75">
      <c r="M658" s="134"/>
    </row>
    <row r="659" spans="13:13" ht="15.75">
      <c r="M659" s="134"/>
    </row>
    <row r="660" spans="13:13" ht="15.75">
      <c r="M660" s="134"/>
    </row>
    <row r="661" spans="13:13" ht="15.75">
      <c r="M661" s="134"/>
    </row>
    <row r="662" spans="13:13" ht="15.75">
      <c r="M662" s="134"/>
    </row>
    <row r="663" spans="13:13" ht="15.75">
      <c r="M663" s="134"/>
    </row>
    <row r="664" spans="13:13" ht="15.75">
      <c r="M664" s="134"/>
    </row>
    <row r="665" spans="13:13" ht="15.75">
      <c r="M665" s="134"/>
    </row>
    <row r="666" spans="13:13" ht="15.75">
      <c r="M666" s="134"/>
    </row>
    <row r="667" spans="13:13" ht="15.75">
      <c r="M667" s="134"/>
    </row>
    <row r="668" spans="13:13" ht="15.75">
      <c r="M668" s="134"/>
    </row>
    <row r="669" spans="13:13" ht="15.75">
      <c r="M669" s="134"/>
    </row>
    <row r="670" spans="13:13" ht="15.75">
      <c r="M670" s="134"/>
    </row>
    <row r="671" spans="13:13" ht="15.75">
      <c r="M671" s="134"/>
    </row>
    <row r="672" spans="13:13" ht="15.75">
      <c r="M672" s="134"/>
    </row>
    <row r="673" spans="13:13" ht="15.75">
      <c r="M673" s="134"/>
    </row>
    <row r="674" spans="13:13" ht="15.75">
      <c r="M674" s="134"/>
    </row>
    <row r="675" spans="13:13" ht="15.75">
      <c r="M675" s="134"/>
    </row>
    <row r="676" spans="13:13" ht="15.75">
      <c r="M676" s="134"/>
    </row>
    <row r="677" spans="13:13" ht="15.75">
      <c r="M677" s="134"/>
    </row>
    <row r="678" spans="13:13" ht="15.75">
      <c r="M678" s="134"/>
    </row>
    <row r="679" spans="13:13" ht="15.75">
      <c r="M679" s="134"/>
    </row>
    <row r="680" spans="13:13" ht="15.75">
      <c r="M680" s="134"/>
    </row>
    <row r="681" spans="13:13" ht="15.75">
      <c r="M681" s="134"/>
    </row>
    <row r="682" spans="13:13" ht="15.75">
      <c r="M682" s="134"/>
    </row>
    <row r="683" spans="13:13" ht="15.75">
      <c r="M683" s="134"/>
    </row>
    <row r="684" spans="13:13" ht="15.75">
      <c r="M684" s="134"/>
    </row>
    <row r="685" spans="13:13" ht="15.75">
      <c r="M685" s="134"/>
    </row>
    <row r="686" spans="13:13" ht="15.75">
      <c r="M686" s="134"/>
    </row>
    <row r="687" spans="13:13" ht="15.75">
      <c r="M687" s="134"/>
    </row>
    <row r="688" spans="13:13" ht="15.75">
      <c r="M688" s="134"/>
    </row>
    <row r="689" spans="13:13" ht="15.75">
      <c r="M689" s="134"/>
    </row>
    <row r="690" spans="13:13" ht="15.75">
      <c r="M690" s="134"/>
    </row>
    <row r="691" spans="13:13" ht="15.75">
      <c r="M691" s="134"/>
    </row>
    <row r="692" spans="13:13" ht="15.75">
      <c r="M692" s="134"/>
    </row>
    <row r="693" spans="13:13" ht="15.75">
      <c r="M693" s="134"/>
    </row>
    <row r="694" spans="13:13" ht="15.75">
      <c r="M694" s="134"/>
    </row>
    <row r="695" spans="13:13" ht="15.75">
      <c r="M695" s="134"/>
    </row>
    <row r="696" spans="13:13" ht="15.75">
      <c r="M696" s="134"/>
    </row>
    <row r="697" spans="13:13" ht="15.75">
      <c r="M697" s="134"/>
    </row>
    <row r="698" spans="13:13" ht="15.75">
      <c r="M698" s="134"/>
    </row>
    <row r="699" spans="13:13" ht="15.75">
      <c r="M699" s="134"/>
    </row>
    <row r="700" spans="13:13" ht="15.75">
      <c r="M700" s="134"/>
    </row>
    <row r="701" spans="13:13" ht="15.75">
      <c r="M701" s="134"/>
    </row>
    <row r="702" spans="13:13" ht="15.75">
      <c r="M702" s="134"/>
    </row>
    <row r="703" spans="13:13" ht="15.75">
      <c r="M703" s="134"/>
    </row>
    <row r="704" spans="13:13" ht="15.75">
      <c r="M704" s="134"/>
    </row>
    <row r="705" spans="13:13" ht="15.75">
      <c r="M705" s="134"/>
    </row>
    <row r="706" spans="13:13" ht="15.75">
      <c r="M706" s="134"/>
    </row>
    <row r="707" spans="13:13" ht="15.75">
      <c r="M707" s="134"/>
    </row>
    <row r="708" spans="13:13" ht="15.75">
      <c r="M708" s="134"/>
    </row>
    <row r="709" spans="13:13" ht="15.75">
      <c r="M709" s="134"/>
    </row>
    <row r="710" spans="13:13" ht="15.75">
      <c r="M710" s="134"/>
    </row>
    <row r="711" spans="13:13" ht="15.75">
      <c r="M711" s="134"/>
    </row>
    <row r="712" spans="13:13" ht="15.75">
      <c r="M712" s="134"/>
    </row>
    <row r="713" spans="13:13" ht="15.75">
      <c r="M713" s="134"/>
    </row>
    <row r="714" spans="13:13" ht="15.75">
      <c r="M714" s="134"/>
    </row>
    <row r="715" spans="13:13" ht="15.75">
      <c r="M715" s="134"/>
    </row>
    <row r="716" spans="13:13" ht="15.75">
      <c r="M716" s="134"/>
    </row>
    <row r="717" spans="13:13" ht="15.75">
      <c r="M717" s="134"/>
    </row>
    <row r="718" spans="13:13" ht="15.75">
      <c r="M718" s="134"/>
    </row>
    <row r="719" spans="13:13" ht="15.75">
      <c r="M719" s="134"/>
    </row>
    <row r="720" spans="13:13" ht="15.75">
      <c r="M720" s="134"/>
    </row>
    <row r="721" spans="13:13" ht="15.75">
      <c r="M721" s="134"/>
    </row>
    <row r="722" spans="13:13" ht="15.75">
      <c r="M722" s="134"/>
    </row>
    <row r="723" spans="13:13" ht="15.75">
      <c r="M723" s="134"/>
    </row>
    <row r="724" spans="13:13" ht="15.75">
      <c r="M724" s="134"/>
    </row>
    <row r="725" spans="13:13" ht="15.75">
      <c r="M725" s="134"/>
    </row>
    <row r="726" spans="13:13" ht="15.75">
      <c r="M726" s="134"/>
    </row>
    <row r="727" spans="13:13" ht="15.75">
      <c r="M727" s="134"/>
    </row>
    <row r="728" spans="13:13" ht="15.75">
      <c r="M728" s="134"/>
    </row>
    <row r="729" spans="13:13" ht="15.75">
      <c r="M729" s="134"/>
    </row>
    <row r="730" spans="13:13" ht="15.75">
      <c r="M730" s="134"/>
    </row>
    <row r="731" spans="13:13" ht="15.75">
      <c r="M731" s="134"/>
    </row>
    <row r="732" spans="13:13" ht="15.75">
      <c r="M732" s="134"/>
    </row>
    <row r="733" spans="13:13" ht="15.75">
      <c r="M733" s="134"/>
    </row>
    <row r="734" spans="13:13" ht="15.75">
      <c r="M734" s="134"/>
    </row>
    <row r="735" spans="13:13" ht="15.75">
      <c r="M735" s="134"/>
    </row>
    <row r="736" spans="13:13" ht="15.75">
      <c r="M736" s="134"/>
    </row>
    <row r="737" spans="13:13" ht="15.75">
      <c r="M737" s="134"/>
    </row>
    <row r="738" spans="13:13" ht="15.75">
      <c r="M738" s="134"/>
    </row>
    <row r="739" spans="13:13" ht="15.75">
      <c r="M739" s="134"/>
    </row>
    <row r="740" spans="13:13" ht="15.75">
      <c r="M740" s="134"/>
    </row>
    <row r="741" spans="13:13" ht="15.75">
      <c r="M741" s="134"/>
    </row>
    <row r="742" spans="13:13" ht="15.75">
      <c r="M742" s="134"/>
    </row>
    <row r="743" spans="13:13" ht="15.75">
      <c r="M743" s="134"/>
    </row>
    <row r="744" spans="13:13" ht="15.75">
      <c r="M744" s="134"/>
    </row>
    <row r="745" spans="13:13" ht="15.75">
      <c r="M745" s="134"/>
    </row>
    <row r="746" spans="13:13" ht="15.75">
      <c r="M746" s="134"/>
    </row>
    <row r="747" spans="13:13" ht="15.75">
      <c r="M747" s="134"/>
    </row>
    <row r="748" spans="13:13" ht="15.75">
      <c r="M748" s="134"/>
    </row>
    <row r="749" spans="13:13" ht="15.75">
      <c r="M749" s="134"/>
    </row>
    <row r="750" spans="13:13" ht="15.75">
      <c r="M750" s="134"/>
    </row>
    <row r="751" spans="13:13" ht="15.75">
      <c r="M751" s="134"/>
    </row>
    <row r="752" spans="13:13" ht="15.75">
      <c r="M752" s="134"/>
    </row>
    <row r="753" spans="13:13" ht="15.75">
      <c r="M753" s="134"/>
    </row>
    <row r="754" spans="13:13" ht="15.75">
      <c r="M754" s="134"/>
    </row>
    <row r="755" spans="13:13" ht="15.75">
      <c r="M755" s="134"/>
    </row>
    <row r="756" spans="13:13" ht="15.75">
      <c r="M756" s="134"/>
    </row>
    <row r="757" spans="13:13" ht="15.75">
      <c r="M757" s="134"/>
    </row>
    <row r="758" spans="13:13" ht="15.75">
      <c r="M758" s="134"/>
    </row>
    <row r="759" spans="13:13" ht="15.75">
      <c r="M759" s="134"/>
    </row>
    <row r="760" spans="13:13" ht="15.75">
      <c r="M760" s="134"/>
    </row>
    <row r="761" spans="13:13" ht="15.75">
      <c r="M761" s="134"/>
    </row>
    <row r="762" spans="13:13" ht="15.75">
      <c r="M762" s="134"/>
    </row>
    <row r="763" spans="13:13" ht="15.75">
      <c r="M763" s="134"/>
    </row>
    <row r="764" spans="13:13" ht="15.75">
      <c r="M764" s="134"/>
    </row>
    <row r="765" spans="13:13" ht="15.75">
      <c r="M765" s="134"/>
    </row>
    <row r="766" spans="13:13" ht="15.75">
      <c r="M766" s="134"/>
    </row>
    <row r="767" spans="13:13" ht="15.75">
      <c r="M767" s="134"/>
    </row>
    <row r="768" spans="13:13" ht="15.75">
      <c r="M768" s="134"/>
    </row>
    <row r="769" spans="13:13" ht="15.75">
      <c r="M769" s="134"/>
    </row>
    <row r="770" spans="13:13" ht="15.75">
      <c r="M770" s="134"/>
    </row>
    <row r="771" spans="13:13" ht="15.75">
      <c r="M771" s="134"/>
    </row>
    <row r="772" spans="13:13" ht="15.75">
      <c r="M772" s="134"/>
    </row>
    <row r="773" spans="13:13" ht="15.75">
      <c r="M773" s="134"/>
    </row>
    <row r="774" spans="13:13" ht="15.75">
      <c r="M774" s="134"/>
    </row>
    <row r="775" spans="13:13" ht="15.75">
      <c r="M775" s="134"/>
    </row>
    <row r="776" spans="13:13" ht="15.75">
      <c r="M776" s="134"/>
    </row>
    <row r="777" spans="13:13" ht="15.75">
      <c r="M777" s="134"/>
    </row>
    <row r="778" spans="13:13" ht="15.75">
      <c r="M778" s="134"/>
    </row>
    <row r="779" spans="13:13" ht="15.75">
      <c r="M779" s="134"/>
    </row>
    <row r="780" spans="13:13" ht="15.75">
      <c r="M780" s="134"/>
    </row>
    <row r="781" spans="13:13" ht="15.75">
      <c r="M781" s="134"/>
    </row>
    <row r="782" spans="13:13" ht="15.75">
      <c r="M782" s="134"/>
    </row>
    <row r="783" spans="13:13" ht="15.75">
      <c r="M783" s="134"/>
    </row>
    <row r="784" spans="13:13" ht="15.75">
      <c r="M784" s="134"/>
    </row>
    <row r="785" spans="13:13" ht="15.75">
      <c r="M785" s="134"/>
    </row>
    <row r="786" spans="13:13" ht="15.75">
      <c r="M786" s="134"/>
    </row>
    <row r="787" spans="13:13" ht="15.75">
      <c r="M787" s="134"/>
    </row>
    <row r="788" spans="13:13" ht="15.75">
      <c r="M788" s="134"/>
    </row>
    <row r="789" spans="13:13" ht="15.75">
      <c r="M789" s="134"/>
    </row>
    <row r="790" spans="13:13" ht="15.75">
      <c r="M790" s="134"/>
    </row>
    <row r="791" spans="13:13" ht="15.75">
      <c r="M791" s="134"/>
    </row>
    <row r="792" spans="13:13" ht="15.75">
      <c r="M792" s="134"/>
    </row>
    <row r="793" spans="13:13" ht="15.75">
      <c r="M793" s="134"/>
    </row>
    <row r="794" spans="13:13" ht="15.75">
      <c r="M794" s="134"/>
    </row>
    <row r="795" spans="13:13" ht="15.75">
      <c r="M795" s="134"/>
    </row>
    <row r="796" spans="13:13" ht="15.75">
      <c r="M796" s="134"/>
    </row>
    <row r="797" spans="13:13" ht="15.75">
      <c r="M797" s="134"/>
    </row>
    <row r="798" spans="13:13" ht="15.75">
      <c r="M798" s="134"/>
    </row>
    <row r="799" spans="13:13" ht="15.75">
      <c r="M799" s="134"/>
    </row>
    <row r="800" spans="13:13" ht="15.75">
      <c r="M800" s="134"/>
    </row>
    <row r="801" spans="13:13" ht="15.75">
      <c r="M801" s="134"/>
    </row>
    <row r="802" spans="13:13" ht="15.75">
      <c r="M802" s="134"/>
    </row>
    <row r="803" spans="13:13" ht="15.75">
      <c r="M803" s="134"/>
    </row>
    <row r="804" spans="13:13" ht="15.75">
      <c r="M804" s="134"/>
    </row>
    <row r="805" spans="13:13" ht="15.75">
      <c r="M805" s="134"/>
    </row>
    <row r="806" spans="13:13" ht="15.75">
      <c r="M806" s="134"/>
    </row>
    <row r="807" spans="13:13" ht="15.75">
      <c r="M807" s="134"/>
    </row>
    <row r="808" spans="13:13" ht="15.75">
      <c r="M808" s="134"/>
    </row>
    <row r="809" spans="13:13" ht="15.75">
      <c r="M809" s="134"/>
    </row>
    <row r="810" spans="13:13" ht="15.75">
      <c r="M810" s="134"/>
    </row>
    <row r="811" spans="13:13" ht="15.75">
      <c r="M811" s="134"/>
    </row>
    <row r="812" spans="13:13" ht="15.75">
      <c r="M812" s="134"/>
    </row>
    <row r="813" spans="13:13" ht="15.75">
      <c r="M813" s="134"/>
    </row>
    <row r="814" spans="13:13" ht="15.75">
      <c r="M814" s="134"/>
    </row>
    <row r="815" spans="13:13" ht="15.75">
      <c r="M815" s="134"/>
    </row>
    <row r="816" spans="13:13" ht="15.75">
      <c r="M816" s="134"/>
    </row>
    <row r="817" spans="13:13" ht="15.75">
      <c r="M817" s="134"/>
    </row>
    <row r="818" spans="13:13" ht="15.75">
      <c r="M818" s="134"/>
    </row>
    <row r="819" spans="13:13" ht="15.75">
      <c r="M819" s="134"/>
    </row>
    <row r="820" spans="13:13" ht="15.75">
      <c r="M820" s="134"/>
    </row>
    <row r="821" spans="13:13" ht="15.75">
      <c r="M821" s="134"/>
    </row>
    <row r="822" spans="13:13" ht="15.75">
      <c r="M822" s="134"/>
    </row>
    <row r="823" spans="13:13" ht="15.75">
      <c r="M823" s="134"/>
    </row>
    <row r="824" spans="13:13" ht="15.75">
      <c r="M824" s="134"/>
    </row>
    <row r="825" spans="13:13" ht="15.75">
      <c r="M825" s="134"/>
    </row>
    <row r="826" spans="13:13" ht="15.75">
      <c r="M826" s="134"/>
    </row>
    <row r="827" spans="13:13" ht="15.75">
      <c r="M827" s="134"/>
    </row>
    <row r="828" spans="13:13" ht="15.75">
      <c r="M828" s="134"/>
    </row>
    <row r="829" spans="13:13" ht="15.75">
      <c r="M829" s="134"/>
    </row>
    <row r="830" spans="13:13" ht="15.75">
      <c r="M830" s="134"/>
    </row>
    <row r="831" spans="13:13" ht="15.75">
      <c r="M831" s="134"/>
    </row>
    <row r="832" spans="13:13" ht="15.75">
      <c r="M832" s="134"/>
    </row>
    <row r="833" spans="13:13" ht="15.75">
      <c r="M833" s="134"/>
    </row>
    <row r="834" spans="13:13" ht="15.75">
      <c r="M834" s="134"/>
    </row>
    <row r="835" spans="13:13" ht="15.75">
      <c r="M835" s="134"/>
    </row>
    <row r="836" spans="13:13" ht="15.75">
      <c r="M836" s="134"/>
    </row>
    <row r="837" spans="13:13" ht="15.75">
      <c r="M837" s="134"/>
    </row>
    <row r="838" spans="13:13" ht="15.75">
      <c r="M838" s="134"/>
    </row>
    <row r="839" spans="13:13" ht="15.75">
      <c r="M839" s="134"/>
    </row>
    <row r="840" spans="13:13" ht="15.75">
      <c r="M840" s="134"/>
    </row>
    <row r="841" spans="13:13" ht="15.75">
      <c r="M841" s="134"/>
    </row>
    <row r="842" spans="13:13" ht="15.75">
      <c r="M842" s="134"/>
    </row>
    <row r="843" spans="13:13" ht="15.75">
      <c r="M843" s="134"/>
    </row>
    <row r="844" spans="13:13" ht="15.75">
      <c r="M844" s="134"/>
    </row>
    <row r="845" spans="13:13" ht="15.75">
      <c r="M845" s="134"/>
    </row>
    <row r="846" spans="13:13" ht="15.75">
      <c r="M846" s="134"/>
    </row>
    <row r="847" spans="13:13" ht="15.75">
      <c r="M847" s="134"/>
    </row>
    <row r="848" spans="13:13" ht="15.75">
      <c r="M848" s="134"/>
    </row>
    <row r="849" spans="13:13" ht="15.75">
      <c r="M849" s="134"/>
    </row>
    <row r="850" spans="13:13" ht="15.75">
      <c r="M850" s="134"/>
    </row>
    <row r="851" spans="13:13" ht="15.75">
      <c r="M851" s="134"/>
    </row>
    <row r="852" spans="13:13" ht="15.75">
      <c r="M852" s="134"/>
    </row>
    <row r="853" spans="13:13" ht="15.75">
      <c r="M853" s="134"/>
    </row>
    <row r="854" spans="13:13" ht="15.75">
      <c r="M854" s="134"/>
    </row>
    <row r="855" spans="13:13" ht="15.75">
      <c r="M855" s="134"/>
    </row>
    <row r="856" spans="13:13" ht="15.75">
      <c r="M856" s="134"/>
    </row>
    <row r="857" spans="13:13" ht="15.75">
      <c r="M857" s="134"/>
    </row>
    <row r="858" spans="13:13" ht="15.75">
      <c r="M858" s="134"/>
    </row>
    <row r="859" spans="13:13" ht="15.75">
      <c r="M859" s="134"/>
    </row>
    <row r="860" spans="13:13" ht="15.75">
      <c r="M860" s="134"/>
    </row>
    <row r="861" spans="13:13" ht="15.75">
      <c r="M861" s="134"/>
    </row>
    <row r="862" spans="13:13" ht="15.75">
      <c r="M862" s="134"/>
    </row>
    <row r="863" spans="13:13" ht="15.75">
      <c r="M863" s="134"/>
    </row>
    <row r="864" spans="13:13" ht="15.75">
      <c r="M864" s="134"/>
    </row>
    <row r="865" spans="13:13" ht="15.75">
      <c r="M865" s="134"/>
    </row>
    <row r="866" spans="13:13" ht="15.75">
      <c r="M866" s="134"/>
    </row>
    <row r="867" spans="13:13" ht="15.75">
      <c r="M867" s="134"/>
    </row>
    <row r="868" spans="13:13" ht="15.75">
      <c r="M868" s="134"/>
    </row>
    <row r="869" spans="13:13" ht="15.75">
      <c r="M869" s="134"/>
    </row>
    <row r="870" spans="13:13" ht="15.75">
      <c r="M870" s="134"/>
    </row>
    <row r="871" spans="13:13" ht="15.75">
      <c r="M871" s="134"/>
    </row>
    <row r="872" spans="13:13" ht="15.75">
      <c r="M872" s="134"/>
    </row>
    <row r="873" spans="13:13" ht="15.75">
      <c r="M873" s="134"/>
    </row>
    <row r="874" spans="13:13" ht="15.75">
      <c r="M874" s="134"/>
    </row>
    <row r="875" spans="13:13" ht="15.75">
      <c r="M875" s="134"/>
    </row>
    <row r="876" spans="13:13" ht="15.75">
      <c r="M876" s="134"/>
    </row>
    <row r="877" spans="13:13" ht="15.75">
      <c r="M877" s="134"/>
    </row>
    <row r="878" spans="13:13" ht="15.75">
      <c r="M878" s="134"/>
    </row>
    <row r="879" spans="13:13" ht="15.75">
      <c r="M879" s="134"/>
    </row>
    <row r="880" spans="13:13" ht="15.75">
      <c r="M880" s="134"/>
    </row>
    <row r="881" spans="13:13" ht="15.75">
      <c r="M881" s="134"/>
    </row>
    <row r="882" spans="13:13" ht="15.75">
      <c r="M882" s="134"/>
    </row>
    <row r="883" spans="13:13" ht="15.75">
      <c r="M883" s="134"/>
    </row>
    <row r="884" spans="13:13" ht="15.75">
      <c r="M884" s="134"/>
    </row>
    <row r="885" spans="13:13" ht="15.75">
      <c r="M885" s="134"/>
    </row>
    <row r="886" spans="13:13" ht="15.75">
      <c r="M886" s="134"/>
    </row>
    <row r="887" spans="13:13" ht="15.75">
      <c r="M887" s="134"/>
    </row>
    <row r="888" spans="13:13" ht="15.75">
      <c r="M888" s="134"/>
    </row>
    <row r="889" spans="13:13" ht="15.75">
      <c r="M889" s="134"/>
    </row>
    <row r="890" spans="13:13" ht="15.75">
      <c r="M890" s="134"/>
    </row>
    <row r="891" spans="13:13" ht="15.75">
      <c r="M891" s="134"/>
    </row>
    <row r="892" spans="13:13" ht="15.75">
      <c r="M892" s="134"/>
    </row>
    <row r="893" spans="13:13" ht="15.75">
      <c r="M893" s="134"/>
    </row>
    <row r="894" spans="13:13" ht="15.75">
      <c r="M894" s="134"/>
    </row>
    <row r="895" spans="13:13" ht="15.75">
      <c r="M895" s="134"/>
    </row>
    <row r="896" spans="13:13" ht="15.75">
      <c r="M896" s="134"/>
    </row>
    <row r="897" spans="13:13" ht="15.75">
      <c r="M897" s="134"/>
    </row>
    <row r="898" spans="13:13" ht="15.75">
      <c r="M898" s="134"/>
    </row>
    <row r="899" spans="13:13" ht="15.75">
      <c r="M899" s="134"/>
    </row>
    <row r="900" spans="13:13" ht="15.75">
      <c r="M900" s="134"/>
    </row>
    <row r="901" spans="13:13" ht="15.75">
      <c r="M901" s="134"/>
    </row>
    <row r="902" spans="13:13" ht="15.75">
      <c r="M902" s="134"/>
    </row>
    <row r="903" spans="13:13" ht="15.75">
      <c r="M903" s="134"/>
    </row>
    <row r="904" spans="13:13" ht="15.75">
      <c r="M904" s="134"/>
    </row>
    <row r="905" spans="13:13" ht="15.75">
      <c r="M905" s="134"/>
    </row>
    <row r="906" spans="13:13" ht="15.75">
      <c r="M906" s="134"/>
    </row>
    <row r="907" spans="13:13" ht="15.75">
      <c r="M907" s="134"/>
    </row>
    <row r="908" spans="13:13" ht="15.75">
      <c r="M908" s="134"/>
    </row>
    <row r="909" spans="13:13" ht="15.75">
      <c r="M909" s="134"/>
    </row>
    <row r="910" spans="13:13" ht="15.75">
      <c r="M910" s="134"/>
    </row>
    <row r="911" spans="13:13" ht="15.75">
      <c r="M911" s="134"/>
    </row>
    <row r="912" spans="13:13" ht="15.75">
      <c r="M912" s="134"/>
    </row>
    <row r="913" spans="13:13" ht="15.75">
      <c r="M913" s="134"/>
    </row>
    <row r="914" spans="13:13" ht="15.75">
      <c r="M914" s="134"/>
    </row>
    <row r="915" spans="13:13" ht="15.75">
      <c r="M915" s="134"/>
    </row>
    <row r="916" spans="13:13" ht="15.75">
      <c r="M916" s="134"/>
    </row>
    <row r="917" spans="13:13" ht="15.75">
      <c r="M917" s="134"/>
    </row>
    <row r="918" spans="13:13" ht="15.75">
      <c r="M918" s="134"/>
    </row>
    <row r="919" spans="13:13" ht="15.75">
      <c r="M919" s="134"/>
    </row>
    <row r="920" spans="13:13" ht="15.75">
      <c r="M920" s="134"/>
    </row>
    <row r="921" spans="13:13" ht="15.75">
      <c r="M921" s="134"/>
    </row>
    <row r="922" spans="13:13" ht="15.75">
      <c r="M922" s="134"/>
    </row>
    <row r="923" spans="13:13" ht="15.75">
      <c r="M923" s="134"/>
    </row>
    <row r="924" spans="13:13" ht="15.75">
      <c r="M924" s="134"/>
    </row>
    <row r="925" spans="13:13" ht="15.75">
      <c r="M925" s="134"/>
    </row>
    <row r="926" spans="13:13" ht="15.75">
      <c r="M926" s="134"/>
    </row>
    <row r="927" spans="13:13" ht="15.75">
      <c r="M927" s="134"/>
    </row>
    <row r="928" spans="13:13" ht="15.75">
      <c r="M928" s="134"/>
    </row>
    <row r="929" spans="13:13" ht="15.75">
      <c r="M929" s="134"/>
    </row>
    <row r="930" spans="13:13" ht="15.75">
      <c r="M930" s="134"/>
    </row>
    <row r="931" spans="13:13" ht="15.75">
      <c r="M931" s="134"/>
    </row>
    <row r="932" spans="13:13" ht="15.75">
      <c r="M932" s="134"/>
    </row>
    <row r="933" spans="13:13" ht="15.75">
      <c r="M933" s="134"/>
    </row>
    <row r="934" spans="13:13" ht="15.75">
      <c r="M934" s="134"/>
    </row>
    <row r="935" spans="13:13" ht="15.75">
      <c r="M935" s="134"/>
    </row>
    <row r="936" spans="13:13" ht="15.75">
      <c r="M936" s="134"/>
    </row>
    <row r="937" spans="13:13" ht="15.75">
      <c r="M937" s="134"/>
    </row>
    <row r="938" spans="13:13" ht="15.75">
      <c r="M938" s="134"/>
    </row>
    <row r="939" spans="13:13" ht="15.75">
      <c r="M939" s="134"/>
    </row>
    <row r="940" spans="13:13" ht="15.75">
      <c r="M940" s="134"/>
    </row>
    <row r="941" spans="13:13" ht="15.75">
      <c r="M941" s="134"/>
    </row>
    <row r="942" spans="13:13" ht="15.75">
      <c r="M942" s="134"/>
    </row>
    <row r="943" spans="13:13" ht="15.75">
      <c r="M943" s="134"/>
    </row>
    <row r="944" spans="13:13" ht="15.75">
      <c r="M944" s="134"/>
    </row>
    <row r="945" spans="13:13" ht="15.75">
      <c r="M945" s="134"/>
    </row>
    <row r="946" spans="13:13" ht="15.75">
      <c r="M946" s="134"/>
    </row>
    <row r="947" spans="13:13" ht="15.75">
      <c r="M947" s="134"/>
    </row>
    <row r="948" spans="13:13" ht="15.75">
      <c r="M948" s="134"/>
    </row>
    <row r="949" spans="13:13" ht="15.75">
      <c r="M949" s="134"/>
    </row>
    <row r="950" spans="13:13" ht="15.75">
      <c r="M950" s="134"/>
    </row>
    <row r="951" spans="13:13" ht="15.75">
      <c r="M951" s="134"/>
    </row>
    <row r="952" spans="13:13" ht="15.75">
      <c r="M952" s="134"/>
    </row>
    <row r="953" spans="13:13" ht="15.75">
      <c r="M953" s="134"/>
    </row>
    <row r="954" spans="13:13" ht="15.75">
      <c r="M954" s="134"/>
    </row>
    <row r="955" spans="13:13" ht="15.75">
      <c r="M955" s="134"/>
    </row>
    <row r="956" spans="13:13" ht="15.75">
      <c r="M956" s="134"/>
    </row>
    <row r="957" spans="13:13" ht="15.75">
      <c r="M957" s="134"/>
    </row>
    <row r="958" spans="13:13" ht="15.75">
      <c r="M958" s="134"/>
    </row>
    <row r="959" spans="13:13" ht="15.75">
      <c r="M959" s="134"/>
    </row>
    <row r="960" spans="13:13" ht="15.75">
      <c r="M960" s="134"/>
    </row>
    <row r="961" spans="13:13" ht="15.75">
      <c r="M961" s="134"/>
    </row>
    <row r="962" spans="13:13" ht="15.75">
      <c r="M962" s="134"/>
    </row>
    <row r="963" spans="13:13" ht="15.75">
      <c r="M963" s="134"/>
    </row>
    <row r="964" spans="13:13" ht="15.75">
      <c r="M964" s="134"/>
    </row>
    <row r="965" spans="13:13" ht="15.75">
      <c r="M965" s="134"/>
    </row>
    <row r="966" spans="13:13" ht="15.75">
      <c r="M966" s="134"/>
    </row>
    <row r="967" spans="13:13" ht="15.75">
      <c r="M967" s="134"/>
    </row>
    <row r="968" spans="13:13" ht="15.75">
      <c r="M968" s="134"/>
    </row>
    <row r="969" spans="13:13" ht="15.75">
      <c r="M969" s="134"/>
    </row>
    <row r="970" spans="13:13" ht="15.75">
      <c r="M970" s="134"/>
    </row>
    <row r="971" spans="13:13" ht="15.75">
      <c r="M971" s="134"/>
    </row>
    <row r="972" spans="13:13" ht="15.75">
      <c r="M972" s="134"/>
    </row>
    <row r="973" spans="13:13" ht="15.75">
      <c r="M973" s="134"/>
    </row>
    <row r="974" spans="13:13" ht="15.75">
      <c r="M974" s="134"/>
    </row>
    <row r="975" spans="13:13" ht="15.75">
      <c r="M975" s="134"/>
    </row>
    <row r="976" spans="13:13" ht="15.75">
      <c r="M976" s="134"/>
    </row>
    <row r="977" spans="13:13" ht="15.75">
      <c r="M977" s="134"/>
    </row>
    <row r="978" spans="13:13" ht="15.75">
      <c r="M978" s="134"/>
    </row>
    <row r="979" spans="13:13" ht="15.75">
      <c r="M979" s="134"/>
    </row>
    <row r="980" spans="13:13" ht="15.75">
      <c r="M980" s="134"/>
    </row>
    <row r="981" spans="13:13" ht="15.75">
      <c r="M981" s="134"/>
    </row>
    <row r="982" spans="13:13" ht="15.75">
      <c r="M982" s="134"/>
    </row>
    <row r="983" spans="13:13" ht="15.75">
      <c r="M983" s="134"/>
    </row>
    <row r="984" spans="13:13" ht="15.75">
      <c r="M984" s="134"/>
    </row>
    <row r="985" spans="13:13" ht="15.75">
      <c r="M985" s="134"/>
    </row>
    <row r="986" spans="13:13" ht="15.75">
      <c r="M986" s="134"/>
    </row>
    <row r="987" spans="13:13" ht="15.75">
      <c r="M987" s="134"/>
    </row>
    <row r="988" spans="13:13" ht="15.75">
      <c r="M988" s="134"/>
    </row>
    <row r="989" spans="13:13" ht="15.75">
      <c r="M989" s="134"/>
    </row>
    <row r="990" spans="13:13" ht="15.75">
      <c r="M990" s="134"/>
    </row>
    <row r="991" spans="13:13" ht="15.75">
      <c r="M991" s="134"/>
    </row>
    <row r="992" spans="13:13" ht="15.75">
      <c r="M992" s="134"/>
    </row>
    <row r="993" spans="13:13" ht="15.75">
      <c r="M993" s="134"/>
    </row>
    <row r="994" spans="13:13" ht="15.75">
      <c r="M994" s="134"/>
    </row>
    <row r="995" spans="13:13" ht="15.75">
      <c r="M995" s="134"/>
    </row>
    <row r="996" spans="13:13" ht="15.75">
      <c r="M996" s="134"/>
    </row>
    <row r="997" spans="13:13" ht="15.75">
      <c r="M997" s="134"/>
    </row>
    <row r="998" spans="13:13" ht="15.75">
      <c r="M998" s="134"/>
    </row>
    <row r="999" spans="13:13" ht="15" customHeight="1">
      <c r="M999" s="134"/>
    </row>
  </sheetData>
  <phoneticPr fontId="1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f-j葷食國小</vt:lpstr>
      <vt:lpstr>f-j葷食國小月總表</vt:lpstr>
      <vt:lpstr>f-j素食國小</vt:lpstr>
      <vt:lpstr>f-j素食國小月總表</vt:lpstr>
      <vt:lpstr>'f-j素食國小'!Print_Area</vt:lpstr>
      <vt:lpstr>'f-j葷食國小'!Print_Area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2023-02-08T03:33:04Z</cp:lastPrinted>
  <dcterms:created xsi:type="dcterms:W3CDTF">2023-01-12T07:26:38Z</dcterms:created>
  <dcterms:modified xsi:type="dcterms:W3CDTF">2023-02-23T06:36:11Z</dcterms:modified>
</cp:coreProperties>
</file>