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6\"/>
    </mc:Choice>
  </mc:AlternateContent>
  <xr:revisionPtr revIDLastSave="0" documentId="13_ncr:1_{2C2D3598-7ADC-4568-B13E-1D535A1925D7}" xr6:coauthVersionLast="47" xr6:coauthVersionMax="47" xr10:uidLastSave="{00000000-0000-0000-0000-000000000000}"/>
  <bookViews>
    <workbookView xWindow="1530" yWindow="570" windowWidth="24930" windowHeight="14925" tabRatio="607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'偏鄉國小(素)'!$A$4:$X$151</definedName>
    <definedName name="_xlnm.Print_Area" localSheetId="0">'偏鄉國小(葷)'!$A$4:$X$151</definedName>
    <definedName name="_xlnm.Print_Area" localSheetId="1">偏鄉國小葷總表!$A$1:$U$33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45" i="1" l="1"/>
  <c r="AV145" i="1"/>
  <c r="AU145" i="1"/>
  <c r="AT145" i="1"/>
  <c r="AS145" i="1"/>
  <c r="AR145" i="1"/>
  <c r="AQ145" i="1"/>
  <c r="AW138" i="1"/>
  <c r="AV138" i="1"/>
  <c r="AU138" i="1"/>
  <c r="AT138" i="1"/>
  <c r="AS138" i="1"/>
  <c r="AR138" i="1"/>
  <c r="AQ138" i="1"/>
  <c r="AW131" i="1"/>
  <c r="AV131" i="1"/>
  <c r="AU131" i="1"/>
  <c r="AT131" i="1"/>
  <c r="AS131" i="1"/>
  <c r="AR131" i="1"/>
  <c r="AQ131" i="1"/>
  <c r="AW124" i="1"/>
  <c r="AV124" i="1"/>
  <c r="AU124" i="1"/>
  <c r="AT124" i="1"/>
  <c r="AS124" i="1"/>
  <c r="AR124" i="1"/>
  <c r="AQ124" i="1"/>
  <c r="AW117" i="1"/>
  <c r="AV117" i="1"/>
  <c r="AU117" i="1"/>
  <c r="AT117" i="1"/>
  <c r="AS117" i="1"/>
  <c r="AR117" i="1"/>
  <c r="AQ117" i="1"/>
  <c r="AW110" i="1"/>
  <c r="AV110" i="1"/>
  <c r="AU110" i="1"/>
  <c r="AT110" i="1"/>
  <c r="AS110" i="1"/>
  <c r="AR110" i="1"/>
  <c r="AQ110" i="1"/>
  <c r="AW103" i="1"/>
  <c r="AV103" i="1"/>
  <c r="AU103" i="1"/>
  <c r="AT103" i="1"/>
  <c r="AS103" i="1"/>
  <c r="AR103" i="1"/>
  <c r="AQ103" i="1"/>
  <c r="AW96" i="1"/>
  <c r="AV96" i="1"/>
  <c r="AU96" i="1"/>
  <c r="AT96" i="1"/>
  <c r="AS96" i="1"/>
  <c r="AR96" i="1"/>
  <c r="AQ96" i="1"/>
  <c r="AW89" i="1"/>
  <c r="AV89" i="1"/>
  <c r="AU89" i="1"/>
  <c r="AT89" i="1"/>
  <c r="AS89" i="1"/>
  <c r="AR89" i="1"/>
  <c r="AQ89" i="1"/>
  <c r="AW82" i="1"/>
  <c r="AV82" i="1"/>
  <c r="AU82" i="1"/>
  <c r="AT82" i="1"/>
  <c r="AS82" i="1"/>
  <c r="AR82" i="1"/>
  <c r="AQ82" i="1"/>
  <c r="AW75" i="1"/>
  <c r="AV75" i="1"/>
  <c r="AU75" i="1"/>
  <c r="AT75" i="1"/>
  <c r="AS75" i="1"/>
  <c r="AR75" i="1"/>
  <c r="AQ75" i="1"/>
  <c r="AW68" i="1"/>
  <c r="AV68" i="1"/>
  <c r="AU68" i="1"/>
  <c r="AT68" i="1"/>
  <c r="AS68" i="1"/>
  <c r="AR68" i="1"/>
  <c r="AQ68" i="1"/>
  <c r="AW61" i="1"/>
  <c r="AV61" i="1"/>
  <c r="AU61" i="1"/>
  <c r="AT61" i="1"/>
  <c r="AS61" i="1"/>
  <c r="AR61" i="1"/>
  <c r="AQ61" i="1"/>
  <c r="AW54" i="1"/>
  <c r="AV54" i="1"/>
  <c r="AU54" i="1"/>
  <c r="AT54" i="1"/>
  <c r="AS54" i="1"/>
  <c r="AR54" i="1"/>
  <c r="AQ54" i="1"/>
  <c r="AW47" i="1"/>
  <c r="AV47" i="1"/>
  <c r="AU47" i="1"/>
  <c r="AT47" i="1"/>
  <c r="AS47" i="1"/>
  <c r="AR47" i="1"/>
  <c r="AQ47" i="1"/>
  <c r="AW40" i="1"/>
  <c r="AV40" i="1"/>
  <c r="AU40" i="1"/>
  <c r="AT40" i="1"/>
  <c r="AS40" i="1"/>
  <c r="AR40" i="1"/>
  <c r="AQ40" i="1"/>
  <c r="AW33" i="1"/>
  <c r="AV33" i="1"/>
  <c r="AU33" i="1"/>
  <c r="AT33" i="1"/>
  <c r="AS33" i="1"/>
  <c r="AR33" i="1"/>
  <c r="AQ33" i="1"/>
  <c r="AW26" i="1"/>
  <c r="AV26" i="1"/>
  <c r="AU26" i="1"/>
  <c r="AT26" i="1"/>
  <c r="AS26" i="1"/>
  <c r="AR26" i="1"/>
  <c r="AQ26" i="1"/>
  <c r="AW19" i="1"/>
  <c r="AV19" i="1"/>
  <c r="AU19" i="1"/>
  <c r="AT19" i="1"/>
  <c r="AS19" i="1"/>
  <c r="AR19" i="1"/>
  <c r="AQ19" i="1"/>
  <c r="AW12" i="1"/>
  <c r="AV12" i="1"/>
  <c r="AU12" i="1"/>
  <c r="AT12" i="1"/>
  <c r="AS12" i="1"/>
  <c r="AR12" i="1"/>
  <c r="AQ12" i="1"/>
  <c r="AW5" i="1"/>
  <c r="AV5" i="1"/>
  <c r="AU5" i="1"/>
  <c r="AT5" i="1"/>
  <c r="AS5" i="1"/>
  <c r="AR5" i="1"/>
  <c r="AQ5" i="1"/>
  <c r="AW145" i="2"/>
  <c r="AV145" i="2"/>
  <c r="AU145" i="2"/>
  <c r="AT145" i="2"/>
  <c r="AS145" i="2"/>
  <c r="AR145" i="2"/>
  <c r="AQ145" i="2"/>
  <c r="AW138" i="2"/>
  <c r="AV138" i="2"/>
  <c r="AU138" i="2"/>
  <c r="AT138" i="2"/>
  <c r="AS138" i="2"/>
  <c r="AR138" i="2"/>
  <c r="AQ138" i="2"/>
  <c r="AW131" i="2"/>
  <c r="AV131" i="2"/>
  <c r="AU131" i="2"/>
  <c r="AT131" i="2"/>
  <c r="AS131" i="2"/>
  <c r="AR131" i="2"/>
  <c r="AQ131" i="2"/>
  <c r="AW124" i="2"/>
  <c r="AV124" i="2"/>
  <c r="AU124" i="2"/>
  <c r="AT124" i="2"/>
  <c r="AS124" i="2"/>
  <c r="AR124" i="2"/>
  <c r="AQ124" i="2"/>
  <c r="AW117" i="2"/>
  <c r="AV117" i="2"/>
  <c r="AU117" i="2"/>
  <c r="AT117" i="2"/>
  <c r="AS117" i="2"/>
  <c r="AR117" i="2"/>
  <c r="AQ117" i="2"/>
  <c r="AW110" i="2"/>
  <c r="AV110" i="2"/>
  <c r="AU110" i="2"/>
  <c r="AT110" i="2"/>
  <c r="AS110" i="2"/>
  <c r="AR110" i="2"/>
  <c r="AQ110" i="2"/>
  <c r="AW103" i="2"/>
  <c r="AV103" i="2"/>
  <c r="AU103" i="2"/>
  <c r="AT103" i="2"/>
  <c r="AS103" i="2"/>
  <c r="AR103" i="2"/>
  <c r="AQ103" i="2"/>
  <c r="AW96" i="2"/>
  <c r="AV96" i="2"/>
  <c r="AU96" i="2"/>
  <c r="AT96" i="2"/>
  <c r="AS96" i="2"/>
  <c r="AR96" i="2"/>
  <c r="AQ96" i="2"/>
  <c r="AW89" i="2"/>
  <c r="AV89" i="2"/>
  <c r="AU89" i="2"/>
  <c r="AT89" i="2"/>
  <c r="AS89" i="2"/>
  <c r="AR89" i="2"/>
  <c r="AQ89" i="2"/>
  <c r="AW82" i="2"/>
  <c r="AV82" i="2"/>
  <c r="AU82" i="2"/>
  <c r="AT82" i="2"/>
  <c r="AS82" i="2"/>
  <c r="AR82" i="2"/>
  <c r="AQ82" i="2"/>
  <c r="AW75" i="2"/>
  <c r="AV75" i="2"/>
  <c r="AU75" i="2"/>
  <c r="AT75" i="2"/>
  <c r="AS75" i="2"/>
  <c r="AR75" i="2"/>
  <c r="AQ75" i="2"/>
  <c r="AW68" i="2"/>
  <c r="AV68" i="2"/>
  <c r="AU68" i="2"/>
  <c r="AT68" i="2"/>
  <c r="AS68" i="2"/>
  <c r="AR68" i="2"/>
  <c r="AQ68" i="2"/>
  <c r="AW61" i="2"/>
  <c r="AV61" i="2"/>
  <c r="AU61" i="2"/>
  <c r="AT61" i="2"/>
  <c r="AS61" i="2"/>
  <c r="AR61" i="2"/>
  <c r="AQ61" i="2"/>
  <c r="AW54" i="2"/>
  <c r="AV54" i="2"/>
  <c r="AU54" i="2"/>
  <c r="AT54" i="2"/>
  <c r="AS54" i="2"/>
  <c r="AR54" i="2"/>
  <c r="AQ54" i="2"/>
  <c r="AW47" i="2"/>
  <c r="AV47" i="2"/>
  <c r="AU47" i="2"/>
  <c r="AT47" i="2"/>
  <c r="AS47" i="2"/>
  <c r="AR47" i="2"/>
  <c r="AQ47" i="2"/>
  <c r="AW40" i="2"/>
  <c r="AV40" i="2"/>
  <c r="AU40" i="2"/>
  <c r="AT40" i="2"/>
  <c r="AS40" i="2"/>
  <c r="AR40" i="2"/>
  <c r="AQ40" i="2"/>
  <c r="AW33" i="2"/>
  <c r="AV33" i="2"/>
  <c r="AU33" i="2"/>
  <c r="AT33" i="2"/>
  <c r="AS33" i="2"/>
  <c r="AR33" i="2"/>
  <c r="AQ33" i="2"/>
  <c r="AW26" i="2"/>
  <c r="AV26" i="2"/>
  <c r="AU26" i="2"/>
  <c r="AT26" i="2"/>
  <c r="AS26" i="2"/>
  <c r="AR26" i="2"/>
  <c r="AQ26" i="2"/>
  <c r="AW19" i="2"/>
  <c r="AV19" i="2"/>
  <c r="AU19" i="2"/>
  <c r="AT19" i="2"/>
  <c r="AS19" i="2"/>
  <c r="AR19" i="2"/>
  <c r="AQ19" i="2"/>
  <c r="AW12" i="2"/>
  <c r="AV12" i="2"/>
  <c r="AU12" i="2"/>
  <c r="AT12" i="2"/>
  <c r="AS12" i="2"/>
  <c r="AR12" i="2"/>
  <c r="AQ12" i="2"/>
  <c r="AW5" i="2"/>
  <c r="AV5" i="2"/>
  <c r="AU5" i="2"/>
  <c r="AT5" i="2"/>
  <c r="AS5" i="2"/>
  <c r="AR5" i="2"/>
  <c r="AQ5" i="2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B145" i="2" l="1"/>
  <c r="B25" i="4" s="1"/>
  <c r="U25" i="4"/>
  <c r="T25" i="4"/>
  <c r="S25" i="4"/>
  <c r="R25" i="4"/>
  <c r="Q25" i="4"/>
  <c r="P25" i="4"/>
  <c r="O25" i="4"/>
  <c r="AP145" i="2"/>
  <c r="N25" i="4" s="1"/>
  <c r="AO145" i="2"/>
  <c r="M25" i="4" s="1"/>
  <c r="AN145" i="2"/>
  <c r="L25" i="4" s="1"/>
  <c r="AM145" i="2"/>
  <c r="K25" i="4" s="1"/>
  <c r="AL145" i="2"/>
  <c r="J25" i="4" s="1"/>
  <c r="AK145" i="2"/>
  <c r="I25" i="4" s="1"/>
  <c r="AJ145" i="2"/>
  <c r="AI145" i="2"/>
  <c r="AH145" i="2"/>
  <c r="H25" i="4" s="1"/>
  <c r="AG145" i="2"/>
  <c r="G25" i="4" s="1"/>
  <c r="AF145" i="2"/>
  <c r="F25" i="4" s="1"/>
  <c r="AE145" i="2"/>
  <c r="E25" i="4" s="1"/>
  <c r="AD145" i="2"/>
  <c r="D25" i="4" s="1"/>
  <c r="AC145" i="2"/>
  <c r="C25" i="4" s="1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X151" i="2"/>
  <c r="X150" i="2"/>
  <c r="X149" i="2"/>
  <c r="X148" i="2"/>
  <c r="X147" i="2"/>
  <c r="X146" i="2"/>
  <c r="U151" i="2"/>
  <c r="U150" i="2"/>
  <c r="U149" i="2"/>
  <c r="U148" i="2"/>
  <c r="U147" i="2"/>
  <c r="U146" i="2"/>
  <c r="AK145" i="1"/>
  <c r="I25" i="3" s="1"/>
  <c r="L7" i="2" l="1"/>
  <c r="L6" i="2"/>
  <c r="L35" i="2"/>
  <c r="L34" i="2"/>
  <c r="U24" i="4"/>
  <c r="T24" i="4"/>
  <c r="S24" i="4"/>
  <c r="R24" i="4"/>
  <c r="Q24" i="4"/>
  <c r="P24" i="4"/>
  <c r="O24" i="4"/>
  <c r="AP138" i="2"/>
  <c r="N24" i="4" s="1"/>
  <c r="AO138" i="2"/>
  <c r="M24" i="4" s="1"/>
  <c r="AN138" i="2"/>
  <c r="L24" i="4" s="1"/>
  <c r="AM138" i="2"/>
  <c r="K24" i="4" s="1"/>
  <c r="AL138" i="2"/>
  <c r="J24" i="4" s="1"/>
  <c r="AK138" i="2"/>
  <c r="I24" i="4" s="1"/>
  <c r="AJ138" i="2"/>
  <c r="AI138" i="2"/>
  <c r="AH138" i="2"/>
  <c r="H24" i="4" s="1"/>
  <c r="AG138" i="2"/>
  <c r="G24" i="4" s="1"/>
  <c r="AF138" i="2"/>
  <c r="F24" i="4" s="1"/>
  <c r="AE138" i="2"/>
  <c r="E24" i="4" s="1"/>
  <c r="AD138" i="2"/>
  <c r="D24" i="4" s="1"/>
  <c r="AC138" i="2"/>
  <c r="C24" i="4" s="1"/>
  <c r="AB138" i="2"/>
  <c r="B24" i="4" s="1"/>
  <c r="U23" i="4"/>
  <c r="T23" i="4"/>
  <c r="S23" i="4"/>
  <c r="R23" i="4"/>
  <c r="Q23" i="4"/>
  <c r="P23" i="4"/>
  <c r="O23" i="4"/>
  <c r="AP131" i="2"/>
  <c r="N23" i="4" s="1"/>
  <c r="AO131" i="2"/>
  <c r="M23" i="4" s="1"/>
  <c r="AN131" i="2"/>
  <c r="L23" i="4" s="1"/>
  <c r="AM131" i="2"/>
  <c r="K23" i="4" s="1"/>
  <c r="AL131" i="2"/>
  <c r="J23" i="4" s="1"/>
  <c r="AK131" i="2"/>
  <c r="I23" i="4" s="1"/>
  <c r="AJ131" i="2"/>
  <c r="AI131" i="2"/>
  <c r="AH131" i="2"/>
  <c r="H23" i="4" s="1"/>
  <c r="AG131" i="2"/>
  <c r="G23" i="4" s="1"/>
  <c r="AF131" i="2"/>
  <c r="F23" i="4" s="1"/>
  <c r="AE131" i="2"/>
  <c r="E23" i="4" s="1"/>
  <c r="AD131" i="2"/>
  <c r="D23" i="4" s="1"/>
  <c r="AC131" i="2"/>
  <c r="C23" i="4" s="1"/>
  <c r="AB131" i="2"/>
  <c r="B23" i="4" s="1"/>
  <c r="U22" i="4"/>
  <c r="T22" i="4"/>
  <c r="S22" i="4"/>
  <c r="R22" i="4"/>
  <c r="Q22" i="4"/>
  <c r="P22" i="4"/>
  <c r="O22" i="4"/>
  <c r="AP124" i="2"/>
  <c r="N22" i="4" s="1"/>
  <c r="AO124" i="2"/>
  <c r="M22" i="4" s="1"/>
  <c r="AN124" i="2"/>
  <c r="L22" i="4" s="1"/>
  <c r="AM124" i="2"/>
  <c r="K22" i="4" s="1"/>
  <c r="AL124" i="2"/>
  <c r="J22" i="4" s="1"/>
  <c r="AK124" i="2"/>
  <c r="I22" i="4" s="1"/>
  <c r="AJ124" i="2"/>
  <c r="AI124" i="2"/>
  <c r="AH124" i="2"/>
  <c r="H22" i="4" s="1"/>
  <c r="AG124" i="2"/>
  <c r="G22" i="4" s="1"/>
  <c r="AF124" i="2"/>
  <c r="F22" i="4" s="1"/>
  <c r="AE124" i="2"/>
  <c r="E22" i="4" s="1"/>
  <c r="AD124" i="2"/>
  <c r="D22" i="4" s="1"/>
  <c r="AC124" i="2"/>
  <c r="C22" i="4" s="1"/>
  <c r="AB124" i="2"/>
  <c r="B22" i="4" s="1"/>
  <c r="U21" i="4"/>
  <c r="T21" i="4"/>
  <c r="S21" i="4"/>
  <c r="R21" i="4"/>
  <c r="Q21" i="4"/>
  <c r="P21" i="4"/>
  <c r="O21" i="4"/>
  <c r="AP117" i="2"/>
  <c r="N21" i="4" s="1"/>
  <c r="AO117" i="2"/>
  <c r="M21" i="4" s="1"/>
  <c r="AN117" i="2"/>
  <c r="L21" i="4" s="1"/>
  <c r="AM117" i="2"/>
  <c r="K21" i="4" s="1"/>
  <c r="AL117" i="2"/>
  <c r="J21" i="4" s="1"/>
  <c r="AK117" i="2"/>
  <c r="I21" i="4" s="1"/>
  <c r="AJ117" i="2"/>
  <c r="AI117" i="2"/>
  <c r="AH117" i="2"/>
  <c r="H21" i="4" s="1"/>
  <c r="AG117" i="2"/>
  <c r="G21" i="4" s="1"/>
  <c r="AF117" i="2"/>
  <c r="F21" i="4" s="1"/>
  <c r="AE117" i="2"/>
  <c r="E21" i="4" s="1"/>
  <c r="AD117" i="2"/>
  <c r="D21" i="4" s="1"/>
  <c r="AC117" i="2"/>
  <c r="C21" i="4" s="1"/>
  <c r="AB117" i="2"/>
  <c r="B21" i="4" s="1"/>
  <c r="U20" i="4"/>
  <c r="T20" i="4"/>
  <c r="S20" i="4"/>
  <c r="R20" i="4"/>
  <c r="Q20" i="4"/>
  <c r="P20" i="4"/>
  <c r="O20" i="4"/>
  <c r="AP110" i="2"/>
  <c r="N20" i="4" s="1"/>
  <c r="AO110" i="2"/>
  <c r="M20" i="4" s="1"/>
  <c r="AN110" i="2"/>
  <c r="L20" i="4" s="1"/>
  <c r="AM110" i="2"/>
  <c r="K20" i="4" s="1"/>
  <c r="AL110" i="2"/>
  <c r="J20" i="4" s="1"/>
  <c r="AK110" i="2"/>
  <c r="I20" i="4" s="1"/>
  <c r="AJ110" i="2"/>
  <c r="AI110" i="2"/>
  <c r="AH110" i="2"/>
  <c r="H20" i="4" s="1"/>
  <c r="AG110" i="2"/>
  <c r="G20" i="4" s="1"/>
  <c r="AF110" i="2"/>
  <c r="F20" i="4" s="1"/>
  <c r="AE110" i="2"/>
  <c r="E20" i="4" s="1"/>
  <c r="AD110" i="2"/>
  <c r="D20" i="4" s="1"/>
  <c r="AC110" i="2"/>
  <c r="C20" i="4" s="1"/>
  <c r="AB110" i="2"/>
  <c r="B20" i="4" s="1"/>
  <c r="U19" i="4"/>
  <c r="T19" i="4"/>
  <c r="S19" i="4"/>
  <c r="R19" i="4"/>
  <c r="Q19" i="4"/>
  <c r="P19" i="4"/>
  <c r="O19" i="4"/>
  <c r="AP103" i="2"/>
  <c r="N19" i="4" s="1"/>
  <c r="AO103" i="2"/>
  <c r="M19" i="4" s="1"/>
  <c r="AN103" i="2"/>
  <c r="L19" i="4" s="1"/>
  <c r="AM103" i="2"/>
  <c r="K19" i="4" s="1"/>
  <c r="AL103" i="2"/>
  <c r="J19" i="4" s="1"/>
  <c r="AK103" i="2"/>
  <c r="I19" i="4" s="1"/>
  <c r="AJ103" i="2"/>
  <c r="AI103" i="2"/>
  <c r="AH103" i="2"/>
  <c r="H19" i="4" s="1"/>
  <c r="AG103" i="2"/>
  <c r="G19" i="4" s="1"/>
  <c r="AF103" i="2"/>
  <c r="F19" i="4" s="1"/>
  <c r="AE103" i="2"/>
  <c r="E19" i="4" s="1"/>
  <c r="AD103" i="2"/>
  <c r="D19" i="4" s="1"/>
  <c r="AC103" i="2"/>
  <c r="C19" i="4" s="1"/>
  <c r="AB103" i="2"/>
  <c r="B19" i="4" s="1"/>
  <c r="U18" i="4"/>
  <c r="T18" i="4"/>
  <c r="S18" i="4"/>
  <c r="R18" i="4"/>
  <c r="Q18" i="4"/>
  <c r="P18" i="4"/>
  <c r="O18" i="4"/>
  <c r="AP96" i="2"/>
  <c r="N18" i="4" s="1"/>
  <c r="AO96" i="2"/>
  <c r="M18" i="4" s="1"/>
  <c r="AN96" i="2"/>
  <c r="L18" i="4" s="1"/>
  <c r="AM96" i="2"/>
  <c r="K18" i="4" s="1"/>
  <c r="AL96" i="2"/>
  <c r="J18" i="4" s="1"/>
  <c r="AK96" i="2"/>
  <c r="I18" i="4" s="1"/>
  <c r="AJ96" i="2"/>
  <c r="AI96" i="2"/>
  <c r="AH96" i="2"/>
  <c r="H18" i="4" s="1"/>
  <c r="AG96" i="2"/>
  <c r="G18" i="4" s="1"/>
  <c r="AF96" i="2"/>
  <c r="F18" i="4" s="1"/>
  <c r="AE96" i="2"/>
  <c r="E18" i="4" s="1"/>
  <c r="AD96" i="2"/>
  <c r="D18" i="4" s="1"/>
  <c r="AC96" i="2"/>
  <c r="C18" i="4" s="1"/>
  <c r="AB96" i="2"/>
  <c r="B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U25" i="3"/>
  <c r="T25" i="3"/>
  <c r="S25" i="3"/>
  <c r="R25" i="3"/>
  <c r="Q25" i="3"/>
  <c r="P25" i="3"/>
  <c r="O25" i="3"/>
  <c r="AP145" i="1"/>
  <c r="N25" i="3" s="1"/>
  <c r="U24" i="3"/>
  <c r="T24" i="3"/>
  <c r="S24" i="3"/>
  <c r="R24" i="3"/>
  <c r="Q24" i="3"/>
  <c r="P24" i="3"/>
  <c r="O24" i="3"/>
  <c r="AP138" i="1"/>
  <c r="N24" i="3" s="1"/>
  <c r="U23" i="3"/>
  <c r="T23" i="3"/>
  <c r="S23" i="3"/>
  <c r="R23" i="3"/>
  <c r="Q23" i="3"/>
  <c r="P23" i="3"/>
  <c r="O23" i="3"/>
  <c r="AP131" i="1"/>
  <c r="N23" i="3" s="1"/>
  <c r="U22" i="3"/>
  <c r="T22" i="3"/>
  <c r="S22" i="3"/>
  <c r="R22" i="3"/>
  <c r="Q22" i="3"/>
  <c r="P22" i="3"/>
  <c r="O22" i="3"/>
  <c r="AP124" i="1"/>
  <c r="N22" i="3" s="1"/>
  <c r="U21" i="3"/>
  <c r="T21" i="3"/>
  <c r="S21" i="3"/>
  <c r="R21" i="3"/>
  <c r="Q21" i="3"/>
  <c r="P21" i="3"/>
  <c r="O21" i="3"/>
  <c r="AP117" i="1"/>
  <c r="N21" i="3" s="1"/>
  <c r="U20" i="3"/>
  <c r="T20" i="3"/>
  <c r="S20" i="3"/>
  <c r="R20" i="3"/>
  <c r="Q20" i="3"/>
  <c r="P20" i="3"/>
  <c r="O20" i="3"/>
  <c r="AP110" i="1"/>
  <c r="N20" i="3" s="1"/>
  <c r="U19" i="3"/>
  <c r="T19" i="3"/>
  <c r="S19" i="3"/>
  <c r="R19" i="3"/>
  <c r="Q19" i="3"/>
  <c r="P19" i="3"/>
  <c r="O19" i="3"/>
  <c r="AP103" i="1"/>
  <c r="N19" i="3" s="1"/>
  <c r="U18" i="3"/>
  <c r="T18" i="3"/>
  <c r="S18" i="3"/>
  <c r="R18" i="3"/>
  <c r="Q18" i="3"/>
  <c r="P18" i="3"/>
  <c r="O18" i="3"/>
  <c r="AP96" i="1"/>
  <c r="N18" i="3" s="1"/>
  <c r="AO145" i="1"/>
  <c r="M25" i="3" s="1"/>
  <c r="AN145" i="1"/>
  <c r="L25" i="3" s="1"/>
  <c r="AM145" i="1"/>
  <c r="K25" i="3" s="1"/>
  <c r="AL145" i="1"/>
  <c r="J25" i="3" s="1"/>
  <c r="AJ145" i="1"/>
  <c r="AI145" i="1"/>
  <c r="AH145" i="1"/>
  <c r="H25" i="3" s="1"/>
  <c r="AG145" i="1"/>
  <c r="G25" i="3" s="1"/>
  <c r="AF145" i="1"/>
  <c r="F25" i="3" s="1"/>
  <c r="AE145" i="1"/>
  <c r="E25" i="3" s="1"/>
  <c r="AD145" i="1"/>
  <c r="D25" i="3" s="1"/>
  <c r="AC145" i="1"/>
  <c r="C25" i="3" s="1"/>
  <c r="AB145" i="1"/>
  <c r="B25" i="3" s="1"/>
  <c r="AO138" i="1"/>
  <c r="M24" i="3" s="1"/>
  <c r="AN138" i="1"/>
  <c r="L24" i="3" s="1"/>
  <c r="AM138" i="1"/>
  <c r="K24" i="3" s="1"/>
  <c r="AL138" i="1"/>
  <c r="J24" i="3" s="1"/>
  <c r="AK138" i="1"/>
  <c r="I24" i="3" s="1"/>
  <c r="AJ138" i="1"/>
  <c r="AI138" i="1"/>
  <c r="AH138" i="1"/>
  <c r="H24" i="3" s="1"/>
  <c r="AG138" i="1"/>
  <c r="G24" i="3" s="1"/>
  <c r="AF138" i="1"/>
  <c r="F24" i="3" s="1"/>
  <c r="AE138" i="1"/>
  <c r="E24" i="3" s="1"/>
  <c r="AD138" i="1"/>
  <c r="D24" i="3" s="1"/>
  <c r="AC138" i="1"/>
  <c r="C24" i="3" s="1"/>
  <c r="AB138" i="1"/>
  <c r="B24" i="3" s="1"/>
  <c r="AO131" i="1"/>
  <c r="M23" i="3" s="1"/>
  <c r="AN131" i="1"/>
  <c r="L23" i="3" s="1"/>
  <c r="AM131" i="1"/>
  <c r="K23" i="3" s="1"/>
  <c r="AL131" i="1"/>
  <c r="J23" i="3" s="1"/>
  <c r="AK131" i="1"/>
  <c r="I23" i="3" s="1"/>
  <c r="AJ131" i="1"/>
  <c r="AI131" i="1"/>
  <c r="AH131" i="1"/>
  <c r="H23" i="3" s="1"/>
  <c r="AG131" i="1"/>
  <c r="G23" i="3" s="1"/>
  <c r="AF131" i="1"/>
  <c r="F23" i="3" s="1"/>
  <c r="AE131" i="1"/>
  <c r="E23" i="3" s="1"/>
  <c r="AD131" i="1"/>
  <c r="D23" i="3" s="1"/>
  <c r="AC131" i="1"/>
  <c r="C23" i="3" s="1"/>
  <c r="AB131" i="1"/>
  <c r="B23" i="3" s="1"/>
  <c r="AO124" i="1"/>
  <c r="M22" i="3" s="1"/>
  <c r="AN124" i="1"/>
  <c r="L22" i="3" s="1"/>
  <c r="AM124" i="1"/>
  <c r="K22" i="3" s="1"/>
  <c r="AL124" i="1"/>
  <c r="J22" i="3" s="1"/>
  <c r="AK124" i="1"/>
  <c r="I22" i="3" s="1"/>
  <c r="AJ124" i="1"/>
  <c r="AI124" i="1"/>
  <c r="AH124" i="1"/>
  <c r="H22" i="3" s="1"/>
  <c r="AG124" i="1"/>
  <c r="G22" i="3" s="1"/>
  <c r="AF124" i="1"/>
  <c r="F22" i="3" s="1"/>
  <c r="AE124" i="1"/>
  <c r="E22" i="3" s="1"/>
  <c r="AD124" i="1"/>
  <c r="D22" i="3" s="1"/>
  <c r="AC124" i="1"/>
  <c r="C22" i="3" s="1"/>
  <c r="AB124" i="1"/>
  <c r="B22" i="3" s="1"/>
  <c r="AO117" i="1"/>
  <c r="M21" i="3" s="1"/>
  <c r="AN117" i="1"/>
  <c r="L21" i="3" s="1"/>
  <c r="AM117" i="1"/>
  <c r="K21" i="3" s="1"/>
  <c r="AL117" i="1"/>
  <c r="J21" i="3" s="1"/>
  <c r="AK117" i="1"/>
  <c r="I21" i="3" s="1"/>
  <c r="AJ117" i="1"/>
  <c r="AI117" i="1"/>
  <c r="AH117" i="1"/>
  <c r="H21" i="3" s="1"/>
  <c r="AG117" i="1"/>
  <c r="G21" i="3" s="1"/>
  <c r="AF117" i="1"/>
  <c r="F21" i="3" s="1"/>
  <c r="AE117" i="1"/>
  <c r="E21" i="3" s="1"/>
  <c r="AD117" i="1"/>
  <c r="D21" i="3" s="1"/>
  <c r="AC117" i="1"/>
  <c r="C21" i="3" s="1"/>
  <c r="AB117" i="1"/>
  <c r="B21" i="3" s="1"/>
  <c r="AO110" i="1"/>
  <c r="M20" i="3" s="1"/>
  <c r="AN110" i="1"/>
  <c r="L20" i="3" s="1"/>
  <c r="AM110" i="1"/>
  <c r="K20" i="3" s="1"/>
  <c r="AL110" i="1"/>
  <c r="J20" i="3" s="1"/>
  <c r="AK110" i="1"/>
  <c r="I20" i="3" s="1"/>
  <c r="AJ110" i="1"/>
  <c r="AI110" i="1"/>
  <c r="AH110" i="1"/>
  <c r="H20" i="3" s="1"/>
  <c r="AG110" i="1"/>
  <c r="G20" i="3" s="1"/>
  <c r="AF110" i="1"/>
  <c r="F20" i="3" s="1"/>
  <c r="AE110" i="1"/>
  <c r="E20" i="3" s="1"/>
  <c r="AD110" i="1"/>
  <c r="D20" i="3" s="1"/>
  <c r="AC110" i="1"/>
  <c r="C20" i="3" s="1"/>
  <c r="AB110" i="1"/>
  <c r="B20" i="3" s="1"/>
  <c r="AO103" i="1"/>
  <c r="M19" i="3" s="1"/>
  <c r="AN103" i="1"/>
  <c r="L19" i="3" s="1"/>
  <c r="AM103" i="1"/>
  <c r="K19" i="3" s="1"/>
  <c r="AL103" i="1"/>
  <c r="J19" i="3" s="1"/>
  <c r="AK103" i="1"/>
  <c r="I19" i="3" s="1"/>
  <c r="AJ103" i="1"/>
  <c r="AI103" i="1"/>
  <c r="AH103" i="1"/>
  <c r="H19" i="3" s="1"/>
  <c r="AG103" i="1"/>
  <c r="G19" i="3" s="1"/>
  <c r="AF103" i="1"/>
  <c r="F19" i="3" s="1"/>
  <c r="AE103" i="1"/>
  <c r="E19" i="3" s="1"/>
  <c r="AD103" i="1"/>
  <c r="D19" i="3" s="1"/>
  <c r="AC103" i="1"/>
  <c r="C19" i="3" s="1"/>
  <c r="AB103" i="1"/>
  <c r="B19" i="3" s="1"/>
  <c r="AO96" i="1"/>
  <c r="M18" i="3" s="1"/>
  <c r="AN96" i="1"/>
  <c r="L18" i="3" s="1"/>
  <c r="AM96" i="1"/>
  <c r="K18" i="3" s="1"/>
  <c r="AL96" i="1"/>
  <c r="J18" i="3" s="1"/>
  <c r="AK96" i="1"/>
  <c r="I18" i="3" s="1"/>
  <c r="AJ96" i="1"/>
  <c r="AI96" i="1"/>
  <c r="AH96" i="1"/>
  <c r="H18" i="3" s="1"/>
  <c r="AG96" i="1"/>
  <c r="G18" i="3" s="1"/>
  <c r="AF96" i="1"/>
  <c r="F18" i="3" s="1"/>
  <c r="AE96" i="1"/>
  <c r="E18" i="3" s="1"/>
  <c r="AD96" i="1"/>
  <c r="D18" i="3" s="1"/>
  <c r="AC96" i="1"/>
  <c r="C18" i="3" s="1"/>
  <c r="AB96" i="1"/>
  <c r="B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X34" i="2"/>
  <c r="U34" i="2"/>
  <c r="R34" i="2"/>
  <c r="O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X6" i="2"/>
  <c r="U6" i="2"/>
  <c r="R6" i="2"/>
  <c r="O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5" i="2"/>
  <c r="B5" i="4" s="1"/>
  <c r="AB12" i="1"/>
  <c r="B6" i="3" s="1"/>
  <c r="AB19" i="1"/>
  <c r="AB26" i="1"/>
  <c r="B8" i="3" s="1"/>
  <c r="AB33" i="1"/>
  <c r="B9" i="3" s="1"/>
  <c r="AB40" i="1"/>
  <c r="B10" i="3" s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B16" i="3" s="1"/>
  <c r="AB89" i="1"/>
  <c r="B17" i="3" s="1"/>
  <c r="AB5" i="1"/>
  <c r="B5" i="3" s="1"/>
  <c r="P6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T5" i="4"/>
  <c r="S5" i="4"/>
  <c r="Q5" i="4"/>
  <c r="O5" i="4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5" i="3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C9" i="4" s="1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C12" i="4" s="1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C17" i="4" s="1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C9" i="3" s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C10" i="3" s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T5" i="3"/>
  <c r="P8" i="4"/>
  <c r="Q17" i="4"/>
  <c r="P17" i="4"/>
  <c r="Q17" i="3"/>
  <c r="AP89" i="2"/>
  <c r="N17" i="4" s="1"/>
  <c r="AO89" i="2"/>
  <c r="M17" i="4" s="1"/>
  <c r="O17" i="4"/>
  <c r="AP82" i="2"/>
  <c r="N16" i="4" s="1"/>
  <c r="AO82" i="2"/>
  <c r="M16" i="4" s="1"/>
  <c r="P16" i="4"/>
  <c r="AP75" i="2"/>
  <c r="N15" i="4" s="1"/>
  <c r="AO75" i="2"/>
  <c r="M15" i="4" s="1"/>
  <c r="P15" i="4"/>
  <c r="O15" i="4"/>
  <c r="AP68" i="2"/>
  <c r="N14" i="4" s="1"/>
  <c r="AO68" i="2"/>
  <c r="M14" i="4"/>
  <c r="P14" i="4"/>
  <c r="O14" i="4"/>
  <c r="AP61" i="2"/>
  <c r="N13" i="4" s="1"/>
  <c r="AO61" i="2"/>
  <c r="M13" i="4" s="1"/>
  <c r="Q13" i="4"/>
  <c r="AP54" i="2"/>
  <c r="N12" i="4" s="1"/>
  <c r="AO54" i="2"/>
  <c r="M12" i="4" s="1"/>
  <c r="AP47" i="2"/>
  <c r="N11" i="4" s="1"/>
  <c r="AO47" i="2"/>
  <c r="M11" i="4" s="1"/>
  <c r="O11" i="4"/>
  <c r="AP40" i="2"/>
  <c r="N10" i="4" s="1"/>
  <c r="AO40" i="2"/>
  <c r="M10" i="4" s="1"/>
  <c r="Q10" i="4"/>
  <c r="AP33" i="2"/>
  <c r="N9" i="4" s="1"/>
  <c r="AO33" i="2"/>
  <c r="M9" i="4" s="1"/>
  <c r="P9" i="4"/>
  <c r="Q9" i="4"/>
  <c r="O9" i="4"/>
  <c r="AP26" i="2"/>
  <c r="N8" i="4" s="1"/>
  <c r="AO26" i="2"/>
  <c r="M8" i="4" s="1"/>
  <c r="O8" i="4"/>
  <c r="AP19" i="2"/>
  <c r="N7" i="4" s="1"/>
  <c r="AO19" i="2"/>
  <c r="M7" i="4" s="1"/>
  <c r="P7" i="4"/>
  <c r="O7" i="4"/>
  <c r="AP12" i="2"/>
  <c r="N6" i="4"/>
  <c r="AO12" i="2"/>
  <c r="M6" i="4" s="1"/>
  <c r="O6" i="4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P5" i="4"/>
  <c r="P17" i="3"/>
  <c r="AO89" i="1"/>
  <c r="M17" i="3" s="1"/>
  <c r="AO82" i="1"/>
  <c r="M16" i="3" s="1"/>
  <c r="AO75" i="1"/>
  <c r="M15" i="3" s="1"/>
  <c r="AO68" i="1"/>
  <c r="M14" i="3" s="1"/>
  <c r="AO61" i="1"/>
  <c r="M13" i="3" s="1"/>
  <c r="AO54" i="1"/>
  <c r="M12" i="3" s="1"/>
  <c r="O12" i="3"/>
  <c r="AO47" i="1"/>
  <c r="M11" i="3" s="1"/>
  <c r="O11" i="3"/>
  <c r="AO40" i="1"/>
  <c r="M10" i="3" s="1"/>
  <c r="P10" i="3"/>
  <c r="Q10" i="3"/>
  <c r="O10" i="3"/>
  <c r="AO33" i="1"/>
  <c r="M9" i="3" s="1"/>
  <c r="P9" i="3"/>
  <c r="Q9" i="3"/>
  <c r="O9" i="3"/>
  <c r="AO26" i="1"/>
  <c r="M8" i="3" s="1"/>
  <c r="P8" i="3"/>
  <c r="Q8" i="3"/>
  <c r="O8" i="3"/>
  <c r="AO19" i="1"/>
  <c r="M7" i="3" s="1"/>
  <c r="B7" i="3"/>
  <c r="AO12" i="1"/>
  <c r="M6" i="3" s="1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Q15" i="4"/>
  <c r="Q6" i="4"/>
  <c r="Q8" i="4"/>
  <c r="Q7" i="4"/>
  <c r="O16" i="4"/>
  <c r="O12" i="4"/>
  <c r="Q14" i="4"/>
  <c r="Q16" i="4"/>
  <c r="O13" i="4"/>
  <c r="P10" i="4"/>
  <c r="O10" i="4"/>
  <c r="Q5" i="3"/>
  <c r="O6" i="3"/>
  <c r="Q6" i="3"/>
  <c r="P5" i="3"/>
  <c r="P6" i="3"/>
  <c r="O7" i="3"/>
  <c r="P7" i="3"/>
  <c r="Q7" i="3"/>
  <c r="P11" i="3"/>
  <c r="Q12" i="3"/>
  <c r="P13" i="3"/>
  <c r="O15" i="3"/>
  <c r="O17" i="3"/>
  <c r="Q11" i="3"/>
  <c r="P12" i="3"/>
  <c r="P14" i="3"/>
  <c r="P16" i="3"/>
  <c r="P13" i="4"/>
  <c r="Q15" i="3"/>
  <c r="Q11" i="4"/>
  <c r="O16" i="3"/>
  <c r="P15" i="3"/>
  <c r="R9" i="3"/>
  <c r="R8" i="3"/>
  <c r="O5" i="3"/>
  <c r="P12" i="4"/>
  <c r="P11" i="4"/>
  <c r="R9" i="4"/>
  <c r="R16" i="4"/>
  <c r="R5" i="4"/>
  <c r="R6" i="4"/>
  <c r="R17" i="4"/>
  <c r="O13" i="3"/>
  <c r="R15" i="4"/>
  <c r="R14" i="4"/>
  <c r="R10" i="4"/>
  <c r="Q12" i="4"/>
  <c r="R7" i="4"/>
  <c r="R8" i="4"/>
  <c r="U5" i="4"/>
  <c r="R10" i="3"/>
  <c r="R5" i="3"/>
  <c r="R6" i="3"/>
  <c r="Q16" i="3"/>
  <c r="Q13" i="3"/>
  <c r="R7" i="3"/>
  <c r="O14" i="3"/>
  <c r="Q14" i="3"/>
  <c r="R11" i="3"/>
  <c r="R12" i="3"/>
  <c r="R13" i="4"/>
  <c r="U9" i="4"/>
  <c r="U8" i="3"/>
  <c r="R15" i="3"/>
  <c r="U9" i="3"/>
  <c r="U10" i="3"/>
  <c r="U12" i="3"/>
  <c r="U15" i="4"/>
  <c r="U16" i="4"/>
  <c r="U8" i="4"/>
  <c r="U6" i="4"/>
  <c r="U7" i="4"/>
  <c r="U14" i="4"/>
  <c r="U17" i="4"/>
  <c r="U10" i="4"/>
  <c r="R11" i="4"/>
  <c r="R12" i="4"/>
  <c r="U13" i="4"/>
  <c r="U6" i="3"/>
  <c r="U11" i="3"/>
  <c r="U16" i="3"/>
  <c r="R16" i="3"/>
  <c r="U5" i="3"/>
  <c r="R17" i="3"/>
  <c r="R13" i="3"/>
  <c r="U7" i="3"/>
  <c r="R14" i="3"/>
  <c r="U14" i="3"/>
  <c r="U15" i="3"/>
  <c r="U11" i="4"/>
  <c r="U13" i="3"/>
  <c r="U17" i="3"/>
  <c r="U12" i="4"/>
</calcChain>
</file>

<file path=xl/sharedStrings.xml><?xml version="1.0" encoding="utf-8"?>
<sst xmlns="http://schemas.openxmlformats.org/spreadsheetml/2006/main" count="1284" uniqueCount="466">
  <si>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</si>
  <si>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</si>
  <si>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</si>
  <si>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</si>
  <si>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</si>
  <si>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</si>
  <si>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</si>
  <si>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</si>
  <si>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</si>
  <si>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</si>
  <si>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</si>
  <si>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</si>
  <si>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</si>
  <si>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</si>
  <si>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</si>
  <si>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</si>
  <si>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</si>
  <si>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</si>
  <si>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</si>
  <si>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</si>
  <si>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</si>
  <si>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</si>
  <si>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</si>
  <si>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</si>
  <si>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</si>
  <si>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</si>
  <si>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</si>
  <si>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</si>
  <si>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</si>
  <si>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</si>
  <si>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</si>
  <si>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</si>
  <si>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</si>
  <si>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</si>
  <si>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</si>
  <si>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</si>
  <si>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</si>
  <si>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</si>
  <si>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</si>
  <si>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</si>
  <si>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</si>
  <si>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</si>
  <si>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</si>
  <si>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</si>
  <si>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</si>
  <si>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</si>
  <si>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</si>
  <si>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</si>
  <si>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</si>
  <si>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</si>
  <si>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</si>
  <si>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</si>
  <si>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</si>
  <si>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</si>
  <si>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</si>
  <si>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</si>
  <si>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</si>
  <si>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</si>
  <si>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</si>
  <si>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</si>
  <si>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</si>
  <si>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</si>
  <si>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</si>
  <si>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</si>
  <si>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</si>
  <si>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</si>
  <si>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</si>
  <si>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</si>
  <si>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</si>
  <si>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</si>
  <si>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</si>
  <si>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</si>
  <si>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</si>
  <si>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</si>
  <si>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</si>
  <si>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</si>
  <si>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</si>
  <si>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</si>
  <si>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</si>
  <si>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</si>
  <si>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</si>
  <si>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</si>
  <si>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</si>
  <si>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</si>
  <si>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</si>
  <si>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</si>
  <si>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</si>
  <si>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</si>
  <si>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</si>
  <si>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</si>
  <si>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</si>
  <si>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</si>
  <si>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</si>
  <si>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</si>
  <si>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</si>
  <si>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</si>
  <si>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</si>
  <si>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</si>
  <si>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</si>
  <si>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</si>
  <si>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</si>
  <si>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</si>
  <si>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</si>
  <si>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</si>
  <si>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</si>
  <si>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</si>
  <si>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</si>
  <si>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</si>
  <si>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</si>
  <si>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</si>
  <si>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</si>
  <si>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</si>
  <si>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</si>
  <si>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</si>
  <si>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</si>
  <si>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</si>
  <si>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</si>
  <si>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</si>
  <si>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</si>
  <si>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</si>
  <si>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</si>
  <si>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</si>
  <si>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</si>
  <si>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</si>
  <si>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</si>
  <si>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</si>
  <si>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</si>
  <si>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</si>
  <si>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</si>
  <si>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</si>
  <si>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</si>
  <si>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</si>
  <si>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</si>
  <si>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</si>
  <si>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</si>
  <si>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</si>
  <si>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時瓜湯</t>
  </si>
  <si>
    <t>滷包</t>
  </si>
  <si>
    <t>芹菜</t>
  </si>
  <si>
    <t>甘藍</t>
  </si>
  <si>
    <t>白米飯</t>
  </si>
  <si>
    <t>結球白菜</t>
  </si>
  <si>
    <t>肉雞</t>
  </si>
  <si>
    <t>洋蔥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</si>
  <si>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</si>
  <si>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</si>
  <si>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</si>
  <si>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</si>
  <si>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</si>
  <si>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</si>
  <si>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</si>
  <si>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冬粉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</si>
  <si>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</si>
  <si>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</si>
  <si>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</si>
  <si>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</si>
  <si>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咖哩粉</t>
  </si>
  <si>
    <t>甜麵醬</t>
  </si>
  <si>
    <t>豆干</t>
  </si>
  <si>
    <t>洋蔥</t>
    <phoneticPr fontId="22" type="noConversion"/>
  </si>
  <si>
    <t>脆筍</t>
  </si>
  <si>
    <t>紅仁炒蛋</t>
  </si>
  <si>
    <t>素羊肉</t>
  </si>
  <si>
    <t>芹菜</t>
    <phoneticPr fontId="22" type="noConversion"/>
  </si>
  <si>
    <t>米血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</si>
  <si>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</si>
  <si>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</si>
  <si>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</si>
  <si>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小魚干</t>
  </si>
  <si>
    <t>粉圓</t>
  </si>
  <si>
    <t>玉米濃湯調理包</t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</si>
  <si>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</si>
  <si>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</si>
  <si>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</si>
  <si>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</si>
  <si>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</si>
  <si>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</si>
  <si>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</si>
  <si>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</si>
  <si>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</si>
  <si>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</si>
  <si>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</si>
  <si>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</si>
  <si>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</si>
  <si>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</si>
  <si>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三節翅</t>
  </si>
  <si>
    <t>紅蔥頭</t>
  </si>
  <si>
    <t>白蘿蔔</t>
    <phoneticPr fontId="22" type="noConversion"/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</si>
  <si>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</si>
  <si>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</si>
  <si>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</si>
  <si>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</si>
  <si>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冷凍蟹味棒</t>
  </si>
  <si>
    <t>木耳絲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</si>
  <si>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</si>
  <si>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</si>
  <si>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</si>
  <si>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</si>
  <si>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</si>
  <si>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</si>
  <si>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</si>
  <si>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</si>
  <si>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t>蛋</t>
  </si>
  <si>
    <t>豆包花椰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</si>
  <si>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</si>
  <si>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大骨</t>
    </r>
  </si>
  <si>
    <t>紫菜</t>
  </si>
  <si>
    <r>
      <rPr>
        <sz val="12"/>
        <color theme="1"/>
        <rFont val="標楷體"/>
        <family val="4"/>
        <charset val="136"/>
      </rPr>
      <t>金針菜乾</t>
    </r>
  </si>
  <si>
    <t>魚丸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</si>
  <si>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</si>
  <si>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麵腸</t>
    </r>
  </si>
  <si>
    <t>紅燒若片</t>
    <phoneticPr fontId="22" type="noConversion"/>
  </si>
  <si>
    <t>素沙茶醬</t>
    <phoneticPr fontId="22" type="noConversion"/>
  </si>
  <si>
    <r>
      <rPr>
        <sz val="12"/>
        <color theme="1"/>
        <rFont val="標楷體"/>
        <family val="4"/>
        <charset val="136"/>
      </rPr>
      <t>素排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</si>
  <si>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</si>
  <si>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</si>
  <si>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</si>
  <si>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乾香菇</t>
    </r>
  </si>
  <si>
    <t>麵輪</t>
  </si>
  <si>
    <t>素肉</t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</si>
  <si>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</si>
  <si>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</si>
  <si>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</si>
  <si>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</si>
  <si>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甘藍</t>
    </r>
  </si>
  <si>
    <t>高麗菜</t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</si>
  <si>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</si>
  <si>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</si>
  <si>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脆筍</t>
    </r>
  </si>
  <si>
    <t>金針湯</t>
  </si>
  <si>
    <r>
      <rPr>
        <sz val="12"/>
        <color theme="1"/>
        <rFont val="標楷體"/>
        <family val="4"/>
        <charset val="136"/>
      </rPr>
      <t>時蔬湯</t>
    </r>
  </si>
  <si>
    <t>素丸</t>
  </si>
  <si>
    <t>刈包特餐</t>
  </si>
  <si>
    <t>刈包</t>
  </si>
  <si>
    <t>燕麥飯</t>
  </si>
  <si>
    <t>燕麥</t>
  </si>
  <si>
    <t>咖哩麵特餐</t>
    <phoneticPr fontId="22" type="noConversion"/>
  </si>
  <si>
    <t>麵條</t>
    <phoneticPr fontId="22" type="noConversion"/>
  </si>
  <si>
    <t>芝麻飯</t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</si>
  <si>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</si>
  <si>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</si>
  <si>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</si>
  <si>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</si>
  <si>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</si>
  <si>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</si>
  <si>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</si>
  <si>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</si>
  <si>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魷魚肉片</t>
    <phoneticPr fontId="22" type="noConversion"/>
  </si>
  <si>
    <t>魷魚圈</t>
  </si>
  <si>
    <t>壽喜燒肉</t>
    <phoneticPr fontId="22" type="noConversion"/>
  </si>
  <si>
    <t>香滷肉排</t>
    <phoneticPr fontId="22" type="noConversion"/>
  </si>
  <si>
    <t>肉排</t>
  </si>
  <si>
    <t>肉燥油腐</t>
    <phoneticPr fontId="22" type="noConversion"/>
  </si>
  <si>
    <t>油豆腐</t>
  </si>
  <si>
    <t>麥克雞塊</t>
    <phoneticPr fontId="22" type="noConversion"/>
  </si>
  <si>
    <t>冷凍雞塊</t>
    <phoneticPr fontId="22" type="noConversion"/>
  </si>
  <si>
    <t>瓜仔雞</t>
    <phoneticPr fontId="22" type="noConversion"/>
  </si>
  <si>
    <t>醃漬花胡瓜</t>
  </si>
  <si>
    <r>
      <rPr>
        <sz val="12"/>
        <color theme="1"/>
        <rFont val="標楷體"/>
        <family val="4"/>
        <charset val="136"/>
      </rPr>
      <t>香炸魚排</t>
    </r>
    <phoneticPr fontId="22" type="noConversion"/>
  </si>
  <si>
    <r>
      <rPr>
        <sz val="12"/>
        <color theme="1"/>
        <rFont val="標楷體"/>
        <family val="4"/>
        <charset val="136"/>
      </rPr>
      <t>魚排</t>
    </r>
  </si>
  <si>
    <t>咖哩肉片</t>
    <phoneticPr fontId="22" type="noConversion"/>
  </si>
  <si>
    <t>豬後腿肉</t>
    <phoneticPr fontId="22" type="noConversion"/>
  </si>
  <si>
    <r>
      <rPr>
        <sz val="12"/>
        <color theme="1"/>
        <rFont val="標楷體"/>
        <family val="4"/>
        <charset val="136"/>
      </rPr>
      <t>照燒雞</t>
    </r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</si>
  <si>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</si>
  <si>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京醬肉絲</t>
    <phoneticPr fontId="22" type="noConversion"/>
  </si>
  <si>
    <t>豆薯</t>
  </si>
  <si>
    <r>
      <rPr>
        <sz val="12"/>
        <color theme="1"/>
        <rFont val="標楷體"/>
        <family val="4"/>
        <charset val="136"/>
      </rPr>
      <t>茄汁肉</t>
    </r>
    <r>
      <rPr>
        <sz val="12"/>
        <color theme="1"/>
        <rFont val="細明體"/>
        <family val="4"/>
        <charset val="136"/>
      </rPr>
      <t>片</t>
    </r>
    <phoneticPr fontId="22" type="noConversion"/>
  </si>
  <si>
    <t>洋芋燒肉</t>
    <phoneticPr fontId="22" type="noConversion"/>
  </si>
  <si>
    <t>馬鈴薯</t>
    <phoneticPr fontId="22" type="noConversion"/>
  </si>
  <si>
    <t>香滷雞翅</t>
    <phoneticPr fontId="22" type="noConversion"/>
  </si>
  <si>
    <t>三杯雞</t>
    <phoneticPr fontId="22" type="noConversion"/>
  </si>
  <si>
    <t>香雞排</t>
    <phoneticPr fontId="22" type="noConversion"/>
  </si>
  <si>
    <t>香酥雞排</t>
  </si>
  <si>
    <t>蒜泥白肉</t>
    <phoneticPr fontId="22" type="noConversion"/>
  </si>
  <si>
    <t>豆芽菜</t>
    <phoneticPr fontId="22" type="noConversion"/>
  </si>
  <si>
    <t>南瓜燒肉</t>
    <phoneticPr fontId="22" type="noConversion"/>
  </si>
  <si>
    <t>南瓜</t>
    <phoneticPr fontId="22" type="noConversion"/>
  </si>
  <si>
    <r>
      <rPr>
        <sz val="12"/>
        <color theme="1"/>
        <rFont val="標楷體"/>
        <family val="4"/>
        <charset val="136"/>
      </rPr>
      <t>香菇絞肉</t>
    </r>
    <phoneticPr fontId="22" type="noConversion"/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</si>
  <si>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</si>
  <si>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  <phoneticPr fontId="22" type="noConversion"/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</si>
  <si>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</si>
  <si>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</si>
  <si>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</si>
  <si>
    <t>咖哩雞</t>
    <phoneticPr fontId="22" type="noConversion"/>
  </si>
  <si>
    <t>堅果花椰</t>
  </si>
  <si>
    <t>腰果</t>
  </si>
  <si>
    <t>芹香干片</t>
    <phoneticPr fontId="22" type="noConversion"/>
  </si>
  <si>
    <t>關東煮</t>
  </si>
  <si>
    <t>甜玉米</t>
  </si>
  <si>
    <t>味醂</t>
  </si>
  <si>
    <t>蛋炒白菜</t>
    <phoneticPr fontId="22" type="noConversion"/>
  </si>
  <si>
    <t>鮮味時瓜</t>
  </si>
  <si>
    <t>番茄炒蛋</t>
    <phoneticPr fontId="22" type="noConversion"/>
  </si>
  <si>
    <t>大番茄</t>
  </si>
  <si>
    <t>蜜汁豆干</t>
  </si>
  <si>
    <t>香炸薯餅</t>
  </si>
  <si>
    <t>薯餅</t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</si>
  <si>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</si>
  <si>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</si>
  <si>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t>沙茶凍腐</t>
    <phoneticPr fontId="22" type="noConversion"/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</si>
  <si>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</si>
  <si>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</si>
  <si>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t>沙茶醬</t>
    <phoneticPr fontId="22" type="noConversion"/>
  </si>
  <si>
    <t>油飯配料</t>
  </si>
  <si>
    <t>蕎麥冬粉</t>
  </si>
  <si>
    <t>蕎麥</t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</si>
  <si>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</si>
  <si>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</si>
  <si>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</si>
  <si>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</si>
  <si>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t>冷凍花椰菜</t>
    <phoneticPr fontId="22" type="noConversion"/>
  </si>
  <si>
    <t>豆包</t>
    <phoneticPr fontId="22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</si>
  <si>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</si>
  <si>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</si>
  <si>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</si>
  <si>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</si>
  <si>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枸杞</t>
    </r>
  </si>
  <si>
    <t>香滷海結</t>
  </si>
  <si>
    <t>海帶結</t>
  </si>
  <si>
    <t>芝麻(白)</t>
  </si>
  <si>
    <t>木須蛋香</t>
  </si>
  <si>
    <t>麵筋泡</t>
  </si>
  <si>
    <t>大白菜</t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</si>
  <si>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</si>
  <si>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t>金針菜乾</t>
  </si>
  <si>
    <t>榨菜</t>
  </si>
  <si>
    <t>紫菜蛋花湯</t>
  </si>
  <si>
    <t>海鮮粥</t>
    <phoneticPr fontId="22" type="noConversion"/>
  </si>
  <si>
    <t>魚丁</t>
  </si>
  <si>
    <t>米</t>
    <phoneticPr fontId="22" type="noConversion"/>
  </si>
  <si>
    <t>筍絲</t>
    <phoneticPr fontId="22" type="noConversion"/>
  </si>
  <si>
    <t>紫米桂圓湯</t>
  </si>
  <si>
    <t>黑糯米</t>
  </si>
  <si>
    <t>桂圓</t>
  </si>
  <si>
    <t>蘿蔔雞湯</t>
    <phoneticPr fontId="22" type="noConversion"/>
  </si>
  <si>
    <t>肉雞</t>
    <phoneticPr fontId="22" type="noConversion"/>
  </si>
  <si>
    <t>針菇蔬湯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</si>
  <si>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</si>
  <si>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</si>
  <si>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t>粉圓甜湯</t>
  </si>
  <si>
    <t>魚干時蔬湯</t>
  </si>
  <si>
    <t>玉米濃湯</t>
    <phoneticPr fontId="22" type="noConversion"/>
  </si>
  <si>
    <t>玉米粒</t>
    <phoneticPr fontId="22" type="noConversion"/>
  </si>
  <si>
    <t>小熱狗</t>
    <phoneticPr fontId="22" type="noConversion"/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</si>
  <si>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</si>
  <si>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</si>
  <si>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t>綠豆湯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</si>
  <si>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</si>
  <si>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</si>
  <si>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</si>
  <si>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</si>
  <si>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</si>
  <si>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</si>
  <si>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</si>
  <si>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</si>
  <si>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</si>
  <si>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</si>
  <si>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</si>
  <si>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</si>
  <si>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</si>
  <si>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</si>
  <si>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</si>
  <si>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</si>
  <si>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</si>
  <si>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</si>
  <si>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</si>
  <si>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</si>
  <si>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</si>
  <si>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</si>
  <si>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</si>
  <si>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</si>
  <si>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</si>
  <si>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</si>
  <si>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</si>
  <si>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</si>
  <si>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</si>
  <si>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</si>
  <si>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</si>
  <si>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</si>
  <si>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</si>
  <si>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u1</t>
    <phoneticPr fontId="22" type="noConversion"/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</si>
  <si>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</si>
  <si>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</si>
  <si>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</si>
  <si>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</si>
  <si>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</si>
  <si>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</si>
  <si>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</si>
  <si>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</si>
  <si>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筍片油腐</t>
    <phoneticPr fontId="22" type="noConversion"/>
  </si>
  <si>
    <t>脆筍片</t>
    <phoneticPr fontId="22" type="noConversion"/>
  </si>
  <si>
    <t>紅麴素排</t>
  </si>
  <si>
    <t>素排</t>
  </si>
  <si>
    <t>絞若豆干</t>
  </si>
  <si>
    <t>豆豉</t>
  </si>
  <si>
    <t>素麥克雞塊</t>
    <phoneticPr fontId="22" type="noConversion"/>
  </si>
  <si>
    <t>花瓜麵腸</t>
    <phoneticPr fontId="22" type="noConversion"/>
  </si>
  <si>
    <t>香炸豆包</t>
    <phoneticPr fontId="22" type="noConversion"/>
  </si>
  <si>
    <t>咖哩絞若</t>
  </si>
  <si>
    <t>照燒百頁</t>
    <phoneticPr fontId="22" type="noConversion"/>
  </si>
  <si>
    <t>百頁豆腐</t>
  </si>
  <si>
    <t>京醬麵輪</t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</si>
  <si>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</si>
  <si>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大番茄</t>
    </r>
  </si>
  <si>
    <t>洋芋若片</t>
    <phoneticPr fontId="22" type="noConversion"/>
  </si>
  <si>
    <t>素肉</t>
    <phoneticPr fontId="22" type="noConversion"/>
  </si>
  <si>
    <t>煎滷蒸炒蛋</t>
  </si>
  <si>
    <t>塔香百頁</t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</si>
  <si>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</si>
  <si>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rgb="FF000000"/>
        <rFont val="標楷體"/>
        <family val="4"/>
        <charset val="136"/>
      </rPr>
      <t>紅蘿蔔</t>
    </r>
  </si>
  <si>
    <t>醬燒油腐</t>
    <phoneticPr fontId="22" type="noConversion"/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</si>
  <si>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</si>
  <si>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</si>
  <si>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</si>
  <si>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</si>
  <si>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</si>
  <si>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t>塔香麵輪</t>
    <phoneticPr fontId="22" type="noConversion"/>
  </si>
  <si>
    <t>麵輪</t>
    <phoneticPr fontId="22" type="noConversion"/>
  </si>
  <si>
    <t>咖哩絞若</t>
    <phoneticPr fontId="22" type="noConversion"/>
  </si>
  <si>
    <t>素肉絲</t>
  </si>
  <si>
    <t>薑絲</t>
    <phoneticPr fontId="22" type="noConversion"/>
  </si>
  <si>
    <t>泡菜</t>
  </si>
  <si>
    <t>麵筋時瓜</t>
  </si>
  <si>
    <t>白芝麻(熟)</t>
  </si>
  <si>
    <r>
      <rPr>
        <sz val="12"/>
        <color rgb="FF000000"/>
        <rFont val="標楷體"/>
        <family val="4"/>
        <charset val="136"/>
      </rPr>
      <t>碎瓜豆干</t>
    </r>
  </si>
  <si>
    <t>素香鬆</t>
  </si>
  <si>
    <t>素絞肉</t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</si>
  <si>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</si>
  <si>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</si>
  <si>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</si>
  <si>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</si>
  <si>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豆皮白菜</t>
    </r>
  </si>
  <si>
    <t>麻油鮑菇干片</t>
    <phoneticPr fontId="22" type="noConversion"/>
  </si>
  <si>
    <t>豆干</t>
    <phoneticPr fontId="22" type="noConversion"/>
  </si>
  <si>
    <t>芙蓉鹹粥</t>
    <phoneticPr fontId="22" type="noConversion"/>
  </si>
  <si>
    <t>蘿蔔湯</t>
    <phoneticPr fontId="22" type="noConversion"/>
  </si>
  <si>
    <t>素丸</t>
    <phoneticPr fontId="22" type="noConversion"/>
  </si>
  <si>
    <t>時蔬湯</t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</si>
  <si>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</si>
  <si>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</si>
  <si>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</si>
  <si>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</si>
  <si>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</si>
  <si>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</si>
  <si>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</si>
  <si>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</si>
  <si>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</si>
  <si>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</si>
  <si>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t>偏鄉</t>
    <phoneticPr fontId="22" type="noConversion"/>
  </si>
  <si>
    <t>軟骨丁</t>
    <phoneticPr fontId="22" type="noConversion"/>
  </si>
  <si>
    <t>泡菜凍腐</t>
    <phoneticPr fontId="22" type="noConversion"/>
  </si>
  <si>
    <t>凍豆腐</t>
    <phoneticPr fontId="22" type="noConversion"/>
  </si>
  <si>
    <t>魚板</t>
    <phoneticPr fontId="22" type="noConversion"/>
  </si>
  <si>
    <t>奶粉</t>
    <phoneticPr fontId="22" type="noConversion"/>
  </si>
  <si>
    <t>鮪魚罐頭</t>
  </si>
  <si>
    <t>冷凍玉米筍</t>
    <phoneticPr fontId="22" type="noConversion"/>
  </si>
  <si>
    <t>素黑輪</t>
    <phoneticPr fontId="22" type="noConversion"/>
  </si>
  <si>
    <t>紅仁玉米炒蛋</t>
    <phoneticPr fontId="22" type="noConversion"/>
  </si>
  <si>
    <t>冷凍玉米粒</t>
  </si>
  <si>
    <t>每日附餐點心1預計提供：水果、果汁、保久乳、豆漿、堅果等品項輪流供應。</t>
  </si>
  <si>
    <t>香又香</t>
  </si>
  <si>
    <t>國小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</si>
  <si>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</si>
  <si>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t>國小營養成分</t>
    <phoneticPr fontId="22" type="noConversion"/>
  </si>
  <si>
    <t>本菜單供應學校為豐濱國小、新社國小、港口國小、靜浦國小。</t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</si>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</sst>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Times New Roman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2" fillId="0" borderId="4"/>
    <xf numFmtId="0" fontId="24" fillId="0" borderId="4"/>
    <xf numFmtId="0" fontId="24" fillId="0" borderId="4"/>
    <xf numFmtId="0" fontId="24" fillId="0" borderId="4"/>
  </cellStyleXfs>
  <cellXfs count="36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2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0" borderId="64" xfId="0" applyNumberFormat="1" applyFont="1" applyBorder="1" applyAlignment="1">
      <alignment horizontal="center" vertical="center" shrinkToFit="1"/>
    </xf>
    <xf numFmtId="176" fontId="1" fillId="2" borderId="49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0" xfId="3" applyFont="1" applyBorder="1" applyAlignment="1">
      <alignment horizontal="center" vertical="center" shrinkToFit="1"/>
    </xf>
    <xf numFmtId="0" fontId="4" fillId="0" borderId="62" xfId="3" applyFont="1" applyBorder="1" applyAlignment="1">
      <alignment horizontal="center" vertical="center" shrinkToFit="1"/>
    </xf>
    <xf numFmtId="176" fontId="30" fillId="7" borderId="57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7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8" borderId="64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4" fillId="0" borderId="17" xfId="3" applyFont="1" applyBorder="1" applyAlignment="1">
      <alignment vertical="center" shrinkToFit="1"/>
    </xf>
    <xf numFmtId="0" fontId="1" fillId="0" borderId="74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8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5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6" xfId="0" applyFont="1" applyFill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80" xfId="0" applyFont="1" applyFill="1" applyBorder="1" applyAlignment="1">
      <alignment horizontal="center" vertical="center" shrinkToFit="1"/>
    </xf>
    <xf numFmtId="0" fontId="17" fillId="2" borderId="81" xfId="0" applyFont="1" applyFill="1" applyBorder="1" applyAlignment="1">
      <alignment horizontal="center" vertical="center" shrinkToFit="1"/>
    </xf>
    <xf numFmtId="0" fontId="17" fillId="3" borderId="80" xfId="0" applyFont="1" applyFill="1" applyBorder="1" applyAlignment="1">
      <alignment horizontal="center" vertical="center" shrinkToFit="1"/>
    </xf>
    <xf numFmtId="0" fontId="17" fillId="3" borderId="81" xfId="0" applyFont="1" applyFill="1" applyBorder="1" applyAlignment="1">
      <alignment vertical="center" shrinkToFit="1"/>
    </xf>
    <xf numFmtId="0" fontId="17" fillId="3" borderId="82" xfId="0" applyFont="1" applyFill="1" applyBorder="1" applyAlignment="1">
      <alignment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6" fillId="0" borderId="88" xfId="3" applyFont="1" applyBorder="1" applyAlignment="1">
      <alignment horizontal="center" vertical="center" shrinkToFit="1"/>
    </xf>
    <xf numFmtId="0" fontId="26" fillId="0" borderId="65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4" fillId="0" borderId="79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72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7" fillId="0" borderId="79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73" xfId="0" applyFont="1" applyBorder="1" applyAlignment="1">
      <alignment vertical="center" shrinkToFit="1"/>
    </xf>
    <xf numFmtId="0" fontId="17" fillId="0" borderId="7" xfId="6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6" fillId="0" borderId="91" xfId="0" applyFont="1" applyBorder="1" applyAlignment="1">
      <alignment horizontal="center" vertical="center" shrinkToFit="1"/>
    </xf>
    <xf numFmtId="0" fontId="26" fillId="0" borderId="82" xfId="0" applyFont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7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vertical="center" shrinkToFit="1"/>
    </xf>
    <xf numFmtId="0" fontId="17" fillId="3" borderId="92" xfId="6" applyFont="1" applyFill="1" applyBorder="1" applyAlignment="1">
      <alignment vertical="center" shrinkToFit="1"/>
    </xf>
    <xf numFmtId="0" fontId="17" fillId="3" borderId="65" xfId="6" applyFont="1" applyFill="1" applyBorder="1" applyAlignment="1">
      <alignment vertical="center" shrinkToFit="1"/>
    </xf>
    <xf numFmtId="0" fontId="17" fillId="3" borderId="92" xfId="6" applyFont="1" applyFill="1" applyBorder="1" applyAlignment="1">
      <alignment horizontal="center" vertical="center" shrinkToFit="1"/>
    </xf>
    <xf numFmtId="0" fontId="17" fillId="3" borderId="65" xfId="6" applyFont="1" applyFill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6" xfId="0" applyNumberFormat="1" applyFont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0" fontId="17" fillId="2" borderId="97" xfId="0" applyFont="1" applyFill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3" borderId="81" xfId="0" applyFont="1" applyFill="1" applyBorder="1" applyAlignment="1">
      <alignment horizontal="center" vertical="center" shrinkToFit="1"/>
    </xf>
    <xf numFmtId="0" fontId="17" fillId="0" borderId="98" xfId="0" applyFont="1" applyBorder="1" applyAlignment="1">
      <alignment horizontal="center" vertical="center" shrinkToFit="1"/>
    </xf>
    <xf numFmtId="0" fontId="17" fillId="0" borderId="99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26" fillId="0" borderId="74" xfId="0" applyFont="1" applyBorder="1" applyAlignment="1">
      <alignment horizontal="center" vertical="center" shrinkToFit="1"/>
    </xf>
    <xf numFmtId="0" fontId="26" fillId="7" borderId="16" xfId="0" applyFont="1" applyFill="1" applyBorder="1" applyAlignment="1">
      <alignment horizontal="center" vertical="center" shrinkToFit="1"/>
    </xf>
    <xf numFmtId="0" fontId="26" fillId="7" borderId="49" xfId="0" applyFont="1" applyFill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17" fillId="0" borderId="7" xfId="6" applyFont="1" applyBorder="1" applyAlignment="1">
      <alignment vertical="center" shrinkToFit="1"/>
    </xf>
    <xf numFmtId="0" fontId="17" fillId="0" borderId="92" xfId="6" applyFont="1" applyBorder="1" applyAlignment="1">
      <alignment horizontal="center" vertical="center" shrinkToFit="1"/>
    </xf>
    <xf numFmtId="0" fontId="17" fillId="0" borderId="92" xfId="6" applyFont="1" applyBorder="1" applyAlignment="1">
      <alignment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18" fillId="7" borderId="16" xfId="0" applyFont="1" applyFill="1" applyBorder="1" applyAlignment="1">
      <alignment horizontal="center" vertical="center" shrinkToFit="1"/>
    </xf>
    <xf numFmtId="0" fontId="1" fillId="0" borderId="16" xfId="5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72" xfId="0" applyFont="1" applyBorder="1" applyAlignment="1">
      <alignment vertical="center" shrinkToFit="1"/>
    </xf>
    <xf numFmtId="0" fontId="4" fillId="11" borderId="7" xfId="0" applyFont="1" applyFill="1" applyBorder="1" applyAlignment="1">
      <alignment horizontal="center" vertical="center" shrinkToFit="1"/>
    </xf>
    <xf numFmtId="0" fontId="4" fillId="11" borderId="72" xfId="0" applyFont="1" applyFill="1" applyBorder="1" applyAlignment="1">
      <alignment vertical="center" shrinkToFit="1"/>
    </xf>
    <xf numFmtId="0" fontId="17" fillId="12" borderId="7" xfId="5" applyFont="1" applyFill="1" applyBorder="1" applyAlignment="1">
      <alignment horizontal="center" vertical="center" shrinkToFit="1"/>
    </xf>
    <xf numFmtId="0" fontId="26" fillId="11" borderId="16" xfId="0" applyFont="1" applyFill="1" applyBorder="1" applyAlignment="1">
      <alignment horizontal="center" vertical="center" shrinkToFit="1"/>
    </xf>
    <xf numFmtId="0" fontId="4" fillId="11" borderId="7" xfId="5" applyFont="1" applyFill="1" applyBorder="1" applyAlignment="1">
      <alignment horizontal="center" vertical="center" shrinkToFit="1"/>
    </xf>
    <xf numFmtId="0" fontId="20" fillId="3" borderId="35" xfId="9" applyFont="1" applyFill="1" applyBorder="1" applyAlignment="1">
      <alignment vertical="center"/>
    </xf>
    <xf numFmtId="0" fontId="17" fillId="0" borderId="4" xfId="3" applyFont="1" applyAlignment="1">
      <alignment vertical="center"/>
    </xf>
    <xf numFmtId="0" fontId="18" fillId="6" borderId="43" xfId="3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0" fillId="3" borderId="35" xfId="5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26" fillId="7" borderId="37" xfId="0" applyFont="1" applyFill="1" applyBorder="1" applyAlignment="1">
      <alignment horizontal="center" vertical="center" shrinkToFit="1"/>
    </xf>
    <xf numFmtId="0" fontId="2" fillId="7" borderId="38" xfId="0" applyFont="1" applyFill="1" applyBorder="1" applyAlignment="1">
      <alignment vertical="center"/>
    </xf>
    <xf numFmtId="0" fontId="26" fillId="0" borderId="50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6" fillId="7" borderId="50" xfId="0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11" borderId="50" xfId="0" applyFont="1" applyFill="1" applyBorder="1" applyAlignment="1">
      <alignment horizontal="center" vertical="center" shrinkToFit="1"/>
    </xf>
    <xf numFmtId="0" fontId="2" fillId="11" borderId="38" xfId="0" applyFont="1" applyFill="1" applyBorder="1" applyAlignment="1">
      <alignment vertical="center"/>
    </xf>
    <xf numFmtId="0" fontId="26" fillId="7" borderId="38" xfId="0" applyFont="1" applyFill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26" fillId="0" borderId="50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1" fillId="0" borderId="89" xfId="5" applyFont="1" applyBorder="1" applyAlignment="1">
      <alignment horizontal="center" vertical="center" shrinkToFit="1"/>
    </xf>
    <xf numFmtId="0" fontId="1" fillId="0" borderId="67" xfId="5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26" fillId="0" borderId="90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33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</cellXfs>
  <cellStyles count="10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3" xfId="7" xr:uid="{76631CE6-C087-4331-9B7D-8ADEF4F23EB2}"/>
    <cellStyle name="一般 4" xfId="2" xr:uid="{F4986237-A7F0-4DBD-B2A4-F34B91475A40}"/>
    <cellStyle name="一般 5" xfId="8" xr:uid="{396C09C2-35F1-484D-AA39-412C76E7D792}"/>
    <cellStyle name="一般 6" xfId="9" xr:uid="{5307ABB0-AE11-41E9-BB2D-19CF4C458593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abSelected="1" zoomScale="80" zoomScaleNormal="80" zoomScaleSheetLayoutView="85" workbookViewId="0">
      <pane xSplit="1" topLeftCell="I1" activePane="topRight" state="frozen"/>
      <selection pane="topRight" activeCell="AA1" sqref="AA1:AW1048576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hidden="1" customWidth="1"/>
    <col min="49" max="49" width="6.5" hidden="1" customWidth="1"/>
    <col min="50" max="52" width="11.25" customWidth="1"/>
  </cols>
  <sheetData>
    <row r="1" spans="1:49" s="59" customFormat="1" ht="17.25" thickBot="1">
      <c r="A1" s="307" t="s">
        <v>117</v>
      </c>
      <c r="B1" s="308"/>
      <c r="C1" s="308"/>
      <c r="D1" s="308"/>
      <c r="E1" s="308"/>
      <c r="F1" s="308"/>
      <c r="G1" s="308"/>
      <c r="H1" s="308"/>
      <c r="I1" s="308"/>
      <c r="J1" s="120" t="s">
        <v>99</v>
      </c>
      <c r="K1" s="120"/>
      <c r="L1" s="120"/>
      <c r="M1" s="120" t="s">
        <v>146</v>
      </c>
      <c r="N1" s="120"/>
      <c r="O1" s="120"/>
      <c r="P1" s="121" t="s">
        <v>461</v>
      </c>
      <c r="Q1" s="121"/>
      <c r="R1" s="121"/>
      <c r="S1" s="118" t="s">
        <v>448</v>
      </c>
      <c r="T1" s="118"/>
      <c r="U1" s="118"/>
      <c r="V1" s="118" t="s">
        <v>92</v>
      </c>
      <c r="W1" s="118"/>
      <c r="X1" s="118"/>
      <c r="Y1" s="119" t="s">
        <v>0</v>
      </c>
      <c r="Z1" s="119"/>
      <c r="AA1" s="101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3" t="s">
        <v>104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22"/>
      <c r="O2" s="117"/>
      <c r="P2" s="117"/>
      <c r="Q2" s="117"/>
      <c r="R2" s="117"/>
      <c r="S2" s="117"/>
      <c r="T2" s="117"/>
      <c r="U2" s="117"/>
      <c r="V2" s="117"/>
      <c r="W2" s="122"/>
      <c r="X2" s="117"/>
      <c r="Y2" s="117"/>
      <c r="Z2" s="117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309" t="s">
        <v>462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4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2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75" t="s">
        <v>360</v>
      </c>
      <c r="B5" s="124" t="s">
        <v>103</v>
      </c>
      <c r="C5" s="189">
        <v>5</v>
      </c>
      <c r="D5" s="125">
        <v>2.1</v>
      </c>
      <c r="E5" s="187">
        <v>2.2000000000000002</v>
      </c>
      <c r="F5" s="125">
        <v>0</v>
      </c>
      <c r="G5" s="125">
        <v>0</v>
      </c>
      <c r="H5" s="190">
        <v>2</v>
      </c>
      <c r="I5" s="126">
        <v>646.1</v>
      </c>
      <c r="J5" s="245" t="s">
        <v>140</v>
      </c>
      <c r="K5" s="246"/>
      <c r="L5" s="127"/>
      <c r="M5" s="252" t="s">
        <v>247</v>
      </c>
      <c r="N5" s="253"/>
      <c r="O5" s="127"/>
      <c r="P5" s="247" t="s">
        <v>284</v>
      </c>
      <c r="Q5" s="256"/>
      <c r="R5" s="127"/>
      <c r="S5" s="186" t="s">
        <v>127</v>
      </c>
      <c r="T5" s="186"/>
      <c r="U5" s="127"/>
      <c r="V5" s="245" t="s">
        <v>229</v>
      </c>
      <c r="W5" s="255"/>
      <c r="X5" s="127"/>
      <c r="Y5" s="140" t="s">
        <v>106</v>
      </c>
      <c r="Z5" s="203"/>
      <c r="AA5" s="130"/>
      <c r="AB5" s="103" t="str">
        <f>A5</f>
        <v>q1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魷魚肉片</v>
      </c>
      <c r="AF5" s="58" t="str">
        <f>M6&amp;" "&amp;M7&amp;" "&amp;M8&amp;" "&amp;M9&amp;" "&amp;M10&amp;" "&amp;M11</f>
        <v xml:space="preserve">魷魚圈 豬後腿肉 脆筍 胡蘿蔔 大蒜 </v>
      </c>
      <c r="AG5" s="58" t="str">
        <f>P5</f>
        <v>堅果花椰</v>
      </c>
      <c r="AH5" s="58" t="str">
        <f>P6&amp;" "&amp;P7&amp;" "&amp;P8&amp;" "&amp;P9&amp;" "&amp;P10&amp;" "&amp;P11</f>
        <v xml:space="preserve">冷凍花椰菜 胡蘿蔔 大蒜 腰果 豬後腿肉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金針湯</v>
      </c>
      <c r="AN5" s="58" t="str">
        <f>V6&amp;" "&amp;V7&amp;" "&amp;V8&amp;" "&amp;V9&amp;" "&amp;V10&amp;" "&amp;V11</f>
        <v xml:space="preserve">金針菜乾 榨菜 薑 大骨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</v>
      </c>
      <c r="AS5" s="92">
        <f>E5</f>
        <v>2.2000000000000002</v>
      </c>
      <c r="AT5" s="92">
        <f>D5</f>
        <v>2.1</v>
      </c>
      <c r="AU5" s="92">
        <f>F5</f>
        <v>0</v>
      </c>
      <c r="AV5" s="92">
        <f>G5</f>
        <v>0</v>
      </c>
      <c r="AW5" s="92">
        <f>I5</f>
        <v>646.1</v>
      </c>
    </row>
    <row r="6" spans="1:49" ht="16.5">
      <c r="A6" s="276"/>
      <c r="B6" s="124"/>
      <c r="C6" s="125"/>
      <c r="D6" s="125"/>
      <c r="E6" s="187"/>
      <c r="F6" s="125"/>
      <c r="G6" s="125"/>
      <c r="H6" s="188"/>
      <c r="I6" s="126"/>
      <c r="J6" s="113" t="s">
        <v>108</v>
      </c>
      <c r="K6" s="113">
        <v>10</v>
      </c>
      <c r="L6" s="51" t="str">
        <f>IF(K6,"公斤","")</f>
        <v>公斤</v>
      </c>
      <c r="M6" s="254" t="s">
        <v>248</v>
      </c>
      <c r="N6" s="254">
        <v>3.5</v>
      </c>
      <c r="O6" s="51" t="str">
        <f>IF(N6,"公斤","")</f>
        <v>公斤</v>
      </c>
      <c r="P6" s="113" t="s">
        <v>153</v>
      </c>
      <c r="Q6" s="113">
        <v>6.5</v>
      </c>
      <c r="R6" s="51" t="str">
        <f>IF(Q6,"公斤","")</f>
        <v>公斤</v>
      </c>
      <c r="S6" s="154" t="s">
        <v>127</v>
      </c>
      <c r="T6" s="154">
        <v>7</v>
      </c>
      <c r="U6" s="51" t="str">
        <f>IF(T6,"公斤","")</f>
        <v>公斤</v>
      </c>
      <c r="V6" s="113" t="s">
        <v>324</v>
      </c>
      <c r="W6" s="113">
        <v>0.5</v>
      </c>
      <c r="X6" s="51" t="str">
        <f>IF(W6,"公斤","")</f>
        <v>公斤</v>
      </c>
      <c r="Y6" s="113" t="s">
        <v>106</v>
      </c>
      <c r="Z6" s="201"/>
      <c r="AA6" s="128"/>
      <c r="AB6" s="99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76"/>
      <c r="B7" s="124"/>
      <c r="C7" s="125"/>
      <c r="D7" s="125"/>
      <c r="E7" s="187"/>
      <c r="F7" s="125"/>
      <c r="G7" s="125"/>
      <c r="H7" s="188"/>
      <c r="I7" s="126"/>
      <c r="J7" s="113"/>
      <c r="K7" s="113"/>
      <c r="L7" s="51" t="str">
        <f t="shared" ref="L7:L11" si="0">IF(K7,"公斤","")</f>
        <v/>
      </c>
      <c r="M7" s="254" t="s">
        <v>109</v>
      </c>
      <c r="N7" s="254">
        <v>3</v>
      </c>
      <c r="O7" s="51" t="str">
        <f t="shared" ref="O7:O11" si="1">IF(N7,"公斤","")</f>
        <v>公斤</v>
      </c>
      <c r="P7" s="113" t="s">
        <v>111</v>
      </c>
      <c r="Q7" s="113">
        <v>1</v>
      </c>
      <c r="R7" s="51" t="str">
        <f t="shared" ref="R7:R11" si="2">IF(Q7,"公斤","")</f>
        <v>公斤</v>
      </c>
      <c r="S7" s="149" t="s">
        <v>126</v>
      </c>
      <c r="T7" s="149">
        <v>0.05</v>
      </c>
      <c r="U7" s="51" t="str">
        <f t="shared" ref="U7:U11" si="3">IF(T7,"公斤","")</f>
        <v>公斤</v>
      </c>
      <c r="V7" s="113" t="s">
        <v>325</v>
      </c>
      <c r="W7" s="113">
        <v>1.5</v>
      </c>
      <c r="X7" s="51" t="str">
        <f t="shared" ref="X7:X11" si="4">IF(W7,"公斤","")</f>
        <v>公斤</v>
      </c>
      <c r="Y7" s="131"/>
      <c r="Z7" s="201"/>
      <c r="AA7" s="128"/>
      <c r="AB7" s="99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76"/>
      <c r="B8" s="124"/>
      <c r="C8" s="125"/>
      <c r="D8" s="125"/>
      <c r="E8" s="187"/>
      <c r="F8" s="125"/>
      <c r="G8" s="125"/>
      <c r="H8" s="188"/>
      <c r="I8" s="126"/>
      <c r="J8" s="113"/>
      <c r="K8" s="113"/>
      <c r="L8" s="51" t="str">
        <f t="shared" si="0"/>
        <v/>
      </c>
      <c r="M8" s="254" t="s">
        <v>160</v>
      </c>
      <c r="N8" s="254">
        <v>3</v>
      </c>
      <c r="O8" s="51" t="str">
        <f t="shared" si="1"/>
        <v>公斤</v>
      </c>
      <c r="P8" s="113" t="s">
        <v>110</v>
      </c>
      <c r="Q8" s="250">
        <v>0.05</v>
      </c>
      <c r="R8" s="51" t="str">
        <f t="shared" si="2"/>
        <v>公斤</v>
      </c>
      <c r="S8" s="154"/>
      <c r="T8" s="154"/>
      <c r="U8" s="51" t="str">
        <f t="shared" si="3"/>
        <v/>
      </c>
      <c r="V8" s="113" t="s">
        <v>114</v>
      </c>
      <c r="W8" s="113">
        <v>0.1</v>
      </c>
      <c r="X8" s="51" t="str">
        <f t="shared" si="4"/>
        <v>公斤</v>
      </c>
      <c r="Y8" s="131"/>
      <c r="Z8" s="201"/>
      <c r="AA8" s="128"/>
      <c r="AB8" s="99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76"/>
      <c r="B9" s="124"/>
      <c r="C9" s="125"/>
      <c r="D9" s="125"/>
      <c r="E9" s="187"/>
      <c r="F9" s="125"/>
      <c r="G9" s="125"/>
      <c r="H9" s="188"/>
      <c r="I9" s="126"/>
      <c r="J9" s="113"/>
      <c r="K9" s="113"/>
      <c r="L9" s="51" t="str">
        <f t="shared" si="0"/>
        <v/>
      </c>
      <c r="M9" s="265" t="s">
        <v>111</v>
      </c>
      <c r="N9" s="265">
        <v>0.5</v>
      </c>
      <c r="O9" s="51" t="str">
        <f t="shared" si="1"/>
        <v>公斤</v>
      </c>
      <c r="P9" s="113" t="s">
        <v>285</v>
      </c>
      <c r="Q9" s="113">
        <v>0.2</v>
      </c>
      <c r="R9" s="51" t="str">
        <f t="shared" si="2"/>
        <v>公斤</v>
      </c>
      <c r="S9" s="154"/>
      <c r="T9" s="154"/>
      <c r="U9" s="51" t="str">
        <f t="shared" si="3"/>
        <v/>
      </c>
      <c r="V9" s="113" t="s">
        <v>124</v>
      </c>
      <c r="W9" s="113">
        <v>1</v>
      </c>
      <c r="X9" s="51" t="str">
        <f t="shared" si="4"/>
        <v>公斤</v>
      </c>
      <c r="Y9" s="131"/>
      <c r="Z9" s="201"/>
      <c r="AA9" s="128"/>
      <c r="AB9" s="99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76"/>
      <c r="B10" s="124"/>
      <c r="C10" s="125"/>
      <c r="D10" s="125"/>
      <c r="E10" s="187"/>
      <c r="F10" s="125"/>
      <c r="G10" s="125"/>
      <c r="H10" s="188"/>
      <c r="I10" s="126"/>
      <c r="J10" s="113"/>
      <c r="K10" s="113"/>
      <c r="L10" s="51" t="str">
        <f t="shared" si="0"/>
        <v/>
      </c>
      <c r="M10" s="266" t="s">
        <v>110</v>
      </c>
      <c r="N10" s="266">
        <v>0.05</v>
      </c>
      <c r="O10" s="51" t="str">
        <f t="shared" si="1"/>
        <v>公斤</v>
      </c>
      <c r="P10" s="113" t="s">
        <v>109</v>
      </c>
      <c r="Q10" s="113">
        <v>1.3</v>
      </c>
      <c r="R10" s="51" t="str">
        <f t="shared" si="2"/>
        <v>公斤</v>
      </c>
      <c r="S10" s="154"/>
      <c r="T10" s="154"/>
      <c r="U10" s="51" t="str">
        <f t="shared" si="3"/>
        <v/>
      </c>
      <c r="V10" s="113"/>
      <c r="W10" s="113"/>
      <c r="X10" s="51" t="str">
        <f t="shared" si="4"/>
        <v/>
      </c>
      <c r="Y10" s="131"/>
      <c r="Z10" s="201"/>
      <c r="AA10" s="128"/>
      <c r="AB10" s="99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77"/>
      <c r="B11" s="145"/>
      <c r="C11" s="191"/>
      <c r="D11" s="191"/>
      <c r="E11" s="192"/>
      <c r="F11" s="191"/>
      <c r="G11" s="191"/>
      <c r="H11" s="193"/>
      <c r="I11" s="194"/>
      <c r="J11" s="249"/>
      <c r="K11" s="249"/>
      <c r="L11" s="141" t="str">
        <f t="shared" si="0"/>
        <v/>
      </c>
      <c r="M11" s="267"/>
      <c r="N11" s="267"/>
      <c r="O11" s="141" t="str">
        <f t="shared" si="1"/>
        <v/>
      </c>
      <c r="P11" s="142"/>
      <c r="Q11" s="142"/>
      <c r="R11" s="141" t="str">
        <f t="shared" si="2"/>
        <v/>
      </c>
      <c r="S11" s="195"/>
      <c r="T11" s="195"/>
      <c r="U11" s="141" t="str">
        <f t="shared" si="3"/>
        <v/>
      </c>
      <c r="V11" s="249"/>
      <c r="W11" s="249"/>
      <c r="X11" s="141" t="str">
        <f t="shared" si="4"/>
        <v/>
      </c>
      <c r="Y11" s="142"/>
      <c r="Z11" s="202"/>
      <c r="AA11" s="129"/>
      <c r="AB11" s="100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14" t="s">
        <v>361</v>
      </c>
      <c r="B12" s="124" t="s">
        <v>103</v>
      </c>
      <c r="C12" s="189">
        <v>5</v>
      </c>
      <c r="D12" s="125">
        <v>2.2999999999999998</v>
      </c>
      <c r="E12" s="187">
        <v>1.7</v>
      </c>
      <c r="F12" s="125">
        <v>0</v>
      </c>
      <c r="G12" s="125">
        <v>0</v>
      </c>
      <c r="H12" s="190">
        <v>2.9</v>
      </c>
      <c r="I12" s="126">
        <v>715.1</v>
      </c>
      <c r="J12" s="245" t="s">
        <v>147</v>
      </c>
      <c r="K12" s="246"/>
      <c r="L12" s="127"/>
      <c r="M12" s="252" t="s">
        <v>249</v>
      </c>
      <c r="N12" s="253"/>
      <c r="O12" s="127"/>
      <c r="P12" s="247" t="s">
        <v>286</v>
      </c>
      <c r="Q12" s="256"/>
      <c r="R12" s="127"/>
      <c r="S12" s="186" t="s">
        <v>127</v>
      </c>
      <c r="T12" s="186"/>
      <c r="U12" s="127"/>
      <c r="V12" s="245" t="s">
        <v>326</v>
      </c>
      <c r="W12" s="255"/>
      <c r="X12" s="127"/>
      <c r="Y12" s="140" t="s">
        <v>106</v>
      </c>
      <c r="Z12" s="270"/>
      <c r="AA12" s="153"/>
      <c r="AB12" s="103" t="str">
        <f>A12</f>
        <v>q2</v>
      </c>
      <c r="AC12" s="58" t="str">
        <f>J12</f>
        <v>糙米飯</v>
      </c>
      <c r="AD12" s="58" t="str">
        <f>J13&amp;" "&amp;J14&amp;" "&amp;J15&amp;" "&amp;J16&amp;" "&amp;J17&amp;" "&amp;J18</f>
        <v xml:space="preserve">米 糙米    </v>
      </c>
      <c r="AE12" s="58" t="str">
        <f>M12</f>
        <v>壽喜燒肉</v>
      </c>
      <c r="AF12" s="58" t="str">
        <f>M13&amp;" "&amp;M14&amp;" "&amp;M15&amp;" "&amp;M16&amp;" "&amp;M17&amp;" "&amp;M18</f>
        <v xml:space="preserve">豬後腿肉 洋蔥 胡蘿蔔 大蒜  </v>
      </c>
      <c r="AG12" s="58" t="str">
        <f>P12</f>
        <v>芹香干片</v>
      </c>
      <c r="AH12" s="58" t="str">
        <f>P13&amp;" "&amp;P14&amp;" "&amp;P15&amp;" "&amp;P16&amp;" "&amp;P17&amp;" "&amp;P18</f>
        <v xml:space="preserve">豆干 芹菜 大蒜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紫菜蛋花湯</v>
      </c>
      <c r="AN12" s="58" t="str">
        <f>V13&amp;" "&amp;V14&amp;" "&amp;V15&amp;" "&amp;V16&amp;" "&amp;V17&amp;" "&amp;V18</f>
        <v xml:space="preserve">紫菜 雞蛋 薑 軟骨丁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2.9</v>
      </c>
      <c r="AS12" s="92">
        <f>E12</f>
        <v>1.7</v>
      </c>
      <c r="AT12" s="92">
        <f>D12</f>
        <v>2.2999999999999998</v>
      </c>
      <c r="AU12" s="92">
        <f>F12</f>
        <v>0</v>
      </c>
      <c r="AV12" s="92">
        <f>G12</f>
        <v>0</v>
      </c>
      <c r="AW12" s="92">
        <f>I12</f>
        <v>715.1</v>
      </c>
    </row>
    <row r="13" spans="1:49" ht="16.5">
      <c r="A13" s="215"/>
      <c r="B13" s="124"/>
      <c r="C13" s="125"/>
      <c r="D13" s="125"/>
      <c r="E13" s="187"/>
      <c r="F13" s="125"/>
      <c r="G13" s="125"/>
      <c r="H13" s="188"/>
      <c r="I13" s="126"/>
      <c r="J13" s="113" t="s">
        <v>108</v>
      </c>
      <c r="K13" s="113">
        <v>7</v>
      </c>
      <c r="L13" s="51" t="str">
        <f>IF(K13,"公斤","")</f>
        <v>公斤</v>
      </c>
      <c r="M13" s="254" t="s">
        <v>109</v>
      </c>
      <c r="N13" s="254">
        <v>6.5</v>
      </c>
      <c r="O13" s="51" t="str">
        <f>IF(N13,"公斤","")</f>
        <v>公斤</v>
      </c>
      <c r="P13" s="113" t="s">
        <v>158</v>
      </c>
      <c r="Q13" s="113">
        <v>3.5</v>
      </c>
      <c r="R13" s="51" t="str">
        <f>IF(Q13,"公斤","")</f>
        <v>公斤</v>
      </c>
      <c r="S13" s="154" t="s">
        <v>127</v>
      </c>
      <c r="T13" s="154">
        <v>7</v>
      </c>
      <c r="U13" s="51" t="str">
        <f>IF(T13,"公斤","")</f>
        <v>公斤</v>
      </c>
      <c r="V13" s="113" t="s">
        <v>206</v>
      </c>
      <c r="W13" s="113">
        <v>0.5</v>
      </c>
      <c r="X13" s="51" t="str">
        <f>IF(W13,"公斤","")</f>
        <v>公斤</v>
      </c>
      <c r="Y13" s="113" t="s">
        <v>106</v>
      </c>
      <c r="Z13" s="201"/>
      <c r="AA13" s="154"/>
      <c r="AB13" s="99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15"/>
      <c r="B14" s="124"/>
      <c r="C14" s="125"/>
      <c r="D14" s="125"/>
      <c r="E14" s="187"/>
      <c r="F14" s="125"/>
      <c r="G14" s="125"/>
      <c r="H14" s="188"/>
      <c r="I14" s="126"/>
      <c r="J14" s="113" t="s">
        <v>148</v>
      </c>
      <c r="K14" s="113">
        <v>3</v>
      </c>
      <c r="L14" s="51" t="str">
        <f t="shared" ref="L14:L18" si="5">IF(K14,"公斤","")</f>
        <v>公斤</v>
      </c>
      <c r="M14" s="254" t="s">
        <v>159</v>
      </c>
      <c r="N14" s="254">
        <v>3.5</v>
      </c>
      <c r="O14" s="51" t="str">
        <f t="shared" ref="O14:O18" si="6">IF(N14,"公斤","")</f>
        <v>公斤</v>
      </c>
      <c r="P14" s="113" t="s">
        <v>163</v>
      </c>
      <c r="Q14" s="113">
        <v>1.5</v>
      </c>
      <c r="R14" s="51" t="str">
        <f t="shared" ref="R14:R18" si="7">IF(Q14,"公斤","")</f>
        <v>公斤</v>
      </c>
      <c r="S14" s="149" t="s">
        <v>126</v>
      </c>
      <c r="T14" s="149">
        <v>0.05</v>
      </c>
      <c r="U14" s="51" t="str">
        <f t="shared" ref="U14:U18" si="8">IF(T14,"公斤","")</f>
        <v>公斤</v>
      </c>
      <c r="V14" s="113" t="s">
        <v>112</v>
      </c>
      <c r="W14" s="113">
        <v>0.6</v>
      </c>
      <c r="X14" s="51" t="str">
        <f t="shared" ref="X14:X18" si="9">IF(W14,"公斤","")</f>
        <v>公斤</v>
      </c>
      <c r="Y14" s="131"/>
      <c r="Z14" s="201"/>
      <c r="AA14" s="154"/>
      <c r="AB14" s="99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15"/>
      <c r="B15" s="124"/>
      <c r="C15" s="125"/>
      <c r="D15" s="125"/>
      <c r="E15" s="187"/>
      <c r="F15" s="125"/>
      <c r="G15" s="125"/>
      <c r="H15" s="188"/>
      <c r="I15" s="126"/>
      <c r="J15" s="113"/>
      <c r="K15" s="113"/>
      <c r="L15" s="51" t="str">
        <f t="shared" si="5"/>
        <v/>
      </c>
      <c r="M15" s="254" t="s">
        <v>111</v>
      </c>
      <c r="N15" s="254">
        <v>0.5</v>
      </c>
      <c r="O15" s="51" t="str">
        <f t="shared" si="6"/>
        <v>公斤</v>
      </c>
      <c r="P15" s="113" t="s">
        <v>110</v>
      </c>
      <c r="Q15" s="250">
        <v>0.05</v>
      </c>
      <c r="R15" s="51" t="str">
        <f t="shared" si="7"/>
        <v>公斤</v>
      </c>
      <c r="S15" s="154"/>
      <c r="T15" s="154"/>
      <c r="U15" s="51" t="str">
        <f t="shared" si="8"/>
        <v/>
      </c>
      <c r="V15" s="113" t="s">
        <v>114</v>
      </c>
      <c r="W15" s="113">
        <v>0.1</v>
      </c>
      <c r="X15" s="51" t="str">
        <f t="shared" si="9"/>
        <v>公斤</v>
      </c>
      <c r="Y15" s="131"/>
      <c r="Z15" s="201"/>
      <c r="AA15" s="154"/>
      <c r="AB15" s="99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15"/>
      <c r="B16" s="124"/>
      <c r="C16" s="125"/>
      <c r="D16" s="125"/>
      <c r="E16" s="187"/>
      <c r="F16" s="125"/>
      <c r="G16" s="125"/>
      <c r="H16" s="188"/>
      <c r="I16" s="126"/>
      <c r="J16" s="113"/>
      <c r="K16" s="113"/>
      <c r="L16" s="51" t="str">
        <f t="shared" si="5"/>
        <v/>
      </c>
      <c r="M16" s="265" t="s">
        <v>110</v>
      </c>
      <c r="N16" s="265">
        <v>0.05</v>
      </c>
      <c r="O16" s="51" t="str">
        <f t="shared" si="6"/>
        <v>公斤</v>
      </c>
      <c r="P16" s="113"/>
      <c r="Q16" s="113"/>
      <c r="R16" s="51" t="str">
        <f t="shared" si="7"/>
        <v/>
      </c>
      <c r="S16" s="154"/>
      <c r="T16" s="154"/>
      <c r="U16" s="51" t="str">
        <f t="shared" si="8"/>
        <v/>
      </c>
      <c r="V16" s="296" t="s">
        <v>449</v>
      </c>
      <c r="W16" s="296">
        <v>1</v>
      </c>
      <c r="X16" s="51" t="str">
        <f t="shared" si="9"/>
        <v>公斤</v>
      </c>
      <c r="Y16" s="131"/>
      <c r="Z16" s="201"/>
      <c r="AA16" s="154"/>
      <c r="AB16" s="99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15"/>
      <c r="B17" s="124"/>
      <c r="C17" s="125"/>
      <c r="D17" s="125"/>
      <c r="E17" s="187"/>
      <c r="F17" s="125"/>
      <c r="G17" s="125"/>
      <c r="H17" s="188"/>
      <c r="I17" s="126"/>
      <c r="J17" s="113"/>
      <c r="K17" s="113"/>
      <c r="L17" s="51" t="str">
        <f t="shared" si="5"/>
        <v/>
      </c>
      <c r="M17" s="266"/>
      <c r="N17" s="266"/>
      <c r="O17" s="51" t="str">
        <f t="shared" si="6"/>
        <v/>
      </c>
      <c r="P17" s="113"/>
      <c r="Q17" s="113"/>
      <c r="R17" s="51" t="str">
        <f t="shared" si="7"/>
        <v/>
      </c>
      <c r="S17" s="154"/>
      <c r="T17" s="154"/>
      <c r="U17" s="51" t="str">
        <f t="shared" si="8"/>
        <v/>
      </c>
      <c r="V17" s="113"/>
      <c r="W17" s="113"/>
      <c r="X17" s="51" t="str">
        <f t="shared" si="9"/>
        <v/>
      </c>
      <c r="Y17" s="131"/>
      <c r="Z17" s="201"/>
      <c r="AA17" s="154"/>
      <c r="AB17" s="99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15"/>
      <c r="B18" s="145"/>
      <c r="C18" s="191"/>
      <c r="D18" s="191"/>
      <c r="E18" s="192"/>
      <c r="F18" s="191"/>
      <c r="G18" s="191"/>
      <c r="H18" s="193"/>
      <c r="I18" s="194"/>
      <c r="J18" s="249"/>
      <c r="K18" s="249"/>
      <c r="L18" s="141" t="str">
        <f t="shared" si="5"/>
        <v/>
      </c>
      <c r="M18" s="267"/>
      <c r="N18" s="267"/>
      <c r="O18" s="141" t="str">
        <f t="shared" si="6"/>
        <v/>
      </c>
      <c r="P18" s="142"/>
      <c r="Q18" s="142"/>
      <c r="R18" s="141" t="str">
        <f t="shared" si="7"/>
        <v/>
      </c>
      <c r="S18" s="195"/>
      <c r="T18" s="195"/>
      <c r="U18" s="141" t="str">
        <f t="shared" si="8"/>
        <v/>
      </c>
      <c r="V18" s="249"/>
      <c r="W18" s="249"/>
      <c r="X18" s="141" t="str">
        <f t="shared" si="9"/>
        <v/>
      </c>
      <c r="Y18" s="142"/>
      <c r="Z18" s="219"/>
      <c r="AA18" s="155"/>
      <c r="AB18" s="100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16" t="s">
        <v>362</v>
      </c>
      <c r="B19" s="124" t="s">
        <v>103</v>
      </c>
      <c r="C19" s="189">
        <v>3.3</v>
      </c>
      <c r="D19" s="125">
        <v>2</v>
      </c>
      <c r="E19" s="187">
        <v>1.5</v>
      </c>
      <c r="F19" s="125">
        <v>0</v>
      </c>
      <c r="G19" s="125">
        <v>0</v>
      </c>
      <c r="H19" s="190">
        <v>2.6</v>
      </c>
      <c r="I19" s="126">
        <v>552.20000000000005</v>
      </c>
      <c r="J19" s="245" t="s">
        <v>232</v>
      </c>
      <c r="K19" s="246"/>
      <c r="L19" s="127"/>
      <c r="M19" s="252" t="s">
        <v>250</v>
      </c>
      <c r="N19" s="253"/>
      <c r="O19" s="127"/>
      <c r="P19" s="247" t="s">
        <v>287</v>
      </c>
      <c r="Q19" s="256"/>
      <c r="R19" s="127"/>
      <c r="S19" s="186" t="s">
        <v>127</v>
      </c>
      <c r="T19" s="186"/>
      <c r="U19" s="127"/>
      <c r="V19" s="245" t="s">
        <v>327</v>
      </c>
      <c r="W19" s="255"/>
      <c r="X19" s="127"/>
      <c r="Y19" s="140" t="s">
        <v>106</v>
      </c>
      <c r="Z19" s="220"/>
      <c r="AA19" s="156"/>
      <c r="AB19" s="103" t="str">
        <f>A19</f>
        <v>q3</v>
      </c>
      <c r="AC19" s="58" t="str">
        <f>J19</f>
        <v>刈包特餐</v>
      </c>
      <c r="AD19" s="58" t="str">
        <f>J20&amp;" "&amp;J21&amp;" "&amp;J22&amp;" "&amp;J23&amp;" "&amp;J24&amp;" "&amp;J25</f>
        <v xml:space="preserve">刈包     </v>
      </c>
      <c r="AE19" s="58" t="str">
        <f>M19</f>
        <v>香滷肉排</v>
      </c>
      <c r="AF19" s="58" t="str">
        <f>M20&amp;" "&amp;M21&amp;" "&amp;M22&amp;" "&amp;M23&amp;" "&amp;M24&amp;" "&amp;M25</f>
        <v xml:space="preserve">肉排 滷包    </v>
      </c>
      <c r="AG19" s="58" t="str">
        <f>P19</f>
        <v>關東煮</v>
      </c>
      <c r="AH19" s="58" t="str">
        <f>P20&amp;" "&amp;P21&amp;" "&amp;P22&amp;" "&amp;P23&amp;" "&amp;P24&amp;" "&amp;P25</f>
        <v>四角油豆腐 甜玉米 白蘿蔔 紅蘿蔔 味醂 大蒜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海鮮粥</v>
      </c>
      <c r="AN19" s="58" t="str">
        <f>V20&amp;" "&amp;V21&amp;" "&amp;V22&amp;" "&amp;V23&amp;" "&amp;V24&amp;" "&amp;V25</f>
        <v xml:space="preserve">魚丁 米 芹菜 魚丸 筍絲 </v>
      </c>
      <c r="AO19" s="84" t="str">
        <f>Y19</f>
        <v>點心</v>
      </c>
      <c r="AP19" s="84">
        <f>Z19</f>
        <v>0</v>
      </c>
      <c r="AQ19" s="92">
        <f t="shared" ref="AQ19:AQ50" si="10">C19</f>
        <v>3.3</v>
      </c>
      <c r="AR19" s="92">
        <f t="shared" ref="AR19:AR50" si="11">H19</f>
        <v>2.6</v>
      </c>
      <c r="AS19" s="92">
        <f t="shared" ref="AS19:AS50" si="12">E19</f>
        <v>1.5</v>
      </c>
      <c r="AT19" s="92">
        <f t="shared" ref="AT19:AT50" si="13">D19</f>
        <v>2</v>
      </c>
      <c r="AU19" s="92">
        <f t="shared" ref="AU19:AV50" si="14">F19</f>
        <v>0</v>
      </c>
      <c r="AV19" s="92">
        <f t="shared" si="14"/>
        <v>0</v>
      </c>
      <c r="AW19" s="92">
        <f t="shared" ref="AW19:AW50" si="15">I19</f>
        <v>552.20000000000005</v>
      </c>
    </row>
    <row r="20" spans="1:49" ht="16.5">
      <c r="A20" s="217"/>
      <c r="B20" s="124"/>
      <c r="C20" s="125"/>
      <c r="D20" s="125"/>
      <c r="E20" s="187"/>
      <c r="F20" s="125"/>
      <c r="G20" s="125"/>
      <c r="H20" s="188"/>
      <c r="I20" s="126"/>
      <c r="J20" s="113" t="s">
        <v>233</v>
      </c>
      <c r="K20" s="113">
        <v>4</v>
      </c>
      <c r="L20" s="51" t="str">
        <f>IF(K20,"公斤","")</f>
        <v>公斤</v>
      </c>
      <c r="M20" s="254" t="s">
        <v>251</v>
      </c>
      <c r="N20" s="254">
        <v>6</v>
      </c>
      <c r="O20" s="51" t="str">
        <f>IF(N20,"公斤","")</f>
        <v>公斤</v>
      </c>
      <c r="P20" s="113" t="s">
        <v>123</v>
      </c>
      <c r="Q20" s="113">
        <v>1</v>
      </c>
      <c r="R20" s="51" t="str">
        <f>IF(Q20,"公斤","")</f>
        <v>公斤</v>
      </c>
      <c r="S20" s="154" t="s">
        <v>127</v>
      </c>
      <c r="T20" s="154">
        <v>7</v>
      </c>
      <c r="U20" s="51" t="str">
        <f>IF(T20,"公斤","")</f>
        <v>公斤</v>
      </c>
      <c r="V20" s="113" t="s">
        <v>328</v>
      </c>
      <c r="W20" s="113">
        <v>2</v>
      </c>
      <c r="X20" s="51" t="str">
        <f>IF(W20,"公斤","")</f>
        <v>公斤</v>
      </c>
      <c r="Y20" s="113" t="s">
        <v>106</v>
      </c>
      <c r="Z20" s="221"/>
      <c r="AA20" s="157"/>
      <c r="AB20" s="99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17"/>
      <c r="B21" s="124"/>
      <c r="C21" s="125"/>
      <c r="D21" s="125"/>
      <c r="E21" s="187"/>
      <c r="F21" s="125"/>
      <c r="G21" s="125"/>
      <c r="H21" s="188"/>
      <c r="I21" s="126"/>
      <c r="J21" s="113"/>
      <c r="K21" s="113"/>
      <c r="L21" s="51" t="str">
        <f t="shared" ref="L21:L25" si="16">IF(K21,"公斤","")</f>
        <v/>
      </c>
      <c r="M21" s="254" t="s">
        <v>137</v>
      </c>
      <c r="N21" s="254"/>
      <c r="O21" s="51" t="str">
        <f t="shared" ref="O21:O25" si="17">IF(N21,"公斤","")</f>
        <v/>
      </c>
      <c r="P21" s="113" t="s">
        <v>288</v>
      </c>
      <c r="Q21" s="113">
        <v>2</v>
      </c>
      <c r="R21" s="51" t="str">
        <f t="shared" ref="R21:R25" si="18">IF(Q21,"公斤","")</f>
        <v>公斤</v>
      </c>
      <c r="S21" s="149" t="s">
        <v>126</v>
      </c>
      <c r="T21" s="149">
        <v>0.05</v>
      </c>
      <c r="U21" s="51" t="str">
        <f t="shared" ref="U21:U25" si="19">IF(T21,"公斤","")</f>
        <v>公斤</v>
      </c>
      <c r="V21" s="113" t="s">
        <v>329</v>
      </c>
      <c r="W21" s="113">
        <v>4</v>
      </c>
      <c r="X21" s="51" t="str">
        <f t="shared" ref="X21:X25" si="20">IF(W21,"公斤","")</f>
        <v>公斤</v>
      </c>
      <c r="Y21" s="131"/>
      <c r="Z21" s="221"/>
      <c r="AA21" s="157"/>
      <c r="AB21" s="99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17"/>
      <c r="B22" s="124"/>
      <c r="C22" s="125"/>
      <c r="D22" s="125"/>
      <c r="E22" s="187"/>
      <c r="F22" s="125"/>
      <c r="G22" s="125"/>
      <c r="H22" s="188"/>
      <c r="I22" s="126"/>
      <c r="J22" s="113"/>
      <c r="K22" s="113"/>
      <c r="L22" s="51" t="str">
        <f t="shared" si="16"/>
        <v/>
      </c>
      <c r="M22" s="254"/>
      <c r="N22" s="254"/>
      <c r="O22" s="51" t="str">
        <f t="shared" si="17"/>
        <v/>
      </c>
      <c r="P22" s="113" t="s">
        <v>115</v>
      </c>
      <c r="Q22" s="250">
        <v>4.5</v>
      </c>
      <c r="R22" s="51" t="str">
        <f t="shared" si="18"/>
        <v>公斤</v>
      </c>
      <c r="S22" s="154"/>
      <c r="T22" s="154"/>
      <c r="U22" s="51" t="str">
        <f t="shared" si="19"/>
        <v/>
      </c>
      <c r="V22" s="113" t="s">
        <v>138</v>
      </c>
      <c r="W22" s="113">
        <v>0.5</v>
      </c>
      <c r="X22" s="51" t="str">
        <f t="shared" si="20"/>
        <v>公斤</v>
      </c>
      <c r="Y22" s="131"/>
      <c r="Z22" s="221"/>
      <c r="AA22" s="157"/>
      <c r="AB22" s="99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17"/>
      <c r="B23" s="124"/>
      <c r="C23" s="125"/>
      <c r="D23" s="125"/>
      <c r="E23" s="187"/>
      <c r="F23" s="125"/>
      <c r="G23" s="125"/>
      <c r="H23" s="188"/>
      <c r="I23" s="126"/>
      <c r="J23" s="113"/>
      <c r="K23" s="113"/>
      <c r="L23" s="51" t="str">
        <f t="shared" si="16"/>
        <v/>
      </c>
      <c r="M23" s="265"/>
      <c r="N23" s="265"/>
      <c r="O23" s="51" t="str">
        <f t="shared" si="17"/>
        <v/>
      </c>
      <c r="P23" s="113" t="s">
        <v>121</v>
      </c>
      <c r="Q23" s="113">
        <v>1</v>
      </c>
      <c r="R23" s="51" t="str">
        <f t="shared" si="18"/>
        <v>公斤</v>
      </c>
      <c r="S23" s="154"/>
      <c r="T23" s="154"/>
      <c r="U23" s="51" t="str">
        <f t="shared" si="19"/>
        <v/>
      </c>
      <c r="V23" s="113" t="s">
        <v>208</v>
      </c>
      <c r="W23" s="113">
        <v>1</v>
      </c>
      <c r="X23" s="51" t="str">
        <f t="shared" si="20"/>
        <v>公斤</v>
      </c>
      <c r="Y23" s="131"/>
      <c r="Z23" s="221"/>
      <c r="AA23" s="157"/>
      <c r="AB23" s="99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17"/>
      <c r="B24" s="124"/>
      <c r="C24" s="125"/>
      <c r="D24" s="125"/>
      <c r="E24" s="187"/>
      <c r="F24" s="125"/>
      <c r="G24" s="125"/>
      <c r="H24" s="188"/>
      <c r="I24" s="126"/>
      <c r="J24" s="113"/>
      <c r="K24" s="113"/>
      <c r="L24" s="51" t="str">
        <f t="shared" si="16"/>
        <v/>
      </c>
      <c r="M24" s="266"/>
      <c r="N24" s="266"/>
      <c r="O24" s="51" t="str">
        <f t="shared" si="17"/>
        <v/>
      </c>
      <c r="P24" s="113" t="s">
        <v>289</v>
      </c>
      <c r="Q24" s="113"/>
      <c r="R24" s="51" t="str">
        <f t="shared" si="18"/>
        <v/>
      </c>
      <c r="S24" s="154"/>
      <c r="T24" s="154"/>
      <c r="U24" s="51" t="str">
        <f t="shared" si="19"/>
        <v/>
      </c>
      <c r="V24" s="113" t="s">
        <v>330</v>
      </c>
      <c r="W24" s="113">
        <v>1.5</v>
      </c>
      <c r="X24" s="51" t="str">
        <f t="shared" si="20"/>
        <v>公斤</v>
      </c>
      <c r="Y24" s="131"/>
      <c r="Z24" s="221"/>
      <c r="AA24" s="157"/>
      <c r="AB24" s="99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18"/>
      <c r="B25" s="145"/>
      <c r="C25" s="191"/>
      <c r="D25" s="191"/>
      <c r="E25" s="192"/>
      <c r="F25" s="191"/>
      <c r="G25" s="191"/>
      <c r="H25" s="193"/>
      <c r="I25" s="194"/>
      <c r="J25" s="249"/>
      <c r="K25" s="249"/>
      <c r="L25" s="141" t="str">
        <f t="shared" si="16"/>
        <v/>
      </c>
      <c r="M25" s="267"/>
      <c r="N25" s="267"/>
      <c r="O25" s="141" t="str">
        <f t="shared" si="17"/>
        <v/>
      </c>
      <c r="P25" s="249" t="s">
        <v>110</v>
      </c>
      <c r="Q25" s="142">
        <v>0.05</v>
      </c>
      <c r="R25" s="141" t="str">
        <f t="shared" si="18"/>
        <v>公斤</v>
      </c>
      <c r="S25" s="195"/>
      <c r="T25" s="195"/>
      <c r="U25" s="141" t="str">
        <f t="shared" si="19"/>
        <v/>
      </c>
      <c r="V25" s="249"/>
      <c r="W25" s="249"/>
      <c r="X25" s="141" t="str">
        <f t="shared" si="20"/>
        <v/>
      </c>
      <c r="Y25" s="142"/>
      <c r="Z25" s="222"/>
      <c r="AA25" s="158"/>
      <c r="AB25" s="100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78" t="s">
        <v>363</v>
      </c>
      <c r="B26" s="124" t="s">
        <v>103</v>
      </c>
      <c r="C26" s="189">
        <v>6</v>
      </c>
      <c r="D26" s="125">
        <v>2</v>
      </c>
      <c r="E26" s="187">
        <v>1.5</v>
      </c>
      <c r="F26" s="125">
        <v>0</v>
      </c>
      <c r="G26" s="125">
        <v>0</v>
      </c>
      <c r="H26" s="190">
        <v>2.5</v>
      </c>
      <c r="I26" s="126">
        <v>706.4</v>
      </c>
      <c r="J26" s="245" t="s">
        <v>147</v>
      </c>
      <c r="K26" s="246"/>
      <c r="L26" s="127"/>
      <c r="M26" s="252" t="s">
        <v>252</v>
      </c>
      <c r="N26" s="253"/>
      <c r="O26" s="127"/>
      <c r="P26" s="245" t="s">
        <v>290</v>
      </c>
      <c r="Q26" s="255"/>
      <c r="R26" s="127"/>
      <c r="S26" s="186" t="s">
        <v>127</v>
      </c>
      <c r="T26" s="186"/>
      <c r="U26" s="127"/>
      <c r="V26" s="245" t="s">
        <v>331</v>
      </c>
      <c r="W26" s="255"/>
      <c r="X26" s="127"/>
      <c r="Y26" s="140" t="s">
        <v>106</v>
      </c>
      <c r="Z26" s="220"/>
      <c r="AA26" s="153"/>
      <c r="AB26" s="103" t="str">
        <f>A26</f>
        <v>q4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肉燥油腐</v>
      </c>
      <c r="AF26" s="58" t="str">
        <f>M27&amp;" "&amp;M28&amp;" "&amp;M29&amp;" "&amp;M30&amp;" "&amp;M31&amp;" "&amp;M32</f>
        <v xml:space="preserve">豬絞肉 油豆腐 大蒜 乾香菇  </v>
      </c>
      <c r="AG26" s="58" t="str">
        <f>P26</f>
        <v>蛋炒白菜</v>
      </c>
      <c r="AH26" s="58" t="str">
        <f>P27&amp;" "&amp;P28&amp;" "&amp;P29&amp;" "&amp;P30&amp;" "&amp;P31&amp;" "&amp;P32</f>
        <v xml:space="preserve">雞蛋 結球白菜 胡蘿蔔 大蒜 乾木耳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紫米桂圓湯</v>
      </c>
      <c r="AN26" s="58" t="str">
        <f>V27&amp;" "&amp;V28&amp;" "&amp;V29&amp;" "&amp;V30&amp;" "&amp;V31&amp;" "&amp;V32</f>
        <v xml:space="preserve">黑糯米 桂圓 紅砂糖   </v>
      </c>
      <c r="AO26" s="84" t="str">
        <f>Y26</f>
        <v>點心</v>
      </c>
      <c r="AP26" s="84">
        <f>Z26</f>
        <v>0</v>
      </c>
      <c r="AQ26" s="92">
        <f t="shared" ref="AQ26:AQ57" si="21">C26</f>
        <v>6</v>
      </c>
      <c r="AR26" s="92">
        <f t="shared" ref="AR26:AR57" si="22">H26</f>
        <v>2.5</v>
      </c>
      <c r="AS26" s="92">
        <f t="shared" ref="AS26:AS57" si="23">E26</f>
        <v>1.5</v>
      </c>
      <c r="AT26" s="92">
        <f t="shared" ref="AT26:AT57" si="24">D26</f>
        <v>2</v>
      </c>
      <c r="AU26" s="92">
        <f t="shared" ref="AU26:AV57" si="25">F26</f>
        <v>0</v>
      </c>
      <c r="AV26" s="92">
        <f t="shared" si="25"/>
        <v>0</v>
      </c>
      <c r="AW26" s="92">
        <f t="shared" ref="AW26:AW57" si="26">I26</f>
        <v>706.4</v>
      </c>
    </row>
    <row r="27" spans="1:49" ht="16.5">
      <c r="A27" s="217"/>
      <c r="B27" s="124"/>
      <c r="C27" s="125"/>
      <c r="D27" s="125"/>
      <c r="E27" s="187"/>
      <c r="F27" s="125"/>
      <c r="G27" s="125"/>
      <c r="H27" s="188"/>
      <c r="I27" s="126"/>
      <c r="J27" s="113" t="s">
        <v>108</v>
      </c>
      <c r="K27" s="113">
        <v>7</v>
      </c>
      <c r="L27" s="51" t="str">
        <f t="shared" ref="L27:L74" si="27">IF(K27,"公斤","")</f>
        <v>公斤</v>
      </c>
      <c r="M27" s="254" t="s">
        <v>144</v>
      </c>
      <c r="N27" s="254">
        <v>6</v>
      </c>
      <c r="O27" s="51" t="str">
        <f t="shared" ref="O27:O74" si="28">IF(N27,"公斤","")</f>
        <v>公斤</v>
      </c>
      <c r="P27" s="113" t="s">
        <v>112</v>
      </c>
      <c r="Q27" s="113">
        <v>2.2000000000000002</v>
      </c>
      <c r="R27" s="51" t="str">
        <f t="shared" ref="R27:R74" si="29">IF(Q27,"公斤","")</f>
        <v>公斤</v>
      </c>
      <c r="S27" s="154" t="s">
        <v>127</v>
      </c>
      <c r="T27" s="154">
        <v>7</v>
      </c>
      <c r="U27" s="51" t="str">
        <f t="shared" ref="U27:U74" si="30">IF(T27,"公斤","")</f>
        <v>公斤</v>
      </c>
      <c r="V27" s="113" t="s">
        <v>332</v>
      </c>
      <c r="W27" s="113">
        <v>2</v>
      </c>
      <c r="X27" s="51" t="str">
        <f t="shared" ref="X27:X74" si="31">IF(W27,"公斤","")</f>
        <v>公斤</v>
      </c>
      <c r="Y27" s="113" t="s">
        <v>106</v>
      </c>
      <c r="Z27" s="221"/>
      <c r="AA27" s="154"/>
      <c r="AB27" s="99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17"/>
      <c r="B28" s="124"/>
      <c r="C28" s="125"/>
      <c r="D28" s="125"/>
      <c r="E28" s="187"/>
      <c r="F28" s="125"/>
      <c r="G28" s="125"/>
      <c r="H28" s="188"/>
      <c r="I28" s="126"/>
      <c r="J28" s="113" t="s">
        <v>148</v>
      </c>
      <c r="K28" s="113">
        <v>3</v>
      </c>
      <c r="L28" s="51" t="str">
        <f t="shared" si="27"/>
        <v>公斤</v>
      </c>
      <c r="M28" s="254" t="s">
        <v>253</v>
      </c>
      <c r="N28" s="254">
        <v>2</v>
      </c>
      <c r="O28" s="51" t="str">
        <f t="shared" si="28"/>
        <v>公斤</v>
      </c>
      <c r="P28" s="113" t="s">
        <v>141</v>
      </c>
      <c r="Q28" s="113">
        <v>7</v>
      </c>
      <c r="R28" s="51" t="str">
        <f t="shared" si="29"/>
        <v>公斤</v>
      </c>
      <c r="S28" s="149" t="s">
        <v>126</v>
      </c>
      <c r="T28" s="149">
        <v>0.05</v>
      </c>
      <c r="U28" s="51" t="str">
        <f t="shared" si="30"/>
        <v>公斤</v>
      </c>
      <c r="V28" s="113" t="s">
        <v>333</v>
      </c>
      <c r="W28" s="113">
        <v>1</v>
      </c>
      <c r="X28" s="51" t="str">
        <f t="shared" si="31"/>
        <v>公斤</v>
      </c>
      <c r="Y28" s="131"/>
      <c r="Z28" s="221"/>
      <c r="AA28" s="154"/>
      <c r="AB28" s="99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17"/>
      <c r="B29" s="124"/>
      <c r="C29" s="125"/>
      <c r="D29" s="125"/>
      <c r="E29" s="187"/>
      <c r="F29" s="125"/>
      <c r="G29" s="125"/>
      <c r="H29" s="188"/>
      <c r="I29" s="126"/>
      <c r="J29" s="113"/>
      <c r="K29" s="113"/>
      <c r="L29" s="51" t="str">
        <f t="shared" si="27"/>
        <v/>
      </c>
      <c r="M29" s="254" t="s">
        <v>110</v>
      </c>
      <c r="N29" s="254">
        <v>0.05</v>
      </c>
      <c r="O29" s="51" t="str">
        <f t="shared" si="28"/>
        <v>公斤</v>
      </c>
      <c r="P29" s="113" t="s">
        <v>111</v>
      </c>
      <c r="Q29" s="250">
        <v>0.5</v>
      </c>
      <c r="R29" s="51" t="str">
        <f t="shared" si="29"/>
        <v>公斤</v>
      </c>
      <c r="S29" s="154"/>
      <c r="T29" s="154"/>
      <c r="U29" s="51" t="str">
        <f t="shared" si="30"/>
        <v/>
      </c>
      <c r="V29" s="113" t="s">
        <v>184</v>
      </c>
      <c r="W29" s="113">
        <v>1</v>
      </c>
      <c r="X29" s="51" t="str">
        <f t="shared" si="31"/>
        <v>公斤</v>
      </c>
      <c r="Y29" s="131"/>
      <c r="Z29" s="221"/>
      <c r="AA29" s="154"/>
      <c r="AB29" s="99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17"/>
      <c r="B30" s="124"/>
      <c r="C30" s="125"/>
      <c r="D30" s="125"/>
      <c r="E30" s="187"/>
      <c r="F30" s="125"/>
      <c r="G30" s="125"/>
      <c r="H30" s="188"/>
      <c r="I30" s="126"/>
      <c r="J30" s="113"/>
      <c r="K30" s="113"/>
      <c r="L30" s="51" t="str">
        <f t="shared" si="27"/>
        <v/>
      </c>
      <c r="M30" s="265" t="s">
        <v>135</v>
      </c>
      <c r="N30" s="265">
        <v>0.05</v>
      </c>
      <c r="O30" s="51" t="str">
        <f t="shared" si="28"/>
        <v>公斤</v>
      </c>
      <c r="P30" s="113" t="s">
        <v>110</v>
      </c>
      <c r="Q30" s="113">
        <v>0.05</v>
      </c>
      <c r="R30" s="51" t="str">
        <f t="shared" si="29"/>
        <v>公斤</v>
      </c>
      <c r="S30" s="154"/>
      <c r="T30" s="154"/>
      <c r="U30" s="51" t="str">
        <f t="shared" si="30"/>
        <v/>
      </c>
      <c r="V30" s="113"/>
      <c r="W30" s="113"/>
      <c r="X30" s="51" t="str">
        <f t="shared" si="31"/>
        <v/>
      </c>
      <c r="Y30" s="131"/>
      <c r="Z30" s="221"/>
      <c r="AA30" s="154"/>
      <c r="AB30" s="99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17"/>
      <c r="B31" s="124"/>
      <c r="C31" s="125"/>
      <c r="D31" s="125"/>
      <c r="E31" s="187"/>
      <c r="F31" s="125"/>
      <c r="G31" s="125"/>
      <c r="H31" s="188"/>
      <c r="I31" s="126"/>
      <c r="J31" s="113"/>
      <c r="K31" s="113"/>
      <c r="L31" s="51" t="str">
        <f t="shared" si="27"/>
        <v/>
      </c>
      <c r="M31" s="266"/>
      <c r="N31" s="266"/>
      <c r="O31" s="51" t="str">
        <f t="shared" si="28"/>
        <v/>
      </c>
      <c r="P31" s="113" t="s">
        <v>113</v>
      </c>
      <c r="Q31" s="113">
        <v>0.1</v>
      </c>
      <c r="R31" s="51" t="str">
        <f t="shared" si="29"/>
        <v>公斤</v>
      </c>
      <c r="S31" s="154"/>
      <c r="T31" s="154"/>
      <c r="U31" s="51" t="str">
        <f t="shared" si="30"/>
        <v/>
      </c>
      <c r="V31" s="113"/>
      <c r="W31" s="113"/>
      <c r="X31" s="51" t="str">
        <f t="shared" si="31"/>
        <v/>
      </c>
      <c r="Y31" s="131"/>
      <c r="Z31" s="221"/>
      <c r="AA31" s="154"/>
      <c r="AB31" s="99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18"/>
      <c r="B32" s="145"/>
      <c r="C32" s="191"/>
      <c r="D32" s="191"/>
      <c r="E32" s="192"/>
      <c r="F32" s="191"/>
      <c r="G32" s="191"/>
      <c r="H32" s="193"/>
      <c r="I32" s="194"/>
      <c r="J32" s="249"/>
      <c r="K32" s="249"/>
      <c r="L32" s="141" t="str">
        <f t="shared" si="27"/>
        <v/>
      </c>
      <c r="M32" s="267"/>
      <c r="N32" s="267"/>
      <c r="O32" s="141" t="str">
        <f t="shared" si="28"/>
        <v/>
      </c>
      <c r="P32" s="142"/>
      <c r="Q32" s="142"/>
      <c r="R32" s="141" t="str">
        <f t="shared" si="29"/>
        <v/>
      </c>
      <c r="S32" s="195"/>
      <c r="T32" s="195"/>
      <c r="U32" s="141" t="str">
        <f t="shared" si="30"/>
        <v/>
      </c>
      <c r="V32" s="249"/>
      <c r="W32" s="249"/>
      <c r="X32" s="141" t="str">
        <f t="shared" si="31"/>
        <v/>
      </c>
      <c r="Y32" s="142"/>
      <c r="Z32" s="222"/>
      <c r="AA32" s="154"/>
      <c r="AB32" s="100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78" t="s">
        <v>364</v>
      </c>
      <c r="B33" s="124" t="s">
        <v>103</v>
      </c>
      <c r="C33" s="189">
        <v>5.2</v>
      </c>
      <c r="D33" s="125">
        <v>2</v>
      </c>
      <c r="E33" s="187">
        <v>1.5</v>
      </c>
      <c r="F33" s="125">
        <v>0</v>
      </c>
      <c r="G33" s="125">
        <v>0</v>
      </c>
      <c r="H33" s="190">
        <v>2.7</v>
      </c>
      <c r="I33" s="126">
        <v>673.6</v>
      </c>
      <c r="J33" s="245" t="s">
        <v>234</v>
      </c>
      <c r="K33" s="246"/>
      <c r="L33" s="127"/>
      <c r="M33" s="252" t="s">
        <v>254</v>
      </c>
      <c r="N33" s="253"/>
      <c r="O33" s="127"/>
      <c r="P33" s="297" t="s">
        <v>450</v>
      </c>
      <c r="Q33" s="256"/>
      <c r="R33" s="127"/>
      <c r="S33" s="186" t="s">
        <v>127</v>
      </c>
      <c r="T33" s="186"/>
      <c r="U33" s="127"/>
      <c r="V33" s="245" t="s">
        <v>334</v>
      </c>
      <c r="W33" s="255"/>
      <c r="X33" s="127"/>
      <c r="Y33" s="140" t="s">
        <v>106</v>
      </c>
      <c r="Z33" s="223"/>
      <c r="AA33" s="130"/>
      <c r="AB33" s="103" t="str">
        <f>A33</f>
        <v>q5</v>
      </c>
      <c r="AC33" s="58" t="str">
        <f>J33</f>
        <v>燕麥飯</v>
      </c>
      <c r="AD33" s="58" t="str">
        <f>J34&amp;" "&amp;J35&amp;" "&amp;J36&amp;" "&amp;J37&amp;" "&amp;J38&amp;" "&amp;J39</f>
        <v xml:space="preserve">米 燕麥    </v>
      </c>
      <c r="AE33" s="58" t="str">
        <f>M33</f>
        <v>麥克雞塊</v>
      </c>
      <c r="AF33" s="58" t="str">
        <f>M34&amp;" "&amp;M35&amp;" "&amp;M36&amp;" "&amp;M37&amp;" "&amp;M38&amp;" "&amp;M39</f>
        <v xml:space="preserve">冷凍雞塊     </v>
      </c>
      <c r="AG33" s="58" t="str">
        <f>P33</f>
        <v>泡菜凍腐</v>
      </c>
      <c r="AH33" s="58" t="str">
        <f>P34&amp;" "&amp;P35&amp;" "&amp;P36&amp;" "&amp;P37&amp;" "&amp;P38&amp;" "&amp;P39</f>
        <v xml:space="preserve">凍豆腐 韓式泡菜 甘藍 大蒜 魚板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蘿蔔雞湯</v>
      </c>
      <c r="AN33" s="58" t="str">
        <f>V34&amp;" "&amp;V35&amp;" "&amp;V36&amp;" "&amp;V37&amp;" "&amp;V38&amp;" "&amp;V39</f>
        <v xml:space="preserve">白蘿蔔 肉雞 薑 胡蘿蔔  </v>
      </c>
      <c r="AO33" s="84" t="str">
        <f>Y33</f>
        <v>點心</v>
      </c>
      <c r="AP33" s="84">
        <f>Z33</f>
        <v>0</v>
      </c>
      <c r="AQ33" s="92">
        <f t="shared" ref="AQ33:AQ64" si="32">C33</f>
        <v>5.2</v>
      </c>
      <c r="AR33" s="92">
        <f t="shared" ref="AR33:AR64" si="33">H33</f>
        <v>2.7</v>
      </c>
      <c r="AS33" s="92">
        <f t="shared" ref="AS33:AS64" si="34">E33</f>
        <v>1.5</v>
      </c>
      <c r="AT33" s="92">
        <f t="shared" ref="AT33:AT64" si="35">D33</f>
        <v>2</v>
      </c>
      <c r="AU33" s="92">
        <f t="shared" ref="AU33:AV64" si="36">F33</f>
        <v>0</v>
      </c>
      <c r="AV33" s="92">
        <f t="shared" si="36"/>
        <v>0</v>
      </c>
      <c r="AW33" s="92">
        <f t="shared" ref="AW33:AW64" si="37">I33</f>
        <v>673.6</v>
      </c>
    </row>
    <row r="34" spans="1:49" ht="16.5">
      <c r="A34" s="217"/>
      <c r="B34" s="124"/>
      <c r="C34" s="125"/>
      <c r="D34" s="125"/>
      <c r="E34" s="187"/>
      <c r="F34" s="125"/>
      <c r="G34" s="125"/>
      <c r="H34" s="188"/>
      <c r="I34" s="126"/>
      <c r="J34" s="113" t="s">
        <v>108</v>
      </c>
      <c r="K34" s="113">
        <v>10</v>
      </c>
      <c r="L34" s="51" t="str">
        <f t="shared" ref="L34:L81" si="38">IF(K34,"公斤","")</f>
        <v>公斤</v>
      </c>
      <c r="M34" s="254" t="s">
        <v>255</v>
      </c>
      <c r="N34" s="254">
        <v>5</v>
      </c>
      <c r="O34" s="51" t="str">
        <f t="shared" ref="O34:O81" si="39">IF(N34,"公斤","")</f>
        <v>公斤</v>
      </c>
      <c r="P34" s="296" t="s">
        <v>451</v>
      </c>
      <c r="Q34" s="113">
        <v>6</v>
      </c>
      <c r="R34" s="51" t="str">
        <f t="shared" ref="R34:R81" si="40">IF(Q34,"公斤","")</f>
        <v>公斤</v>
      </c>
      <c r="S34" s="154" t="s">
        <v>127</v>
      </c>
      <c r="T34" s="154">
        <v>7</v>
      </c>
      <c r="U34" s="51" t="str">
        <f t="shared" ref="U34:U81" si="41">IF(T34,"公斤","")</f>
        <v>公斤</v>
      </c>
      <c r="V34" s="113" t="s">
        <v>187</v>
      </c>
      <c r="W34" s="113">
        <v>2.5</v>
      </c>
      <c r="X34" s="51" t="str">
        <f t="shared" ref="X34:X81" si="42">IF(W34,"公斤","")</f>
        <v>公斤</v>
      </c>
      <c r="Y34" s="113" t="s">
        <v>106</v>
      </c>
      <c r="Z34" s="221"/>
      <c r="AA34" s="128"/>
      <c r="AB34" s="99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17"/>
      <c r="B35" s="124"/>
      <c r="C35" s="125"/>
      <c r="D35" s="125"/>
      <c r="E35" s="187"/>
      <c r="F35" s="125"/>
      <c r="G35" s="125"/>
      <c r="H35" s="188"/>
      <c r="I35" s="126"/>
      <c r="J35" s="113" t="s">
        <v>235</v>
      </c>
      <c r="K35" s="113">
        <v>0.4</v>
      </c>
      <c r="L35" s="51" t="str">
        <f t="shared" si="38"/>
        <v>公斤</v>
      </c>
      <c r="M35" s="254"/>
      <c r="N35" s="254"/>
      <c r="O35" s="51" t="str">
        <f t="shared" si="39"/>
        <v/>
      </c>
      <c r="P35" s="113" t="s">
        <v>152</v>
      </c>
      <c r="Q35" s="113">
        <v>2</v>
      </c>
      <c r="R35" s="51" t="str">
        <f t="shared" si="40"/>
        <v>公斤</v>
      </c>
      <c r="S35" s="149" t="s">
        <v>126</v>
      </c>
      <c r="T35" s="149">
        <v>0.05</v>
      </c>
      <c r="U35" s="51" t="str">
        <f t="shared" si="41"/>
        <v>公斤</v>
      </c>
      <c r="V35" s="113" t="s">
        <v>335</v>
      </c>
      <c r="W35" s="113">
        <v>2.8</v>
      </c>
      <c r="X35" s="51" t="str">
        <f t="shared" si="42"/>
        <v>公斤</v>
      </c>
      <c r="Y35" s="131"/>
      <c r="Z35" s="221"/>
      <c r="AA35" s="128"/>
      <c r="AB35" s="99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17"/>
      <c r="B36" s="124"/>
      <c r="C36" s="125"/>
      <c r="D36" s="125"/>
      <c r="E36" s="187"/>
      <c r="F36" s="125"/>
      <c r="G36" s="125"/>
      <c r="H36" s="188"/>
      <c r="I36" s="126"/>
      <c r="J36" s="113"/>
      <c r="K36" s="113"/>
      <c r="L36" s="51" t="str">
        <f t="shared" si="38"/>
        <v/>
      </c>
      <c r="M36" s="254"/>
      <c r="N36" s="254"/>
      <c r="O36" s="51" t="str">
        <f t="shared" si="39"/>
        <v/>
      </c>
      <c r="P36" s="113" t="s">
        <v>139</v>
      </c>
      <c r="Q36" s="250">
        <v>2.5</v>
      </c>
      <c r="R36" s="51" t="str">
        <f t="shared" si="40"/>
        <v>公斤</v>
      </c>
      <c r="S36" s="154"/>
      <c r="T36" s="154"/>
      <c r="U36" s="51" t="str">
        <f t="shared" si="41"/>
        <v/>
      </c>
      <c r="V36" s="113" t="s">
        <v>114</v>
      </c>
      <c r="W36" s="113">
        <v>0.1</v>
      </c>
      <c r="X36" s="51" t="str">
        <f t="shared" si="42"/>
        <v>公斤</v>
      </c>
      <c r="Y36" s="131"/>
      <c r="Z36" s="221"/>
      <c r="AA36" s="128"/>
      <c r="AB36" s="99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17"/>
      <c r="B37" s="124"/>
      <c r="C37" s="125"/>
      <c r="D37" s="125"/>
      <c r="E37" s="187"/>
      <c r="F37" s="125"/>
      <c r="G37" s="125"/>
      <c r="H37" s="188"/>
      <c r="I37" s="126"/>
      <c r="J37" s="113"/>
      <c r="K37" s="113"/>
      <c r="L37" s="51" t="str">
        <f t="shared" si="38"/>
        <v/>
      </c>
      <c r="M37" s="265"/>
      <c r="N37" s="265"/>
      <c r="O37" s="51" t="str">
        <f t="shared" si="39"/>
        <v/>
      </c>
      <c r="P37" s="113" t="s">
        <v>110</v>
      </c>
      <c r="Q37" s="250">
        <v>0.05</v>
      </c>
      <c r="R37" s="51" t="str">
        <f t="shared" si="40"/>
        <v>公斤</v>
      </c>
      <c r="S37" s="154"/>
      <c r="T37" s="154"/>
      <c r="U37" s="51" t="str">
        <f t="shared" si="41"/>
        <v/>
      </c>
      <c r="V37" s="113" t="s">
        <v>111</v>
      </c>
      <c r="W37" s="113">
        <v>0.5</v>
      </c>
      <c r="X37" s="51" t="str">
        <f t="shared" si="42"/>
        <v>公斤</v>
      </c>
      <c r="Y37" s="131"/>
      <c r="Z37" s="221"/>
      <c r="AA37" s="128"/>
      <c r="AB37" s="99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17"/>
      <c r="B38" s="124"/>
      <c r="C38" s="125"/>
      <c r="D38" s="125"/>
      <c r="E38" s="187"/>
      <c r="F38" s="125"/>
      <c r="G38" s="125"/>
      <c r="H38" s="188"/>
      <c r="I38" s="126"/>
      <c r="J38" s="113"/>
      <c r="K38" s="113"/>
      <c r="L38" s="51" t="str">
        <f t="shared" si="38"/>
        <v/>
      </c>
      <c r="M38" s="266"/>
      <c r="N38" s="266"/>
      <c r="O38" s="51" t="str">
        <f t="shared" si="39"/>
        <v/>
      </c>
      <c r="P38" s="296" t="s">
        <v>452</v>
      </c>
      <c r="Q38" s="296">
        <v>1</v>
      </c>
      <c r="R38" s="51" t="str">
        <f t="shared" si="40"/>
        <v>公斤</v>
      </c>
      <c r="S38" s="154"/>
      <c r="T38" s="154"/>
      <c r="U38" s="51" t="str">
        <f t="shared" si="41"/>
        <v/>
      </c>
      <c r="V38" s="113"/>
      <c r="W38" s="113"/>
      <c r="X38" s="51" t="str">
        <f t="shared" si="42"/>
        <v/>
      </c>
      <c r="Y38" s="131"/>
      <c r="Z38" s="221"/>
      <c r="AA38" s="128"/>
      <c r="AB38" s="99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18"/>
      <c r="B39" s="145"/>
      <c r="C39" s="191"/>
      <c r="D39" s="191"/>
      <c r="E39" s="192"/>
      <c r="F39" s="191"/>
      <c r="G39" s="191"/>
      <c r="H39" s="193"/>
      <c r="I39" s="194"/>
      <c r="J39" s="249"/>
      <c r="K39" s="249"/>
      <c r="L39" s="141" t="str">
        <f t="shared" si="38"/>
        <v/>
      </c>
      <c r="M39" s="267"/>
      <c r="N39" s="267"/>
      <c r="O39" s="141" t="str">
        <f t="shared" si="39"/>
        <v/>
      </c>
      <c r="P39" s="142"/>
      <c r="Q39" s="142"/>
      <c r="R39" s="141" t="str">
        <f t="shared" si="40"/>
        <v/>
      </c>
      <c r="S39" s="195"/>
      <c r="T39" s="195"/>
      <c r="U39" s="141" t="str">
        <f t="shared" si="41"/>
        <v/>
      </c>
      <c r="V39" s="249"/>
      <c r="W39" s="249"/>
      <c r="X39" s="141" t="str">
        <f t="shared" si="42"/>
        <v/>
      </c>
      <c r="Y39" s="142"/>
      <c r="Z39" s="222"/>
      <c r="AA39" s="129"/>
      <c r="AB39" s="100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16" t="s">
        <v>365</v>
      </c>
      <c r="B40" s="124" t="s">
        <v>103</v>
      </c>
      <c r="C40" s="189">
        <v>5</v>
      </c>
      <c r="D40" s="125">
        <v>2.4</v>
      </c>
      <c r="E40" s="187">
        <v>2.4</v>
      </c>
      <c r="F40" s="125">
        <v>0</v>
      </c>
      <c r="G40" s="125">
        <v>0</v>
      </c>
      <c r="H40" s="190">
        <v>2.5</v>
      </c>
      <c r="I40" s="126">
        <v>706.4</v>
      </c>
      <c r="J40" s="245" t="s">
        <v>140</v>
      </c>
      <c r="K40" s="246"/>
      <c r="L40" s="127"/>
      <c r="M40" s="252" t="s">
        <v>256</v>
      </c>
      <c r="N40" s="253"/>
      <c r="O40" s="127"/>
      <c r="P40" s="247" t="s">
        <v>291</v>
      </c>
      <c r="Q40" s="256"/>
      <c r="R40" s="127"/>
      <c r="S40" s="186" t="s">
        <v>127</v>
      </c>
      <c r="T40" s="186"/>
      <c r="U40" s="127"/>
      <c r="V40" s="245" t="s">
        <v>336</v>
      </c>
      <c r="W40" s="255"/>
      <c r="X40" s="127"/>
      <c r="Y40" s="140" t="s">
        <v>106</v>
      </c>
      <c r="Z40" s="220"/>
      <c r="AA40" s="130" t="s">
        <v>133</v>
      </c>
      <c r="AB40" s="103" t="str">
        <f>A40</f>
        <v>r1</v>
      </c>
      <c r="AC40" s="58" t="str">
        <f>J40</f>
        <v>白米飯</v>
      </c>
      <c r="AD40" s="58" t="str">
        <f>J41&amp;" "&amp;J42&amp;" "&amp;J43&amp;" "&amp;J44&amp;" "&amp;J45&amp;" "&amp;J46</f>
        <v xml:space="preserve">米     </v>
      </c>
      <c r="AE40" s="58" t="str">
        <f>M40</f>
        <v>瓜仔雞</v>
      </c>
      <c r="AF40" s="58" t="str">
        <f>M41&amp;" "&amp;M42&amp;" "&amp;M43&amp;" "&amp;M44&amp;" "&amp;M45&amp;" "&amp;M46</f>
        <v xml:space="preserve">肉雞 醃漬花胡瓜 胡蘿蔔   </v>
      </c>
      <c r="AG40" s="58" t="str">
        <f>P40</f>
        <v>鮮味時瓜</v>
      </c>
      <c r="AH40" s="58" t="str">
        <f>P41&amp;" "&amp;P42&amp;" "&amp;P43&amp;" "&amp;P44&amp;" "&amp;P45&amp;" "&amp;P46</f>
        <v xml:space="preserve">時瓜 冷凍蟹味棒 胡蘿蔔 大蒜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針菇蔬湯</v>
      </c>
      <c r="AN40" s="58" t="str">
        <f>V41&amp;" "&amp;V42&amp;" "&amp;V43&amp;" "&amp;V44&amp;" "&amp;V45&amp;" "&amp;V46</f>
        <v xml:space="preserve">金針菇 時蔬 薑 軟骨丁  </v>
      </c>
      <c r="AO40" s="84" t="str">
        <f>Y40</f>
        <v>點心</v>
      </c>
      <c r="AP40" s="84">
        <f>Z40</f>
        <v>0</v>
      </c>
      <c r="AQ40" s="92">
        <f t="shared" ref="AQ40:AQ71" si="43">C40</f>
        <v>5</v>
      </c>
      <c r="AR40" s="92">
        <f t="shared" ref="AR40:AR71" si="44">H40</f>
        <v>2.5</v>
      </c>
      <c r="AS40" s="92">
        <f t="shared" ref="AS40:AS71" si="45">E40</f>
        <v>2.4</v>
      </c>
      <c r="AT40" s="92">
        <f t="shared" ref="AT40:AT71" si="46">D40</f>
        <v>2.4</v>
      </c>
      <c r="AU40" s="92">
        <f t="shared" ref="AU40:AV71" si="47">F40</f>
        <v>0</v>
      </c>
      <c r="AV40" s="92">
        <f t="shared" si="47"/>
        <v>0</v>
      </c>
      <c r="AW40" s="92">
        <f t="shared" ref="AW40:AW71" si="48">I40</f>
        <v>706.4</v>
      </c>
    </row>
    <row r="41" spans="1:49" ht="16.5">
      <c r="A41" s="217"/>
      <c r="B41" s="124"/>
      <c r="C41" s="125"/>
      <c r="D41" s="125"/>
      <c r="E41" s="187"/>
      <c r="F41" s="125"/>
      <c r="G41" s="125"/>
      <c r="H41" s="188"/>
      <c r="I41" s="126"/>
      <c r="J41" s="113" t="s">
        <v>108</v>
      </c>
      <c r="K41" s="113">
        <v>10</v>
      </c>
      <c r="L41" s="51" t="str">
        <f t="shared" ref="L41:L88" si="49">IF(K41,"公斤","")</f>
        <v>公斤</v>
      </c>
      <c r="M41" s="254" t="s">
        <v>142</v>
      </c>
      <c r="N41" s="254">
        <v>9</v>
      </c>
      <c r="O41" s="51" t="str">
        <f t="shared" ref="O41:O88" si="50">IF(N41,"公斤","")</f>
        <v>公斤</v>
      </c>
      <c r="P41" s="113" t="s">
        <v>116</v>
      </c>
      <c r="Q41" s="113">
        <v>6.5</v>
      </c>
      <c r="R41" s="51" t="str">
        <f t="shared" ref="R41:R88" si="51">IF(Q41,"公斤","")</f>
        <v>公斤</v>
      </c>
      <c r="S41" s="154" t="s">
        <v>127</v>
      </c>
      <c r="T41" s="154">
        <v>7</v>
      </c>
      <c r="U41" s="51" t="str">
        <f t="shared" ref="U41:U88" si="52">IF(T41,"公斤","")</f>
        <v>公斤</v>
      </c>
      <c r="V41" s="113" t="s">
        <v>154</v>
      </c>
      <c r="W41" s="113">
        <v>1</v>
      </c>
      <c r="X41" s="51" t="str">
        <f t="shared" ref="X41:X88" si="53">IF(W41,"公斤","")</f>
        <v>公斤</v>
      </c>
      <c r="Y41" s="113" t="s">
        <v>106</v>
      </c>
      <c r="Z41" s="221"/>
      <c r="AA41" s="128" t="s">
        <v>133</v>
      </c>
      <c r="AB41" s="99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17"/>
      <c r="B42" s="124"/>
      <c r="C42" s="125"/>
      <c r="D42" s="125"/>
      <c r="E42" s="187"/>
      <c r="F42" s="125"/>
      <c r="G42" s="125"/>
      <c r="H42" s="188"/>
      <c r="I42" s="126"/>
      <c r="J42" s="113"/>
      <c r="K42" s="113"/>
      <c r="L42" s="51" t="str">
        <f t="shared" si="49"/>
        <v/>
      </c>
      <c r="M42" s="254" t="s">
        <v>257</v>
      </c>
      <c r="N42" s="254">
        <v>2</v>
      </c>
      <c r="O42" s="51" t="str">
        <f t="shared" si="50"/>
        <v>公斤</v>
      </c>
      <c r="P42" s="113" t="s">
        <v>192</v>
      </c>
      <c r="Q42" s="113">
        <v>0.5</v>
      </c>
      <c r="R42" s="51" t="str">
        <f t="shared" si="51"/>
        <v>公斤</v>
      </c>
      <c r="S42" s="149" t="s">
        <v>126</v>
      </c>
      <c r="T42" s="149">
        <v>0.05</v>
      </c>
      <c r="U42" s="51" t="str">
        <f t="shared" si="52"/>
        <v>公斤</v>
      </c>
      <c r="V42" s="113" t="s">
        <v>1</v>
      </c>
      <c r="W42" s="113">
        <v>2</v>
      </c>
      <c r="X42" s="51" t="str">
        <f t="shared" si="53"/>
        <v>公斤</v>
      </c>
      <c r="Y42" s="131"/>
      <c r="Z42" s="221"/>
      <c r="AA42" s="128"/>
      <c r="AB42" s="99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17"/>
      <c r="B43" s="124"/>
      <c r="C43" s="125"/>
      <c r="D43" s="125"/>
      <c r="E43" s="187"/>
      <c r="F43" s="125"/>
      <c r="G43" s="125"/>
      <c r="H43" s="188"/>
      <c r="I43" s="126"/>
      <c r="J43" s="113"/>
      <c r="K43" s="113"/>
      <c r="L43" s="51" t="str">
        <f t="shared" si="49"/>
        <v/>
      </c>
      <c r="M43" s="254" t="s">
        <v>111</v>
      </c>
      <c r="N43" s="254">
        <v>0.5</v>
      </c>
      <c r="O43" s="51" t="str">
        <f t="shared" si="50"/>
        <v>公斤</v>
      </c>
      <c r="P43" s="113" t="s">
        <v>111</v>
      </c>
      <c r="Q43" s="250">
        <v>0.5</v>
      </c>
      <c r="R43" s="51" t="str">
        <f t="shared" si="51"/>
        <v>公斤</v>
      </c>
      <c r="S43" s="154"/>
      <c r="T43" s="154"/>
      <c r="U43" s="51" t="str">
        <f t="shared" si="52"/>
        <v/>
      </c>
      <c r="V43" s="113" t="s">
        <v>114</v>
      </c>
      <c r="W43" s="113">
        <v>0.1</v>
      </c>
      <c r="X43" s="51" t="str">
        <f t="shared" si="53"/>
        <v>公斤</v>
      </c>
      <c r="Y43" s="131"/>
      <c r="Z43" s="221"/>
      <c r="AA43" s="128"/>
      <c r="AB43" s="99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17"/>
      <c r="B44" s="124"/>
      <c r="C44" s="125"/>
      <c r="D44" s="125"/>
      <c r="E44" s="187"/>
      <c r="F44" s="125"/>
      <c r="G44" s="125"/>
      <c r="H44" s="188"/>
      <c r="I44" s="126"/>
      <c r="J44" s="113"/>
      <c r="K44" s="113"/>
      <c r="L44" s="51" t="str">
        <f t="shared" si="49"/>
        <v/>
      </c>
      <c r="M44" s="265"/>
      <c r="N44" s="265"/>
      <c r="O44" s="51" t="str">
        <f t="shared" si="50"/>
        <v/>
      </c>
      <c r="P44" s="113" t="s">
        <v>110</v>
      </c>
      <c r="Q44" s="113">
        <v>0.05</v>
      </c>
      <c r="R44" s="51" t="str">
        <f t="shared" si="51"/>
        <v>公斤</v>
      </c>
      <c r="S44" s="154"/>
      <c r="T44" s="154"/>
      <c r="U44" s="51" t="str">
        <f t="shared" si="52"/>
        <v/>
      </c>
      <c r="V44" s="296" t="s">
        <v>449</v>
      </c>
      <c r="W44" s="296">
        <v>1</v>
      </c>
      <c r="X44" s="51" t="str">
        <f t="shared" si="53"/>
        <v>公斤</v>
      </c>
      <c r="Y44" s="131"/>
      <c r="Z44" s="221"/>
      <c r="AA44" s="128"/>
      <c r="AB44" s="99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17"/>
      <c r="B45" s="124"/>
      <c r="C45" s="125"/>
      <c r="D45" s="125"/>
      <c r="E45" s="187"/>
      <c r="F45" s="125"/>
      <c r="G45" s="125"/>
      <c r="H45" s="188"/>
      <c r="I45" s="126"/>
      <c r="J45" s="113"/>
      <c r="K45" s="113"/>
      <c r="L45" s="51" t="str">
        <f t="shared" si="49"/>
        <v/>
      </c>
      <c r="M45" s="266"/>
      <c r="N45" s="266"/>
      <c r="O45" s="51" t="str">
        <f t="shared" si="50"/>
        <v/>
      </c>
      <c r="P45" s="113"/>
      <c r="Q45" s="113"/>
      <c r="R45" s="51" t="str">
        <f t="shared" si="51"/>
        <v/>
      </c>
      <c r="S45" s="154"/>
      <c r="T45" s="154"/>
      <c r="U45" s="51" t="str">
        <f t="shared" si="52"/>
        <v/>
      </c>
      <c r="V45" s="113"/>
      <c r="W45" s="113"/>
      <c r="X45" s="51" t="str">
        <f t="shared" si="53"/>
        <v/>
      </c>
      <c r="Y45" s="131"/>
      <c r="Z45" s="221"/>
      <c r="AA45" s="128"/>
      <c r="AB45" s="99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18"/>
      <c r="B46" s="145"/>
      <c r="C46" s="191"/>
      <c r="D46" s="191"/>
      <c r="E46" s="192"/>
      <c r="F46" s="191"/>
      <c r="G46" s="191"/>
      <c r="H46" s="193"/>
      <c r="I46" s="194"/>
      <c r="J46" s="249"/>
      <c r="K46" s="249"/>
      <c r="L46" s="141" t="str">
        <f t="shared" si="49"/>
        <v/>
      </c>
      <c r="M46" s="267"/>
      <c r="N46" s="267"/>
      <c r="O46" s="141" t="str">
        <f t="shared" si="50"/>
        <v/>
      </c>
      <c r="P46" s="142"/>
      <c r="Q46" s="142"/>
      <c r="R46" s="141" t="str">
        <f t="shared" si="51"/>
        <v/>
      </c>
      <c r="S46" s="195"/>
      <c r="T46" s="195"/>
      <c r="U46" s="141" t="str">
        <f t="shared" si="52"/>
        <v/>
      </c>
      <c r="V46" s="249"/>
      <c r="W46" s="249"/>
      <c r="X46" s="141" t="str">
        <f t="shared" si="53"/>
        <v/>
      </c>
      <c r="Y46" s="142"/>
      <c r="Z46" s="222"/>
      <c r="AA46" s="129"/>
      <c r="AB46" s="100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16" t="s">
        <v>366</v>
      </c>
      <c r="B47" s="124" t="s">
        <v>103</v>
      </c>
      <c r="C47" s="189">
        <v>5</v>
      </c>
      <c r="D47" s="125">
        <v>2.1</v>
      </c>
      <c r="E47" s="187">
        <v>1.7</v>
      </c>
      <c r="F47" s="125">
        <v>0</v>
      </c>
      <c r="G47" s="125">
        <v>0</v>
      </c>
      <c r="H47" s="190">
        <v>2.5</v>
      </c>
      <c r="I47" s="126">
        <v>672.4</v>
      </c>
      <c r="J47" s="245" t="s">
        <v>147</v>
      </c>
      <c r="K47" s="246"/>
      <c r="L47" s="127"/>
      <c r="M47" s="252" t="s">
        <v>258</v>
      </c>
      <c r="N47" s="253"/>
      <c r="O47" s="127"/>
      <c r="P47" s="247" t="s">
        <v>292</v>
      </c>
      <c r="Q47" s="256"/>
      <c r="R47" s="127"/>
      <c r="S47" s="186" t="s">
        <v>127</v>
      </c>
      <c r="T47" s="186"/>
      <c r="U47" s="127"/>
      <c r="V47" s="245" t="s">
        <v>136</v>
      </c>
      <c r="W47" s="255"/>
      <c r="X47" s="127"/>
      <c r="Y47" s="140" t="s">
        <v>106</v>
      </c>
      <c r="Z47" s="220"/>
      <c r="AA47" s="153"/>
      <c r="AB47" s="103" t="str">
        <f>A47</f>
        <v>r2</v>
      </c>
      <c r="AC47" s="58" t="str">
        <f>J47</f>
        <v>糙米飯</v>
      </c>
      <c r="AD47" s="58" t="str">
        <f>J48&amp;" "&amp;J49&amp;" "&amp;J50&amp;" "&amp;J51&amp;" "&amp;J52&amp;" "&amp;J53</f>
        <v xml:space="preserve">米 糙米    </v>
      </c>
      <c r="AE47" s="58" t="str">
        <f>M47</f>
        <v>香炸魚排</v>
      </c>
      <c r="AF47" s="58" t="str">
        <f>M48&amp;" "&amp;M49&amp;" "&amp;M50&amp;" "&amp;M51&amp;" "&amp;M52&amp;" "&amp;M53</f>
        <v xml:space="preserve">魚排     </v>
      </c>
      <c r="AG47" s="58" t="str">
        <f>P47</f>
        <v>番茄炒蛋</v>
      </c>
      <c r="AH47" s="58" t="str">
        <f>P48&amp;" "&amp;P49&amp;" "&amp;P50&amp;" "&amp;P51&amp;" "&amp;P52&amp;" "&amp;P53</f>
        <v xml:space="preserve">大番茄 蛋 大蒜 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時瓜湯</v>
      </c>
      <c r="AN47" s="58" t="str">
        <f>V48&amp;" "&amp;V49&amp;" "&amp;V50&amp;" "&amp;V51&amp;" "&amp;V52&amp;" "&amp;V53</f>
        <v xml:space="preserve">時瓜 胡蘿蔔 薑 軟骨丁  </v>
      </c>
      <c r="AO47" s="84" t="str">
        <f>Y47</f>
        <v>點心</v>
      </c>
      <c r="AP47" s="84">
        <f>Z47</f>
        <v>0</v>
      </c>
      <c r="AQ47" s="92">
        <f t="shared" ref="AQ47:AQ78" si="54">C47</f>
        <v>5</v>
      </c>
      <c r="AR47" s="92">
        <f t="shared" ref="AR47:AR78" si="55">H47</f>
        <v>2.5</v>
      </c>
      <c r="AS47" s="92">
        <f t="shared" ref="AS47:AS78" si="56">E47</f>
        <v>1.7</v>
      </c>
      <c r="AT47" s="92">
        <f t="shared" ref="AT47:AT78" si="57">D47</f>
        <v>2.1</v>
      </c>
      <c r="AU47" s="92">
        <f t="shared" ref="AU47:AV78" si="58">F47</f>
        <v>0</v>
      </c>
      <c r="AV47" s="92">
        <f t="shared" si="58"/>
        <v>0</v>
      </c>
      <c r="AW47" s="92">
        <f t="shared" ref="AW47:AW78" si="59">I47</f>
        <v>672.4</v>
      </c>
    </row>
    <row r="48" spans="1:49" ht="16.5">
      <c r="A48" s="217"/>
      <c r="B48" s="124"/>
      <c r="C48" s="125"/>
      <c r="D48" s="125"/>
      <c r="E48" s="187"/>
      <c r="F48" s="125"/>
      <c r="G48" s="125"/>
      <c r="H48" s="188"/>
      <c r="I48" s="126"/>
      <c r="J48" s="113" t="s">
        <v>108</v>
      </c>
      <c r="K48" s="113">
        <v>7</v>
      </c>
      <c r="L48" s="51" t="str">
        <f t="shared" ref="L48" si="60">IF(K48,"公斤","")</f>
        <v>公斤</v>
      </c>
      <c r="M48" s="254" t="s">
        <v>259</v>
      </c>
      <c r="N48" s="254">
        <v>6.5</v>
      </c>
      <c r="O48" s="51" t="str">
        <f t="shared" ref="O48" si="61">IF(N48,"公斤","")</f>
        <v>公斤</v>
      </c>
      <c r="P48" s="113" t="s">
        <v>293</v>
      </c>
      <c r="Q48" s="113">
        <v>5</v>
      </c>
      <c r="R48" s="51" t="str">
        <f t="shared" ref="R48" si="62">IF(Q48,"公斤","")</f>
        <v>公斤</v>
      </c>
      <c r="S48" s="154" t="s">
        <v>127</v>
      </c>
      <c r="T48" s="154">
        <v>7</v>
      </c>
      <c r="U48" s="51" t="str">
        <f t="shared" ref="U48" si="63">IF(T48,"公斤","")</f>
        <v>公斤</v>
      </c>
      <c r="V48" s="113" t="s">
        <v>116</v>
      </c>
      <c r="W48" s="113">
        <v>4</v>
      </c>
      <c r="X48" s="51" t="str">
        <f t="shared" ref="X48" si="64">IF(W48,"公斤","")</f>
        <v>公斤</v>
      </c>
      <c r="Y48" s="113" t="s">
        <v>106</v>
      </c>
      <c r="Z48" s="221"/>
      <c r="AA48" s="154"/>
      <c r="AB48" s="99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17"/>
      <c r="B49" s="124"/>
      <c r="C49" s="125"/>
      <c r="D49" s="125"/>
      <c r="E49" s="187"/>
      <c r="F49" s="125"/>
      <c r="G49" s="125"/>
      <c r="H49" s="188"/>
      <c r="I49" s="126"/>
      <c r="J49" s="113" t="s">
        <v>148</v>
      </c>
      <c r="K49" s="113">
        <v>3</v>
      </c>
      <c r="L49" s="51" t="str">
        <f t="shared" si="27"/>
        <v>公斤</v>
      </c>
      <c r="M49" s="254"/>
      <c r="N49" s="254"/>
      <c r="O49" s="51" t="str">
        <f t="shared" si="28"/>
        <v/>
      </c>
      <c r="P49" s="113" t="s">
        <v>202</v>
      </c>
      <c r="Q49" s="113">
        <v>3</v>
      </c>
      <c r="R49" s="51" t="str">
        <f t="shared" si="29"/>
        <v>公斤</v>
      </c>
      <c r="S49" s="149" t="s">
        <v>126</v>
      </c>
      <c r="T49" s="149">
        <v>0.05</v>
      </c>
      <c r="U49" s="51" t="str">
        <f t="shared" si="30"/>
        <v>公斤</v>
      </c>
      <c r="V49" s="113" t="s">
        <v>111</v>
      </c>
      <c r="W49" s="113">
        <v>0.5</v>
      </c>
      <c r="X49" s="51" t="str">
        <f t="shared" si="31"/>
        <v>公斤</v>
      </c>
      <c r="Y49" s="131"/>
      <c r="Z49" s="221"/>
      <c r="AA49" s="154"/>
      <c r="AB49" s="99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17"/>
      <c r="B50" s="124"/>
      <c r="C50" s="125"/>
      <c r="D50" s="125"/>
      <c r="E50" s="187"/>
      <c r="F50" s="125"/>
      <c r="G50" s="125"/>
      <c r="H50" s="188"/>
      <c r="I50" s="126"/>
      <c r="J50" s="113"/>
      <c r="K50" s="113"/>
      <c r="L50" s="51" t="str">
        <f t="shared" si="27"/>
        <v/>
      </c>
      <c r="M50" s="254"/>
      <c r="N50" s="254"/>
      <c r="O50" s="51" t="str">
        <f t="shared" si="28"/>
        <v/>
      </c>
      <c r="P50" s="113" t="s">
        <v>110</v>
      </c>
      <c r="Q50" s="250">
        <v>0.05</v>
      </c>
      <c r="R50" s="51" t="str">
        <f t="shared" si="29"/>
        <v>公斤</v>
      </c>
      <c r="S50" s="154"/>
      <c r="T50" s="154"/>
      <c r="U50" s="51" t="str">
        <f t="shared" si="30"/>
        <v/>
      </c>
      <c r="V50" s="113" t="s">
        <v>114</v>
      </c>
      <c r="W50" s="113">
        <v>0.1</v>
      </c>
      <c r="X50" s="51" t="str">
        <f t="shared" si="31"/>
        <v>公斤</v>
      </c>
      <c r="Y50" s="131"/>
      <c r="Z50" s="221"/>
      <c r="AA50" s="154"/>
      <c r="AB50" s="99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17"/>
      <c r="B51" s="124"/>
      <c r="C51" s="125"/>
      <c r="D51" s="125"/>
      <c r="E51" s="187"/>
      <c r="F51" s="125"/>
      <c r="G51" s="125"/>
      <c r="H51" s="188"/>
      <c r="I51" s="126"/>
      <c r="J51" s="113"/>
      <c r="K51" s="113"/>
      <c r="L51" s="51" t="str">
        <f t="shared" si="27"/>
        <v/>
      </c>
      <c r="M51" s="265"/>
      <c r="N51" s="265"/>
      <c r="O51" s="51" t="str">
        <f t="shared" si="28"/>
        <v/>
      </c>
      <c r="P51" s="113"/>
      <c r="Q51" s="113"/>
      <c r="R51" s="51" t="str">
        <f t="shared" si="29"/>
        <v/>
      </c>
      <c r="S51" s="154"/>
      <c r="T51" s="154"/>
      <c r="U51" s="51" t="str">
        <f t="shared" si="30"/>
        <v/>
      </c>
      <c r="V51" s="296" t="s">
        <v>449</v>
      </c>
      <c r="W51" s="296">
        <v>1</v>
      </c>
      <c r="X51" s="51" t="str">
        <f t="shared" si="31"/>
        <v>公斤</v>
      </c>
      <c r="Y51" s="131"/>
      <c r="Z51" s="221"/>
      <c r="AA51" s="154"/>
      <c r="AB51" s="99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17"/>
      <c r="B52" s="124"/>
      <c r="C52" s="125"/>
      <c r="D52" s="125"/>
      <c r="E52" s="187"/>
      <c r="F52" s="125"/>
      <c r="G52" s="125"/>
      <c r="H52" s="188"/>
      <c r="I52" s="126"/>
      <c r="J52" s="113"/>
      <c r="K52" s="113"/>
      <c r="L52" s="51" t="str">
        <f t="shared" si="27"/>
        <v/>
      </c>
      <c r="M52" s="266"/>
      <c r="N52" s="266"/>
      <c r="O52" s="51" t="str">
        <f t="shared" si="28"/>
        <v/>
      </c>
      <c r="P52" s="113"/>
      <c r="Q52" s="113"/>
      <c r="R52" s="51" t="str">
        <f t="shared" si="29"/>
        <v/>
      </c>
      <c r="S52" s="154"/>
      <c r="T52" s="154"/>
      <c r="U52" s="51" t="str">
        <f t="shared" si="30"/>
        <v/>
      </c>
      <c r="V52" s="113"/>
      <c r="W52" s="113"/>
      <c r="X52" s="51" t="str">
        <f t="shared" si="31"/>
        <v/>
      </c>
      <c r="Y52" s="131"/>
      <c r="Z52" s="221"/>
      <c r="AA52" s="154"/>
      <c r="AB52" s="99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18"/>
      <c r="B53" s="145"/>
      <c r="C53" s="191"/>
      <c r="D53" s="191"/>
      <c r="E53" s="192"/>
      <c r="F53" s="191"/>
      <c r="G53" s="191"/>
      <c r="H53" s="193"/>
      <c r="I53" s="194"/>
      <c r="J53" s="249"/>
      <c r="K53" s="249"/>
      <c r="L53" s="141" t="str">
        <f t="shared" si="27"/>
        <v/>
      </c>
      <c r="M53" s="267"/>
      <c r="N53" s="267"/>
      <c r="O53" s="141" t="str">
        <f t="shared" si="28"/>
        <v/>
      </c>
      <c r="P53" s="142"/>
      <c r="Q53" s="142"/>
      <c r="R53" s="141" t="str">
        <f t="shared" si="29"/>
        <v/>
      </c>
      <c r="S53" s="195"/>
      <c r="T53" s="195"/>
      <c r="U53" s="141" t="str">
        <f t="shared" si="30"/>
        <v/>
      </c>
      <c r="V53" s="249"/>
      <c r="W53" s="249"/>
      <c r="X53" s="141" t="str">
        <f t="shared" si="31"/>
        <v/>
      </c>
      <c r="Y53" s="142"/>
      <c r="Z53" s="222"/>
      <c r="AA53" s="155"/>
      <c r="AB53" s="100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16" t="s">
        <v>367</v>
      </c>
      <c r="B54" s="124" t="s">
        <v>103</v>
      </c>
      <c r="C54" s="189">
        <v>5.3</v>
      </c>
      <c r="D54" s="125">
        <v>2.2999999999999998</v>
      </c>
      <c r="E54" s="187">
        <v>1.5</v>
      </c>
      <c r="F54" s="125">
        <v>0</v>
      </c>
      <c r="G54" s="125">
        <v>0</v>
      </c>
      <c r="H54" s="190">
        <v>3</v>
      </c>
      <c r="I54" s="126">
        <v>738.3</v>
      </c>
      <c r="J54" s="245" t="s">
        <v>236</v>
      </c>
      <c r="K54" s="246"/>
      <c r="L54" s="127"/>
      <c r="M54" s="252" t="s">
        <v>260</v>
      </c>
      <c r="N54" s="253"/>
      <c r="O54" s="127"/>
      <c r="P54" s="247" t="s">
        <v>294</v>
      </c>
      <c r="Q54" s="256"/>
      <c r="R54" s="127"/>
      <c r="S54" s="186" t="s">
        <v>127</v>
      </c>
      <c r="T54" s="186"/>
      <c r="U54" s="127"/>
      <c r="V54" s="245" t="s">
        <v>337</v>
      </c>
      <c r="W54" s="255"/>
      <c r="X54" s="127"/>
      <c r="Y54" s="140" t="s">
        <v>106</v>
      </c>
      <c r="Z54" s="220"/>
      <c r="AA54" s="130"/>
      <c r="AB54" s="103" t="str">
        <f>A54</f>
        <v>r3</v>
      </c>
      <c r="AC54" s="58" t="str">
        <f>J54</f>
        <v>咖哩麵特餐</v>
      </c>
      <c r="AD54" s="58" t="str">
        <f>J55&amp;" "&amp;J56&amp;" "&amp;J57&amp;" "&amp;J58&amp;" "&amp;J59&amp;" "&amp;J60</f>
        <v xml:space="preserve">麵條     </v>
      </c>
      <c r="AE54" s="58" t="str">
        <f>M54</f>
        <v>咖哩肉片</v>
      </c>
      <c r="AF54" s="58" t="str">
        <f>M55&amp;" "&amp;M56&amp;" "&amp;M57&amp;" "&amp;M60&amp;" "&amp;M58&amp;" "&amp;M59</f>
        <v xml:space="preserve">豬後腿肉 馬鈴薯 胡蘿蔔  咖哩粉 </v>
      </c>
      <c r="AG54" s="58" t="str">
        <f>P54</f>
        <v>蜜汁豆干</v>
      </c>
      <c r="AH54" s="58" t="str">
        <f>P55&amp;" "&amp;P56&amp;" "&amp;P57&amp;" "&amp;P58&amp;" "&amp;P59&amp;" "&amp;P60</f>
        <v xml:space="preserve">豆干 芝麻(熟) 滷包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味噌湯</v>
      </c>
      <c r="AN54" s="58" t="str">
        <f>V55&amp;" "&amp;V56&amp;" "&amp;V57&amp;" "&amp;V58&amp;" "&amp;V59&amp;" "&amp;V60</f>
        <v xml:space="preserve">乾裙帶菜 味噌 薑 柴魚片 白蘿蔔 </v>
      </c>
      <c r="AO54" s="84" t="str">
        <f>Y54</f>
        <v>點心</v>
      </c>
      <c r="AP54" s="84">
        <f>Z54</f>
        <v>0</v>
      </c>
      <c r="AQ54" s="92">
        <f t="shared" ref="AQ54:AQ85" si="65">C54</f>
        <v>5.3</v>
      </c>
      <c r="AR54" s="92">
        <f t="shared" ref="AR54:AR85" si="66">H54</f>
        <v>3</v>
      </c>
      <c r="AS54" s="92">
        <f t="shared" ref="AS54:AS85" si="67">E54</f>
        <v>1.5</v>
      </c>
      <c r="AT54" s="92">
        <f t="shared" ref="AT54:AT85" si="68">D54</f>
        <v>2.2999999999999998</v>
      </c>
      <c r="AU54" s="92">
        <f t="shared" ref="AU54:AV85" si="69">F54</f>
        <v>0</v>
      </c>
      <c r="AV54" s="92">
        <f t="shared" si="69"/>
        <v>0</v>
      </c>
      <c r="AW54" s="92">
        <f t="shared" ref="AW54:AW85" si="70">I54</f>
        <v>738.3</v>
      </c>
    </row>
    <row r="55" spans="1:49" ht="16.5">
      <c r="A55" s="217"/>
      <c r="B55" s="124"/>
      <c r="C55" s="125"/>
      <c r="D55" s="125"/>
      <c r="E55" s="187"/>
      <c r="F55" s="125"/>
      <c r="G55" s="125"/>
      <c r="H55" s="188"/>
      <c r="I55" s="126"/>
      <c r="J55" s="113" t="s">
        <v>237</v>
      </c>
      <c r="K55" s="113">
        <v>15</v>
      </c>
      <c r="L55" s="51" t="str">
        <f t="shared" ref="L55" si="71">IF(K55,"公斤","")</f>
        <v>公斤</v>
      </c>
      <c r="M55" s="254" t="s">
        <v>261</v>
      </c>
      <c r="N55" s="254">
        <v>6</v>
      </c>
      <c r="O55" s="51" t="str">
        <f t="shared" ref="O55" si="72">IF(N55,"公斤","")</f>
        <v>公斤</v>
      </c>
      <c r="P55" s="113" t="s">
        <v>158</v>
      </c>
      <c r="Q55" s="113">
        <v>5</v>
      </c>
      <c r="R55" s="51" t="str">
        <f t="shared" ref="R55" si="73">IF(Q55,"公斤","")</f>
        <v>公斤</v>
      </c>
      <c r="S55" s="154" t="s">
        <v>127</v>
      </c>
      <c r="T55" s="154">
        <v>7</v>
      </c>
      <c r="U55" s="51" t="str">
        <f t="shared" ref="U55" si="74">IF(T55,"公斤","")</f>
        <v>公斤</v>
      </c>
      <c r="V55" s="113" t="s">
        <v>338</v>
      </c>
      <c r="W55" s="113">
        <v>0.2</v>
      </c>
      <c r="X55" s="51" t="str">
        <f t="shared" ref="X55" si="75">IF(W55,"公斤","")</f>
        <v>公斤</v>
      </c>
      <c r="Y55" s="113" t="s">
        <v>106</v>
      </c>
      <c r="Z55" s="221"/>
      <c r="AA55" s="128"/>
      <c r="AB55" s="99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17"/>
      <c r="B56" s="124"/>
      <c r="C56" s="125"/>
      <c r="D56" s="125"/>
      <c r="E56" s="187"/>
      <c r="F56" s="125"/>
      <c r="G56" s="125"/>
      <c r="H56" s="188"/>
      <c r="I56" s="126"/>
      <c r="J56" s="113"/>
      <c r="K56" s="113"/>
      <c r="L56" s="51" t="str">
        <f t="shared" si="38"/>
        <v/>
      </c>
      <c r="M56" s="254" t="s">
        <v>150</v>
      </c>
      <c r="N56" s="254">
        <v>3</v>
      </c>
      <c r="O56" s="51" t="str">
        <f t="shared" si="39"/>
        <v>公斤</v>
      </c>
      <c r="P56" s="113" t="s">
        <v>149</v>
      </c>
      <c r="Q56" s="113">
        <v>0.01</v>
      </c>
      <c r="R56" s="51" t="str">
        <f t="shared" si="40"/>
        <v>公斤</v>
      </c>
      <c r="S56" s="149" t="s">
        <v>126</v>
      </c>
      <c r="T56" s="149">
        <v>0.05</v>
      </c>
      <c r="U56" s="51" t="str">
        <f t="shared" si="41"/>
        <v>公斤</v>
      </c>
      <c r="V56" s="113" t="s">
        <v>204</v>
      </c>
      <c r="W56" s="113">
        <v>0.1</v>
      </c>
      <c r="X56" s="51" t="str">
        <f t="shared" si="42"/>
        <v>公斤</v>
      </c>
      <c r="Y56" s="131"/>
      <c r="Z56" s="221"/>
      <c r="AA56" s="128"/>
      <c r="AB56" s="99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17"/>
      <c r="B57" s="124"/>
      <c r="C57" s="125"/>
      <c r="D57" s="125"/>
      <c r="E57" s="187"/>
      <c r="F57" s="125"/>
      <c r="G57" s="125"/>
      <c r="H57" s="188"/>
      <c r="I57" s="126"/>
      <c r="J57" s="113"/>
      <c r="K57" s="113"/>
      <c r="L57" s="51" t="str">
        <f t="shared" si="38"/>
        <v/>
      </c>
      <c r="M57" s="254" t="s">
        <v>111</v>
      </c>
      <c r="N57" s="254">
        <v>3</v>
      </c>
      <c r="O57" s="51" t="str">
        <f t="shared" si="39"/>
        <v>公斤</v>
      </c>
      <c r="P57" s="113" t="s">
        <v>137</v>
      </c>
      <c r="Q57" s="250"/>
      <c r="R57" s="51" t="str">
        <f t="shared" si="40"/>
        <v/>
      </c>
      <c r="S57" s="154"/>
      <c r="T57" s="154"/>
      <c r="U57" s="51" t="str">
        <f t="shared" si="41"/>
        <v/>
      </c>
      <c r="V57" s="113" t="s">
        <v>201</v>
      </c>
      <c r="W57" s="113">
        <v>0.05</v>
      </c>
      <c r="X57" s="51" t="str">
        <f t="shared" si="42"/>
        <v>公斤</v>
      </c>
      <c r="Y57" s="131"/>
      <c r="Z57" s="221"/>
      <c r="AA57" s="128"/>
      <c r="AB57" s="99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17"/>
      <c r="B58" s="124"/>
      <c r="C58" s="125"/>
      <c r="D58" s="125"/>
      <c r="E58" s="187"/>
      <c r="F58" s="125"/>
      <c r="G58" s="125"/>
      <c r="H58" s="188"/>
      <c r="I58" s="126"/>
      <c r="J58" s="113"/>
      <c r="K58" s="113"/>
      <c r="L58" s="51" t="str">
        <f t="shared" si="38"/>
        <v/>
      </c>
      <c r="M58" s="265" t="s">
        <v>156</v>
      </c>
      <c r="N58" s="265"/>
      <c r="O58" s="51" t="str">
        <f t="shared" si="39"/>
        <v/>
      </c>
      <c r="P58" s="113"/>
      <c r="Q58" s="113"/>
      <c r="R58" s="51" t="str">
        <f t="shared" si="40"/>
        <v/>
      </c>
      <c r="S58" s="154"/>
      <c r="T58" s="154"/>
      <c r="U58" s="51" t="str">
        <f t="shared" si="41"/>
        <v/>
      </c>
      <c r="V58" s="113" t="s">
        <v>197</v>
      </c>
      <c r="W58" s="113"/>
      <c r="X58" s="51" t="str">
        <f t="shared" si="42"/>
        <v/>
      </c>
      <c r="Y58" s="131"/>
      <c r="Z58" s="221"/>
      <c r="AA58" s="128"/>
      <c r="AB58" s="99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17"/>
      <c r="B59" s="124"/>
      <c r="C59" s="125"/>
      <c r="D59" s="125"/>
      <c r="E59" s="187"/>
      <c r="F59" s="125"/>
      <c r="G59" s="125"/>
      <c r="H59" s="188"/>
      <c r="I59" s="126"/>
      <c r="J59" s="113"/>
      <c r="K59" s="113"/>
      <c r="L59" s="51" t="str">
        <f t="shared" si="38"/>
        <v/>
      </c>
      <c r="M59" s="266"/>
      <c r="N59" s="266"/>
      <c r="O59" s="51" t="str">
        <f t="shared" si="39"/>
        <v/>
      </c>
      <c r="P59" s="113"/>
      <c r="Q59" s="113"/>
      <c r="R59" s="51" t="str">
        <f t="shared" si="40"/>
        <v/>
      </c>
      <c r="S59" s="154"/>
      <c r="T59" s="154"/>
      <c r="U59" s="51" t="str">
        <f t="shared" si="41"/>
        <v/>
      </c>
      <c r="V59" s="113" t="s">
        <v>196</v>
      </c>
      <c r="W59" s="113">
        <v>3</v>
      </c>
      <c r="X59" s="51" t="str">
        <f t="shared" si="42"/>
        <v>公斤</v>
      </c>
      <c r="Y59" s="131"/>
      <c r="Z59" s="221"/>
      <c r="AA59" s="128"/>
      <c r="AB59" s="99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18"/>
      <c r="B60" s="145"/>
      <c r="C60" s="191"/>
      <c r="D60" s="191"/>
      <c r="E60" s="192"/>
      <c r="F60" s="191"/>
      <c r="G60" s="191"/>
      <c r="H60" s="193"/>
      <c r="I60" s="194"/>
      <c r="J60" s="249"/>
      <c r="K60" s="249"/>
      <c r="L60" s="141" t="str">
        <f t="shared" si="38"/>
        <v/>
      </c>
      <c r="M60" s="267"/>
      <c r="N60" s="267"/>
      <c r="O60" s="141" t="str">
        <f t="shared" si="39"/>
        <v/>
      </c>
      <c r="P60" s="142"/>
      <c r="Q60" s="142"/>
      <c r="R60" s="141" t="str">
        <f t="shared" si="40"/>
        <v/>
      </c>
      <c r="S60" s="195"/>
      <c r="T60" s="195"/>
      <c r="U60" s="141" t="str">
        <f t="shared" si="41"/>
        <v/>
      </c>
      <c r="V60" s="249"/>
      <c r="W60" s="249"/>
      <c r="X60" s="141" t="str">
        <f t="shared" si="42"/>
        <v/>
      </c>
      <c r="Y60" s="142"/>
      <c r="Z60" s="222"/>
      <c r="AA60" s="129"/>
      <c r="AB60" s="100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78" t="s">
        <v>368</v>
      </c>
      <c r="B61" s="124" t="s">
        <v>103</v>
      </c>
      <c r="C61" s="189">
        <v>7</v>
      </c>
      <c r="D61" s="125">
        <v>1.9</v>
      </c>
      <c r="E61" s="187">
        <v>1.5</v>
      </c>
      <c r="F61" s="125">
        <v>0</v>
      </c>
      <c r="G61" s="125">
        <v>0</v>
      </c>
      <c r="H61" s="190">
        <v>2.7</v>
      </c>
      <c r="I61" s="126">
        <v>784.7</v>
      </c>
      <c r="J61" s="245" t="s">
        <v>147</v>
      </c>
      <c r="K61" s="246"/>
      <c r="L61" s="127"/>
      <c r="M61" s="252" t="s">
        <v>262</v>
      </c>
      <c r="N61" s="253"/>
      <c r="O61" s="127"/>
      <c r="P61" s="247" t="s">
        <v>161</v>
      </c>
      <c r="Q61" s="256"/>
      <c r="R61" s="127"/>
      <c r="S61" s="186" t="s">
        <v>127</v>
      </c>
      <c r="T61" s="186"/>
      <c r="U61" s="127"/>
      <c r="V61" s="245" t="s">
        <v>339</v>
      </c>
      <c r="W61" s="255"/>
      <c r="X61" s="127"/>
      <c r="Y61" s="140" t="s">
        <v>106</v>
      </c>
      <c r="Z61" s="220"/>
      <c r="AA61" s="153"/>
      <c r="AB61" s="103" t="str">
        <f>A61</f>
        <v>r4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照燒雞</v>
      </c>
      <c r="AF61" s="58" t="str">
        <f>M62&amp;" "&amp;M63&amp;" "&amp;M64&amp;" "&amp;M65&amp;" "&amp;M66&amp;" "&amp;M67</f>
        <v>肉雞 洋蔥 胡蘿蔔 醬油 紅砂糖 腰果</v>
      </c>
      <c r="AG61" s="58" t="str">
        <f>P61</f>
        <v>紅仁炒蛋</v>
      </c>
      <c r="AH61" s="58" t="str">
        <f>P62&amp;" "&amp;P63&amp;" "&amp;P64&amp;" "&amp;P65&amp;" "&amp;P66&amp;" "&amp;P67</f>
        <v xml:space="preserve">雞蛋 胡蘿蔔 大蒜 鮪魚罐頭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粉圓甜湯</v>
      </c>
      <c r="AN61" s="58" t="str">
        <f>V62&amp;" "&amp;V63&amp;" "&amp;V64&amp;" "&amp;V65&amp;" "&amp;V66&amp;" "&amp;V67</f>
        <v xml:space="preserve">粉圓 紅砂糖 奶粉   </v>
      </c>
      <c r="AO61" s="84" t="str">
        <f>Y61</f>
        <v>點心</v>
      </c>
      <c r="AP61" s="84">
        <f>Z61</f>
        <v>0</v>
      </c>
      <c r="AQ61" s="92">
        <f t="shared" ref="AQ61:AQ92" si="76">C61</f>
        <v>7</v>
      </c>
      <c r="AR61" s="92">
        <f t="shared" ref="AR61:AR92" si="77">H61</f>
        <v>2.7</v>
      </c>
      <c r="AS61" s="92">
        <f t="shared" ref="AS61:AS92" si="78">E61</f>
        <v>1.5</v>
      </c>
      <c r="AT61" s="92">
        <f t="shared" ref="AT61:AT92" si="79">D61</f>
        <v>1.9</v>
      </c>
      <c r="AU61" s="92">
        <f t="shared" ref="AU61:AV92" si="80">F61</f>
        <v>0</v>
      </c>
      <c r="AV61" s="92">
        <f t="shared" si="80"/>
        <v>0</v>
      </c>
      <c r="AW61" s="92">
        <f t="shared" ref="AW61:AW92" si="81">I61</f>
        <v>784.7</v>
      </c>
    </row>
    <row r="62" spans="1:49" ht="16.5">
      <c r="A62" s="217"/>
      <c r="B62" s="124"/>
      <c r="C62" s="125"/>
      <c r="D62" s="125"/>
      <c r="E62" s="187"/>
      <c r="F62" s="125"/>
      <c r="G62" s="125"/>
      <c r="H62" s="188"/>
      <c r="I62" s="126"/>
      <c r="J62" s="113" t="s">
        <v>108</v>
      </c>
      <c r="K62" s="113">
        <v>7</v>
      </c>
      <c r="L62" s="51" t="str">
        <f t="shared" ref="L62" si="82">IF(K62,"公斤","")</f>
        <v>公斤</v>
      </c>
      <c r="M62" s="254" t="s">
        <v>180</v>
      </c>
      <c r="N62" s="254">
        <v>9</v>
      </c>
      <c r="O62" s="51" t="str">
        <f t="shared" ref="O62" si="83">IF(N62,"公斤","")</f>
        <v>公斤</v>
      </c>
      <c r="P62" s="113" t="s">
        <v>112</v>
      </c>
      <c r="Q62" s="113">
        <v>1.7</v>
      </c>
      <c r="R62" s="51" t="str">
        <f t="shared" ref="R62" si="84">IF(Q62,"公斤","")</f>
        <v>公斤</v>
      </c>
      <c r="S62" s="154" t="s">
        <v>127</v>
      </c>
      <c r="T62" s="154">
        <v>7</v>
      </c>
      <c r="U62" s="51" t="str">
        <f t="shared" ref="U62" si="85">IF(T62,"公斤","")</f>
        <v>公斤</v>
      </c>
      <c r="V62" s="113" t="s">
        <v>169</v>
      </c>
      <c r="W62" s="113">
        <v>3</v>
      </c>
      <c r="X62" s="51" t="str">
        <f t="shared" ref="X62" si="86">IF(W62,"公斤","")</f>
        <v>公斤</v>
      </c>
      <c r="Y62" s="113" t="s">
        <v>106</v>
      </c>
      <c r="Z62" s="221"/>
      <c r="AA62" s="154"/>
      <c r="AB62" s="99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17"/>
      <c r="B63" s="124"/>
      <c r="C63" s="125"/>
      <c r="D63" s="125"/>
      <c r="E63" s="187"/>
      <c r="F63" s="125"/>
      <c r="G63" s="125"/>
      <c r="H63" s="188"/>
      <c r="I63" s="126"/>
      <c r="J63" s="113" t="s">
        <v>148</v>
      </c>
      <c r="K63" s="113">
        <v>3</v>
      </c>
      <c r="L63" s="51" t="str">
        <f t="shared" si="49"/>
        <v>公斤</v>
      </c>
      <c r="M63" s="254" t="s">
        <v>165</v>
      </c>
      <c r="N63" s="254">
        <v>3</v>
      </c>
      <c r="O63" s="51" t="str">
        <f t="shared" si="50"/>
        <v>公斤</v>
      </c>
      <c r="P63" s="113" t="s">
        <v>111</v>
      </c>
      <c r="Q63" s="113">
        <v>4</v>
      </c>
      <c r="R63" s="51" t="str">
        <f t="shared" si="51"/>
        <v>公斤</v>
      </c>
      <c r="S63" s="149" t="s">
        <v>126</v>
      </c>
      <c r="T63" s="149">
        <v>0.05</v>
      </c>
      <c r="U63" s="51" t="str">
        <f t="shared" si="52"/>
        <v>公斤</v>
      </c>
      <c r="V63" s="113" t="s">
        <v>134</v>
      </c>
      <c r="W63" s="113">
        <v>1</v>
      </c>
      <c r="X63" s="51" t="str">
        <f t="shared" si="53"/>
        <v>公斤</v>
      </c>
      <c r="Y63" s="131"/>
      <c r="Z63" s="221"/>
      <c r="AA63" s="154"/>
      <c r="AB63" s="99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17"/>
      <c r="B64" s="124"/>
      <c r="C64" s="125"/>
      <c r="D64" s="125"/>
      <c r="E64" s="187"/>
      <c r="F64" s="125"/>
      <c r="G64" s="125"/>
      <c r="H64" s="188"/>
      <c r="I64" s="126"/>
      <c r="J64" s="113"/>
      <c r="K64" s="113"/>
      <c r="L64" s="51" t="str">
        <f t="shared" si="49"/>
        <v/>
      </c>
      <c r="M64" s="254" t="s">
        <v>128</v>
      </c>
      <c r="N64" s="254">
        <v>1</v>
      </c>
      <c r="O64" s="51" t="str">
        <f t="shared" si="50"/>
        <v>公斤</v>
      </c>
      <c r="P64" s="113" t="s">
        <v>110</v>
      </c>
      <c r="Q64" s="250">
        <v>0.05</v>
      </c>
      <c r="R64" s="51" t="str">
        <f t="shared" si="51"/>
        <v>公斤</v>
      </c>
      <c r="S64" s="154"/>
      <c r="T64" s="154"/>
      <c r="U64" s="51" t="str">
        <f t="shared" si="52"/>
        <v/>
      </c>
      <c r="V64" s="296" t="s">
        <v>453</v>
      </c>
      <c r="W64" s="296">
        <v>1</v>
      </c>
      <c r="X64" s="51" t="str">
        <f t="shared" si="53"/>
        <v>公斤</v>
      </c>
      <c r="Y64" s="131"/>
      <c r="Z64" s="221"/>
      <c r="AA64" s="154"/>
      <c r="AB64" s="99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17"/>
      <c r="B65" s="124"/>
      <c r="C65" s="125"/>
      <c r="D65" s="125"/>
      <c r="E65" s="187"/>
      <c r="F65" s="125"/>
      <c r="G65" s="125"/>
      <c r="H65" s="188"/>
      <c r="I65" s="126"/>
      <c r="J65" s="113"/>
      <c r="K65" s="113"/>
      <c r="L65" s="51" t="str">
        <f t="shared" si="49"/>
        <v/>
      </c>
      <c r="M65" s="254" t="s">
        <v>183</v>
      </c>
      <c r="N65" s="265"/>
      <c r="O65" s="51" t="str">
        <f t="shared" si="50"/>
        <v/>
      </c>
      <c r="P65" s="298" t="s">
        <v>454</v>
      </c>
      <c r="Q65" s="298">
        <v>1.5</v>
      </c>
      <c r="R65" s="51" t="str">
        <f t="shared" si="51"/>
        <v>公斤</v>
      </c>
      <c r="S65" s="154"/>
      <c r="T65" s="154"/>
      <c r="U65" s="51" t="str">
        <f t="shared" si="52"/>
        <v/>
      </c>
      <c r="V65" s="113"/>
      <c r="W65" s="113"/>
      <c r="X65" s="51" t="str">
        <f t="shared" si="53"/>
        <v/>
      </c>
      <c r="Y65" s="131"/>
      <c r="Z65" s="221"/>
      <c r="AA65" s="154"/>
      <c r="AB65" s="99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17"/>
      <c r="B66" s="124"/>
      <c r="C66" s="125"/>
      <c r="D66" s="125"/>
      <c r="E66" s="187"/>
      <c r="F66" s="125"/>
      <c r="G66" s="125"/>
      <c r="H66" s="188"/>
      <c r="I66" s="126"/>
      <c r="J66" s="113"/>
      <c r="K66" s="113"/>
      <c r="L66" s="51" t="str">
        <f t="shared" si="49"/>
        <v/>
      </c>
      <c r="M66" s="268" t="s">
        <v>184</v>
      </c>
      <c r="N66" s="266"/>
      <c r="O66" s="51" t="str">
        <f t="shared" si="50"/>
        <v/>
      </c>
      <c r="P66" s="113"/>
      <c r="Q66" s="113"/>
      <c r="R66" s="51" t="str">
        <f t="shared" si="51"/>
        <v/>
      </c>
      <c r="S66" s="154"/>
      <c r="T66" s="154"/>
      <c r="U66" s="51" t="str">
        <f t="shared" si="52"/>
        <v/>
      </c>
      <c r="V66" s="113"/>
      <c r="W66" s="113"/>
      <c r="X66" s="51" t="str">
        <f t="shared" si="53"/>
        <v/>
      </c>
      <c r="Y66" s="131"/>
      <c r="Z66" s="221"/>
      <c r="AA66" s="154"/>
      <c r="AB66" s="99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18"/>
      <c r="B67" s="145"/>
      <c r="C67" s="191"/>
      <c r="D67" s="191"/>
      <c r="E67" s="192"/>
      <c r="F67" s="191"/>
      <c r="G67" s="191"/>
      <c r="H67" s="193"/>
      <c r="I67" s="194"/>
      <c r="J67" s="249"/>
      <c r="K67" s="249"/>
      <c r="L67" s="141" t="str">
        <f t="shared" si="49"/>
        <v/>
      </c>
      <c r="M67" s="269" t="s">
        <v>263</v>
      </c>
      <c r="N67" s="267">
        <v>0.1</v>
      </c>
      <c r="O67" s="141" t="str">
        <f t="shared" si="50"/>
        <v>公斤</v>
      </c>
      <c r="P67" s="142"/>
      <c r="Q67" s="142"/>
      <c r="R67" s="141" t="str">
        <f t="shared" si="51"/>
        <v/>
      </c>
      <c r="S67" s="195"/>
      <c r="T67" s="195"/>
      <c r="U67" s="141" t="str">
        <f t="shared" si="52"/>
        <v/>
      </c>
      <c r="V67" s="249"/>
      <c r="W67" s="249"/>
      <c r="X67" s="141" t="str">
        <f t="shared" si="53"/>
        <v/>
      </c>
      <c r="Y67" s="142"/>
      <c r="Z67" s="222"/>
      <c r="AA67" s="154"/>
      <c r="AB67" s="100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16" t="s">
        <v>369</v>
      </c>
      <c r="B68" s="124" t="s">
        <v>103</v>
      </c>
      <c r="C68" s="189">
        <v>5.7</v>
      </c>
      <c r="D68" s="125">
        <v>1.8</v>
      </c>
      <c r="E68" s="187">
        <v>1.6</v>
      </c>
      <c r="F68" s="125">
        <v>0</v>
      </c>
      <c r="G68" s="125">
        <v>0</v>
      </c>
      <c r="H68" s="190">
        <v>2</v>
      </c>
      <c r="I68" s="126">
        <v>669.1</v>
      </c>
      <c r="J68" s="245" t="s">
        <v>238</v>
      </c>
      <c r="K68" s="246"/>
      <c r="L68" s="127"/>
      <c r="M68" s="252" t="s">
        <v>264</v>
      </c>
      <c r="N68" s="253"/>
      <c r="O68" s="127"/>
      <c r="P68" s="247" t="s">
        <v>295</v>
      </c>
      <c r="Q68" s="256"/>
      <c r="R68" s="127"/>
      <c r="S68" s="186" t="s">
        <v>127</v>
      </c>
      <c r="T68" s="186"/>
      <c r="U68" s="127"/>
      <c r="V68" s="245" t="s">
        <v>340</v>
      </c>
      <c r="W68" s="255"/>
      <c r="X68" s="127"/>
      <c r="Y68" s="140" t="s">
        <v>106</v>
      </c>
      <c r="Z68" s="220" t="s">
        <v>171</v>
      </c>
      <c r="AA68" s="130"/>
      <c r="AB68" s="103" t="str">
        <f>A68</f>
        <v>r5</v>
      </c>
      <c r="AC68" s="58" t="str">
        <f>J68</f>
        <v>芝麻飯</v>
      </c>
      <c r="AD68" s="58" t="str">
        <f>J69&amp;" "&amp;J70&amp;" "&amp;J71&amp;" "&amp;J72&amp;" "&amp;J73&amp;" "&amp;J74</f>
        <v xml:space="preserve">米 芝麻(熟)    </v>
      </c>
      <c r="AE68" s="58" t="str">
        <f>M68</f>
        <v>京醬肉絲</v>
      </c>
      <c r="AF68" s="58" t="str">
        <f>M69&amp;" "&amp;M70&amp;" "&amp;M71&amp;" "&amp;M72&amp;" "&amp;M73&amp;" "&amp;M74</f>
        <v xml:space="preserve">豬後腿肉 豆薯 大蒜 甜麵醬 胡蘿蔔 </v>
      </c>
      <c r="AG68" s="58" t="str">
        <f>P68</f>
        <v>香炸薯餅</v>
      </c>
      <c r="AH68" s="58" t="str">
        <f>P69&amp;" "&amp;P70&amp;" "&amp;P71&amp;" "&amp;P72&amp;" "&amp;P73&amp;" "&amp;P74</f>
        <v xml:space="preserve">薯餅  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魚干時蔬湯</v>
      </c>
      <c r="AN68" s="58" t="str">
        <f>V69&amp;" "&amp;V70&amp;" "&amp;V71&amp;" "&amp;V72&amp;" "&amp;V73&amp;" "&amp;V74</f>
        <v xml:space="preserve">時蔬 小魚干 薑   </v>
      </c>
      <c r="AO68" s="84" t="str">
        <f>Y68</f>
        <v>點心</v>
      </c>
      <c r="AP68" s="84" t="str">
        <f>Z68</f>
        <v>有機豆奶</v>
      </c>
      <c r="AQ68" s="92">
        <f t="shared" ref="AQ68:AQ99" si="87">C68</f>
        <v>5.7</v>
      </c>
      <c r="AR68" s="92">
        <f t="shared" ref="AR68:AR99" si="88">H68</f>
        <v>2</v>
      </c>
      <c r="AS68" s="92">
        <f t="shared" ref="AS68:AS99" si="89">E68</f>
        <v>1.6</v>
      </c>
      <c r="AT68" s="92">
        <f t="shared" ref="AT68:AT99" si="90">D68</f>
        <v>1.8</v>
      </c>
      <c r="AU68" s="92">
        <f t="shared" ref="AU68:AV99" si="91">F68</f>
        <v>0</v>
      </c>
      <c r="AV68" s="92">
        <f t="shared" si="91"/>
        <v>0</v>
      </c>
      <c r="AW68" s="92">
        <f t="shared" ref="AW68:AW99" si="92">I68</f>
        <v>669.1</v>
      </c>
    </row>
    <row r="69" spans="1:49" ht="16.5">
      <c r="A69" s="217"/>
      <c r="B69" s="124"/>
      <c r="C69" s="125"/>
      <c r="D69" s="125"/>
      <c r="E69" s="187"/>
      <c r="F69" s="125"/>
      <c r="G69" s="125"/>
      <c r="H69" s="188"/>
      <c r="I69" s="126"/>
      <c r="J69" s="113" t="s">
        <v>108</v>
      </c>
      <c r="K69" s="113">
        <v>10</v>
      </c>
      <c r="L69" s="51" t="str">
        <f t="shared" ref="L69" si="93">IF(K69,"公斤","")</f>
        <v>公斤</v>
      </c>
      <c r="M69" s="254" t="s">
        <v>109</v>
      </c>
      <c r="N69" s="254">
        <v>6</v>
      </c>
      <c r="O69" s="51" t="str">
        <f t="shared" ref="O69" si="94">IF(N69,"公斤","")</f>
        <v>公斤</v>
      </c>
      <c r="P69" s="113" t="s">
        <v>296</v>
      </c>
      <c r="Q69" s="113">
        <v>6</v>
      </c>
      <c r="R69" s="51" t="str">
        <f t="shared" ref="R69" si="95">IF(Q69,"公斤","")</f>
        <v>公斤</v>
      </c>
      <c r="S69" s="154" t="s">
        <v>127</v>
      </c>
      <c r="T69" s="154">
        <v>7</v>
      </c>
      <c r="U69" s="51" t="str">
        <f t="shared" ref="U69" si="96">IF(T69,"公斤","")</f>
        <v>公斤</v>
      </c>
      <c r="V69" s="113" t="s">
        <v>1</v>
      </c>
      <c r="W69" s="113">
        <v>4</v>
      </c>
      <c r="X69" s="51" t="str">
        <f t="shared" ref="X69" si="97">IF(W69,"公斤","")</f>
        <v>公斤</v>
      </c>
      <c r="Y69" s="113" t="s">
        <v>106</v>
      </c>
      <c r="Z69" s="221" t="s">
        <v>171</v>
      </c>
      <c r="AA69" s="128"/>
      <c r="AB69" s="99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17"/>
      <c r="B70" s="124"/>
      <c r="C70" s="125"/>
      <c r="D70" s="125"/>
      <c r="E70" s="187"/>
      <c r="F70" s="125"/>
      <c r="G70" s="125"/>
      <c r="H70" s="188"/>
      <c r="I70" s="126"/>
      <c r="J70" s="113" t="s">
        <v>149</v>
      </c>
      <c r="K70" s="113">
        <v>0.1</v>
      </c>
      <c r="L70" s="51" t="str">
        <f t="shared" si="27"/>
        <v>公斤</v>
      </c>
      <c r="M70" s="254" t="s">
        <v>265</v>
      </c>
      <c r="N70" s="254">
        <v>4.5</v>
      </c>
      <c r="O70" s="51" t="str">
        <f t="shared" si="28"/>
        <v>公斤</v>
      </c>
      <c r="P70" s="113"/>
      <c r="Q70" s="113"/>
      <c r="R70" s="51" t="str">
        <f t="shared" si="29"/>
        <v/>
      </c>
      <c r="S70" s="149" t="s">
        <v>126</v>
      </c>
      <c r="T70" s="149">
        <v>0.05</v>
      </c>
      <c r="U70" s="51" t="str">
        <f t="shared" si="30"/>
        <v>公斤</v>
      </c>
      <c r="V70" s="113" t="s">
        <v>168</v>
      </c>
      <c r="W70" s="113">
        <v>0.3</v>
      </c>
      <c r="X70" s="51" t="str">
        <f t="shared" si="31"/>
        <v>公斤</v>
      </c>
      <c r="Y70" s="131"/>
      <c r="Z70" s="221"/>
      <c r="AA70" s="128"/>
      <c r="AB70" s="99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17"/>
      <c r="B71" s="124"/>
      <c r="C71" s="125"/>
      <c r="D71" s="125"/>
      <c r="E71" s="187"/>
      <c r="F71" s="125"/>
      <c r="G71" s="125"/>
      <c r="H71" s="188"/>
      <c r="I71" s="126"/>
      <c r="J71" s="113"/>
      <c r="K71" s="113"/>
      <c r="L71" s="51" t="str">
        <f t="shared" si="27"/>
        <v/>
      </c>
      <c r="M71" s="254" t="s">
        <v>110</v>
      </c>
      <c r="N71" s="254">
        <v>0.05</v>
      </c>
      <c r="O71" s="51" t="str">
        <f t="shared" si="28"/>
        <v>公斤</v>
      </c>
      <c r="P71" s="113"/>
      <c r="Q71" s="250"/>
      <c r="R71" s="51" t="str">
        <f t="shared" si="29"/>
        <v/>
      </c>
      <c r="S71" s="154"/>
      <c r="T71" s="154"/>
      <c r="U71" s="51" t="str">
        <f t="shared" si="30"/>
        <v/>
      </c>
      <c r="V71" s="113" t="s">
        <v>114</v>
      </c>
      <c r="W71" s="113">
        <v>0.1</v>
      </c>
      <c r="X71" s="51" t="str">
        <f t="shared" si="31"/>
        <v>公斤</v>
      </c>
      <c r="Y71" s="131"/>
      <c r="Z71" s="221"/>
      <c r="AA71" s="128"/>
      <c r="AB71" s="99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17"/>
      <c r="B72" s="124"/>
      <c r="C72" s="125"/>
      <c r="D72" s="125"/>
      <c r="E72" s="187"/>
      <c r="F72" s="125"/>
      <c r="G72" s="125"/>
      <c r="H72" s="188"/>
      <c r="I72" s="126"/>
      <c r="J72" s="113"/>
      <c r="K72" s="113"/>
      <c r="L72" s="51" t="str">
        <f t="shared" si="27"/>
        <v/>
      </c>
      <c r="M72" s="265" t="s">
        <v>157</v>
      </c>
      <c r="N72" s="265"/>
      <c r="O72" s="51" t="str">
        <f t="shared" si="28"/>
        <v/>
      </c>
      <c r="P72" s="113"/>
      <c r="Q72" s="113"/>
      <c r="R72" s="51" t="str">
        <f t="shared" si="29"/>
        <v/>
      </c>
      <c r="S72" s="154"/>
      <c r="T72" s="154"/>
      <c r="U72" s="51" t="str">
        <f t="shared" si="30"/>
        <v/>
      </c>
      <c r="V72" s="113"/>
      <c r="W72" s="113"/>
      <c r="X72" s="51" t="str">
        <f t="shared" si="31"/>
        <v/>
      </c>
      <c r="Y72" s="131"/>
      <c r="Z72" s="221"/>
      <c r="AA72" s="128"/>
      <c r="AB72" s="99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17"/>
      <c r="B73" s="124"/>
      <c r="C73" s="125"/>
      <c r="D73" s="125"/>
      <c r="E73" s="187"/>
      <c r="F73" s="125"/>
      <c r="G73" s="125"/>
      <c r="H73" s="188"/>
      <c r="I73" s="126"/>
      <c r="J73" s="113"/>
      <c r="K73" s="113"/>
      <c r="L73" s="51" t="str">
        <f t="shared" si="27"/>
        <v/>
      </c>
      <c r="M73" s="254" t="s">
        <v>128</v>
      </c>
      <c r="N73" s="254">
        <v>0.5</v>
      </c>
      <c r="O73" s="51" t="str">
        <f t="shared" si="28"/>
        <v>公斤</v>
      </c>
      <c r="P73" s="113"/>
      <c r="Q73" s="113"/>
      <c r="R73" s="51" t="str">
        <f t="shared" si="29"/>
        <v/>
      </c>
      <c r="S73" s="154"/>
      <c r="T73" s="154"/>
      <c r="U73" s="51" t="str">
        <f t="shared" si="30"/>
        <v/>
      </c>
      <c r="V73" s="113"/>
      <c r="W73" s="113"/>
      <c r="X73" s="51" t="str">
        <f t="shared" si="31"/>
        <v/>
      </c>
      <c r="Y73" s="131"/>
      <c r="Z73" s="221"/>
      <c r="AA73" s="128"/>
      <c r="AB73" s="99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18"/>
      <c r="B74" s="145"/>
      <c r="C74" s="191"/>
      <c r="D74" s="191"/>
      <c r="E74" s="192"/>
      <c r="F74" s="191"/>
      <c r="G74" s="191"/>
      <c r="H74" s="193"/>
      <c r="I74" s="194"/>
      <c r="J74" s="249"/>
      <c r="K74" s="249"/>
      <c r="L74" s="141" t="str">
        <f t="shared" si="27"/>
        <v/>
      </c>
      <c r="M74" s="267"/>
      <c r="N74" s="267"/>
      <c r="O74" s="141" t="str">
        <f t="shared" si="28"/>
        <v/>
      </c>
      <c r="P74" s="142"/>
      <c r="Q74" s="142"/>
      <c r="R74" s="141" t="str">
        <f t="shared" si="29"/>
        <v/>
      </c>
      <c r="S74" s="195"/>
      <c r="T74" s="195"/>
      <c r="U74" s="141" t="str">
        <f t="shared" si="30"/>
        <v/>
      </c>
      <c r="V74" s="249"/>
      <c r="W74" s="249"/>
      <c r="X74" s="141" t="str">
        <f t="shared" si="31"/>
        <v/>
      </c>
      <c r="Y74" s="142"/>
      <c r="Z74" s="222"/>
      <c r="AA74" s="129"/>
      <c r="AB74" s="100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16" t="s">
        <v>370</v>
      </c>
      <c r="B75" s="124" t="s">
        <v>103</v>
      </c>
      <c r="C75" s="189">
        <v>5</v>
      </c>
      <c r="D75" s="125">
        <v>2.2999999999999998</v>
      </c>
      <c r="E75" s="187">
        <v>1.5</v>
      </c>
      <c r="F75" s="125">
        <v>0</v>
      </c>
      <c r="G75" s="125">
        <v>0</v>
      </c>
      <c r="H75" s="190">
        <v>3.1</v>
      </c>
      <c r="I75" s="126">
        <v>719.9</v>
      </c>
      <c r="J75" s="245" t="s">
        <v>179</v>
      </c>
      <c r="K75" s="246"/>
      <c r="L75" s="127"/>
      <c r="M75" s="252" t="s">
        <v>266</v>
      </c>
      <c r="N75" s="253"/>
      <c r="O75" s="127"/>
      <c r="P75" s="247" t="s">
        <v>297</v>
      </c>
      <c r="Q75" s="256"/>
      <c r="R75" s="127"/>
      <c r="S75" s="186" t="s">
        <v>127</v>
      </c>
      <c r="T75" s="186"/>
      <c r="U75" s="127"/>
      <c r="V75" s="245" t="s">
        <v>341</v>
      </c>
      <c r="W75" s="255"/>
      <c r="X75" s="127"/>
      <c r="Y75" s="140" t="s">
        <v>106</v>
      </c>
      <c r="Z75" s="220"/>
      <c r="AA75" s="130" t="s">
        <v>133</v>
      </c>
      <c r="AB75" s="103" t="str">
        <f>A75</f>
        <v>s1</v>
      </c>
      <c r="AC75" s="58" t="str">
        <f>J75</f>
        <v>白米飯</v>
      </c>
      <c r="AD75" s="58" t="str">
        <f>J76&amp;" "&amp;J77&amp;" "&amp;J78&amp;" "&amp;J79&amp;" "&amp;J80&amp;" "&amp;J81</f>
        <v xml:space="preserve">米     </v>
      </c>
      <c r="AE75" s="58" t="str">
        <f>M75</f>
        <v>茄汁肉片</v>
      </c>
      <c r="AF75" s="58" t="str">
        <f>M76&amp;" "&amp;M77&amp;" "&amp;M78&amp;" "&amp;M79&amp;" "&amp;M80&amp;" "&amp;M81</f>
        <v xml:space="preserve">豬後腿肉 洋蔥 胡蘿蔔 大番茄  </v>
      </c>
      <c r="AG75" s="58" t="str">
        <f>P75</f>
        <v>碎瓜豆干</v>
      </c>
      <c r="AH75" s="58" t="str">
        <f>P76&amp;" "&amp;P77&amp;" "&amp;P78&amp;" "&amp;P79&amp;" "&amp;P80&amp;" "&amp;P81</f>
        <v xml:space="preserve">豆干 醃漬花胡瓜 大蒜 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玉米濃湯</v>
      </c>
      <c r="AN75" s="58" t="str">
        <f>V76&amp;" "&amp;V77&amp;" "&amp;V78&amp;" "&amp;V79&amp;" "&amp;V80&amp;" "&amp;V81</f>
        <v xml:space="preserve">雞蛋 玉米粒 玉米濃湯調理包 胡蘿蔔 小熱狗 </v>
      </c>
      <c r="AO75" s="84" t="str">
        <f>Y75</f>
        <v>點心</v>
      </c>
      <c r="AP75" s="84">
        <f>Z75</f>
        <v>0</v>
      </c>
      <c r="AQ75" s="92">
        <f t="shared" ref="AQ75:AQ106" si="98">C75</f>
        <v>5</v>
      </c>
      <c r="AR75" s="92">
        <f t="shared" ref="AR75:AR106" si="99">H75</f>
        <v>3.1</v>
      </c>
      <c r="AS75" s="92">
        <f t="shared" ref="AS75:AS106" si="100">E75</f>
        <v>1.5</v>
      </c>
      <c r="AT75" s="92">
        <f t="shared" ref="AT75:AT106" si="101">D75</f>
        <v>2.2999999999999998</v>
      </c>
      <c r="AU75" s="92">
        <f t="shared" ref="AU75:AV106" si="102">F75</f>
        <v>0</v>
      </c>
      <c r="AV75" s="92">
        <f t="shared" si="102"/>
        <v>0</v>
      </c>
      <c r="AW75" s="92">
        <f t="shared" ref="AW75:AW106" si="103">I75</f>
        <v>719.9</v>
      </c>
    </row>
    <row r="76" spans="1:49" ht="16.5">
      <c r="A76" s="217"/>
      <c r="B76" s="124"/>
      <c r="C76" s="125"/>
      <c r="D76" s="125"/>
      <c r="E76" s="187"/>
      <c r="F76" s="125"/>
      <c r="G76" s="125"/>
      <c r="H76" s="188"/>
      <c r="I76" s="126"/>
      <c r="J76" s="113" t="s">
        <v>177</v>
      </c>
      <c r="K76" s="113">
        <v>10</v>
      </c>
      <c r="L76" s="51" t="str">
        <f t="shared" ref="L76" si="104">IF(K76,"公斤","")</f>
        <v>公斤</v>
      </c>
      <c r="M76" s="254" t="s">
        <v>188</v>
      </c>
      <c r="N76" s="254">
        <v>6</v>
      </c>
      <c r="O76" s="51" t="str">
        <f t="shared" ref="O76" si="105">IF(N76,"公斤","")</f>
        <v>公斤</v>
      </c>
      <c r="P76" s="113" t="s">
        <v>298</v>
      </c>
      <c r="Q76" s="113">
        <v>4</v>
      </c>
      <c r="R76" s="51" t="str">
        <f t="shared" ref="R76" si="106">IF(Q76,"公斤","")</f>
        <v>公斤</v>
      </c>
      <c r="S76" s="154" t="s">
        <v>127</v>
      </c>
      <c r="T76" s="154">
        <v>7</v>
      </c>
      <c r="U76" s="51" t="str">
        <f t="shared" ref="U76" si="107">IF(T76,"公斤","")</f>
        <v>公斤</v>
      </c>
      <c r="V76" s="113" t="s">
        <v>112</v>
      </c>
      <c r="W76" s="113">
        <v>1.5</v>
      </c>
      <c r="X76" s="51" t="str">
        <f t="shared" ref="X76" si="108">IF(W76,"公斤","")</f>
        <v>公斤</v>
      </c>
      <c r="Y76" s="113" t="s">
        <v>106</v>
      </c>
      <c r="Z76" s="221"/>
      <c r="AA76" s="128" t="s">
        <v>133</v>
      </c>
      <c r="AB76" s="99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17"/>
      <c r="B77" s="124"/>
      <c r="C77" s="125"/>
      <c r="D77" s="125"/>
      <c r="E77" s="187"/>
      <c r="F77" s="125"/>
      <c r="G77" s="125"/>
      <c r="H77" s="188"/>
      <c r="I77" s="126"/>
      <c r="J77" s="113"/>
      <c r="K77" s="113"/>
      <c r="L77" s="51" t="str">
        <f t="shared" si="38"/>
        <v/>
      </c>
      <c r="M77" s="254" t="s">
        <v>165</v>
      </c>
      <c r="N77" s="254">
        <v>2.5</v>
      </c>
      <c r="O77" s="51" t="str">
        <f t="shared" si="39"/>
        <v>公斤</v>
      </c>
      <c r="P77" s="113" t="s">
        <v>280</v>
      </c>
      <c r="Q77" s="113">
        <v>1</v>
      </c>
      <c r="R77" s="51" t="str">
        <f t="shared" si="40"/>
        <v>公斤</v>
      </c>
      <c r="S77" s="149" t="s">
        <v>126</v>
      </c>
      <c r="T77" s="149">
        <v>0.05</v>
      </c>
      <c r="U77" s="51" t="str">
        <f t="shared" si="41"/>
        <v>公斤</v>
      </c>
      <c r="V77" s="113" t="s">
        <v>342</v>
      </c>
      <c r="W77" s="113">
        <v>2</v>
      </c>
      <c r="X77" s="51" t="str">
        <f t="shared" si="42"/>
        <v>公斤</v>
      </c>
      <c r="Y77" s="131"/>
      <c r="Z77" s="221"/>
      <c r="AA77" s="128"/>
      <c r="AB77" s="99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17"/>
      <c r="B78" s="124"/>
      <c r="C78" s="125"/>
      <c r="D78" s="125"/>
      <c r="E78" s="187"/>
      <c r="F78" s="125"/>
      <c r="G78" s="125"/>
      <c r="H78" s="188"/>
      <c r="I78" s="126"/>
      <c r="J78" s="113"/>
      <c r="K78" s="113"/>
      <c r="L78" s="51" t="str">
        <f t="shared" si="38"/>
        <v/>
      </c>
      <c r="M78" s="254" t="s">
        <v>181</v>
      </c>
      <c r="N78" s="254">
        <v>0.5</v>
      </c>
      <c r="O78" s="51" t="str">
        <f t="shared" si="39"/>
        <v>公斤</v>
      </c>
      <c r="P78" s="113" t="s">
        <v>126</v>
      </c>
      <c r="Q78" s="250">
        <v>0.05</v>
      </c>
      <c r="R78" s="51" t="str">
        <f t="shared" si="40"/>
        <v>公斤</v>
      </c>
      <c r="S78" s="154"/>
      <c r="T78" s="154"/>
      <c r="U78" s="51" t="str">
        <f t="shared" si="41"/>
        <v/>
      </c>
      <c r="V78" s="113" t="s">
        <v>170</v>
      </c>
      <c r="W78" s="113"/>
      <c r="X78" s="51" t="str">
        <f t="shared" si="42"/>
        <v/>
      </c>
      <c r="Y78" s="131"/>
      <c r="Z78" s="221"/>
      <c r="AA78" s="128"/>
      <c r="AB78" s="99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17"/>
      <c r="B79" s="124"/>
      <c r="C79" s="125"/>
      <c r="D79" s="125"/>
      <c r="E79" s="187"/>
      <c r="F79" s="125"/>
      <c r="G79" s="125"/>
      <c r="H79" s="188"/>
      <c r="I79" s="126"/>
      <c r="J79" s="113"/>
      <c r="K79" s="113"/>
      <c r="L79" s="51" t="str">
        <f t="shared" si="38"/>
        <v/>
      </c>
      <c r="M79" s="265" t="s">
        <v>189</v>
      </c>
      <c r="N79" s="265">
        <v>2</v>
      </c>
      <c r="O79" s="51" t="str">
        <f t="shared" si="39"/>
        <v>公斤</v>
      </c>
      <c r="P79" s="113"/>
      <c r="Q79" s="113"/>
      <c r="R79" s="51" t="str">
        <f t="shared" si="40"/>
        <v/>
      </c>
      <c r="S79" s="154"/>
      <c r="T79" s="154"/>
      <c r="U79" s="51" t="str">
        <f t="shared" si="41"/>
        <v/>
      </c>
      <c r="V79" s="113" t="s">
        <v>111</v>
      </c>
      <c r="W79" s="113">
        <v>1.5</v>
      </c>
      <c r="X79" s="51" t="str">
        <f t="shared" si="42"/>
        <v>公斤</v>
      </c>
      <c r="Y79" s="131"/>
      <c r="Z79" s="221"/>
      <c r="AA79" s="128"/>
      <c r="AB79" s="99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17"/>
      <c r="B80" s="124"/>
      <c r="C80" s="125"/>
      <c r="D80" s="125"/>
      <c r="E80" s="187"/>
      <c r="F80" s="125"/>
      <c r="G80" s="125"/>
      <c r="H80" s="188"/>
      <c r="I80" s="126"/>
      <c r="J80" s="113"/>
      <c r="K80" s="113"/>
      <c r="L80" s="51" t="str">
        <f t="shared" si="38"/>
        <v/>
      </c>
      <c r="M80" s="266"/>
      <c r="N80" s="266"/>
      <c r="O80" s="51" t="str">
        <f t="shared" si="39"/>
        <v/>
      </c>
      <c r="P80" s="113"/>
      <c r="Q80" s="113"/>
      <c r="R80" s="51" t="str">
        <f t="shared" si="40"/>
        <v/>
      </c>
      <c r="S80" s="154"/>
      <c r="T80" s="154"/>
      <c r="U80" s="51" t="str">
        <f t="shared" si="41"/>
        <v/>
      </c>
      <c r="V80" s="113" t="s">
        <v>343</v>
      </c>
      <c r="W80" s="113">
        <v>0.5</v>
      </c>
      <c r="X80" s="51" t="str">
        <f t="shared" si="42"/>
        <v>公斤</v>
      </c>
      <c r="Y80" s="131"/>
      <c r="Z80" s="221"/>
      <c r="AA80" s="128"/>
      <c r="AB80" s="99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18"/>
      <c r="B81" s="145"/>
      <c r="C81" s="191"/>
      <c r="D81" s="191"/>
      <c r="E81" s="192"/>
      <c r="F81" s="191"/>
      <c r="G81" s="191"/>
      <c r="H81" s="193"/>
      <c r="I81" s="194"/>
      <c r="J81" s="249"/>
      <c r="K81" s="249"/>
      <c r="L81" s="141" t="str">
        <f t="shared" si="38"/>
        <v/>
      </c>
      <c r="M81" s="267"/>
      <c r="N81" s="267"/>
      <c r="O81" s="141" t="str">
        <f t="shared" si="39"/>
        <v/>
      </c>
      <c r="P81" s="142"/>
      <c r="Q81" s="142"/>
      <c r="R81" s="141" t="str">
        <f t="shared" si="40"/>
        <v/>
      </c>
      <c r="S81" s="195"/>
      <c r="T81" s="195"/>
      <c r="U81" s="141" t="str">
        <f t="shared" si="41"/>
        <v/>
      </c>
      <c r="V81" s="249"/>
      <c r="W81" s="249"/>
      <c r="X81" s="141" t="str">
        <f t="shared" si="42"/>
        <v/>
      </c>
      <c r="Y81" s="142"/>
      <c r="Z81" s="222"/>
      <c r="AA81" s="129"/>
      <c r="AB81" s="100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16" t="s">
        <v>371</v>
      </c>
      <c r="B82" s="124" t="s">
        <v>103</v>
      </c>
      <c r="C82" s="189">
        <v>5.3</v>
      </c>
      <c r="D82" s="125">
        <v>2.1</v>
      </c>
      <c r="E82" s="187">
        <v>1.6</v>
      </c>
      <c r="F82" s="125">
        <v>0</v>
      </c>
      <c r="G82" s="125">
        <v>0</v>
      </c>
      <c r="H82" s="190">
        <v>2.6</v>
      </c>
      <c r="I82" s="126">
        <v>700.7</v>
      </c>
      <c r="J82" s="245" t="s">
        <v>176</v>
      </c>
      <c r="K82" s="246"/>
      <c r="L82" s="127"/>
      <c r="M82" s="252" t="s">
        <v>267</v>
      </c>
      <c r="N82" s="253"/>
      <c r="O82" s="127"/>
      <c r="P82" s="247" t="s">
        <v>299</v>
      </c>
      <c r="Q82" s="256"/>
      <c r="R82" s="127"/>
      <c r="S82" s="186" t="s">
        <v>127</v>
      </c>
      <c r="T82" s="186"/>
      <c r="U82" s="127"/>
      <c r="V82" s="245" t="s">
        <v>230</v>
      </c>
      <c r="W82" s="255"/>
      <c r="X82" s="127"/>
      <c r="Y82" s="140" t="s">
        <v>106</v>
      </c>
      <c r="Z82" s="220"/>
      <c r="AA82" s="130"/>
      <c r="AB82" s="103" t="str">
        <f>A82</f>
        <v>s2</v>
      </c>
      <c r="AC82" s="58" t="str">
        <f>J82</f>
        <v>糙米飯</v>
      </c>
      <c r="AD82" s="58" t="str">
        <f>J83&amp;" "&amp;J84&amp;" "&amp;J85&amp;" "&amp;J86&amp;" "&amp;J87&amp;" "&amp;J88</f>
        <v xml:space="preserve">米 糙米    </v>
      </c>
      <c r="AE82" s="58" t="str">
        <f>M82</f>
        <v>洋芋燒肉</v>
      </c>
      <c r="AF82" s="58" t="str">
        <f>M83&amp;" "&amp;M84&amp;" "&amp;M85&amp;" "&amp;M86&amp;" "&amp;M87&amp;" "&amp;M88</f>
        <v xml:space="preserve">豬後腿肉 馬鈴薯 胡蘿蔔 大蒜  </v>
      </c>
      <c r="AG82" s="58" t="str">
        <f>P82</f>
        <v>沙茶凍腐</v>
      </c>
      <c r="AH82" s="58" t="str">
        <f>P83&amp;" "&amp;P84&amp;" "&amp;P85&amp;" "&amp;P86&amp;" "&amp;P87&amp;" "&amp;P88</f>
        <v xml:space="preserve">凍豆腐 秀珍菇 乾香菇 沙茶醬 大蒜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時蔬湯</v>
      </c>
      <c r="AN82" s="58" t="str">
        <f>V83&amp;" "&amp;V84&amp;" "&amp;V85&amp;" "&amp;V86&amp;" "&amp;V87&amp;" "&amp;V88</f>
        <v xml:space="preserve">時蔬 紅蘿蔔 薑 軟骨丁  </v>
      </c>
      <c r="AO82" s="84" t="str">
        <f>Y82</f>
        <v>點心</v>
      </c>
      <c r="AP82" s="84">
        <f>Z82</f>
        <v>0</v>
      </c>
      <c r="AQ82" s="92">
        <f t="shared" ref="AQ82:AQ113" si="109">C82</f>
        <v>5.3</v>
      </c>
      <c r="AR82" s="92">
        <f t="shared" ref="AR82:AR113" si="110">H82</f>
        <v>2.6</v>
      </c>
      <c r="AS82" s="92">
        <f t="shared" ref="AS82:AS113" si="111">E82</f>
        <v>1.6</v>
      </c>
      <c r="AT82" s="92">
        <f t="shared" ref="AT82:AT113" si="112">D82</f>
        <v>2.1</v>
      </c>
      <c r="AU82" s="92">
        <f t="shared" ref="AU82:AV113" si="113">F82</f>
        <v>0</v>
      </c>
      <c r="AV82" s="92">
        <f t="shared" si="113"/>
        <v>0</v>
      </c>
      <c r="AW82" s="92">
        <f t="shared" ref="AW82:AW113" si="114">I82</f>
        <v>700.7</v>
      </c>
    </row>
    <row r="83" spans="1:49" ht="16.5">
      <c r="A83" s="217"/>
      <c r="B83" s="124"/>
      <c r="C83" s="125"/>
      <c r="D83" s="125"/>
      <c r="E83" s="187"/>
      <c r="F83" s="125"/>
      <c r="G83" s="125"/>
      <c r="H83" s="188"/>
      <c r="I83" s="126"/>
      <c r="J83" s="113" t="s">
        <v>177</v>
      </c>
      <c r="K83" s="113">
        <v>7</v>
      </c>
      <c r="L83" s="51" t="str">
        <f t="shared" ref="L83" si="115">IF(K83,"公斤","")</f>
        <v>公斤</v>
      </c>
      <c r="M83" s="254" t="s">
        <v>109</v>
      </c>
      <c r="N83" s="254">
        <v>7</v>
      </c>
      <c r="O83" s="51" t="str">
        <f t="shared" ref="O83" si="116">IF(N83,"公斤","")</f>
        <v>公斤</v>
      </c>
      <c r="P83" s="113" t="s">
        <v>300</v>
      </c>
      <c r="Q83" s="113">
        <v>4</v>
      </c>
      <c r="R83" s="51" t="str">
        <f t="shared" ref="R83" si="117">IF(Q83,"公斤","")</f>
        <v>公斤</v>
      </c>
      <c r="S83" s="154" t="s">
        <v>127</v>
      </c>
      <c r="T83" s="154">
        <v>7</v>
      </c>
      <c r="U83" s="51" t="str">
        <f t="shared" ref="U83" si="118">IF(T83,"公斤","")</f>
        <v>公斤</v>
      </c>
      <c r="V83" s="113" t="s">
        <v>127</v>
      </c>
      <c r="W83" s="113">
        <v>4</v>
      </c>
      <c r="X83" s="51" t="str">
        <f t="shared" ref="X83" si="119">IF(W83,"公斤","")</f>
        <v>公斤</v>
      </c>
      <c r="Y83" s="113" t="s">
        <v>106</v>
      </c>
      <c r="Z83" s="221"/>
      <c r="AA83" s="128"/>
      <c r="AB83" s="99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17"/>
      <c r="B84" s="124"/>
      <c r="C84" s="125"/>
      <c r="D84" s="125"/>
      <c r="E84" s="187"/>
      <c r="F84" s="125"/>
      <c r="G84" s="125"/>
      <c r="H84" s="188"/>
      <c r="I84" s="126"/>
      <c r="J84" s="113" t="s">
        <v>178</v>
      </c>
      <c r="K84" s="113">
        <v>3</v>
      </c>
      <c r="L84" s="51" t="str">
        <f t="shared" si="49"/>
        <v>公斤</v>
      </c>
      <c r="M84" s="254" t="s">
        <v>268</v>
      </c>
      <c r="N84" s="254">
        <v>3</v>
      </c>
      <c r="O84" s="51" t="str">
        <f t="shared" si="50"/>
        <v>公斤</v>
      </c>
      <c r="P84" s="113" t="s">
        <v>301</v>
      </c>
      <c r="Q84" s="113">
        <v>3</v>
      </c>
      <c r="R84" s="51" t="str">
        <f t="shared" si="51"/>
        <v>公斤</v>
      </c>
      <c r="S84" s="149" t="s">
        <v>126</v>
      </c>
      <c r="T84" s="149">
        <v>0.05</v>
      </c>
      <c r="U84" s="51" t="str">
        <f t="shared" si="52"/>
        <v>公斤</v>
      </c>
      <c r="V84" s="113" t="s">
        <v>323</v>
      </c>
      <c r="W84" s="113">
        <v>0.5</v>
      </c>
      <c r="X84" s="51" t="str">
        <f t="shared" si="53"/>
        <v>公斤</v>
      </c>
      <c r="Y84" s="131"/>
      <c r="Z84" s="221"/>
      <c r="AA84" s="128"/>
      <c r="AB84" s="99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17"/>
      <c r="B85" s="124"/>
      <c r="C85" s="125"/>
      <c r="D85" s="125"/>
      <c r="E85" s="187"/>
      <c r="F85" s="125"/>
      <c r="G85" s="125"/>
      <c r="H85" s="188"/>
      <c r="I85" s="126"/>
      <c r="J85" s="113"/>
      <c r="K85" s="113"/>
      <c r="L85" s="51" t="str">
        <f t="shared" si="49"/>
        <v/>
      </c>
      <c r="M85" s="254" t="s">
        <v>111</v>
      </c>
      <c r="N85" s="254">
        <v>1</v>
      </c>
      <c r="O85" s="51" t="str">
        <f t="shared" si="50"/>
        <v>公斤</v>
      </c>
      <c r="P85" s="113" t="s">
        <v>191</v>
      </c>
      <c r="Q85" s="250">
        <v>0.01</v>
      </c>
      <c r="R85" s="51" t="str">
        <f t="shared" si="51"/>
        <v>公斤</v>
      </c>
      <c r="S85" s="154"/>
      <c r="T85" s="154"/>
      <c r="U85" s="51" t="str">
        <f t="shared" si="52"/>
        <v/>
      </c>
      <c r="V85" s="113" t="s">
        <v>201</v>
      </c>
      <c r="W85" s="113">
        <v>0.05</v>
      </c>
      <c r="X85" s="51" t="str">
        <f t="shared" si="53"/>
        <v>公斤</v>
      </c>
      <c r="Y85" s="131"/>
      <c r="Z85" s="221"/>
      <c r="AA85" s="128"/>
      <c r="AB85" s="99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17"/>
      <c r="B86" s="124"/>
      <c r="C86" s="125"/>
      <c r="D86" s="125"/>
      <c r="E86" s="187"/>
      <c r="F86" s="125"/>
      <c r="G86" s="125"/>
      <c r="H86" s="188"/>
      <c r="I86" s="126"/>
      <c r="J86" s="113"/>
      <c r="K86" s="113"/>
      <c r="L86" s="51" t="str">
        <f t="shared" si="49"/>
        <v/>
      </c>
      <c r="M86" s="265" t="s">
        <v>110</v>
      </c>
      <c r="N86" s="265">
        <v>0.05</v>
      </c>
      <c r="O86" s="51" t="str">
        <f t="shared" si="50"/>
        <v>公斤</v>
      </c>
      <c r="P86" s="113" t="s">
        <v>302</v>
      </c>
      <c r="Q86" s="113"/>
      <c r="R86" s="51" t="str">
        <f t="shared" si="51"/>
        <v/>
      </c>
      <c r="S86" s="154"/>
      <c r="T86" s="154"/>
      <c r="U86" s="51" t="str">
        <f t="shared" si="52"/>
        <v/>
      </c>
      <c r="V86" s="296" t="s">
        <v>449</v>
      </c>
      <c r="W86" s="296">
        <v>1</v>
      </c>
      <c r="X86" s="51" t="str">
        <f t="shared" si="53"/>
        <v>公斤</v>
      </c>
      <c r="Y86" s="131"/>
      <c r="Z86" s="221"/>
      <c r="AA86" s="128"/>
      <c r="AB86" s="99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17"/>
      <c r="B87" s="124"/>
      <c r="C87" s="125"/>
      <c r="D87" s="125"/>
      <c r="E87" s="187"/>
      <c r="F87" s="125"/>
      <c r="G87" s="125"/>
      <c r="H87" s="188"/>
      <c r="I87" s="126"/>
      <c r="J87" s="113"/>
      <c r="K87" s="113"/>
      <c r="L87" s="51" t="str">
        <f t="shared" si="49"/>
        <v/>
      </c>
      <c r="M87" s="266"/>
      <c r="N87" s="266"/>
      <c r="O87" s="51" t="str">
        <f t="shared" si="50"/>
        <v/>
      </c>
      <c r="P87" s="113" t="s">
        <v>110</v>
      </c>
      <c r="Q87" s="113">
        <v>0.05</v>
      </c>
      <c r="R87" s="51" t="str">
        <f t="shared" si="51"/>
        <v>公斤</v>
      </c>
      <c r="S87" s="154"/>
      <c r="T87" s="154"/>
      <c r="U87" s="51" t="str">
        <f t="shared" si="52"/>
        <v/>
      </c>
      <c r="V87" s="113"/>
      <c r="W87" s="113"/>
      <c r="X87" s="51" t="str">
        <f t="shared" si="53"/>
        <v/>
      </c>
      <c r="Y87" s="131"/>
      <c r="Z87" s="221"/>
      <c r="AA87" s="128"/>
      <c r="AB87" s="99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18"/>
      <c r="B88" s="145"/>
      <c r="C88" s="191"/>
      <c r="D88" s="191"/>
      <c r="E88" s="192"/>
      <c r="F88" s="191"/>
      <c r="G88" s="191"/>
      <c r="H88" s="193"/>
      <c r="I88" s="194"/>
      <c r="J88" s="249"/>
      <c r="K88" s="249"/>
      <c r="L88" s="141" t="str">
        <f t="shared" si="49"/>
        <v/>
      </c>
      <c r="M88" s="267"/>
      <c r="N88" s="267"/>
      <c r="O88" s="141" t="str">
        <f t="shared" si="50"/>
        <v/>
      </c>
      <c r="P88" s="142"/>
      <c r="Q88" s="142"/>
      <c r="R88" s="141" t="str">
        <f t="shared" si="51"/>
        <v/>
      </c>
      <c r="S88" s="195"/>
      <c r="T88" s="195"/>
      <c r="U88" s="141" t="str">
        <f t="shared" si="52"/>
        <v/>
      </c>
      <c r="V88" s="249"/>
      <c r="W88" s="249"/>
      <c r="X88" s="141" t="str">
        <f t="shared" si="53"/>
        <v/>
      </c>
      <c r="Y88" s="142"/>
      <c r="Z88" s="222"/>
      <c r="AA88" s="129"/>
      <c r="AB88" s="100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16" t="s">
        <v>372</v>
      </c>
      <c r="B89" s="124" t="s">
        <v>103</v>
      </c>
      <c r="C89" s="189">
        <v>5.5</v>
      </c>
      <c r="D89" s="125">
        <v>1.7</v>
      </c>
      <c r="E89" s="187">
        <v>1.3</v>
      </c>
      <c r="F89" s="125">
        <v>0</v>
      </c>
      <c r="G89" s="125">
        <v>0</v>
      </c>
      <c r="H89" s="190">
        <v>2.1</v>
      </c>
      <c r="I89" s="126">
        <v>649.6</v>
      </c>
      <c r="J89" s="245" t="s">
        <v>239</v>
      </c>
      <c r="K89" s="246"/>
      <c r="L89" s="127"/>
      <c r="M89" s="252" t="s">
        <v>269</v>
      </c>
      <c r="N89" s="253"/>
      <c r="O89" s="127"/>
      <c r="P89" s="247" t="s">
        <v>303</v>
      </c>
      <c r="Q89" s="256"/>
      <c r="R89" s="127"/>
      <c r="S89" s="186" t="s">
        <v>127</v>
      </c>
      <c r="T89" s="186"/>
      <c r="U89" s="127"/>
      <c r="V89" s="245" t="s">
        <v>344</v>
      </c>
      <c r="W89" s="255"/>
      <c r="X89" s="127"/>
      <c r="Y89" s="140" t="s">
        <v>106</v>
      </c>
      <c r="Z89" s="220"/>
      <c r="AA89" s="130"/>
      <c r="AB89" s="103" t="str">
        <f>A89</f>
        <v>s3</v>
      </c>
      <c r="AC89" s="58" t="str">
        <f>J89</f>
        <v>油飯特餐</v>
      </c>
      <c r="AD89" s="58" t="str">
        <f>J90&amp;" "&amp;J91&amp;" "&amp;J92&amp;" "&amp;J93&amp;" "&amp;J94&amp;" "&amp;J95</f>
        <v xml:space="preserve">米 糯米    </v>
      </c>
      <c r="AE89" s="58" t="str">
        <f>M89</f>
        <v>香滷雞翅</v>
      </c>
      <c r="AF89" s="58" t="str">
        <f>M90&amp;" "&amp;M91&amp;" "&amp;M92&amp;" "&amp;M93&amp;" "&amp;M94&amp;" "&amp;M95</f>
        <v xml:space="preserve">三節翅 滷包    </v>
      </c>
      <c r="AG89" s="58" t="str">
        <f>P89</f>
        <v>油飯配料</v>
      </c>
      <c r="AH89" s="58" t="str">
        <f>P90&amp;" "&amp;P91&amp;" "&amp;P92&amp;" "&amp;P93&amp;" "&amp;P94&amp;" "&amp;P95</f>
        <v xml:space="preserve">豬絞肉 乾香菇 紅蔥頭 大蒜 脆筍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時瓜湯</v>
      </c>
      <c r="AN89" s="58" t="str">
        <f>V90&amp;" "&amp;V91&amp;" "&amp;V92&amp;" "&amp;V93&amp;" "&amp;V94&amp;" "&amp;V95</f>
        <v xml:space="preserve">時瓜 薑 大骨   </v>
      </c>
      <c r="AO89" s="84" t="str">
        <f>Y89</f>
        <v>點心</v>
      </c>
      <c r="AP89" s="84">
        <f>Z89</f>
        <v>0</v>
      </c>
      <c r="AQ89" s="92">
        <f t="shared" ref="AQ89:AQ120" si="120">C89</f>
        <v>5.5</v>
      </c>
      <c r="AR89" s="92">
        <f t="shared" ref="AR89:AR120" si="121">H89</f>
        <v>2.1</v>
      </c>
      <c r="AS89" s="92">
        <f t="shared" ref="AS89:AS120" si="122">E89</f>
        <v>1.3</v>
      </c>
      <c r="AT89" s="92">
        <f t="shared" ref="AT89:AT120" si="123">D89</f>
        <v>1.7</v>
      </c>
      <c r="AU89" s="92">
        <f t="shared" ref="AU89:AV120" si="124">F89</f>
        <v>0</v>
      </c>
      <c r="AV89" s="92">
        <f t="shared" si="124"/>
        <v>0</v>
      </c>
      <c r="AW89" s="92">
        <f t="shared" ref="AW89:AW120" si="125">I89</f>
        <v>649.6</v>
      </c>
    </row>
    <row r="90" spans="1:49" ht="16.5">
      <c r="A90" s="217"/>
      <c r="B90" s="124"/>
      <c r="C90" s="125"/>
      <c r="D90" s="125"/>
      <c r="E90" s="187"/>
      <c r="F90" s="125"/>
      <c r="G90" s="125"/>
      <c r="H90" s="188"/>
      <c r="I90" s="126"/>
      <c r="J90" s="113" t="s">
        <v>177</v>
      </c>
      <c r="K90" s="113">
        <v>8</v>
      </c>
      <c r="L90" s="51" t="str">
        <f t="shared" ref="L90:L144" si="126">IF(K90,"公斤","")</f>
        <v>公斤</v>
      </c>
      <c r="M90" s="254" t="s">
        <v>185</v>
      </c>
      <c r="N90" s="254">
        <v>9</v>
      </c>
      <c r="O90" s="51" t="str">
        <f t="shared" ref="O90:O95" si="127">IF(N90,"公斤","")</f>
        <v>公斤</v>
      </c>
      <c r="P90" s="113" t="s">
        <v>144</v>
      </c>
      <c r="Q90" s="113">
        <v>1.8</v>
      </c>
      <c r="R90" s="51" t="str">
        <f t="shared" ref="R90:R95" si="128">IF(Q90,"公斤","")</f>
        <v>公斤</v>
      </c>
      <c r="S90" s="154" t="s">
        <v>127</v>
      </c>
      <c r="T90" s="154">
        <v>7</v>
      </c>
      <c r="U90" s="51" t="str">
        <f t="shared" ref="U90:U95" si="129">IF(T90,"公斤","")</f>
        <v>公斤</v>
      </c>
      <c r="V90" s="113" t="s">
        <v>345</v>
      </c>
      <c r="W90" s="113">
        <v>3</v>
      </c>
      <c r="X90" s="51" t="str">
        <f t="shared" ref="X90:X95" si="130">IF(W90,"公斤","")</f>
        <v>公斤</v>
      </c>
      <c r="Y90" s="113" t="s">
        <v>106</v>
      </c>
      <c r="Z90" s="221"/>
      <c r="AA90" s="128"/>
      <c r="AB90" s="99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17"/>
      <c r="B91" s="124"/>
      <c r="C91" s="125"/>
      <c r="D91" s="125"/>
      <c r="E91" s="187"/>
      <c r="F91" s="125"/>
      <c r="G91" s="125"/>
      <c r="H91" s="188"/>
      <c r="I91" s="126"/>
      <c r="J91" s="113" t="s">
        <v>240</v>
      </c>
      <c r="K91" s="113">
        <v>3</v>
      </c>
      <c r="L91" s="51" t="str">
        <f t="shared" si="126"/>
        <v>公斤</v>
      </c>
      <c r="M91" s="254" t="s">
        <v>137</v>
      </c>
      <c r="N91" s="254"/>
      <c r="O91" s="51" t="str">
        <f t="shared" si="127"/>
        <v/>
      </c>
      <c r="P91" s="113" t="s">
        <v>135</v>
      </c>
      <c r="Q91" s="113">
        <v>0.1</v>
      </c>
      <c r="R91" s="51" t="str">
        <f t="shared" si="128"/>
        <v>公斤</v>
      </c>
      <c r="S91" s="149" t="s">
        <v>126</v>
      </c>
      <c r="T91" s="149">
        <v>0.05</v>
      </c>
      <c r="U91" s="51" t="str">
        <f t="shared" si="129"/>
        <v>公斤</v>
      </c>
      <c r="V91" s="113" t="s">
        <v>201</v>
      </c>
      <c r="W91" s="113">
        <v>0.05</v>
      </c>
      <c r="X91" s="51" t="str">
        <f t="shared" si="130"/>
        <v>公斤</v>
      </c>
      <c r="Y91" s="131"/>
      <c r="Z91" s="221"/>
      <c r="AA91" s="128"/>
      <c r="AB91" s="99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17"/>
      <c r="B92" s="124"/>
      <c r="C92" s="125"/>
      <c r="D92" s="125"/>
      <c r="E92" s="187"/>
      <c r="F92" s="125"/>
      <c r="G92" s="125"/>
      <c r="H92" s="188"/>
      <c r="I92" s="126"/>
      <c r="J92" s="113"/>
      <c r="K92" s="113"/>
      <c r="L92" s="51" t="str">
        <f t="shared" si="126"/>
        <v/>
      </c>
      <c r="M92" s="254"/>
      <c r="N92" s="254"/>
      <c r="O92" s="51" t="str">
        <f t="shared" si="127"/>
        <v/>
      </c>
      <c r="P92" s="113" t="s">
        <v>186</v>
      </c>
      <c r="Q92" s="250">
        <v>0.01</v>
      </c>
      <c r="R92" s="51" t="str">
        <f t="shared" si="128"/>
        <v>公斤</v>
      </c>
      <c r="S92" s="154"/>
      <c r="T92" s="154"/>
      <c r="U92" s="51" t="str">
        <f t="shared" si="129"/>
        <v/>
      </c>
      <c r="V92" s="113" t="s">
        <v>205</v>
      </c>
      <c r="W92" s="113">
        <v>1</v>
      </c>
      <c r="X92" s="51" t="str">
        <f t="shared" si="130"/>
        <v>公斤</v>
      </c>
      <c r="Y92" s="131"/>
      <c r="Z92" s="221"/>
      <c r="AA92" s="128"/>
      <c r="AB92" s="99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17"/>
      <c r="B93" s="124"/>
      <c r="C93" s="125"/>
      <c r="D93" s="125"/>
      <c r="E93" s="187"/>
      <c r="F93" s="125"/>
      <c r="G93" s="125"/>
      <c r="H93" s="188"/>
      <c r="I93" s="126"/>
      <c r="J93" s="113"/>
      <c r="K93" s="113"/>
      <c r="L93" s="51" t="str">
        <f t="shared" si="126"/>
        <v/>
      </c>
      <c r="M93" s="265"/>
      <c r="N93" s="265"/>
      <c r="O93" s="51" t="str">
        <f t="shared" si="127"/>
        <v/>
      </c>
      <c r="P93" s="113" t="s">
        <v>110</v>
      </c>
      <c r="Q93" s="113">
        <v>0.05</v>
      </c>
      <c r="R93" s="51" t="str">
        <f t="shared" si="128"/>
        <v>公斤</v>
      </c>
      <c r="S93" s="154"/>
      <c r="T93" s="154"/>
      <c r="U93" s="51" t="str">
        <f t="shared" si="129"/>
        <v/>
      </c>
      <c r="V93" s="113"/>
      <c r="W93" s="113"/>
      <c r="X93" s="51" t="str">
        <f t="shared" si="130"/>
        <v/>
      </c>
      <c r="Y93" s="131"/>
      <c r="Z93" s="221"/>
      <c r="AA93" s="128"/>
      <c r="AB93" s="99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17"/>
      <c r="B94" s="124"/>
      <c r="C94" s="125"/>
      <c r="D94" s="125"/>
      <c r="E94" s="187"/>
      <c r="F94" s="125"/>
      <c r="G94" s="125"/>
      <c r="H94" s="188"/>
      <c r="I94" s="126"/>
      <c r="J94" s="113"/>
      <c r="K94" s="113"/>
      <c r="L94" s="51" t="str">
        <f t="shared" si="126"/>
        <v/>
      </c>
      <c r="M94" s="266"/>
      <c r="N94" s="266"/>
      <c r="O94" s="51" t="str">
        <f t="shared" si="127"/>
        <v/>
      </c>
      <c r="P94" s="113" t="s">
        <v>160</v>
      </c>
      <c r="Q94" s="113">
        <v>3</v>
      </c>
      <c r="R94" s="51" t="str">
        <f t="shared" si="128"/>
        <v>公斤</v>
      </c>
      <c r="S94" s="154"/>
      <c r="T94" s="154"/>
      <c r="U94" s="51" t="str">
        <f t="shared" si="129"/>
        <v/>
      </c>
      <c r="V94" s="113"/>
      <c r="W94" s="113"/>
      <c r="X94" s="51" t="str">
        <f t="shared" si="130"/>
        <v/>
      </c>
      <c r="Y94" s="131"/>
      <c r="Z94" s="221"/>
      <c r="AA94" s="128"/>
      <c r="AB94" s="99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18"/>
      <c r="B95" s="145"/>
      <c r="C95" s="191"/>
      <c r="D95" s="191"/>
      <c r="E95" s="192"/>
      <c r="F95" s="191"/>
      <c r="G95" s="191"/>
      <c r="H95" s="193"/>
      <c r="I95" s="194"/>
      <c r="J95" s="249"/>
      <c r="K95" s="249"/>
      <c r="L95" s="141" t="str">
        <f t="shared" si="126"/>
        <v/>
      </c>
      <c r="M95" s="267"/>
      <c r="N95" s="267"/>
      <c r="O95" s="141" t="str">
        <f t="shared" si="127"/>
        <v/>
      </c>
      <c r="P95" s="142"/>
      <c r="Q95" s="142"/>
      <c r="R95" s="141" t="str">
        <f t="shared" si="128"/>
        <v/>
      </c>
      <c r="S95" s="195"/>
      <c r="T95" s="195"/>
      <c r="U95" s="141" t="str">
        <f t="shared" si="129"/>
        <v/>
      </c>
      <c r="V95" s="249"/>
      <c r="W95" s="249"/>
      <c r="X95" s="141" t="str">
        <f t="shared" si="130"/>
        <v/>
      </c>
      <c r="Y95" s="142"/>
      <c r="Z95" s="222"/>
      <c r="AA95" s="129"/>
      <c r="AB95" s="100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216" t="s">
        <v>373</v>
      </c>
      <c r="B96" s="124" t="s">
        <v>103</v>
      </c>
      <c r="C96" s="189">
        <v>7.4</v>
      </c>
      <c r="D96" s="125">
        <v>2</v>
      </c>
      <c r="E96" s="187">
        <v>1.5</v>
      </c>
      <c r="F96" s="125">
        <v>0</v>
      </c>
      <c r="G96" s="125">
        <v>0</v>
      </c>
      <c r="H96" s="190">
        <v>2.5</v>
      </c>
      <c r="I96" s="126">
        <v>825.3</v>
      </c>
      <c r="J96" s="245" t="s">
        <v>176</v>
      </c>
      <c r="K96" s="246"/>
      <c r="L96" s="127"/>
      <c r="M96" s="252" t="s">
        <v>270</v>
      </c>
      <c r="N96" s="253"/>
      <c r="O96" s="127"/>
      <c r="P96" s="247" t="s">
        <v>304</v>
      </c>
      <c r="Q96" s="256"/>
      <c r="R96" s="127"/>
      <c r="S96" s="186" t="s">
        <v>127</v>
      </c>
      <c r="T96" s="186"/>
      <c r="U96" s="127"/>
      <c r="V96" s="245" t="s">
        <v>346</v>
      </c>
      <c r="W96" s="255"/>
      <c r="X96" s="127"/>
      <c r="Y96" s="140" t="s">
        <v>106</v>
      </c>
      <c r="Z96" s="220"/>
      <c r="AA96" s="130"/>
      <c r="AB96" s="103" t="str">
        <f>A96</f>
        <v>s4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三杯雞</v>
      </c>
      <c r="AF96" s="58" t="str">
        <f>M97&amp;" "&amp;M98&amp;" "&amp;M99&amp;" "&amp;M100&amp;" "&amp;M101&amp;" "&amp;M102</f>
        <v>肉雞 洋蔥 胡蘿蔔 九層塔 大蒜 米血</v>
      </c>
      <c r="AG96" s="58" t="str">
        <f>P96</f>
        <v>蕎麥冬粉</v>
      </c>
      <c r="AH96" s="58" t="str">
        <f>P97&amp;" "&amp;P98&amp;" "&amp;P99&amp;" "&amp;P100&amp;" "&amp;P101&amp;" "&amp;P102</f>
        <v>蕎麥 冬粉 時蔬 木耳絲 胡蘿蔔 豬絞肉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131">S96</f>
        <v>時蔬</v>
      </c>
      <c r="AL96" s="58" t="str">
        <f t="shared" ref="AL96" si="132">S97&amp;" "&amp;S98&amp;" "&amp;S99&amp;" "&amp;S100&amp;" "&amp;S101&amp;" "&amp;S102</f>
        <v xml:space="preserve">時蔬 大蒜    </v>
      </c>
      <c r="AM96" s="58" t="str">
        <f t="shared" ref="AM96" si="133">V96</f>
        <v>綠豆湯</v>
      </c>
      <c r="AN96" s="58" t="str">
        <f t="shared" ref="AN96" si="134">V97&amp;" "&amp;V98&amp;" "&amp;V99&amp;" "&amp;V100&amp;" "&amp;V101&amp;" "&amp;V102</f>
        <v xml:space="preserve">綠豆 紅砂糖    </v>
      </c>
      <c r="AO96" s="84" t="str">
        <f t="shared" ref="AO96" si="135">Y96</f>
        <v>點心</v>
      </c>
      <c r="AP96" s="84">
        <f t="shared" ref="AP96" si="136">Z96</f>
        <v>0</v>
      </c>
      <c r="AQ96" s="92">
        <f t="shared" ref="AQ96:AQ127" si="137">C96</f>
        <v>7.4</v>
      </c>
      <c r="AR96" s="92">
        <f t="shared" ref="AR96:AR127" si="138">H96</f>
        <v>2.5</v>
      </c>
      <c r="AS96" s="92">
        <f t="shared" ref="AS96:AS127" si="139">E96</f>
        <v>1.5</v>
      </c>
      <c r="AT96" s="92">
        <f t="shared" ref="AT96:AT127" si="140">D96</f>
        <v>2</v>
      </c>
      <c r="AU96" s="92">
        <f t="shared" ref="AU96:AV127" si="141">F96</f>
        <v>0</v>
      </c>
      <c r="AV96" s="92">
        <f t="shared" si="141"/>
        <v>0</v>
      </c>
      <c r="AW96" s="92">
        <f t="shared" ref="AW96:AW127" si="142">I96</f>
        <v>825.3</v>
      </c>
    </row>
    <row r="97" spans="1:49" ht="16.5">
      <c r="A97" s="217"/>
      <c r="B97" s="124"/>
      <c r="C97" s="125"/>
      <c r="D97" s="125"/>
      <c r="E97" s="187"/>
      <c r="F97" s="125"/>
      <c r="G97" s="125"/>
      <c r="H97" s="188"/>
      <c r="I97" s="126"/>
      <c r="J97" s="113" t="s">
        <v>177</v>
      </c>
      <c r="K97" s="113">
        <v>7</v>
      </c>
      <c r="L97" s="51" t="str">
        <f t="shared" si="126"/>
        <v>公斤</v>
      </c>
      <c r="M97" s="254" t="s">
        <v>142</v>
      </c>
      <c r="N97" s="254">
        <v>9</v>
      </c>
      <c r="O97" s="51" t="str">
        <f t="shared" ref="O97:O144" si="143">IF(N97,"公斤","")</f>
        <v>公斤</v>
      </c>
      <c r="P97" s="113" t="s">
        <v>305</v>
      </c>
      <c r="Q97" s="113">
        <v>0.4</v>
      </c>
      <c r="R97" s="51" t="str">
        <f t="shared" ref="R97:R144" si="144">IF(Q97,"公斤","")</f>
        <v>公斤</v>
      </c>
      <c r="S97" s="154" t="s">
        <v>127</v>
      </c>
      <c r="T97" s="154">
        <v>7</v>
      </c>
      <c r="U97" s="51" t="str">
        <f t="shared" ref="U97:U102" si="145">IF(T97,"公斤","")</f>
        <v>公斤</v>
      </c>
      <c r="V97" s="113" t="s">
        <v>119</v>
      </c>
      <c r="W97" s="113">
        <v>3</v>
      </c>
      <c r="X97" s="51" t="str">
        <f t="shared" ref="X97:X102" si="146">IF(W97,"公斤","")</f>
        <v>公斤</v>
      </c>
      <c r="Y97" s="113" t="s">
        <v>106</v>
      </c>
      <c r="Z97" s="221"/>
      <c r="AA97" s="128"/>
      <c r="AB97" s="99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17"/>
      <c r="B98" s="124"/>
      <c r="C98" s="125"/>
      <c r="D98" s="125"/>
      <c r="E98" s="187"/>
      <c r="F98" s="125"/>
      <c r="G98" s="125"/>
      <c r="H98" s="188"/>
      <c r="I98" s="126"/>
      <c r="J98" s="113" t="s">
        <v>178</v>
      </c>
      <c r="K98" s="113">
        <v>3</v>
      </c>
      <c r="L98" s="51" t="str">
        <f t="shared" si="126"/>
        <v>公斤</v>
      </c>
      <c r="M98" s="254" t="s">
        <v>143</v>
      </c>
      <c r="N98" s="254">
        <v>3</v>
      </c>
      <c r="O98" s="51" t="str">
        <f t="shared" si="143"/>
        <v>公斤</v>
      </c>
      <c r="P98" s="113" t="s">
        <v>151</v>
      </c>
      <c r="Q98" s="113">
        <v>1</v>
      </c>
      <c r="R98" s="51" t="str">
        <f t="shared" si="144"/>
        <v>公斤</v>
      </c>
      <c r="S98" s="149" t="s">
        <v>126</v>
      </c>
      <c r="T98" s="149">
        <v>0.05</v>
      </c>
      <c r="U98" s="51" t="str">
        <f t="shared" si="145"/>
        <v>公斤</v>
      </c>
      <c r="V98" s="113" t="s">
        <v>134</v>
      </c>
      <c r="W98" s="113">
        <v>1</v>
      </c>
      <c r="X98" s="51" t="str">
        <f t="shared" si="146"/>
        <v>公斤</v>
      </c>
      <c r="Y98" s="131"/>
      <c r="Z98" s="221"/>
      <c r="AA98" s="128"/>
      <c r="AB98" s="99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17"/>
      <c r="B99" s="124"/>
      <c r="C99" s="125"/>
      <c r="D99" s="125"/>
      <c r="E99" s="187"/>
      <c r="F99" s="125"/>
      <c r="G99" s="125"/>
      <c r="H99" s="188"/>
      <c r="I99" s="126"/>
      <c r="J99" s="113"/>
      <c r="K99" s="113"/>
      <c r="L99" s="51" t="str">
        <f t="shared" si="126"/>
        <v/>
      </c>
      <c r="M99" s="254" t="s">
        <v>111</v>
      </c>
      <c r="N99" s="254">
        <v>0.5</v>
      </c>
      <c r="O99" s="51" t="str">
        <f t="shared" si="143"/>
        <v>公斤</v>
      </c>
      <c r="P99" s="113" t="s">
        <v>1</v>
      </c>
      <c r="Q99" s="250">
        <v>4</v>
      </c>
      <c r="R99" s="51" t="str">
        <f t="shared" si="144"/>
        <v>公斤</v>
      </c>
      <c r="S99" s="154"/>
      <c r="T99" s="154"/>
      <c r="U99" s="51" t="str">
        <f t="shared" si="145"/>
        <v/>
      </c>
      <c r="V99" s="113"/>
      <c r="W99" s="113"/>
      <c r="X99" s="51" t="str">
        <f t="shared" si="146"/>
        <v/>
      </c>
      <c r="Y99" s="131"/>
      <c r="Z99" s="221"/>
      <c r="AA99" s="128"/>
      <c r="AB99" s="99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17"/>
      <c r="B100" s="124"/>
      <c r="C100" s="125"/>
      <c r="D100" s="125"/>
      <c r="E100" s="187"/>
      <c r="F100" s="125"/>
      <c r="G100" s="125"/>
      <c r="H100" s="188"/>
      <c r="I100" s="126"/>
      <c r="J100" s="113"/>
      <c r="K100" s="113"/>
      <c r="L100" s="51" t="str">
        <f t="shared" si="126"/>
        <v/>
      </c>
      <c r="M100" s="265" t="s">
        <v>120</v>
      </c>
      <c r="N100" s="265">
        <v>0.1</v>
      </c>
      <c r="O100" s="51" t="str">
        <f t="shared" si="143"/>
        <v>公斤</v>
      </c>
      <c r="P100" s="113" t="s">
        <v>193</v>
      </c>
      <c r="Q100" s="113">
        <v>0.01</v>
      </c>
      <c r="R100" s="51" t="str">
        <f t="shared" si="144"/>
        <v>公斤</v>
      </c>
      <c r="S100" s="154"/>
      <c r="T100" s="154"/>
      <c r="U100" s="51" t="str">
        <f t="shared" si="145"/>
        <v/>
      </c>
      <c r="V100" s="113"/>
      <c r="W100" s="113"/>
      <c r="X100" s="51" t="str">
        <f t="shared" si="146"/>
        <v/>
      </c>
      <c r="Y100" s="131"/>
      <c r="Z100" s="221"/>
      <c r="AA100" s="128"/>
      <c r="AB100" s="99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17"/>
      <c r="B101" s="124"/>
      <c r="C101" s="125"/>
      <c r="D101" s="125"/>
      <c r="E101" s="187"/>
      <c r="F101" s="125"/>
      <c r="G101" s="125"/>
      <c r="H101" s="188"/>
      <c r="I101" s="126"/>
      <c r="J101" s="113"/>
      <c r="K101" s="113"/>
      <c r="L101" s="51" t="str">
        <f t="shared" si="126"/>
        <v/>
      </c>
      <c r="M101" s="266" t="s">
        <v>110</v>
      </c>
      <c r="N101" s="266">
        <v>0.05</v>
      </c>
      <c r="O101" s="51" t="str">
        <f t="shared" si="143"/>
        <v>公斤</v>
      </c>
      <c r="P101" s="113" t="s">
        <v>128</v>
      </c>
      <c r="Q101" s="113">
        <v>0.5</v>
      </c>
      <c r="R101" s="51" t="str">
        <f t="shared" si="144"/>
        <v>公斤</v>
      </c>
      <c r="S101" s="154"/>
      <c r="T101" s="154"/>
      <c r="U101" s="51" t="str">
        <f t="shared" si="145"/>
        <v/>
      </c>
      <c r="V101" s="113"/>
      <c r="W101" s="113"/>
      <c r="X101" s="51" t="str">
        <f t="shared" si="146"/>
        <v/>
      </c>
      <c r="Y101" s="131"/>
      <c r="Z101" s="221"/>
      <c r="AA101" s="128"/>
      <c r="AB101" s="99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18"/>
      <c r="B102" s="145"/>
      <c r="C102" s="191"/>
      <c r="D102" s="191"/>
      <c r="E102" s="192"/>
      <c r="F102" s="191"/>
      <c r="G102" s="191"/>
      <c r="H102" s="193"/>
      <c r="I102" s="194"/>
      <c r="J102" s="249"/>
      <c r="K102" s="249"/>
      <c r="L102" s="141" t="str">
        <f t="shared" si="126"/>
        <v/>
      </c>
      <c r="M102" s="267" t="s">
        <v>164</v>
      </c>
      <c r="N102" s="267">
        <v>1</v>
      </c>
      <c r="O102" s="141" t="str">
        <f t="shared" si="143"/>
        <v>公斤</v>
      </c>
      <c r="P102" s="142" t="s">
        <v>194</v>
      </c>
      <c r="Q102" s="142">
        <v>0.5</v>
      </c>
      <c r="R102" s="141" t="str">
        <f t="shared" si="144"/>
        <v>公斤</v>
      </c>
      <c r="S102" s="195"/>
      <c r="T102" s="195"/>
      <c r="U102" s="141" t="str">
        <f t="shared" si="145"/>
        <v/>
      </c>
      <c r="V102" s="249"/>
      <c r="W102" s="249"/>
      <c r="X102" s="141" t="str">
        <f t="shared" si="146"/>
        <v/>
      </c>
      <c r="Y102" s="142"/>
      <c r="Z102" s="222"/>
      <c r="AA102" s="129"/>
      <c r="AB102" s="100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216" t="s">
        <v>374</v>
      </c>
      <c r="B103" s="124" t="s">
        <v>103</v>
      </c>
      <c r="C103" s="189">
        <v>5.2</v>
      </c>
      <c r="D103" s="125">
        <v>2</v>
      </c>
      <c r="E103" s="187">
        <v>1.5</v>
      </c>
      <c r="F103" s="125">
        <v>0</v>
      </c>
      <c r="G103" s="125">
        <v>0</v>
      </c>
      <c r="H103" s="190">
        <v>2.6</v>
      </c>
      <c r="I103" s="126">
        <v>684.8</v>
      </c>
      <c r="J103" s="245" t="s">
        <v>241</v>
      </c>
      <c r="K103" s="246"/>
      <c r="L103" s="127"/>
      <c r="M103" s="252" t="s">
        <v>271</v>
      </c>
      <c r="N103" s="253"/>
      <c r="O103" s="127"/>
      <c r="P103" s="247" t="s">
        <v>306</v>
      </c>
      <c r="Q103" s="256"/>
      <c r="R103" s="127"/>
      <c r="S103" s="186" t="s">
        <v>127</v>
      </c>
      <c r="T103" s="186"/>
      <c r="U103" s="127"/>
      <c r="V103" s="245" t="s">
        <v>347</v>
      </c>
      <c r="W103" s="255"/>
      <c r="X103" s="127"/>
      <c r="Y103" s="140" t="s">
        <v>106</v>
      </c>
      <c r="Z103" s="220" t="s">
        <v>171</v>
      </c>
      <c r="AA103" s="130"/>
      <c r="AB103" s="103" t="str">
        <f>A103</f>
        <v>s5</v>
      </c>
      <c r="AC103" s="58" t="str">
        <f>J103</f>
        <v>小米飯</v>
      </c>
      <c r="AD103" s="58" t="str">
        <f>J104&amp;" "&amp;J105&amp;" "&amp;J106&amp;" "&amp;J107&amp;" "&amp;J108&amp;" "&amp;J109</f>
        <v xml:space="preserve">米 小米    </v>
      </c>
      <c r="AE103" s="58" t="str">
        <f>M103</f>
        <v>香雞排</v>
      </c>
      <c r="AF103" s="58" t="str">
        <f>M104&amp;" "&amp;M105&amp;" "&amp;M106&amp;" "&amp;M107&amp;" "&amp;M108&amp;" "&amp;M109</f>
        <v xml:space="preserve">香酥雞排     </v>
      </c>
      <c r="AG103" s="58" t="str">
        <f>P103</f>
        <v>木須蛋香</v>
      </c>
      <c r="AH103" s="58" t="str">
        <f>P104&amp;" "&amp;P105&amp;" "&amp;P106&amp;" "&amp;P107&amp;" "&amp;P108&amp;" "&amp;P109</f>
        <v xml:space="preserve">雞蛋 時蔬 胡蘿蔔 大蒜 木耳絲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147">S103</f>
        <v>時蔬</v>
      </c>
      <c r="AL103" s="58" t="str">
        <f t="shared" ref="AL103" si="148">S104&amp;" "&amp;S105&amp;" "&amp;S106&amp;" "&amp;S107&amp;" "&amp;S108&amp;" "&amp;S109</f>
        <v xml:space="preserve">時蔬 大蒜    </v>
      </c>
      <c r="AM103" s="58" t="str">
        <f t="shared" ref="AM103" si="149">V103</f>
        <v>金針湯</v>
      </c>
      <c r="AN103" s="58" t="str">
        <f t="shared" ref="AN103" si="150">V104&amp;" "&amp;V105&amp;" "&amp;V106&amp;" "&amp;V107&amp;" "&amp;V108&amp;" "&amp;V109</f>
        <v xml:space="preserve">金針菜乾 榨菜 薑 軟骨丁  </v>
      </c>
      <c r="AO103" s="84" t="str">
        <f t="shared" ref="AO103" si="151">Y103</f>
        <v>點心</v>
      </c>
      <c r="AP103" s="84" t="str">
        <f t="shared" ref="AP103" si="152">Z103</f>
        <v>有機豆奶</v>
      </c>
      <c r="AQ103" s="92">
        <f t="shared" ref="AQ103:AQ134" si="153">C103</f>
        <v>5.2</v>
      </c>
      <c r="AR103" s="92">
        <f t="shared" ref="AR103:AR134" si="154">H103</f>
        <v>2.6</v>
      </c>
      <c r="AS103" s="92">
        <f t="shared" ref="AS103:AS134" si="155">E103</f>
        <v>1.5</v>
      </c>
      <c r="AT103" s="92">
        <f t="shared" ref="AT103:AT134" si="156">D103</f>
        <v>2</v>
      </c>
      <c r="AU103" s="92">
        <f t="shared" ref="AU103:AV134" si="157">F103</f>
        <v>0</v>
      </c>
      <c r="AV103" s="92">
        <f t="shared" si="157"/>
        <v>0</v>
      </c>
      <c r="AW103" s="92">
        <f t="shared" ref="AW103:AW134" si="158">I103</f>
        <v>684.8</v>
      </c>
    </row>
    <row r="104" spans="1:49" ht="16.5">
      <c r="A104" s="217"/>
      <c r="B104" s="124"/>
      <c r="C104" s="125"/>
      <c r="D104" s="125"/>
      <c r="E104" s="187"/>
      <c r="F104" s="125"/>
      <c r="G104" s="125"/>
      <c r="H104" s="188"/>
      <c r="I104" s="126"/>
      <c r="J104" s="113" t="s">
        <v>177</v>
      </c>
      <c r="K104" s="113">
        <v>10</v>
      </c>
      <c r="L104" s="51" t="str">
        <f t="shared" si="126"/>
        <v>公斤</v>
      </c>
      <c r="M104" s="254" t="s">
        <v>272</v>
      </c>
      <c r="N104" s="254">
        <v>6</v>
      </c>
      <c r="O104" s="51" t="str">
        <f t="shared" si="143"/>
        <v>公斤</v>
      </c>
      <c r="P104" s="113" t="s">
        <v>190</v>
      </c>
      <c r="Q104" s="113">
        <v>2.5</v>
      </c>
      <c r="R104" s="51" t="str">
        <f t="shared" si="144"/>
        <v>公斤</v>
      </c>
      <c r="S104" s="154" t="s">
        <v>127</v>
      </c>
      <c r="T104" s="154">
        <v>7</v>
      </c>
      <c r="U104" s="51" t="str">
        <f t="shared" ref="U104:U109" si="159">IF(T104,"公斤","")</f>
        <v>公斤</v>
      </c>
      <c r="V104" s="113" t="s">
        <v>207</v>
      </c>
      <c r="W104" s="113">
        <v>0.4</v>
      </c>
      <c r="X104" s="51" t="str">
        <f t="shared" ref="X104:X109" si="160">IF(W104,"公斤","")</f>
        <v>公斤</v>
      </c>
      <c r="Y104" s="113" t="s">
        <v>106</v>
      </c>
      <c r="Z104" s="221" t="s">
        <v>171</v>
      </c>
      <c r="AA104" s="128"/>
      <c r="AB104" s="99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17"/>
      <c r="B105" s="124"/>
      <c r="C105" s="125"/>
      <c r="D105" s="125"/>
      <c r="E105" s="187"/>
      <c r="F105" s="125"/>
      <c r="G105" s="125"/>
      <c r="H105" s="188"/>
      <c r="I105" s="126"/>
      <c r="J105" s="113" t="s">
        <v>242</v>
      </c>
      <c r="K105" s="113">
        <v>0.4</v>
      </c>
      <c r="L105" s="51" t="str">
        <f t="shared" si="126"/>
        <v>公斤</v>
      </c>
      <c r="M105" s="254"/>
      <c r="N105" s="254"/>
      <c r="O105" s="51" t="str">
        <f t="shared" si="143"/>
        <v/>
      </c>
      <c r="P105" s="113" t="s">
        <v>1</v>
      </c>
      <c r="Q105" s="113">
        <v>4</v>
      </c>
      <c r="R105" s="51" t="str">
        <f t="shared" si="144"/>
        <v>公斤</v>
      </c>
      <c r="S105" s="149" t="s">
        <v>126</v>
      </c>
      <c r="T105" s="149">
        <v>0.05</v>
      </c>
      <c r="U105" s="51" t="str">
        <f t="shared" si="159"/>
        <v>公斤</v>
      </c>
      <c r="V105" s="113" t="s">
        <v>348</v>
      </c>
      <c r="W105" s="113">
        <v>1</v>
      </c>
      <c r="X105" s="51" t="str">
        <f t="shared" si="160"/>
        <v>公斤</v>
      </c>
      <c r="Y105" s="131"/>
      <c r="Z105" s="221"/>
      <c r="AA105" s="128"/>
      <c r="AB105" s="99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17"/>
      <c r="B106" s="124"/>
      <c r="C106" s="125"/>
      <c r="D106" s="125"/>
      <c r="E106" s="187"/>
      <c r="F106" s="125"/>
      <c r="G106" s="125"/>
      <c r="H106" s="188"/>
      <c r="I106" s="126"/>
      <c r="J106" s="113"/>
      <c r="K106" s="113"/>
      <c r="L106" s="51" t="str">
        <f t="shared" si="126"/>
        <v/>
      </c>
      <c r="M106" s="254"/>
      <c r="N106" s="254"/>
      <c r="O106" s="51" t="str">
        <f t="shared" si="143"/>
        <v/>
      </c>
      <c r="P106" s="113" t="s">
        <v>181</v>
      </c>
      <c r="Q106" s="250">
        <v>1</v>
      </c>
      <c r="R106" s="51" t="str">
        <f t="shared" si="144"/>
        <v>公斤</v>
      </c>
      <c r="S106" s="154"/>
      <c r="T106" s="154"/>
      <c r="U106" s="51" t="str">
        <f t="shared" si="159"/>
        <v/>
      </c>
      <c r="V106" s="113" t="s">
        <v>201</v>
      </c>
      <c r="W106" s="113">
        <v>0.1</v>
      </c>
      <c r="X106" s="51" t="str">
        <f t="shared" si="160"/>
        <v>公斤</v>
      </c>
      <c r="Y106" s="131"/>
      <c r="Z106" s="221"/>
      <c r="AA106" s="128"/>
      <c r="AB106" s="99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17"/>
      <c r="B107" s="124"/>
      <c r="C107" s="125"/>
      <c r="D107" s="125"/>
      <c r="E107" s="187"/>
      <c r="F107" s="125"/>
      <c r="G107" s="125"/>
      <c r="H107" s="188"/>
      <c r="I107" s="126"/>
      <c r="J107" s="113"/>
      <c r="K107" s="113"/>
      <c r="L107" s="51" t="str">
        <f t="shared" si="126"/>
        <v/>
      </c>
      <c r="M107" s="265"/>
      <c r="N107" s="265"/>
      <c r="O107" s="51" t="str">
        <f t="shared" si="143"/>
        <v/>
      </c>
      <c r="P107" s="113" t="s">
        <v>126</v>
      </c>
      <c r="Q107" s="113">
        <v>0.05</v>
      </c>
      <c r="R107" s="51" t="str">
        <f t="shared" si="144"/>
        <v>公斤</v>
      </c>
      <c r="S107" s="154"/>
      <c r="T107" s="154"/>
      <c r="U107" s="51" t="str">
        <f t="shared" si="159"/>
        <v/>
      </c>
      <c r="V107" s="296" t="s">
        <v>449</v>
      </c>
      <c r="W107" s="296">
        <v>1</v>
      </c>
      <c r="X107" s="51" t="str">
        <f t="shared" si="160"/>
        <v>公斤</v>
      </c>
      <c r="Y107" s="131"/>
      <c r="Z107" s="221"/>
      <c r="AA107" s="128"/>
      <c r="AB107" s="99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17"/>
      <c r="B108" s="124"/>
      <c r="C108" s="125"/>
      <c r="D108" s="125"/>
      <c r="E108" s="187"/>
      <c r="F108" s="125"/>
      <c r="G108" s="125"/>
      <c r="H108" s="188"/>
      <c r="I108" s="126"/>
      <c r="J108" s="113"/>
      <c r="K108" s="113"/>
      <c r="L108" s="51" t="str">
        <f t="shared" si="126"/>
        <v/>
      </c>
      <c r="M108" s="266"/>
      <c r="N108" s="266"/>
      <c r="O108" s="51" t="str">
        <f t="shared" si="143"/>
        <v/>
      </c>
      <c r="P108" s="113" t="s">
        <v>307</v>
      </c>
      <c r="Q108" s="113">
        <v>0.01</v>
      </c>
      <c r="R108" s="51" t="str">
        <f t="shared" si="144"/>
        <v>公斤</v>
      </c>
      <c r="S108" s="154"/>
      <c r="T108" s="154"/>
      <c r="U108" s="51" t="str">
        <f t="shared" si="159"/>
        <v/>
      </c>
      <c r="V108" s="113"/>
      <c r="W108" s="113"/>
      <c r="X108" s="51" t="str">
        <f t="shared" si="160"/>
        <v/>
      </c>
      <c r="Y108" s="131"/>
      <c r="Z108" s="221"/>
      <c r="AA108" s="128"/>
      <c r="AB108" s="99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17"/>
      <c r="B109" s="145"/>
      <c r="C109" s="191"/>
      <c r="D109" s="191"/>
      <c r="E109" s="192"/>
      <c r="F109" s="191"/>
      <c r="G109" s="191"/>
      <c r="H109" s="193"/>
      <c r="I109" s="194"/>
      <c r="J109" s="249"/>
      <c r="K109" s="249"/>
      <c r="L109" s="141" t="str">
        <f t="shared" si="126"/>
        <v/>
      </c>
      <c r="M109" s="267"/>
      <c r="N109" s="267"/>
      <c r="O109" s="141" t="str">
        <f t="shared" si="143"/>
        <v/>
      </c>
      <c r="P109" s="142"/>
      <c r="Q109" s="142"/>
      <c r="R109" s="141" t="str">
        <f t="shared" si="144"/>
        <v/>
      </c>
      <c r="S109" s="195"/>
      <c r="T109" s="195"/>
      <c r="U109" s="141" t="str">
        <f t="shared" si="159"/>
        <v/>
      </c>
      <c r="V109" s="249"/>
      <c r="W109" s="249"/>
      <c r="X109" s="141" t="str">
        <f t="shared" si="160"/>
        <v/>
      </c>
      <c r="Y109" s="142"/>
      <c r="Z109" s="271"/>
      <c r="AA109" s="129"/>
      <c r="AB109" s="100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216" t="s">
        <v>375</v>
      </c>
      <c r="B110" s="124" t="s">
        <v>103</v>
      </c>
      <c r="C110" s="189">
        <v>5</v>
      </c>
      <c r="D110" s="125">
        <v>2</v>
      </c>
      <c r="E110" s="187">
        <v>1.5</v>
      </c>
      <c r="F110" s="125">
        <v>0</v>
      </c>
      <c r="G110" s="125">
        <v>0</v>
      </c>
      <c r="H110" s="190">
        <v>2.6</v>
      </c>
      <c r="I110" s="126">
        <v>671.8</v>
      </c>
      <c r="J110" s="245" t="s">
        <v>179</v>
      </c>
      <c r="K110" s="246"/>
      <c r="L110" s="127"/>
      <c r="M110" s="252" t="s">
        <v>273</v>
      </c>
      <c r="N110" s="253"/>
      <c r="O110" s="127"/>
      <c r="P110" s="247" t="s">
        <v>308</v>
      </c>
      <c r="Q110" s="256"/>
      <c r="R110" s="127"/>
      <c r="S110" s="186" t="s">
        <v>127</v>
      </c>
      <c r="T110" s="186"/>
      <c r="U110" s="127"/>
      <c r="V110" s="245" t="s">
        <v>349</v>
      </c>
      <c r="W110" s="255"/>
      <c r="X110" s="127"/>
      <c r="Y110" s="140" t="s">
        <v>106</v>
      </c>
      <c r="Z110" s="220"/>
      <c r="AA110" s="130"/>
      <c r="AB110" s="103" t="str">
        <f>A110</f>
        <v>t1</v>
      </c>
      <c r="AC110" s="58" t="str">
        <f>J110</f>
        <v>白米飯</v>
      </c>
      <c r="AD110" s="58" t="str">
        <f>J111&amp;" "&amp;J112&amp;" "&amp;J113&amp;" "&amp;J114&amp;" "&amp;J115&amp;" "&amp;J116</f>
        <v xml:space="preserve">米     </v>
      </c>
      <c r="AE110" s="58" t="str">
        <f>M110</f>
        <v>蒜泥白肉</v>
      </c>
      <c r="AF110" s="58" t="str">
        <f>M111&amp;" "&amp;M112&amp;" "&amp;M113&amp;" "&amp;M114&amp;" "&amp;M115&amp;" "&amp;M116</f>
        <v xml:space="preserve">豬後腿肉 豆芽菜 大蒜   </v>
      </c>
      <c r="AG110" s="58" t="str">
        <f>P110</f>
        <v>青椒豆干</v>
      </c>
      <c r="AH110" s="58" t="str">
        <f>P111&amp;" "&amp;P112&amp;" "&amp;P113&amp;" "&amp;P114&amp;" "&amp;P115&amp;" "&amp;P116</f>
        <v xml:space="preserve">豆干 甜椒(青皮) 乾木耳 大蒜 冷凍玉米筍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161">S110</f>
        <v>時蔬</v>
      </c>
      <c r="AL110" s="58" t="str">
        <f t="shared" ref="AL110" si="162">S111&amp;" "&amp;S112&amp;" "&amp;S113&amp;" "&amp;S114&amp;" "&amp;S115&amp;" "&amp;S116</f>
        <v xml:space="preserve">時蔬 大蒜    </v>
      </c>
      <c r="AM110" s="58" t="str">
        <f t="shared" ref="AM110" si="163">V110</f>
        <v>鮮菇紫菜湯</v>
      </c>
      <c r="AN110" s="58" t="str">
        <f t="shared" ref="AN110" si="164">V111&amp;" "&amp;V112&amp;" "&amp;V113&amp;" "&amp;V114&amp;" "&amp;V115&amp;" "&amp;V116</f>
        <v xml:space="preserve">紫菜 金針菇 薑 柴魚片 軟骨丁 </v>
      </c>
      <c r="AO110" s="84" t="str">
        <f t="shared" ref="AO110" si="165">Y110</f>
        <v>點心</v>
      </c>
      <c r="AP110" s="84">
        <f t="shared" ref="AP110" si="166">Z110</f>
        <v>0</v>
      </c>
      <c r="AQ110" s="92">
        <f t="shared" ref="AQ110:AQ145" si="167">C110</f>
        <v>5</v>
      </c>
      <c r="AR110" s="92">
        <f t="shared" ref="AR110:AR145" si="168">H110</f>
        <v>2.6</v>
      </c>
      <c r="AS110" s="92">
        <f t="shared" ref="AS110:AS145" si="169">E110</f>
        <v>1.5</v>
      </c>
      <c r="AT110" s="92">
        <f t="shared" ref="AT110:AT145" si="170">D110</f>
        <v>2</v>
      </c>
      <c r="AU110" s="92">
        <f t="shared" ref="AU110:AV145" si="171">F110</f>
        <v>0</v>
      </c>
      <c r="AV110" s="92">
        <f t="shared" si="171"/>
        <v>0</v>
      </c>
      <c r="AW110" s="92">
        <f t="shared" ref="AW110:AW145" si="172">I110</f>
        <v>671.8</v>
      </c>
    </row>
    <row r="111" spans="1:49" ht="16.5">
      <c r="A111" s="217"/>
      <c r="B111" s="124"/>
      <c r="C111" s="125"/>
      <c r="D111" s="125"/>
      <c r="E111" s="187"/>
      <c r="F111" s="125"/>
      <c r="G111" s="125"/>
      <c r="H111" s="188"/>
      <c r="I111" s="126"/>
      <c r="J111" s="113" t="s">
        <v>177</v>
      </c>
      <c r="K111" s="113">
        <v>10</v>
      </c>
      <c r="L111" s="51" t="str">
        <f t="shared" si="126"/>
        <v>公斤</v>
      </c>
      <c r="M111" s="254" t="s">
        <v>109</v>
      </c>
      <c r="N111" s="254">
        <v>6</v>
      </c>
      <c r="O111" s="51" t="str">
        <f t="shared" si="143"/>
        <v>公斤</v>
      </c>
      <c r="P111" s="113" t="s">
        <v>298</v>
      </c>
      <c r="Q111" s="113">
        <v>3</v>
      </c>
      <c r="R111" s="51" t="str">
        <f t="shared" si="144"/>
        <v>公斤</v>
      </c>
      <c r="S111" s="154" t="s">
        <v>127</v>
      </c>
      <c r="T111" s="154">
        <v>7</v>
      </c>
      <c r="U111" s="51" t="str">
        <f t="shared" ref="U111:U116" si="173">IF(T111,"公斤","")</f>
        <v>公斤</v>
      </c>
      <c r="V111" s="113" t="s">
        <v>227</v>
      </c>
      <c r="W111" s="113">
        <v>0.4</v>
      </c>
      <c r="X111" s="51" t="str">
        <f t="shared" ref="X111:X116" si="174">IF(W111,"公斤","")</f>
        <v>公斤</v>
      </c>
      <c r="Y111" s="113" t="s">
        <v>106</v>
      </c>
      <c r="Z111" s="221"/>
      <c r="AA111" s="128"/>
      <c r="AB111" s="99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17"/>
      <c r="B112" s="124"/>
      <c r="C112" s="125"/>
      <c r="D112" s="125"/>
      <c r="E112" s="187"/>
      <c r="F112" s="125"/>
      <c r="G112" s="125"/>
      <c r="H112" s="188"/>
      <c r="I112" s="126"/>
      <c r="J112" s="113"/>
      <c r="K112" s="113"/>
      <c r="L112" s="51" t="str">
        <f t="shared" si="126"/>
        <v/>
      </c>
      <c r="M112" s="254" t="s">
        <v>274</v>
      </c>
      <c r="N112" s="254">
        <v>3.5</v>
      </c>
      <c r="O112" s="51" t="str">
        <f t="shared" si="143"/>
        <v>公斤</v>
      </c>
      <c r="P112" s="113" t="s">
        <v>309</v>
      </c>
      <c r="Q112" s="113">
        <v>1.5</v>
      </c>
      <c r="R112" s="51" t="str">
        <f t="shared" si="144"/>
        <v>公斤</v>
      </c>
      <c r="S112" s="149" t="s">
        <v>126</v>
      </c>
      <c r="T112" s="149">
        <v>0.05</v>
      </c>
      <c r="U112" s="51" t="str">
        <f t="shared" si="173"/>
        <v>公斤</v>
      </c>
      <c r="V112" s="113" t="s">
        <v>350</v>
      </c>
      <c r="W112" s="113">
        <v>1</v>
      </c>
      <c r="X112" s="51" t="str">
        <f t="shared" si="174"/>
        <v>公斤</v>
      </c>
      <c r="Y112" s="131"/>
      <c r="Z112" s="221"/>
      <c r="AA112" s="128"/>
      <c r="AB112" s="99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17"/>
      <c r="B113" s="124"/>
      <c r="C113" s="125"/>
      <c r="D113" s="125"/>
      <c r="E113" s="187"/>
      <c r="F113" s="125"/>
      <c r="G113" s="125"/>
      <c r="H113" s="188"/>
      <c r="I113" s="126"/>
      <c r="J113" s="113"/>
      <c r="K113" s="113"/>
      <c r="L113" s="51" t="str">
        <f t="shared" si="126"/>
        <v/>
      </c>
      <c r="M113" s="254" t="s">
        <v>110</v>
      </c>
      <c r="N113" s="254">
        <v>0.05</v>
      </c>
      <c r="O113" s="51" t="str">
        <f t="shared" si="143"/>
        <v>公斤</v>
      </c>
      <c r="P113" s="113" t="s">
        <v>195</v>
      </c>
      <c r="Q113" s="250">
        <v>0.01</v>
      </c>
      <c r="R113" s="51" t="str">
        <f t="shared" si="144"/>
        <v>公斤</v>
      </c>
      <c r="S113" s="154"/>
      <c r="T113" s="154"/>
      <c r="U113" s="51" t="str">
        <f t="shared" si="173"/>
        <v/>
      </c>
      <c r="V113" s="113" t="s">
        <v>201</v>
      </c>
      <c r="W113" s="113">
        <v>0.05</v>
      </c>
      <c r="X113" s="51" t="str">
        <f t="shared" si="174"/>
        <v>公斤</v>
      </c>
      <c r="Y113" s="131"/>
      <c r="Z113" s="221"/>
      <c r="AA113" s="128"/>
      <c r="AB113" s="99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17"/>
      <c r="B114" s="124"/>
      <c r="C114" s="125"/>
      <c r="D114" s="125"/>
      <c r="E114" s="187"/>
      <c r="F114" s="125"/>
      <c r="G114" s="125"/>
      <c r="H114" s="188"/>
      <c r="I114" s="126"/>
      <c r="J114" s="113"/>
      <c r="K114" s="113"/>
      <c r="L114" s="51" t="str">
        <f t="shared" si="126"/>
        <v/>
      </c>
      <c r="M114" s="265"/>
      <c r="N114" s="265"/>
      <c r="O114" s="51" t="str">
        <f t="shared" si="143"/>
        <v/>
      </c>
      <c r="P114" s="113" t="s">
        <v>126</v>
      </c>
      <c r="Q114" s="113">
        <v>0.05</v>
      </c>
      <c r="R114" s="51" t="str">
        <f t="shared" si="144"/>
        <v>公斤</v>
      </c>
      <c r="S114" s="154"/>
      <c r="T114" s="154"/>
      <c r="U114" s="51" t="str">
        <f t="shared" si="173"/>
        <v/>
      </c>
      <c r="V114" s="113" t="s">
        <v>197</v>
      </c>
      <c r="W114" s="113">
        <v>0.01</v>
      </c>
      <c r="X114" s="51" t="str">
        <f t="shared" si="174"/>
        <v>公斤</v>
      </c>
      <c r="Y114" s="131"/>
      <c r="Z114" s="221"/>
      <c r="AA114" s="128"/>
      <c r="AB114" s="99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17"/>
      <c r="B115" s="124"/>
      <c r="C115" s="125"/>
      <c r="D115" s="125"/>
      <c r="E115" s="187"/>
      <c r="F115" s="125"/>
      <c r="G115" s="125"/>
      <c r="H115" s="188"/>
      <c r="I115" s="126"/>
      <c r="J115" s="113"/>
      <c r="K115" s="113"/>
      <c r="L115" s="51" t="str">
        <f t="shared" si="126"/>
        <v/>
      </c>
      <c r="M115" s="266"/>
      <c r="N115" s="266"/>
      <c r="O115" s="51" t="str">
        <f t="shared" si="143"/>
        <v/>
      </c>
      <c r="P115" s="296" t="s">
        <v>455</v>
      </c>
      <c r="Q115" s="296">
        <v>1</v>
      </c>
      <c r="R115" s="51" t="str">
        <f t="shared" si="144"/>
        <v>公斤</v>
      </c>
      <c r="S115" s="154"/>
      <c r="T115" s="154"/>
      <c r="U115" s="51" t="str">
        <f t="shared" si="173"/>
        <v/>
      </c>
      <c r="V115" s="296" t="s">
        <v>449</v>
      </c>
      <c r="W115" s="296">
        <v>1</v>
      </c>
      <c r="X115" s="51" t="str">
        <f t="shared" si="174"/>
        <v>公斤</v>
      </c>
      <c r="Y115" s="131"/>
      <c r="Z115" s="221"/>
      <c r="AA115" s="128"/>
      <c r="AB115" s="99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18"/>
      <c r="B116" s="145"/>
      <c r="C116" s="191"/>
      <c r="D116" s="191"/>
      <c r="E116" s="192"/>
      <c r="F116" s="191"/>
      <c r="G116" s="191"/>
      <c r="H116" s="193"/>
      <c r="I116" s="194"/>
      <c r="J116" s="249"/>
      <c r="K116" s="249"/>
      <c r="L116" s="141" t="str">
        <f t="shared" si="126"/>
        <v/>
      </c>
      <c r="M116" s="267"/>
      <c r="N116" s="267"/>
      <c r="O116" s="141" t="str">
        <f t="shared" si="143"/>
        <v/>
      </c>
      <c r="P116" s="142"/>
      <c r="Q116" s="142"/>
      <c r="R116" s="141" t="str">
        <f t="shared" si="144"/>
        <v/>
      </c>
      <c r="S116" s="195"/>
      <c r="T116" s="195"/>
      <c r="U116" s="141" t="str">
        <f t="shared" si="173"/>
        <v/>
      </c>
      <c r="V116" s="249"/>
      <c r="W116" s="249"/>
      <c r="X116" s="141" t="str">
        <f t="shared" si="174"/>
        <v/>
      </c>
      <c r="Y116" s="142"/>
      <c r="Z116" s="222"/>
      <c r="AA116" s="129"/>
      <c r="AB116" s="100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279" t="s">
        <v>376</v>
      </c>
      <c r="B117" s="124" t="s">
        <v>103</v>
      </c>
      <c r="C117" s="189">
        <v>5.3</v>
      </c>
      <c r="D117" s="125">
        <v>2</v>
      </c>
      <c r="E117" s="187">
        <v>1.8</v>
      </c>
      <c r="F117" s="125">
        <v>0</v>
      </c>
      <c r="G117" s="125">
        <v>0</v>
      </c>
      <c r="H117" s="190">
        <v>2.2000000000000002</v>
      </c>
      <c r="I117" s="126">
        <v>672.4</v>
      </c>
      <c r="J117" s="245" t="s">
        <v>176</v>
      </c>
      <c r="K117" s="246"/>
      <c r="L117" s="127"/>
      <c r="M117" s="252" t="s">
        <v>275</v>
      </c>
      <c r="N117" s="253"/>
      <c r="O117" s="127"/>
      <c r="P117" s="247" t="s">
        <v>203</v>
      </c>
      <c r="Q117" s="256"/>
      <c r="R117" s="127"/>
      <c r="S117" s="186" t="s">
        <v>127</v>
      </c>
      <c r="T117" s="186"/>
      <c r="U117" s="127"/>
      <c r="V117" s="245" t="s">
        <v>344</v>
      </c>
      <c r="W117" s="255"/>
      <c r="X117" s="127"/>
      <c r="Y117" s="140" t="s">
        <v>106</v>
      </c>
      <c r="Z117" s="223"/>
      <c r="AA117" s="130"/>
      <c r="AB117" s="103" t="str">
        <f>A117</f>
        <v>t2</v>
      </c>
      <c r="AC117" s="58" t="str">
        <f>J117</f>
        <v>糙米飯</v>
      </c>
      <c r="AD117" s="58" t="str">
        <f>J118&amp;" "&amp;J119&amp;" "&amp;J120&amp;" "&amp;J121&amp;" "&amp;J122&amp;" "&amp;J123</f>
        <v xml:space="preserve">米 糙米    </v>
      </c>
      <c r="AE117" s="58" t="str">
        <f>M117</f>
        <v>南瓜燒肉</v>
      </c>
      <c r="AF117" s="58" t="str">
        <f>M118&amp;" "&amp;M119&amp;" "&amp;M120&amp;" "&amp;M121&amp;" "&amp;M122&amp;" "&amp;M123</f>
        <v xml:space="preserve">豬後腿肉 南瓜 胡蘿蔔 大蒜  </v>
      </c>
      <c r="AG117" s="58" t="str">
        <f>P117</f>
        <v>豆包花椰</v>
      </c>
      <c r="AH117" s="58" t="str">
        <f>P118&amp;" "&amp;P119&amp;" "&amp;P120&amp;" "&amp;P121&amp;" "&amp;P122&amp;" "&amp;P123</f>
        <v xml:space="preserve">冷凍花椰菜 胡蘿蔔 大蒜 豆包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175">S117</f>
        <v>時蔬</v>
      </c>
      <c r="AL117" s="58" t="str">
        <f t="shared" ref="AL117" si="176">S118&amp;" "&amp;S119&amp;" "&amp;S120&amp;" "&amp;S121&amp;" "&amp;S122&amp;" "&amp;S123</f>
        <v xml:space="preserve">時蔬 大蒜    </v>
      </c>
      <c r="AM117" s="58" t="str">
        <f t="shared" ref="AM117" si="177">V117</f>
        <v>時瓜湯</v>
      </c>
      <c r="AN117" s="58" t="str">
        <f t="shared" ref="AN117" si="178">V118&amp;" "&amp;V119&amp;" "&amp;V120&amp;" "&amp;V121&amp;" "&amp;V122&amp;" "&amp;V123</f>
        <v xml:space="preserve">時瓜 胡蘿蔔 大骨 薑  </v>
      </c>
      <c r="AO117" s="84" t="str">
        <f t="shared" ref="AO117" si="179">Y117</f>
        <v>點心</v>
      </c>
      <c r="AP117" s="84">
        <f t="shared" ref="AP117" si="180">Z117</f>
        <v>0</v>
      </c>
      <c r="AQ117" s="92">
        <f t="shared" ref="AQ117:AQ145" si="181">C117</f>
        <v>5.3</v>
      </c>
      <c r="AR117" s="92">
        <f t="shared" ref="AR117:AR145" si="182">H117</f>
        <v>2.2000000000000002</v>
      </c>
      <c r="AS117" s="92">
        <f t="shared" ref="AS117:AS145" si="183">E117</f>
        <v>1.8</v>
      </c>
      <c r="AT117" s="92">
        <f t="shared" ref="AT117:AT145" si="184">D117</f>
        <v>2</v>
      </c>
      <c r="AU117" s="92">
        <f t="shared" ref="AU117:AV145" si="185">F117</f>
        <v>0</v>
      </c>
      <c r="AV117" s="92">
        <f t="shared" si="185"/>
        <v>0</v>
      </c>
      <c r="AW117" s="92">
        <f t="shared" ref="AW117:AW145" si="186">I117</f>
        <v>672.4</v>
      </c>
    </row>
    <row r="118" spans="1:49" ht="16.5">
      <c r="A118" s="217"/>
      <c r="B118" s="124"/>
      <c r="C118" s="125"/>
      <c r="D118" s="125"/>
      <c r="E118" s="187"/>
      <c r="F118" s="125"/>
      <c r="G118" s="125"/>
      <c r="H118" s="188"/>
      <c r="I118" s="126"/>
      <c r="J118" s="113" t="s">
        <v>177</v>
      </c>
      <c r="K118" s="113">
        <v>7</v>
      </c>
      <c r="L118" s="51" t="str">
        <f t="shared" si="126"/>
        <v>公斤</v>
      </c>
      <c r="M118" s="254" t="s">
        <v>188</v>
      </c>
      <c r="N118" s="254">
        <v>6.5</v>
      </c>
      <c r="O118" s="51" t="str">
        <f t="shared" si="143"/>
        <v>公斤</v>
      </c>
      <c r="P118" s="113" t="s">
        <v>310</v>
      </c>
      <c r="Q118" s="113">
        <v>6</v>
      </c>
      <c r="R118" s="51" t="str">
        <f t="shared" si="144"/>
        <v>公斤</v>
      </c>
      <c r="S118" s="154" t="s">
        <v>127</v>
      </c>
      <c r="T118" s="154">
        <v>7</v>
      </c>
      <c r="U118" s="51" t="str">
        <f t="shared" ref="U118:U123" si="187">IF(T118,"公斤","")</f>
        <v>公斤</v>
      </c>
      <c r="V118" s="113" t="s">
        <v>345</v>
      </c>
      <c r="W118" s="113">
        <v>3</v>
      </c>
      <c r="X118" s="51" t="str">
        <f t="shared" ref="X118:X123" si="188">IF(W118,"公斤","")</f>
        <v>公斤</v>
      </c>
      <c r="Y118" s="113" t="s">
        <v>106</v>
      </c>
      <c r="Z118" s="221"/>
      <c r="AA118" s="128"/>
      <c r="AB118" s="99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17"/>
      <c r="B119" s="124"/>
      <c r="C119" s="125"/>
      <c r="D119" s="125"/>
      <c r="E119" s="187"/>
      <c r="F119" s="125"/>
      <c r="G119" s="125"/>
      <c r="H119" s="188"/>
      <c r="I119" s="126"/>
      <c r="J119" s="113" t="s">
        <v>178</v>
      </c>
      <c r="K119" s="113">
        <v>3</v>
      </c>
      <c r="L119" s="51" t="str">
        <f t="shared" si="126"/>
        <v>公斤</v>
      </c>
      <c r="M119" s="254" t="s">
        <v>276</v>
      </c>
      <c r="N119" s="254">
        <v>3</v>
      </c>
      <c r="O119" s="51" t="str">
        <f t="shared" si="143"/>
        <v>公斤</v>
      </c>
      <c r="P119" s="113" t="s">
        <v>111</v>
      </c>
      <c r="Q119" s="113">
        <v>0.5</v>
      </c>
      <c r="R119" s="51" t="str">
        <f t="shared" si="144"/>
        <v>公斤</v>
      </c>
      <c r="S119" s="149" t="s">
        <v>126</v>
      </c>
      <c r="T119" s="149">
        <v>0.05</v>
      </c>
      <c r="U119" s="51" t="str">
        <f t="shared" si="187"/>
        <v>公斤</v>
      </c>
      <c r="V119" s="113" t="s">
        <v>181</v>
      </c>
      <c r="W119" s="113">
        <v>0.5</v>
      </c>
      <c r="X119" s="51" t="str">
        <f t="shared" si="188"/>
        <v>公斤</v>
      </c>
      <c r="Y119" s="131"/>
      <c r="Z119" s="221"/>
      <c r="AA119" s="128"/>
      <c r="AB119" s="99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17"/>
      <c r="B120" s="124"/>
      <c r="C120" s="125"/>
      <c r="D120" s="125"/>
      <c r="E120" s="187"/>
      <c r="F120" s="125"/>
      <c r="G120" s="125"/>
      <c r="H120" s="188"/>
      <c r="I120" s="126"/>
      <c r="J120" s="113"/>
      <c r="K120" s="113"/>
      <c r="L120" s="51" t="str">
        <f t="shared" si="126"/>
        <v/>
      </c>
      <c r="M120" s="254" t="s">
        <v>181</v>
      </c>
      <c r="N120" s="254">
        <v>1</v>
      </c>
      <c r="O120" s="51" t="str">
        <f t="shared" si="143"/>
        <v>公斤</v>
      </c>
      <c r="P120" s="113" t="s">
        <v>110</v>
      </c>
      <c r="Q120" s="250">
        <v>0.05</v>
      </c>
      <c r="R120" s="51" t="str">
        <f t="shared" si="144"/>
        <v>公斤</v>
      </c>
      <c r="S120" s="154"/>
      <c r="T120" s="154"/>
      <c r="U120" s="51" t="str">
        <f t="shared" si="187"/>
        <v/>
      </c>
      <c r="V120" s="113" t="s">
        <v>205</v>
      </c>
      <c r="W120" s="113">
        <v>1</v>
      </c>
      <c r="X120" s="51" t="str">
        <f t="shared" si="188"/>
        <v>公斤</v>
      </c>
      <c r="Y120" s="131"/>
      <c r="Z120" s="221"/>
      <c r="AA120" s="128"/>
      <c r="AB120" s="99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17"/>
      <c r="B121" s="124"/>
      <c r="C121" s="125"/>
      <c r="D121" s="125"/>
      <c r="E121" s="187"/>
      <c r="F121" s="125"/>
      <c r="G121" s="125"/>
      <c r="H121" s="188"/>
      <c r="I121" s="126"/>
      <c r="J121" s="113"/>
      <c r="K121" s="113"/>
      <c r="L121" s="51" t="str">
        <f t="shared" si="126"/>
        <v/>
      </c>
      <c r="M121" s="265" t="s">
        <v>126</v>
      </c>
      <c r="N121" s="265">
        <v>0.05</v>
      </c>
      <c r="O121" s="51" t="str">
        <f t="shared" si="143"/>
        <v>公斤</v>
      </c>
      <c r="P121" s="113" t="s">
        <v>311</v>
      </c>
      <c r="Q121" s="113">
        <v>0.6</v>
      </c>
      <c r="R121" s="51" t="str">
        <f t="shared" si="144"/>
        <v>公斤</v>
      </c>
      <c r="S121" s="154"/>
      <c r="T121" s="154"/>
      <c r="U121" s="51" t="str">
        <f t="shared" si="187"/>
        <v/>
      </c>
      <c r="V121" s="113" t="s">
        <v>201</v>
      </c>
      <c r="W121" s="113">
        <v>0.05</v>
      </c>
      <c r="X121" s="51" t="str">
        <f t="shared" si="188"/>
        <v>公斤</v>
      </c>
      <c r="Y121" s="131"/>
      <c r="Z121" s="221"/>
      <c r="AA121" s="128"/>
      <c r="AB121" s="99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17"/>
      <c r="B122" s="124"/>
      <c r="C122" s="125"/>
      <c r="D122" s="125"/>
      <c r="E122" s="187"/>
      <c r="F122" s="125"/>
      <c r="G122" s="125"/>
      <c r="H122" s="188"/>
      <c r="I122" s="126"/>
      <c r="J122" s="113"/>
      <c r="K122" s="113"/>
      <c r="L122" s="51" t="str">
        <f t="shared" si="126"/>
        <v/>
      </c>
      <c r="M122" s="266"/>
      <c r="N122" s="266"/>
      <c r="O122" s="51" t="str">
        <f t="shared" si="143"/>
        <v/>
      </c>
      <c r="P122" s="113"/>
      <c r="Q122" s="113"/>
      <c r="R122" s="51" t="str">
        <f t="shared" si="144"/>
        <v/>
      </c>
      <c r="S122" s="154"/>
      <c r="T122" s="154"/>
      <c r="U122" s="51" t="str">
        <f t="shared" si="187"/>
        <v/>
      </c>
      <c r="V122" s="113"/>
      <c r="W122" s="113"/>
      <c r="X122" s="51" t="str">
        <f t="shared" si="188"/>
        <v/>
      </c>
      <c r="Y122" s="131"/>
      <c r="Z122" s="221"/>
      <c r="AA122" s="128"/>
      <c r="AB122" s="99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18"/>
      <c r="B123" s="145"/>
      <c r="C123" s="191"/>
      <c r="D123" s="191"/>
      <c r="E123" s="192"/>
      <c r="F123" s="191"/>
      <c r="G123" s="191"/>
      <c r="H123" s="193"/>
      <c r="I123" s="194"/>
      <c r="J123" s="249"/>
      <c r="K123" s="249"/>
      <c r="L123" s="141" t="str">
        <f t="shared" si="126"/>
        <v/>
      </c>
      <c r="M123" s="267"/>
      <c r="N123" s="267"/>
      <c r="O123" s="141" t="str">
        <f t="shared" si="143"/>
        <v/>
      </c>
      <c r="P123" s="142"/>
      <c r="Q123" s="142"/>
      <c r="R123" s="141" t="str">
        <f t="shared" si="144"/>
        <v/>
      </c>
      <c r="S123" s="195"/>
      <c r="T123" s="195"/>
      <c r="U123" s="141" t="str">
        <f t="shared" si="187"/>
        <v/>
      </c>
      <c r="V123" s="249"/>
      <c r="W123" s="249"/>
      <c r="X123" s="141" t="str">
        <f t="shared" si="188"/>
        <v/>
      </c>
      <c r="Y123" s="142"/>
      <c r="Z123" s="222"/>
      <c r="AA123" s="129"/>
      <c r="AB123" s="100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216" t="s">
        <v>377</v>
      </c>
      <c r="B124" s="124" t="s">
        <v>103</v>
      </c>
      <c r="C124" s="189">
        <v>5</v>
      </c>
      <c r="D124" s="125">
        <v>2.2999999999999998</v>
      </c>
      <c r="E124" s="187">
        <v>1.9</v>
      </c>
      <c r="F124" s="125">
        <v>0</v>
      </c>
      <c r="G124" s="125">
        <v>0</v>
      </c>
      <c r="H124" s="190">
        <v>2.8</v>
      </c>
      <c r="I124" s="126">
        <v>706.9</v>
      </c>
      <c r="J124" s="245" t="s">
        <v>243</v>
      </c>
      <c r="K124" s="246"/>
      <c r="L124" s="127"/>
      <c r="M124" s="252" t="s">
        <v>277</v>
      </c>
      <c r="N124" s="253"/>
      <c r="O124" s="127"/>
      <c r="P124" s="247" t="s">
        <v>312</v>
      </c>
      <c r="Q124" s="256"/>
      <c r="R124" s="127"/>
      <c r="S124" s="186" t="s">
        <v>127</v>
      </c>
      <c r="T124" s="186"/>
      <c r="U124" s="127"/>
      <c r="V124" s="245" t="s">
        <v>351</v>
      </c>
      <c r="W124" s="255"/>
      <c r="X124" s="127"/>
      <c r="Y124" s="140" t="s">
        <v>106</v>
      </c>
      <c r="Z124" s="220"/>
      <c r="AA124" s="130"/>
      <c r="AB124" s="103" t="str">
        <f>A124</f>
        <v>t3</v>
      </c>
      <c r="AC124" s="58" t="str">
        <f>J124</f>
        <v>拌麵特餐</v>
      </c>
      <c r="AD124" s="58" t="str">
        <f>J125&amp;" "&amp;J126&amp;" "&amp;J127&amp;" "&amp;J128&amp;" "&amp;J129&amp;" "&amp;J130</f>
        <v xml:space="preserve">麵條     </v>
      </c>
      <c r="AE124" s="58" t="str">
        <f>M124</f>
        <v>香菇絞肉</v>
      </c>
      <c r="AF124" s="58" t="str">
        <f>M125&amp;" "&amp;M126&amp;" "&amp;M127&amp;" "&amp;M128&amp;" "&amp;M129&amp;" "&amp;M130</f>
        <v xml:space="preserve">豬絞肉 冬瓜 乾香菇 大蒜  </v>
      </c>
      <c r="AG124" s="58" t="str">
        <f>P124</f>
        <v>拌麵配料</v>
      </c>
      <c r="AH124" s="58" t="str">
        <f>P125&amp;" "&amp;P126&amp;" "&amp;P127&amp;" "&amp;P128&amp;" "&amp;P129&amp;" "&amp;P130</f>
        <v xml:space="preserve">甘藍 胡蘿蔔 大蒜 豬後腿肉 紅蔥頭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189">S124</f>
        <v>時蔬</v>
      </c>
      <c r="AL124" s="58" t="str">
        <f t="shared" ref="AL124" si="190">S125&amp;" "&amp;S126&amp;" "&amp;S127&amp;" "&amp;S128&amp;" "&amp;S129&amp;" "&amp;S130</f>
        <v xml:space="preserve">時蔬 大蒜    </v>
      </c>
      <c r="AM124" s="58" t="str">
        <f t="shared" ref="AM124" si="191">V124</f>
        <v>肉羹湯</v>
      </c>
      <c r="AN124" s="58" t="str">
        <f t="shared" ref="AN124" si="192">V125&amp;" "&amp;V126&amp;" "&amp;V127&amp;" "&amp;V128&amp;" "&amp;V129&amp;" "&amp;V130</f>
        <v xml:space="preserve">雞蛋 脆筍 時蔬 肉羹 乾木耳 </v>
      </c>
      <c r="AO124" s="84" t="str">
        <f t="shared" ref="AO124" si="193">Y124</f>
        <v>點心</v>
      </c>
      <c r="AP124" s="84">
        <f t="shared" ref="AP124" si="194">Z124</f>
        <v>0</v>
      </c>
      <c r="AQ124" s="92">
        <f t="shared" ref="AQ124:AQ145" si="195">C124</f>
        <v>5</v>
      </c>
      <c r="AR124" s="92">
        <f t="shared" ref="AR124:AR145" si="196">H124</f>
        <v>2.8</v>
      </c>
      <c r="AS124" s="92">
        <f t="shared" ref="AS124:AS145" si="197">E124</f>
        <v>1.9</v>
      </c>
      <c r="AT124" s="92">
        <f t="shared" ref="AT124:AT145" si="198">D124</f>
        <v>2.2999999999999998</v>
      </c>
      <c r="AU124" s="92">
        <f t="shared" ref="AU124:AV145" si="199">F124</f>
        <v>0</v>
      </c>
      <c r="AV124" s="92">
        <f t="shared" si="199"/>
        <v>0</v>
      </c>
      <c r="AW124" s="92">
        <f t="shared" ref="AW124:AW145" si="200">I124</f>
        <v>706.9</v>
      </c>
    </row>
    <row r="125" spans="1:49" ht="16.5">
      <c r="A125" s="217"/>
      <c r="B125" s="124"/>
      <c r="C125" s="125"/>
      <c r="D125" s="125"/>
      <c r="E125" s="187"/>
      <c r="F125" s="125"/>
      <c r="G125" s="125"/>
      <c r="H125" s="188"/>
      <c r="I125" s="126"/>
      <c r="J125" s="113" t="s">
        <v>244</v>
      </c>
      <c r="K125" s="113">
        <v>15</v>
      </c>
      <c r="L125" s="51" t="str">
        <f t="shared" si="126"/>
        <v>公斤</v>
      </c>
      <c r="M125" s="254" t="s">
        <v>194</v>
      </c>
      <c r="N125" s="254">
        <v>6</v>
      </c>
      <c r="O125" s="51" t="str">
        <f t="shared" si="143"/>
        <v>公斤</v>
      </c>
      <c r="P125" s="113" t="s">
        <v>199</v>
      </c>
      <c r="Q125" s="113">
        <v>4</v>
      </c>
      <c r="R125" s="51" t="str">
        <f t="shared" si="144"/>
        <v>公斤</v>
      </c>
      <c r="S125" s="154" t="s">
        <v>127</v>
      </c>
      <c r="T125" s="154">
        <v>7</v>
      </c>
      <c r="U125" s="51" t="str">
        <f t="shared" ref="U125:U130" si="201">IF(T125,"公斤","")</f>
        <v>公斤</v>
      </c>
      <c r="V125" s="113" t="s">
        <v>190</v>
      </c>
      <c r="W125" s="113">
        <v>1.4</v>
      </c>
      <c r="X125" s="51" t="str">
        <f t="shared" ref="X125:X130" si="202">IF(W125,"公斤","")</f>
        <v>公斤</v>
      </c>
      <c r="Y125" s="113" t="s">
        <v>106</v>
      </c>
      <c r="Z125" s="221"/>
      <c r="AA125" s="128"/>
      <c r="AB125" s="99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17"/>
      <c r="B126" s="124"/>
      <c r="C126" s="125"/>
      <c r="D126" s="125"/>
      <c r="E126" s="187"/>
      <c r="F126" s="125"/>
      <c r="G126" s="125"/>
      <c r="H126" s="188"/>
      <c r="I126" s="126"/>
      <c r="J126" s="113"/>
      <c r="K126" s="113"/>
      <c r="L126" s="51" t="str">
        <f t="shared" si="126"/>
        <v/>
      </c>
      <c r="M126" s="254" t="s">
        <v>278</v>
      </c>
      <c r="N126" s="254">
        <v>4</v>
      </c>
      <c r="O126" s="51" t="str">
        <f t="shared" si="143"/>
        <v>公斤</v>
      </c>
      <c r="P126" s="113" t="s">
        <v>181</v>
      </c>
      <c r="Q126" s="113">
        <v>0.5</v>
      </c>
      <c r="R126" s="51" t="str">
        <f t="shared" si="144"/>
        <v>公斤</v>
      </c>
      <c r="S126" s="149" t="s">
        <v>126</v>
      </c>
      <c r="T126" s="149">
        <v>0.05</v>
      </c>
      <c r="U126" s="51" t="str">
        <f t="shared" si="201"/>
        <v>公斤</v>
      </c>
      <c r="V126" s="113" t="s">
        <v>352</v>
      </c>
      <c r="W126" s="113">
        <v>1.5</v>
      </c>
      <c r="X126" s="51" t="str">
        <f t="shared" si="202"/>
        <v>公斤</v>
      </c>
      <c r="Y126" s="131"/>
      <c r="Z126" s="221"/>
      <c r="AA126" s="128"/>
      <c r="AB126" s="99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17"/>
      <c r="B127" s="124"/>
      <c r="C127" s="125"/>
      <c r="D127" s="125"/>
      <c r="E127" s="187"/>
      <c r="F127" s="125"/>
      <c r="G127" s="125"/>
      <c r="H127" s="188"/>
      <c r="I127" s="126"/>
      <c r="J127" s="113"/>
      <c r="K127" s="113"/>
      <c r="L127" s="51" t="str">
        <f t="shared" si="126"/>
        <v/>
      </c>
      <c r="M127" s="254" t="s">
        <v>191</v>
      </c>
      <c r="N127" s="254">
        <v>0.05</v>
      </c>
      <c r="O127" s="51" t="str">
        <f t="shared" si="143"/>
        <v>公斤</v>
      </c>
      <c r="P127" s="113" t="s">
        <v>126</v>
      </c>
      <c r="Q127" s="250">
        <v>0.05</v>
      </c>
      <c r="R127" s="51" t="str">
        <f t="shared" si="144"/>
        <v>公斤</v>
      </c>
      <c r="S127" s="154"/>
      <c r="T127" s="154"/>
      <c r="U127" s="51" t="str">
        <f t="shared" si="201"/>
        <v/>
      </c>
      <c r="V127" s="113" t="s">
        <v>127</v>
      </c>
      <c r="W127" s="113">
        <v>1.5</v>
      </c>
      <c r="X127" s="51" t="str">
        <f t="shared" si="202"/>
        <v>公斤</v>
      </c>
      <c r="Y127" s="131"/>
      <c r="Z127" s="221"/>
      <c r="AA127" s="128"/>
      <c r="AB127" s="99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7.25" thickBot="1">
      <c r="A128" s="217"/>
      <c r="B128" s="145"/>
      <c r="C128" s="191"/>
      <c r="D128" s="191"/>
      <c r="E128" s="192"/>
      <c r="F128" s="191"/>
      <c r="G128" s="191"/>
      <c r="H128" s="193"/>
      <c r="I128" s="194"/>
      <c r="J128" s="113"/>
      <c r="K128" s="113"/>
      <c r="L128" s="51" t="str">
        <f t="shared" si="126"/>
        <v/>
      </c>
      <c r="M128" s="265" t="s">
        <v>126</v>
      </c>
      <c r="N128" s="265">
        <v>0.05</v>
      </c>
      <c r="O128" s="51" t="str">
        <f t="shared" si="143"/>
        <v>公斤</v>
      </c>
      <c r="P128" s="113" t="s">
        <v>188</v>
      </c>
      <c r="Q128" s="113">
        <v>1</v>
      </c>
      <c r="R128" s="51" t="str">
        <f t="shared" si="144"/>
        <v>公斤</v>
      </c>
      <c r="S128" s="154"/>
      <c r="T128" s="154"/>
      <c r="U128" s="51" t="str">
        <f t="shared" si="201"/>
        <v/>
      </c>
      <c r="V128" s="113" t="s">
        <v>353</v>
      </c>
      <c r="W128" s="113">
        <v>2.5</v>
      </c>
      <c r="X128" s="51" t="str">
        <f t="shared" si="202"/>
        <v>公斤</v>
      </c>
      <c r="Y128" s="131"/>
      <c r="Z128" s="221"/>
      <c r="AA128" s="128"/>
      <c r="AB128" s="99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17"/>
      <c r="B129" s="143" t="s">
        <v>102</v>
      </c>
      <c r="C129" s="181">
        <v>6.5</v>
      </c>
      <c r="D129" s="182">
        <v>2.4</v>
      </c>
      <c r="E129" s="183">
        <v>2.1</v>
      </c>
      <c r="F129" s="144">
        <v>0</v>
      </c>
      <c r="G129" s="144">
        <v>0.5</v>
      </c>
      <c r="H129" s="184">
        <v>2.8</v>
      </c>
      <c r="I129" s="185">
        <v>852.1</v>
      </c>
      <c r="J129" s="113"/>
      <c r="K129" s="113"/>
      <c r="L129" s="51" t="str">
        <f t="shared" si="126"/>
        <v/>
      </c>
      <c r="M129" s="266"/>
      <c r="N129" s="266"/>
      <c r="O129" s="51" t="str">
        <f t="shared" si="143"/>
        <v/>
      </c>
      <c r="P129" s="113" t="s">
        <v>313</v>
      </c>
      <c r="Q129" s="113"/>
      <c r="R129" s="51" t="str">
        <f t="shared" si="144"/>
        <v/>
      </c>
      <c r="S129" s="154"/>
      <c r="T129" s="154"/>
      <c r="U129" s="51" t="str">
        <f t="shared" si="201"/>
        <v/>
      </c>
      <c r="V129" s="113" t="s">
        <v>195</v>
      </c>
      <c r="W129" s="113">
        <v>0.01</v>
      </c>
      <c r="X129" s="51" t="str">
        <f t="shared" si="202"/>
        <v>公斤</v>
      </c>
      <c r="Y129" s="131"/>
      <c r="Z129" s="221"/>
      <c r="AA129" s="128"/>
      <c r="AB129" s="99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18"/>
      <c r="B130" s="124"/>
      <c r="C130" s="125"/>
      <c r="D130" s="125"/>
      <c r="E130" s="187"/>
      <c r="F130" s="125"/>
      <c r="G130" s="125"/>
      <c r="H130" s="188"/>
      <c r="I130" s="126"/>
      <c r="J130" s="249"/>
      <c r="K130" s="249"/>
      <c r="L130" s="141" t="str">
        <f t="shared" si="126"/>
        <v/>
      </c>
      <c r="M130" s="267"/>
      <c r="N130" s="267"/>
      <c r="O130" s="141" t="str">
        <f t="shared" si="143"/>
        <v/>
      </c>
      <c r="P130" s="142"/>
      <c r="Q130" s="142"/>
      <c r="R130" s="141" t="str">
        <f t="shared" si="144"/>
        <v/>
      </c>
      <c r="S130" s="195"/>
      <c r="T130" s="195"/>
      <c r="U130" s="141" t="str">
        <f t="shared" si="201"/>
        <v/>
      </c>
      <c r="V130" s="249"/>
      <c r="W130" s="249"/>
      <c r="X130" s="141" t="str">
        <f t="shared" si="202"/>
        <v/>
      </c>
      <c r="Y130" s="142"/>
      <c r="Z130" s="222"/>
      <c r="AA130" s="129"/>
      <c r="AB130" s="100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216" t="s">
        <v>378</v>
      </c>
      <c r="B131" s="124" t="s">
        <v>103</v>
      </c>
      <c r="C131" s="189">
        <v>6.5</v>
      </c>
      <c r="D131" s="125">
        <v>2.4</v>
      </c>
      <c r="E131" s="187">
        <v>1.6</v>
      </c>
      <c r="F131" s="125">
        <v>0</v>
      </c>
      <c r="G131" s="125">
        <v>0.5</v>
      </c>
      <c r="H131" s="190">
        <v>2.5</v>
      </c>
      <c r="I131" s="126">
        <v>821</v>
      </c>
      <c r="J131" s="245" t="s">
        <v>176</v>
      </c>
      <c r="K131" s="246"/>
      <c r="L131" s="127"/>
      <c r="M131" s="252" t="s">
        <v>279</v>
      </c>
      <c r="N131" s="253"/>
      <c r="O131" s="127"/>
      <c r="P131" s="247" t="s">
        <v>314</v>
      </c>
      <c r="Q131" s="256"/>
      <c r="R131" s="127"/>
      <c r="S131" s="186" t="s">
        <v>127</v>
      </c>
      <c r="T131" s="186"/>
      <c r="U131" s="127"/>
      <c r="V131" s="245" t="s">
        <v>354</v>
      </c>
      <c r="W131" s="255"/>
      <c r="X131" s="127"/>
      <c r="Y131" s="140" t="s">
        <v>106</v>
      </c>
      <c r="Z131" s="224"/>
      <c r="AA131" s="130"/>
      <c r="AB131" s="103" t="str">
        <f>A131</f>
        <v>t4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醬瓜燒雞</v>
      </c>
      <c r="AF131" s="58" t="str">
        <f>M132&amp;" "&amp;M133&amp;" "&amp;M134&amp;" "&amp;M135&amp;" "&amp;M136&amp;" "&amp;M137</f>
        <v xml:space="preserve">肉雞 醃漬花胡瓜 胡蘿蔔 大蒜  </v>
      </c>
      <c r="AG131" s="58" t="str">
        <f>P131</f>
        <v>肉絲白菜</v>
      </c>
      <c r="AH131" s="58" t="str">
        <f>P132&amp;" "&amp;P133&amp;" "&amp;P134&amp;" "&amp;P135&amp;" "&amp;P136&amp;" "&amp;P137</f>
        <v xml:space="preserve">豬後腿肉 結球白菜 胡蘿蔔 大蒜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203">S131</f>
        <v>時蔬</v>
      </c>
      <c r="AL131" s="58" t="str">
        <f t="shared" ref="AL131" si="204">S132&amp;" "&amp;S133&amp;" "&amp;S134&amp;" "&amp;S135&amp;" "&amp;S136&amp;" "&amp;S137</f>
        <v xml:space="preserve">時蔬 大蒜    </v>
      </c>
      <c r="AM131" s="58" t="str">
        <f t="shared" ref="AM131" si="205">V131</f>
        <v>黑糖綜合圓</v>
      </c>
      <c r="AN131" s="58" t="str">
        <f t="shared" ref="AN131" si="206">V132&amp;" "&amp;V133&amp;" "&amp;V134&amp;" "&amp;V135&amp;" "&amp;V136&amp;" "&amp;V137</f>
        <v xml:space="preserve">地瓜圓 黑糖 芋圓   </v>
      </c>
      <c r="AO131" s="84" t="str">
        <f t="shared" ref="AO131" si="207">Y131</f>
        <v>點心</v>
      </c>
      <c r="AP131" s="84">
        <f t="shared" ref="AP131" si="208">Z131</f>
        <v>0</v>
      </c>
      <c r="AQ131" s="92">
        <f t="shared" ref="AQ131:AQ145" si="209">C131</f>
        <v>6.5</v>
      </c>
      <c r="AR131" s="92">
        <f t="shared" ref="AR131:AR145" si="210">H131</f>
        <v>2.5</v>
      </c>
      <c r="AS131" s="92">
        <f t="shared" ref="AS131:AS145" si="211">E131</f>
        <v>1.6</v>
      </c>
      <c r="AT131" s="92">
        <f t="shared" ref="AT131:AT145" si="212">D131</f>
        <v>2.4</v>
      </c>
      <c r="AU131" s="92">
        <f t="shared" ref="AU131:AV145" si="213">F131</f>
        <v>0</v>
      </c>
      <c r="AV131" s="92">
        <f t="shared" si="213"/>
        <v>0.5</v>
      </c>
      <c r="AW131" s="92">
        <f t="shared" ref="AW131:AW145" si="214">I131</f>
        <v>821</v>
      </c>
    </row>
    <row r="132" spans="1:49" ht="16.5">
      <c r="A132" s="217"/>
      <c r="B132" s="124"/>
      <c r="C132" s="125"/>
      <c r="D132" s="125"/>
      <c r="E132" s="187"/>
      <c r="F132" s="125"/>
      <c r="G132" s="125"/>
      <c r="H132" s="188"/>
      <c r="I132" s="126"/>
      <c r="J132" s="113" t="s">
        <v>177</v>
      </c>
      <c r="K132" s="113">
        <v>7</v>
      </c>
      <c r="L132" s="51" t="str">
        <f t="shared" si="126"/>
        <v>公斤</v>
      </c>
      <c r="M132" s="254" t="s">
        <v>180</v>
      </c>
      <c r="N132" s="254">
        <v>9</v>
      </c>
      <c r="O132" s="51" t="str">
        <f t="shared" si="143"/>
        <v>公斤</v>
      </c>
      <c r="P132" s="113" t="s">
        <v>188</v>
      </c>
      <c r="Q132" s="113">
        <v>0.8</v>
      </c>
      <c r="R132" s="51" t="str">
        <f t="shared" si="144"/>
        <v>公斤</v>
      </c>
      <c r="S132" s="154" t="s">
        <v>127</v>
      </c>
      <c r="T132" s="154">
        <v>7</v>
      </c>
      <c r="U132" s="51" t="str">
        <f t="shared" ref="U132:U137" si="215">IF(T132,"公斤","")</f>
        <v>公斤</v>
      </c>
      <c r="V132" s="113" t="s">
        <v>355</v>
      </c>
      <c r="W132" s="113">
        <v>1.5</v>
      </c>
      <c r="X132" s="51" t="str">
        <f t="shared" ref="X132:X137" si="216">IF(W132,"公斤","")</f>
        <v>公斤</v>
      </c>
      <c r="Y132" s="113" t="s">
        <v>106</v>
      </c>
      <c r="Z132" s="225"/>
      <c r="AA132" s="128"/>
      <c r="AB132" s="99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17"/>
      <c r="B133" s="124"/>
      <c r="C133" s="125"/>
      <c r="D133" s="125"/>
      <c r="E133" s="187"/>
      <c r="F133" s="125"/>
      <c r="G133" s="125"/>
      <c r="H133" s="188"/>
      <c r="I133" s="126"/>
      <c r="J133" s="113" t="s">
        <v>178</v>
      </c>
      <c r="K133" s="113">
        <v>3</v>
      </c>
      <c r="L133" s="51" t="str">
        <f t="shared" si="126"/>
        <v>公斤</v>
      </c>
      <c r="M133" s="254" t="s">
        <v>280</v>
      </c>
      <c r="N133" s="254">
        <v>1.5</v>
      </c>
      <c r="O133" s="51" t="str">
        <f t="shared" si="143"/>
        <v>公斤</v>
      </c>
      <c r="P133" s="113" t="s">
        <v>198</v>
      </c>
      <c r="Q133" s="113">
        <v>6</v>
      </c>
      <c r="R133" s="51" t="str">
        <f t="shared" si="144"/>
        <v>公斤</v>
      </c>
      <c r="S133" s="149" t="s">
        <v>126</v>
      </c>
      <c r="T133" s="149">
        <v>0.05</v>
      </c>
      <c r="U133" s="51" t="str">
        <f t="shared" si="215"/>
        <v>公斤</v>
      </c>
      <c r="V133" s="113" t="s">
        <v>356</v>
      </c>
      <c r="W133" s="113">
        <v>1</v>
      </c>
      <c r="X133" s="51" t="str">
        <f t="shared" si="216"/>
        <v>公斤</v>
      </c>
      <c r="Y133" s="131"/>
      <c r="Z133" s="225"/>
      <c r="AA133" s="128"/>
      <c r="AB133" s="99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17"/>
      <c r="B134" s="124"/>
      <c r="C134" s="125"/>
      <c r="D134" s="125"/>
      <c r="E134" s="187"/>
      <c r="F134" s="125"/>
      <c r="G134" s="125"/>
      <c r="H134" s="188"/>
      <c r="I134" s="126"/>
      <c r="J134" s="113"/>
      <c r="K134" s="113"/>
      <c r="L134" s="51" t="str">
        <f t="shared" si="126"/>
        <v/>
      </c>
      <c r="M134" s="254" t="s">
        <v>181</v>
      </c>
      <c r="N134" s="254">
        <v>1</v>
      </c>
      <c r="O134" s="51" t="str">
        <f t="shared" si="143"/>
        <v>公斤</v>
      </c>
      <c r="P134" s="113" t="s">
        <v>181</v>
      </c>
      <c r="Q134" s="250">
        <v>0.5</v>
      </c>
      <c r="R134" s="51" t="str">
        <f t="shared" si="144"/>
        <v>公斤</v>
      </c>
      <c r="S134" s="154"/>
      <c r="T134" s="154"/>
      <c r="U134" s="51" t="str">
        <f t="shared" si="215"/>
        <v/>
      </c>
      <c r="V134" s="113" t="s">
        <v>357</v>
      </c>
      <c r="W134" s="113">
        <v>1.5</v>
      </c>
      <c r="X134" s="51" t="str">
        <f t="shared" si="216"/>
        <v>公斤</v>
      </c>
      <c r="Y134" s="131"/>
      <c r="Z134" s="225"/>
      <c r="AA134" s="128"/>
      <c r="AB134" s="99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17"/>
      <c r="B135" s="124"/>
      <c r="C135" s="125"/>
      <c r="D135" s="125"/>
      <c r="E135" s="187"/>
      <c r="F135" s="125"/>
      <c r="G135" s="125"/>
      <c r="H135" s="188"/>
      <c r="I135" s="126"/>
      <c r="J135" s="113"/>
      <c r="K135" s="113"/>
      <c r="L135" s="51" t="str">
        <f t="shared" si="126"/>
        <v/>
      </c>
      <c r="M135" s="265" t="s">
        <v>126</v>
      </c>
      <c r="N135" s="265">
        <v>0.05</v>
      </c>
      <c r="O135" s="51" t="str">
        <f t="shared" si="143"/>
        <v>公斤</v>
      </c>
      <c r="P135" s="113" t="s">
        <v>126</v>
      </c>
      <c r="Q135" s="113">
        <v>0.05</v>
      </c>
      <c r="R135" s="51" t="str">
        <f t="shared" si="144"/>
        <v>公斤</v>
      </c>
      <c r="S135" s="154"/>
      <c r="T135" s="154"/>
      <c r="U135" s="51" t="str">
        <f t="shared" si="215"/>
        <v/>
      </c>
      <c r="V135" s="113"/>
      <c r="W135" s="113"/>
      <c r="X135" s="51" t="str">
        <f t="shared" si="216"/>
        <v/>
      </c>
      <c r="Y135" s="131"/>
      <c r="Z135" s="225"/>
      <c r="AA135" s="128"/>
      <c r="AB135" s="99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17"/>
      <c r="B136" s="124"/>
      <c r="C136" s="125"/>
      <c r="D136" s="125"/>
      <c r="E136" s="187"/>
      <c r="F136" s="125"/>
      <c r="G136" s="125"/>
      <c r="H136" s="188"/>
      <c r="I136" s="126"/>
      <c r="J136" s="113"/>
      <c r="K136" s="113"/>
      <c r="L136" s="51" t="str">
        <f t="shared" si="126"/>
        <v/>
      </c>
      <c r="M136" s="266"/>
      <c r="N136" s="266"/>
      <c r="O136" s="51" t="str">
        <f t="shared" si="143"/>
        <v/>
      </c>
      <c r="P136" s="113"/>
      <c r="Q136" s="113"/>
      <c r="R136" s="51" t="str">
        <f t="shared" si="144"/>
        <v/>
      </c>
      <c r="S136" s="154"/>
      <c r="T136" s="154"/>
      <c r="U136" s="51" t="str">
        <f t="shared" si="215"/>
        <v/>
      </c>
      <c r="V136" s="113"/>
      <c r="W136" s="113"/>
      <c r="X136" s="51" t="str">
        <f t="shared" si="216"/>
        <v/>
      </c>
      <c r="Y136" s="131"/>
      <c r="Z136" s="225"/>
      <c r="AA136" s="128"/>
      <c r="AB136" s="99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17"/>
      <c r="B137" s="145"/>
      <c r="C137" s="191"/>
      <c r="D137" s="191"/>
      <c r="E137" s="192"/>
      <c r="F137" s="191"/>
      <c r="G137" s="191"/>
      <c r="H137" s="193"/>
      <c r="I137" s="194"/>
      <c r="J137" s="249"/>
      <c r="K137" s="249"/>
      <c r="L137" s="141" t="str">
        <f t="shared" si="126"/>
        <v/>
      </c>
      <c r="M137" s="267"/>
      <c r="N137" s="267"/>
      <c r="O137" s="141" t="str">
        <f t="shared" si="143"/>
        <v/>
      </c>
      <c r="P137" s="142"/>
      <c r="Q137" s="142"/>
      <c r="R137" s="141" t="str">
        <f t="shared" si="144"/>
        <v/>
      </c>
      <c r="S137" s="195"/>
      <c r="T137" s="195"/>
      <c r="U137" s="141" t="str">
        <f t="shared" si="215"/>
        <v/>
      </c>
      <c r="V137" s="249"/>
      <c r="W137" s="249"/>
      <c r="X137" s="141" t="str">
        <f t="shared" si="216"/>
        <v/>
      </c>
      <c r="Y137" s="142"/>
      <c r="Z137" s="226"/>
      <c r="AA137" s="129"/>
      <c r="AB137" s="100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216" t="s">
        <v>379</v>
      </c>
      <c r="B138" s="124" t="s">
        <v>103</v>
      </c>
      <c r="C138" s="189">
        <v>5.0999999999999996</v>
      </c>
      <c r="D138" s="125">
        <v>2</v>
      </c>
      <c r="E138" s="187">
        <v>1.9</v>
      </c>
      <c r="F138" s="125">
        <v>0</v>
      </c>
      <c r="G138" s="125">
        <v>0</v>
      </c>
      <c r="H138" s="190">
        <v>2</v>
      </c>
      <c r="I138" s="126">
        <v>641.5</v>
      </c>
      <c r="J138" s="245" t="s">
        <v>245</v>
      </c>
      <c r="K138" s="246"/>
      <c r="L138" s="127"/>
      <c r="M138" s="252" t="s">
        <v>281</v>
      </c>
      <c r="N138" s="253"/>
      <c r="O138" s="127"/>
      <c r="P138" s="247" t="s">
        <v>315</v>
      </c>
      <c r="Q138" s="256"/>
      <c r="R138" s="127"/>
      <c r="S138" s="186" t="s">
        <v>127</v>
      </c>
      <c r="T138" s="186"/>
      <c r="U138" s="127"/>
      <c r="V138" s="245" t="s">
        <v>358</v>
      </c>
      <c r="W138" s="255"/>
      <c r="X138" s="127"/>
      <c r="Y138" s="140" t="s">
        <v>106</v>
      </c>
      <c r="Z138" s="223" t="s">
        <v>171</v>
      </c>
      <c r="AA138" s="130"/>
      <c r="AB138" s="103" t="str">
        <f>A138</f>
        <v>t5</v>
      </c>
      <c r="AC138" s="58" t="str">
        <f>J138</f>
        <v>紅藜飯</v>
      </c>
      <c r="AD138" s="58" t="str">
        <f>J139&amp;" "&amp;J140&amp;" "&amp;J141&amp;" "&amp;J142&amp;" "&amp;J143&amp;" "&amp;J144</f>
        <v xml:space="preserve">米 紅藜    </v>
      </c>
      <c r="AE138" s="58" t="str">
        <f>M138</f>
        <v>塔香絞肉</v>
      </c>
      <c r="AF138" s="58" t="str">
        <f>M139&amp;" "&amp;M140&amp;" "&amp;M141&amp;" "&amp;M142&amp;" "&amp;M143&amp;" "&amp;M144</f>
        <v xml:space="preserve">豬絞肉 豆薯 九層塔 大蒜  </v>
      </c>
      <c r="AG138" s="58" t="str">
        <f>P138</f>
        <v>麻油鮑菇肉片</v>
      </c>
      <c r="AH138" s="58" t="str">
        <f>P139&amp;" "&amp;P140&amp;" "&amp;P141&amp;" "&amp;P142&amp;" "&amp;P143&amp;" "&amp;P144</f>
        <v xml:space="preserve">豬後腿肉 杏鮑菇 枸杞 薑 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217">S138</f>
        <v>時蔬</v>
      </c>
      <c r="AL138" s="58" t="str">
        <f t="shared" ref="AL138" si="218">S139&amp;" "&amp;S140&amp;" "&amp;S141&amp;" "&amp;S142&amp;" "&amp;S143&amp;" "&amp;S144</f>
        <v xml:space="preserve">時蔬 大蒜    </v>
      </c>
      <c r="AM138" s="58" t="str">
        <f t="shared" ref="AM138" si="219">V138</f>
        <v>四神湯</v>
      </c>
      <c r="AN138" s="58" t="str">
        <f t="shared" ref="AN138" si="220">V139&amp;" "&amp;V140&amp;" "&amp;V141&amp;" "&amp;V142&amp;" "&amp;V143&amp;" "&amp;V144</f>
        <v xml:space="preserve">四神 白蘿蔔 薑 大骨  </v>
      </c>
      <c r="AO138" s="84" t="str">
        <f t="shared" ref="AO138" si="221">Y138</f>
        <v>點心</v>
      </c>
      <c r="AP138" s="84" t="str">
        <f t="shared" ref="AP138" si="222">Z138</f>
        <v>有機豆奶</v>
      </c>
      <c r="AQ138" s="92">
        <f t="shared" ref="AQ138:AQ145" si="223">C138</f>
        <v>5.0999999999999996</v>
      </c>
      <c r="AR138" s="92">
        <f t="shared" ref="AR138:AR145" si="224">H138</f>
        <v>2</v>
      </c>
      <c r="AS138" s="92">
        <f t="shared" ref="AS138:AS145" si="225">E138</f>
        <v>1.9</v>
      </c>
      <c r="AT138" s="92">
        <f t="shared" ref="AT138:AT145" si="226">D138</f>
        <v>2</v>
      </c>
      <c r="AU138" s="92">
        <f t="shared" ref="AU138:AV145" si="227">F138</f>
        <v>0</v>
      </c>
      <c r="AV138" s="92">
        <f t="shared" si="227"/>
        <v>0</v>
      </c>
      <c r="AW138" s="92">
        <f t="shared" ref="AW138:AW145" si="228">I138</f>
        <v>641.5</v>
      </c>
    </row>
    <row r="139" spans="1:49" ht="16.5">
      <c r="A139" s="217"/>
      <c r="B139" s="124"/>
      <c r="C139" s="125"/>
      <c r="D139" s="125"/>
      <c r="E139" s="187"/>
      <c r="F139" s="125"/>
      <c r="G139" s="125"/>
      <c r="H139" s="188"/>
      <c r="I139" s="126"/>
      <c r="J139" s="113" t="s">
        <v>177</v>
      </c>
      <c r="K139" s="113">
        <v>10</v>
      </c>
      <c r="L139" s="51" t="str">
        <f t="shared" si="126"/>
        <v>公斤</v>
      </c>
      <c r="M139" s="254" t="s">
        <v>194</v>
      </c>
      <c r="N139" s="254">
        <v>6</v>
      </c>
      <c r="O139" s="51" t="str">
        <f t="shared" si="143"/>
        <v>公斤</v>
      </c>
      <c r="P139" s="113" t="s">
        <v>188</v>
      </c>
      <c r="Q139" s="113">
        <v>0.8</v>
      </c>
      <c r="R139" s="51" t="str">
        <f t="shared" si="144"/>
        <v>公斤</v>
      </c>
      <c r="S139" s="154" t="s">
        <v>127</v>
      </c>
      <c r="T139" s="154">
        <v>7</v>
      </c>
      <c r="U139" s="51" t="str">
        <f t="shared" ref="U139:U144" si="229">IF(T139,"公斤","")</f>
        <v>公斤</v>
      </c>
      <c r="V139" s="113" t="s">
        <v>359</v>
      </c>
      <c r="W139" s="113">
        <v>1.5</v>
      </c>
      <c r="X139" s="51" t="str">
        <f t="shared" ref="X139:X144" si="230">IF(W139,"公斤","")</f>
        <v>公斤</v>
      </c>
      <c r="Y139" s="113" t="s">
        <v>106</v>
      </c>
      <c r="Z139" s="221" t="s">
        <v>171</v>
      </c>
      <c r="AA139" s="128"/>
      <c r="AB139" s="99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17"/>
      <c r="B140" s="124"/>
      <c r="C140" s="125"/>
      <c r="D140" s="125"/>
      <c r="E140" s="187"/>
      <c r="F140" s="125"/>
      <c r="G140" s="125"/>
      <c r="H140" s="188"/>
      <c r="I140" s="126"/>
      <c r="J140" s="113" t="s">
        <v>246</v>
      </c>
      <c r="K140" s="113">
        <v>0.1</v>
      </c>
      <c r="L140" s="51" t="str">
        <f t="shared" si="126"/>
        <v>公斤</v>
      </c>
      <c r="M140" s="254" t="s">
        <v>282</v>
      </c>
      <c r="N140" s="254">
        <v>4.5</v>
      </c>
      <c r="O140" s="51" t="str">
        <f t="shared" si="143"/>
        <v>公斤</v>
      </c>
      <c r="P140" s="113" t="s">
        <v>200</v>
      </c>
      <c r="Q140" s="113">
        <v>5</v>
      </c>
      <c r="R140" s="51" t="str">
        <f t="shared" si="144"/>
        <v>公斤</v>
      </c>
      <c r="S140" s="149" t="s">
        <v>126</v>
      </c>
      <c r="T140" s="149">
        <v>0.05</v>
      </c>
      <c r="U140" s="51" t="str">
        <f t="shared" si="229"/>
        <v>公斤</v>
      </c>
      <c r="V140" s="113" t="s">
        <v>196</v>
      </c>
      <c r="W140" s="113">
        <v>2</v>
      </c>
      <c r="X140" s="51" t="str">
        <f t="shared" si="230"/>
        <v>公斤</v>
      </c>
      <c r="Y140" s="131"/>
      <c r="Z140" s="212"/>
      <c r="AA140" s="128"/>
      <c r="AB140" s="99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17"/>
      <c r="B141" s="124"/>
      <c r="C141" s="125"/>
      <c r="D141" s="125"/>
      <c r="E141" s="187"/>
      <c r="F141" s="125"/>
      <c r="G141" s="125"/>
      <c r="H141" s="188"/>
      <c r="I141" s="126"/>
      <c r="J141" s="113"/>
      <c r="K141" s="113"/>
      <c r="L141" s="51" t="str">
        <f t="shared" si="126"/>
        <v/>
      </c>
      <c r="M141" s="254" t="s">
        <v>182</v>
      </c>
      <c r="N141" s="254">
        <v>0.2</v>
      </c>
      <c r="O141" s="51" t="str">
        <f t="shared" si="143"/>
        <v>公斤</v>
      </c>
      <c r="P141" s="113" t="s">
        <v>316</v>
      </c>
      <c r="Q141" s="250">
        <v>0.01</v>
      </c>
      <c r="R141" s="51" t="str">
        <f t="shared" si="144"/>
        <v>公斤</v>
      </c>
      <c r="S141" s="154"/>
      <c r="T141" s="154"/>
      <c r="U141" s="51" t="str">
        <f t="shared" si="229"/>
        <v/>
      </c>
      <c r="V141" s="113" t="s">
        <v>201</v>
      </c>
      <c r="W141" s="113">
        <v>0.05</v>
      </c>
      <c r="X141" s="51" t="str">
        <f t="shared" si="230"/>
        <v>公斤</v>
      </c>
      <c r="Y141" s="131"/>
      <c r="Z141" s="212"/>
      <c r="AA141" s="128"/>
      <c r="AB141" s="99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17"/>
      <c r="B142" s="124"/>
      <c r="C142" s="125"/>
      <c r="D142" s="125"/>
      <c r="E142" s="187"/>
      <c r="F142" s="125"/>
      <c r="G142" s="125"/>
      <c r="H142" s="188"/>
      <c r="I142" s="126"/>
      <c r="J142" s="113"/>
      <c r="K142" s="113"/>
      <c r="L142" s="51" t="str">
        <f t="shared" si="126"/>
        <v/>
      </c>
      <c r="M142" s="265" t="s">
        <v>126</v>
      </c>
      <c r="N142" s="265">
        <v>0.05</v>
      </c>
      <c r="O142" s="51" t="str">
        <f t="shared" si="143"/>
        <v>公斤</v>
      </c>
      <c r="P142" s="113" t="s">
        <v>201</v>
      </c>
      <c r="Q142" s="113">
        <v>0.05</v>
      </c>
      <c r="R142" s="51" t="str">
        <f t="shared" si="144"/>
        <v>公斤</v>
      </c>
      <c r="S142" s="154"/>
      <c r="T142" s="154"/>
      <c r="U142" s="51" t="str">
        <f t="shared" si="229"/>
        <v/>
      </c>
      <c r="V142" s="113" t="s">
        <v>205</v>
      </c>
      <c r="W142" s="113">
        <v>1</v>
      </c>
      <c r="X142" s="51" t="str">
        <f t="shared" si="230"/>
        <v>公斤</v>
      </c>
      <c r="Y142" s="131"/>
      <c r="Z142" s="212"/>
      <c r="AA142" s="128"/>
      <c r="AB142" s="99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17"/>
      <c r="B143" s="124"/>
      <c r="C143" s="125"/>
      <c r="D143" s="125"/>
      <c r="E143" s="187"/>
      <c r="F143" s="125"/>
      <c r="G143" s="125"/>
      <c r="H143" s="188"/>
      <c r="I143" s="126"/>
      <c r="J143" s="113"/>
      <c r="K143" s="113"/>
      <c r="L143" s="51" t="str">
        <f t="shared" si="126"/>
        <v/>
      </c>
      <c r="M143" s="266"/>
      <c r="N143" s="266"/>
      <c r="O143" s="51" t="str">
        <f t="shared" si="143"/>
        <v/>
      </c>
      <c r="P143" s="113"/>
      <c r="Q143" s="113"/>
      <c r="R143" s="51" t="str">
        <f t="shared" si="144"/>
        <v/>
      </c>
      <c r="S143" s="154"/>
      <c r="T143" s="154"/>
      <c r="U143" s="51" t="str">
        <f t="shared" si="229"/>
        <v/>
      </c>
      <c r="V143" s="113"/>
      <c r="W143" s="113"/>
      <c r="X143" s="51" t="str">
        <f t="shared" si="230"/>
        <v/>
      </c>
      <c r="Y143" s="131"/>
      <c r="Z143" s="212"/>
      <c r="AA143" s="128"/>
      <c r="AB143" s="99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18"/>
      <c r="B144" s="145"/>
      <c r="C144" s="191"/>
      <c r="D144" s="191"/>
      <c r="E144" s="192"/>
      <c r="F144" s="191"/>
      <c r="G144" s="191"/>
      <c r="H144" s="193"/>
      <c r="I144" s="194"/>
      <c r="J144" s="249"/>
      <c r="K144" s="249"/>
      <c r="L144" s="141" t="str">
        <f t="shared" si="126"/>
        <v/>
      </c>
      <c r="M144" s="267"/>
      <c r="N144" s="267"/>
      <c r="O144" s="141" t="str">
        <f t="shared" si="143"/>
        <v/>
      </c>
      <c r="P144" s="142"/>
      <c r="Q144" s="142"/>
      <c r="R144" s="141" t="str">
        <f t="shared" si="144"/>
        <v/>
      </c>
      <c r="S144" s="195"/>
      <c r="T144" s="195"/>
      <c r="U144" s="141" t="str">
        <f t="shared" si="229"/>
        <v/>
      </c>
      <c r="V144" s="249"/>
      <c r="W144" s="249"/>
      <c r="X144" s="141" t="str">
        <f t="shared" si="230"/>
        <v/>
      </c>
      <c r="Y144" s="142"/>
      <c r="Z144" s="213"/>
      <c r="AA144" s="129"/>
      <c r="AB144" s="100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239" t="s">
        <v>380</v>
      </c>
      <c r="B145" s="124"/>
      <c r="C145" s="189">
        <v>5.3</v>
      </c>
      <c r="D145" s="125">
        <v>2.1</v>
      </c>
      <c r="E145" s="187">
        <v>2</v>
      </c>
      <c r="F145" s="125">
        <v>0</v>
      </c>
      <c r="G145" s="125">
        <v>0</v>
      </c>
      <c r="H145" s="190">
        <v>2.2999999999999998</v>
      </c>
      <c r="I145" s="126">
        <v>691.9</v>
      </c>
      <c r="J145" s="245" t="s">
        <v>179</v>
      </c>
      <c r="K145" s="246"/>
      <c r="L145" s="127"/>
      <c r="M145" s="252" t="s">
        <v>283</v>
      </c>
      <c r="N145" s="253"/>
      <c r="O145" s="127"/>
      <c r="P145" s="247" t="s">
        <v>317</v>
      </c>
      <c r="Q145" s="256"/>
      <c r="R145" s="127"/>
      <c r="S145" s="186" t="s">
        <v>127</v>
      </c>
      <c r="T145" s="186"/>
      <c r="U145" s="127"/>
      <c r="V145" s="245" t="s">
        <v>166</v>
      </c>
      <c r="W145" s="255"/>
      <c r="X145" s="127"/>
      <c r="Y145" s="140" t="s">
        <v>106</v>
      </c>
      <c r="Z145" s="272"/>
      <c r="AA145" s="130"/>
      <c r="AB145" s="103" t="str">
        <f>A145</f>
        <v>u1</v>
      </c>
      <c r="AC145" s="58" t="str">
        <f>J145</f>
        <v>白米飯</v>
      </c>
      <c r="AD145" s="58" t="str">
        <f>J146&amp;" "&amp;J147&amp;" "&amp;J148&amp;" "&amp;J149&amp;" "&amp;J150&amp;" "&amp;J151</f>
        <v xml:space="preserve">米     </v>
      </c>
      <c r="AE145" s="58" t="str">
        <f>M145</f>
        <v>咖哩雞</v>
      </c>
      <c r="AF145" s="58" t="str">
        <f>M146&amp;" "&amp;M147&amp;" "&amp;M148&amp;" "&amp;M149&amp;" "&amp;M150&amp;" "&amp;M151</f>
        <v xml:space="preserve">肉雞 馬鈴薯 洋蔥 紅蘿蔔 咖哩粉 </v>
      </c>
      <c r="AG145" s="58" t="str">
        <f>P145</f>
        <v>香滷海結</v>
      </c>
      <c r="AH145" s="58" t="str">
        <f>P146&amp;" "&amp;P147&amp;" "&amp;P148&amp;" "&amp;P149&amp;" "&amp;P150&amp;" "&amp;P151</f>
        <v xml:space="preserve">海帶結 芝麻(白) 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>S145</f>
        <v>時蔬</v>
      </c>
      <c r="AL145" s="58" t="str">
        <f t="shared" ref="AL145" si="231">S146&amp;" "&amp;S147&amp;" "&amp;S148&amp;" "&amp;S149&amp;" "&amp;S150&amp;" "&amp;S151</f>
        <v xml:space="preserve">時蔬 大蒜    </v>
      </c>
      <c r="AM145" s="58" t="str">
        <f t="shared" ref="AM145" si="232">V145</f>
        <v>仙草甜湯</v>
      </c>
      <c r="AN145" s="58" t="str">
        <f t="shared" ref="AN145" si="233">V146&amp;" "&amp;V147&amp;" "&amp;V148&amp;" "&amp;V149&amp;" "&amp;V150&amp;" "&amp;V151</f>
        <v xml:space="preserve">仙草凍 紅砂糖 奶粉   </v>
      </c>
      <c r="AO145" s="84" t="str">
        <f t="shared" ref="AO145" si="234">Y145</f>
        <v>點心</v>
      </c>
      <c r="AP145" s="84">
        <f t="shared" ref="AP145" si="235">Z145</f>
        <v>0</v>
      </c>
      <c r="AQ145" s="92">
        <f t="shared" ref="AQ145" si="236">C145</f>
        <v>5.3</v>
      </c>
      <c r="AR145" s="92">
        <f t="shared" ref="AR145" si="237">H145</f>
        <v>2.2999999999999998</v>
      </c>
      <c r="AS145" s="92">
        <f t="shared" ref="AS145" si="238">E145</f>
        <v>2</v>
      </c>
      <c r="AT145" s="92">
        <f t="shared" ref="AT145" si="239">D145</f>
        <v>2.1</v>
      </c>
      <c r="AU145" s="92">
        <f t="shared" ref="AU145:AV145" si="240">F145</f>
        <v>0</v>
      </c>
      <c r="AV145" s="92">
        <f t="shared" si="240"/>
        <v>0</v>
      </c>
      <c r="AW145" s="92">
        <f t="shared" ref="AW145" si="241">I145</f>
        <v>691.9</v>
      </c>
    </row>
    <row r="146" spans="1:49" ht="16.5">
      <c r="A146" s="239"/>
      <c r="B146" s="124"/>
      <c r="C146" s="125"/>
      <c r="D146" s="125"/>
      <c r="E146" s="187"/>
      <c r="F146" s="125"/>
      <c r="G146" s="125"/>
      <c r="H146" s="188"/>
      <c r="I146" s="126"/>
      <c r="J146" s="113" t="s">
        <v>177</v>
      </c>
      <c r="K146" s="113">
        <v>10</v>
      </c>
      <c r="L146" s="51"/>
      <c r="M146" s="254" t="s">
        <v>142</v>
      </c>
      <c r="N146" s="254">
        <v>9</v>
      </c>
      <c r="O146" s="51"/>
      <c r="P146" s="113" t="s">
        <v>318</v>
      </c>
      <c r="Q146" s="113">
        <v>2</v>
      </c>
      <c r="R146" s="51"/>
      <c r="S146" s="154" t="s">
        <v>127</v>
      </c>
      <c r="T146" s="154">
        <v>7</v>
      </c>
      <c r="U146" s="51"/>
      <c r="V146" s="113" t="s">
        <v>167</v>
      </c>
      <c r="W146" s="113">
        <v>6</v>
      </c>
      <c r="X146" s="51"/>
      <c r="Y146" s="113" t="s">
        <v>106</v>
      </c>
      <c r="Z146" s="225"/>
      <c r="AA146" s="128"/>
      <c r="AB146" s="99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239"/>
      <c r="B147" s="124"/>
      <c r="C147" s="125"/>
      <c r="D147" s="125"/>
      <c r="E147" s="187"/>
      <c r="F147" s="125"/>
      <c r="G147" s="125"/>
      <c r="H147" s="188"/>
      <c r="I147" s="126"/>
      <c r="J147" s="113"/>
      <c r="K147" s="113"/>
      <c r="L147" s="51"/>
      <c r="M147" s="254" t="s">
        <v>150</v>
      </c>
      <c r="N147" s="254">
        <v>3</v>
      </c>
      <c r="O147" s="51"/>
      <c r="P147" s="113" t="s">
        <v>319</v>
      </c>
      <c r="Q147" s="113">
        <v>0.01</v>
      </c>
      <c r="R147" s="51"/>
      <c r="S147" s="149" t="s">
        <v>126</v>
      </c>
      <c r="T147" s="149">
        <v>0.05</v>
      </c>
      <c r="U147" s="51"/>
      <c r="V147" s="113" t="s">
        <v>134</v>
      </c>
      <c r="W147" s="113">
        <v>1</v>
      </c>
      <c r="X147" s="51"/>
      <c r="Y147" s="131"/>
      <c r="Z147" s="225"/>
      <c r="AA147" s="128"/>
      <c r="AB147" s="99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239"/>
      <c r="B148" s="124"/>
      <c r="C148" s="125"/>
      <c r="D148" s="125"/>
      <c r="E148" s="187"/>
      <c r="F148" s="125"/>
      <c r="G148" s="125"/>
      <c r="H148" s="188"/>
      <c r="I148" s="126"/>
      <c r="J148" s="113"/>
      <c r="K148" s="113"/>
      <c r="L148" s="51"/>
      <c r="M148" s="254" t="s">
        <v>143</v>
      </c>
      <c r="N148" s="254">
        <v>2.5</v>
      </c>
      <c r="O148" s="51"/>
      <c r="P148" s="113"/>
      <c r="Q148" s="250"/>
      <c r="R148" s="51"/>
      <c r="S148" s="154"/>
      <c r="T148" s="154"/>
      <c r="U148" s="51"/>
      <c r="V148" s="296" t="s">
        <v>453</v>
      </c>
      <c r="W148" s="296">
        <v>1</v>
      </c>
      <c r="X148" s="51"/>
      <c r="Y148" s="131"/>
      <c r="Z148" s="225"/>
      <c r="AA148" s="128"/>
      <c r="AB148" s="99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239"/>
      <c r="B149" s="124"/>
      <c r="C149" s="125"/>
      <c r="D149" s="125"/>
      <c r="E149" s="187"/>
      <c r="F149" s="125"/>
      <c r="G149" s="125"/>
      <c r="H149" s="188"/>
      <c r="I149" s="126"/>
      <c r="J149" s="113"/>
      <c r="K149" s="113"/>
      <c r="L149" s="51"/>
      <c r="M149" s="265" t="s">
        <v>121</v>
      </c>
      <c r="N149" s="265">
        <v>1</v>
      </c>
      <c r="O149" s="51"/>
      <c r="P149" s="113"/>
      <c r="Q149" s="113"/>
      <c r="R149" s="51"/>
      <c r="S149" s="154"/>
      <c r="T149" s="154"/>
      <c r="U149" s="51"/>
      <c r="V149" s="113"/>
      <c r="W149" s="113"/>
      <c r="X149" s="51"/>
      <c r="Y149" s="131"/>
      <c r="Z149" s="225"/>
      <c r="AA149" s="128"/>
      <c r="AB149" s="99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239"/>
      <c r="B150" s="124"/>
      <c r="C150" s="125"/>
      <c r="D150" s="125"/>
      <c r="E150" s="187"/>
      <c r="F150" s="125"/>
      <c r="G150" s="125"/>
      <c r="H150" s="188"/>
      <c r="I150" s="126"/>
      <c r="J150" s="113"/>
      <c r="K150" s="113"/>
      <c r="L150" s="51"/>
      <c r="M150" s="266" t="s">
        <v>156</v>
      </c>
      <c r="N150" s="266"/>
      <c r="O150" s="51"/>
      <c r="P150" s="113"/>
      <c r="Q150" s="113"/>
      <c r="R150" s="51"/>
      <c r="S150" s="154"/>
      <c r="T150" s="154"/>
      <c r="U150" s="51"/>
      <c r="V150" s="113"/>
      <c r="W150" s="113"/>
      <c r="X150" s="51"/>
      <c r="Y150" s="131"/>
      <c r="Z150" s="225"/>
      <c r="AA150" s="128"/>
      <c r="AB150" s="99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40"/>
      <c r="B151" s="145"/>
      <c r="C151" s="191"/>
      <c r="D151" s="191"/>
      <c r="E151" s="192"/>
      <c r="F151" s="191"/>
      <c r="G151" s="191"/>
      <c r="H151" s="193"/>
      <c r="I151" s="194"/>
      <c r="J151" s="249"/>
      <c r="K151" s="249"/>
      <c r="L151" s="141"/>
      <c r="M151" s="267"/>
      <c r="N151" s="267"/>
      <c r="O151" s="141"/>
      <c r="P151" s="142"/>
      <c r="Q151" s="142"/>
      <c r="R151" s="141"/>
      <c r="S151" s="195"/>
      <c r="T151" s="195"/>
      <c r="U151" s="141"/>
      <c r="V151" s="249"/>
      <c r="W151" s="249"/>
      <c r="X151" s="141"/>
      <c r="Y151" s="142"/>
      <c r="Z151" s="273"/>
      <c r="AA151" s="129"/>
      <c r="AB151" s="100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2">
    <mergeCell ref="A1:I1"/>
    <mergeCell ref="A3:Z3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view="pageBreakPreview" zoomScale="80" zoomScaleNormal="90" zoomScaleSheetLayoutView="80" workbookViewId="0">
      <pane ySplit="4" topLeftCell="A5" activePane="bottomLeft" state="frozen"/>
      <selection pane="bottomLeft" activeCell="B32" sqref="B32: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312" t="s">
        <v>118</v>
      </c>
      <c r="B1" s="313"/>
      <c r="C1" s="313"/>
      <c r="D1" s="313"/>
      <c r="E1" s="311" t="s">
        <v>460</v>
      </c>
      <c r="F1" s="311"/>
      <c r="G1" s="301" t="s">
        <v>145</v>
      </c>
      <c r="H1" s="301" t="s">
        <v>103</v>
      </c>
      <c r="I1" s="313" t="s">
        <v>448</v>
      </c>
      <c r="J1" s="313"/>
      <c r="K1" s="313" t="s">
        <v>92</v>
      </c>
      <c r="L1" s="313"/>
      <c r="M1" s="313" t="s">
        <v>0</v>
      </c>
      <c r="N1" s="325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17" t="s">
        <v>93</v>
      </c>
      <c r="B3" s="319" t="s">
        <v>94</v>
      </c>
      <c r="C3" s="319" t="s">
        <v>66</v>
      </c>
      <c r="D3" s="321" t="s">
        <v>72</v>
      </c>
      <c r="E3" s="319" t="s">
        <v>67</v>
      </c>
      <c r="F3" s="323" t="s">
        <v>73</v>
      </c>
      <c r="G3" s="319" t="s">
        <v>68</v>
      </c>
      <c r="H3" s="323" t="s">
        <v>74</v>
      </c>
      <c r="I3" s="319" t="s">
        <v>70</v>
      </c>
      <c r="J3" s="323" t="s">
        <v>75</v>
      </c>
      <c r="K3" s="319" t="s">
        <v>71</v>
      </c>
      <c r="L3" s="323" t="s">
        <v>76</v>
      </c>
      <c r="M3" s="319" t="s">
        <v>95</v>
      </c>
      <c r="N3" s="319" t="s">
        <v>96</v>
      </c>
      <c r="O3" s="314" t="s">
        <v>463</v>
      </c>
      <c r="P3" s="315"/>
      <c r="Q3" s="315"/>
      <c r="R3" s="315"/>
      <c r="S3" s="315"/>
      <c r="T3" s="315"/>
      <c r="U3" s="316"/>
    </row>
    <row r="4" spans="1:21" ht="15.75" customHeight="1" thickBot="1">
      <c r="A4" s="318"/>
      <c r="B4" s="320"/>
      <c r="C4" s="320"/>
      <c r="D4" s="322"/>
      <c r="E4" s="320"/>
      <c r="F4" s="324"/>
      <c r="G4" s="320"/>
      <c r="H4" s="324"/>
      <c r="I4" s="320"/>
      <c r="J4" s="324"/>
      <c r="K4" s="320"/>
      <c r="L4" s="324"/>
      <c r="M4" s="320"/>
      <c r="N4" s="320"/>
      <c r="O4" s="150" t="s">
        <v>77</v>
      </c>
      <c r="P4" s="151" t="s">
        <v>78</v>
      </c>
      <c r="Q4" s="151" t="s">
        <v>79</v>
      </c>
      <c r="R4" s="151" t="s">
        <v>80</v>
      </c>
      <c r="S4" s="151" t="s">
        <v>81</v>
      </c>
      <c r="T4" s="151" t="s">
        <v>82</v>
      </c>
      <c r="U4" s="152" t="s">
        <v>83</v>
      </c>
    </row>
    <row r="5" spans="1:21" ht="18.75" customHeight="1">
      <c r="A5" s="115">
        <v>45810</v>
      </c>
      <c r="B5" s="50" t="str">
        <f>'偏鄉國小(葷)'!AB5</f>
        <v>q1</v>
      </c>
      <c r="C5" s="50" t="str">
        <f>'偏鄉國小(葷)'!AC5</f>
        <v>白米飯</v>
      </c>
      <c r="D5" s="67" t="str">
        <f>'偏鄉國小(葷)'!AD5</f>
        <v xml:space="preserve">米     </v>
      </c>
      <c r="E5" s="50" t="str">
        <f>'偏鄉國小(葷)'!AE5</f>
        <v>魷魚肉片</v>
      </c>
      <c r="F5" s="67" t="str">
        <f>'偏鄉國小(葷)'!AF5</f>
        <v xml:space="preserve">魷魚圈 豬後腿肉 脆筍 胡蘿蔔 大蒜 </v>
      </c>
      <c r="G5" s="50" t="str">
        <f>'偏鄉國小(葷)'!AG5</f>
        <v>堅果花椰</v>
      </c>
      <c r="H5" s="67" t="str">
        <f>'偏鄉國小(葷)'!AH5</f>
        <v xml:space="preserve">冷凍花椰菜 胡蘿蔔 大蒜 腰果 豬後腿肉 </v>
      </c>
      <c r="I5" s="50" t="str">
        <f>'偏鄉國小(葷)'!AK5</f>
        <v>時蔬</v>
      </c>
      <c r="J5" s="67" t="str">
        <f>'偏鄉國小(葷)'!AL5</f>
        <v xml:space="preserve">時蔬 大蒜    </v>
      </c>
      <c r="K5" s="50" t="str">
        <f>'偏鄉國小(葷)'!AM5</f>
        <v>金針湯</v>
      </c>
      <c r="L5" s="67" t="str">
        <f>'偏鄉國小(葷)'!AN5</f>
        <v xml:space="preserve">金針菜乾 榨菜 薑 大骨  </v>
      </c>
      <c r="M5" s="50" t="str">
        <f>'偏鄉國小(葷)'!AO5</f>
        <v>點心</v>
      </c>
      <c r="N5" s="227">
        <f>'偏鄉國小(葷)'!AP5</f>
        <v>0</v>
      </c>
      <c r="O5" s="233">
        <f>'偏鄉國小(葷)'!AQ5</f>
        <v>5</v>
      </c>
      <c r="P5" s="50">
        <f>'偏鄉國小(葷)'!AR5</f>
        <v>2</v>
      </c>
      <c r="Q5" s="50">
        <f>'偏鄉國小(葷)'!AS5</f>
        <v>2.2000000000000002</v>
      </c>
      <c r="R5" s="50">
        <f>'偏鄉國小(葷)'!AT5</f>
        <v>2.1</v>
      </c>
      <c r="S5" s="50">
        <f>'偏鄉國小(葷)'!AU5</f>
        <v>0</v>
      </c>
      <c r="T5" s="50">
        <f>'偏鄉國小(葷)'!AV5</f>
        <v>0</v>
      </c>
      <c r="U5" s="81">
        <f>'偏鄉國小(葷)'!AW5</f>
        <v>646.1</v>
      </c>
    </row>
    <row r="6" spans="1:21" ht="18.75" customHeight="1">
      <c r="A6" s="116">
        <f>A5+1</f>
        <v>45811</v>
      </c>
      <c r="B6" s="64" t="str">
        <f>'偏鄉國小(葷)'!AB12</f>
        <v>q2</v>
      </c>
      <c r="C6" s="64" t="str">
        <f>'偏鄉國小(葷)'!AC12</f>
        <v>糙米飯</v>
      </c>
      <c r="D6" s="68" t="str">
        <f>'偏鄉國小(葷)'!AD12</f>
        <v xml:space="preserve">米 糙米    </v>
      </c>
      <c r="E6" s="64" t="str">
        <f>'偏鄉國小(葷)'!AE12</f>
        <v>壽喜燒肉</v>
      </c>
      <c r="F6" s="68" t="str">
        <f>'偏鄉國小(葷)'!AF12</f>
        <v xml:space="preserve">豬後腿肉 洋蔥 胡蘿蔔 大蒜  </v>
      </c>
      <c r="G6" s="64" t="str">
        <f>'偏鄉國小(葷)'!AG12</f>
        <v>芹香干片</v>
      </c>
      <c r="H6" s="68" t="str">
        <f>'偏鄉國小(葷)'!AH12</f>
        <v xml:space="preserve">豆干 芹菜 大蒜   </v>
      </c>
      <c r="I6" s="64" t="str">
        <f>'偏鄉國小(葷)'!AK12</f>
        <v>時蔬</v>
      </c>
      <c r="J6" s="68" t="str">
        <f>'偏鄉國小(葷)'!AL12</f>
        <v xml:space="preserve">時蔬 大蒜    </v>
      </c>
      <c r="K6" s="64" t="str">
        <f>'偏鄉國小(葷)'!AM12</f>
        <v>紫菜蛋花湯</v>
      </c>
      <c r="L6" s="68" t="str">
        <f>'偏鄉國小(葷)'!AN12</f>
        <v xml:space="preserve">紫菜 雞蛋 薑 軟骨丁  </v>
      </c>
      <c r="M6" s="64" t="str">
        <f>'偏鄉國小(葷)'!AO12</f>
        <v>點心</v>
      </c>
      <c r="N6" s="229">
        <f>'偏鄉國小(葷)'!AP12</f>
        <v>0</v>
      </c>
      <c r="O6" s="235">
        <f>'偏鄉國小(葷)'!AQ12</f>
        <v>5</v>
      </c>
      <c r="P6" s="64">
        <f>'偏鄉國小(葷)'!AR12</f>
        <v>2.9</v>
      </c>
      <c r="Q6" s="64">
        <f>'偏鄉國小(葷)'!AS12</f>
        <v>1.7</v>
      </c>
      <c r="R6" s="64">
        <f>'偏鄉國小(葷)'!AT12</f>
        <v>2.2999999999999998</v>
      </c>
      <c r="S6" s="64">
        <f>'偏鄉國小(葷)'!AU12</f>
        <v>0</v>
      </c>
      <c r="T6" s="64">
        <f>'偏鄉國小(葷)'!AV12</f>
        <v>0</v>
      </c>
      <c r="U6" s="82">
        <f>'偏鄉國小(葷)'!AW12</f>
        <v>715.1</v>
      </c>
    </row>
    <row r="7" spans="1:21" ht="18.75" customHeight="1">
      <c r="A7" s="116">
        <f t="shared" ref="A7:A9" si="0">A6+1</f>
        <v>45812</v>
      </c>
      <c r="B7" s="64" t="str">
        <f>'偏鄉國小(葷)'!AB19</f>
        <v>q3</v>
      </c>
      <c r="C7" s="64" t="str">
        <f>'偏鄉國小(葷)'!AC19</f>
        <v>刈包特餐</v>
      </c>
      <c r="D7" s="68" t="str">
        <f>'偏鄉國小(葷)'!AD19</f>
        <v xml:space="preserve">刈包     </v>
      </c>
      <c r="E7" s="64" t="str">
        <f>'偏鄉國小(葷)'!AE19</f>
        <v>香滷肉排</v>
      </c>
      <c r="F7" s="68" t="str">
        <f>'偏鄉國小(葷)'!AF19</f>
        <v xml:space="preserve">肉排 滷包    </v>
      </c>
      <c r="G7" s="64" t="str">
        <f>'偏鄉國小(葷)'!AG19</f>
        <v>關東煮</v>
      </c>
      <c r="H7" s="68" t="str">
        <f>'偏鄉國小(葷)'!AH19</f>
        <v>四角油豆腐 甜玉米 白蘿蔔 紅蘿蔔 味醂 大蒜</v>
      </c>
      <c r="I7" s="64" t="str">
        <f>'偏鄉國小(葷)'!AK19</f>
        <v>時蔬</v>
      </c>
      <c r="J7" s="68" t="str">
        <f>'偏鄉國小(葷)'!AL19</f>
        <v xml:space="preserve">時蔬 大蒜    </v>
      </c>
      <c r="K7" s="64" t="str">
        <f>'偏鄉國小(葷)'!AM19</f>
        <v>海鮮粥</v>
      </c>
      <c r="L7" s="68" t="str">
        <f>'偏鄉國小(葷)'!AN19</f>
        <v xml:space="preserve">魚丁 米 芹菜 魚丸 筍絲 </v>
      </c>
      <c r="M7" s="64" t="str">
        <f>'偏鄉國小(葷)'!AO19</f>
        <v>點心</v>
      </c>
      <c r="N7" s="229">
        <f>'偏鄉國小(葷)'!AP19</f>
        <v>0</v>
      </c>
      <c r="O7" s="235">
        <f>'偏鄉國小(葷)'!AQ19</f>
        <v>3.3</v>
      </c>
      <c r="P7" s="64">
        <f>'偏鄉國小(葷)'!AR19</f>
        <v>2.6</v>
      </c>
      <c r="Q7" s="64">
        <f>'偏鄉國小(葷)'!AS19</f>
        <v>1.5</v>
      </c>
      <c r="R7" s="64">
        <f>'偏鄉國小(葷)'!AT19</f>
        <v>2</v>
      </c>
      <c r="S7" s="64">
        <f>'偏鄉國小(葷)'!AU19</f>
        <v>0</v>
      </c>
      <c r="T7" s="64">
        <f>'偏鄉國小(葷)'!AV19</f>
        <v>0</v>
      </c>
      <c r="U7" s="82">
        <f>'偏鄉國小(葷)'!AW19</f>
        <v>552.20000000000005</v>
      </c>
    </row>
    <row r="8" spans="1:21" ht="18.75" customHeight="1">
      <c r="A8" s="116">
        <f t="shared" si="0"/>
        <v>45813</v>
      </c>
      <c r="B8" s="64" t="str">
        <f>'偏鄉國小(葷)'!AB26</f>
        <v>q4</v>
      </c>
      <c r="C8" s="64" t="str">
        <f>'偏鄉國小(葷)'!AC26</f>
        <v>糙米飯</v>
      </c>
      <c r="D8" s="68" t="str">
        <f>'偏鄉國小(葷)'!AD26</f>
        <v xml:space="preserve">米 糙米    </v>
      </c>
      <c r="E8" s="64" t="str">
        <f>'偏鄉國小(葷)'!AE26</f>
        <v>肉燥油腐</v>
      </c>
      <c r="F8" s="68" t="str">
        <f>'偏鄉國小(葷)'!AF26</f>
        <v xml:space="preserve">豬絞肉 油豆腐 大蒜 乾香菇  </v>
      </c>
      <c r="G8" s="64" t="str">
        <f>'偏鄉國小(葷)'!AG26</f>
        <v>蛋炒白菜</v>
      </c>
      <c r="H8" s="68" t="str">
        <f>'偏鄉國小(葷)'!AH26</f>
        <v xml:space="preserve">雞蛋 結球白菜 胡蘿蔔 大蒜 乾木耳 </v>
      </c>
      <c r="I8" s="64" t="str">
        <f>'偏鄉國小(葷)'!AK26</f>
        <v>時蔬</v>
      </c>
      <c r="J8" s="68" t="str">
        <f>'偏鄉國小(葷)'!AL26</f>
        <v xml:space="preserve">時蔬 大蒜    </v>
      </c>
      <c r="K8" s="64" t="str">
        <f>'偏鄉國小(葷)'!AM26</f>
        <v>紫米桂圓湯</v>
      </c>
      <c r="L8" s="68" t="str">
        <f>'偏鄉國小(葷)'!AN26</f>
        <v xml:space="preserve">黑糯米 桂圓 紅砂糖   </v>
      </c>
      <c r="M8" s="64" t="str">
        <f>'偏鄉國小(葷)'!AO26</f>
        <v>點心</v>
      </c>
      <c r="N8" s="229">
        <f>'偏鄉國小(葷)'!AP26</f>
        <v>0</v>
      </c>
      <c r="O8" s="235">
        <f>'偏鄉國小(葷)'!AQ26</f>
        <v>6</v>
      </c>
      <c r="P8" s="64">
        <f>'偏鄉國小(葷)'!AR26</f>
        <v>2.5</v>
      </c>
      <c r="Q8" s="64">
        <f>'偏鄉國小(葷)'!AS26</f>
        <v>1.5</v>
      </c>
      <c r="R8" s="64">
        <f>'偏鄉國小(葷)'!AT26</f>
        <v>2</v>
      </c>
      <c r="S8" s="64">
        <f>'偏鄉國小(葷)'!AU26</f>
        <v>0</v>
      </c>
      <c r="T8" s="64">
        <f>'偏鄉國小(葷)'!AV26</f>
        <v>0</v>
      </c>
      <c r="U8" s="82">
        <f>'偏鄉國小(葷)'!AW26</f>
        <v>706.4</v>
      </c>
    </row>
    <row r="9" spans="1:21" ht="18.75" customHeight="1" thickBot="1">
      <c r="A9" s="132">
        <f t="shared" si="0"/>
        <v>45814</v>
      </c>
      <c r="B9" s="65" t="str">
        <f>'偏鄉國小(葷)'!AB33</f>
        <v>q5</v>
      </c>
      <c r="C9" s="65" t="str">
        <f>'偏鄉國小(葷)'!AC33</f>
        <v>燕麥飯</v>
      </c>
      <c r="D9" s="69" t="str">
        <f>'偏鄉國小(葷)'!AD33</f>
        <v xml:space="preserve">米 燕麥    </v>
      </c>
      <c r="E9" s="65" t="str">
        <f>'偏鄉國小(葷)'!AE33</f>
        <v>麥克雞塊</v>
      </c>
      <c r="F9" s="69" t="str">
        <f>'偏鄉國小(葷)'!AF33</f>
        <v xml:space="preserve">冷凍雞塊     </v>
      </c>
      <c r="G9" s="65" t="str">
        <f>'偏鄉國小(葷)'!AG33</f>
        <v>泡菜凍腐</v>
      </c>
      <c r="H9" s="69" t="str">
        <f>'偏鄉國小(葷)'!AH33</f>
        <v xml:space="preserve">凍豆腐 韓式泡菜 甘藍 大蒜 魚板 </v>
      </c>
      <c r="I9" s="65" t="str">
        <f>'偏鄉國小(葷)'!AK33</f>
        <v>時蔬</v>
      </c>
      <c r="J9" s="69" t="str">
        <f>'偏鄉國小(葷)'!AL33</f>
        <v xml:space="preserve">時蔬 大蒜    </v>
      </c>
      <c r="K9" s="65" t="str">
        <f>'偏鄉國小(葷)'!AM33</f>
        <v>蘿蔔雞湯</v>
      </c>
      <c r="L9" s="69" t="str">
        <f>'偏鄉國小(葷)'!AN33</f>
        <v xml:space="preserve">白蘿蔔 肉雞 薑 胡蘿蔔  </v>
      </c>
      <c r="M9" s="65" t="str">
        <f>'偏鄉國小(葷)'!AO33</f>
        <v>點心</v>
      </c>
      <c r="N9" s="228">
        <f>'偏鄉國小(葷)'!AP33</f>
        <v>0</v>
      </c>
      <c r="O9" s="234">
        <f>'偏鄉國小(葷)'!AQ33</f>
        <v>5.2</v>
      </c>
      <c r="P9" s="65">
        <f>'偏鄉國小(葷)'!AR33</f>
        <v>2.7</v>
      </c>
      <c r="Q9" s="65">
        <f>'偏鄉國小(葷)'!AS33</f>
        <v>1.5</v>
      </c>
      <c r="R9" s="65">
        <f>'偏鄉國小(葷)'!AT33</f>
        <v>2</v>
      </c>
      <c r="S9" s="65">
        <f>'偏鄉國小(葷)'!AU33</f>
        <v>0</v>
      </c>
      <c r="T9" s="65">
        <f>'偏鄉國小(葷)'!AV33</f>
        <v>0</v>
      </c>
      <c r="U9" s="83">
        <f>'偏鄉國小(葷)'!AW33</f>
        <v>673.6</v>
      </c>
    </row>
    <row r="10" spans="1:21" ht="18.75" customHeight="1">
      <c r="A10" s="115">
        <f>A9+3</f>
        <v>45817</v>
      </c>
      <c r="B10" s="50" t="str">
        <f>'偏鄉國小(葷)'!AB40</f>
        <v>r1</v>
      </c>
      <c r="C10" s="50" t="str">
        <f>'偏鄉國小(葷)'!AC40</f>
        <v>白米飯</v>
      </c>
      <c r="D10" s="67" t="str">
        <f>'偏鄉國小(葷)'!AD40</f>
        <v xml:space="preserve">米     </v>
      </c>
      <c r="E10" s="50" t="str">
        <f>'偏鄉國小(葷)'!AE40</f>
        <v>瓜仔雞</v>
      </c>
      <c r="F10" s="67" t="str">
        <f>'偏鄉國小(葷)'!AF40</f>
        <v xml:space="preserve">肉雞 醃漬花胡瓜 胡蘿蔔   </v>
      </c>
      <c r="G10" s="50" t="str">
        <f>'偏鄉國小(葷)'!AG40</f>
        <v>鮮味時瓜</v>
      </c>
      <c r="H10" s="67" t="str">
        <f>'偏鄉國小(葷)'!AH40</f>
        <v xml:space="preserve">時瓜 冷凍蟹味棒 胡蘿蔔 大蒜  </v>
      </c>
      <c r="I10" s="50" t="str">
        <f>'偏鄉國小(葷)'!AK40</f>
        <v>時蔬</v>
      </c>
      <c r="J10" s="67" t="str">
        <f>'偏鄉國小(葷)'!AL40</f>
        <v xml:space="preserve">時蔬 大蒜    </v>
      </c>
      <c r="K10" s="50" t="str">
        <f>'偏鄉國小(葷)'!AM40</f>
        <v>針菇蔬湯</v>
      </c>
      <c r="L10" s="67" t="str">
        <f>'偏鄉國小(葷)'!AN40</f>
        <v xml:space="preserve">金針菇 時蔬 薑 軟骨丁  </v>
      </c>
      <c r="M10" s="50" t="str">
        <f>'偏鄉國小(葷)'!AO40</f>
        <v>點心</v>
      </c>
      <c r="N10" s="227">
        <f>'偏鄉國小(葷)'!AP40</f>
        <v>0</v>
      </c>
      <c r="O10" s="233">
        <f>'偏鄉國小(葷)'!AQ40</f>
        <v>5</v>
      </c>
      <c r="P10" s="50">
        <f>'偏鄉國小(葷)'!AR40</f>
        <v>2.5</v>
      </c>
      <c r="Q10" s="50">
        <f>'偏鄉國小(葷)'!AS40</f>
        <v>2.4</v>
      </c>
      <c r="R10" s="50">
        <f>'偏鄉國小(葷)'!AT40</f>
        <v>2.4</v>
      </c>
      <c r="S10" s="50">
        <f>'偏鄉國小(葷)'!AU40</f>
        <v>0</v>
      </c>
      <c r="T10" s="50">
        <f>'偏鄉國小(葷)'!AV40</f>
        <v>0</v>
      </c>
      <c r="U10" s="81">
        <f>'偏鄉國小(葷)'!AW40</f>
        <v>706.4</v>
      </c>
    </row>
    <row r="11" spans="1:21" ht="18.75" customHeight="1">
      <c r="A11" s="116">
        <f>A10+1</f>
        <v>45818</v>
      </c>
      <c r="B11" s="64" t="str">
        <f>'偏鄉國小(葷)'!AB47</f>
        <v>r2</v>
      </c>
      <c r="C11" s="64" t="str">
        <f>'偏鄉國小(葷)'!AC47</f>
        <v>糙米飯</v>
      </c>
      <c r="D11" s="68" t="str">
        <f>'偏鄉國小(葷)'!AD47</f>
        <v xml:space="preserve">米 糙米    </v>
      </c>
      <c r="E11" s="64" t="str">
        <f>'偏鄉國小(葷)'!AE47</f>
        <v>香炸魚排</v>
      </c>
      <c r="F11" s="68" t="str">
        <f>'偏鄉國小(葷)'!AF47</f>
        <v xml:space="preserve">魚排     </v>
      </c>
      <c r="G11" s="64" t="str">
        <f>'偏鄉國小(葷)'!AG47</f>
        <v>番茄炒蛋</v>
      </c>
      <c r="H11" s="68" t="str">
        <f>'偏鄉國小(葷)'!AH47</f>
        <v xml:space="preserve">大番茄 蛋 大蒜   </v>
      </c>
      <c r="I11" s="64" t="str">
        <f>'偏鄉國小(葷)'!AK47</f>
        <v>時蔬</v>
      </c>
      <c r="J11" s="68" t="str">
        <f>'偏鄉國小(葷)'!AL47</f>
        <v xml:space="preserve">時蔬 大蒜    </v>
      </c>
      <c r="K11" s="64" t="str">
        <f>'偏鄉國小(葷)'!AM47</f>
        <v>時瓜湯</v>
      </c>
      <c r="L11" s="68" t="str">
        <f>'偏鄉國小(葷)'!AN47</f>
        <v xml:space="preserve">時瓜 胡蘿蔔 薑 軟骨丁  </v>
      </c>
      <c r="M11" s="64" t="str">
        <f>'偏鄉國小(葷)'!AO47</f>
        <v>點心</v>
      </c>
      <c r="N11" s="229">
        <f>'偏鄉國小(葷)'!AP47</f>
        <v>0</v>
      </c>
      <c r="O11" s="235">
        <f>'偏鄉國小(葷)'!AQ47</f>
        <v>5</v>
      </c>
      <c r="P11" s="64">
        <f>'偏鄉國小(葷)'!AR47</f>
        <v>2.5</v>
      </c>
      <c r="Q11" s="64">
        <f>'偏鄉國小(葷)'!AS47</f>
        <v>1.7</v>
      </c>
      <c r="R11" s="64">
        <f>'偏鄉國小(葷)'!AT47</f>
        <v>2.1</v>
      </c>
      <c r="S11" s="64">
        <f>'偏鄉國小(葷)'!AU47</f>
        <v>0</v>
      </c>
      <c r="T11" s="64">
        <f>'偏鄉國小(葷)'!AV47</f>
        <v>0</v>
      </c>
      <c r="U11" s="82">
        <f>'偏鄉國小(葷)'!AW47</f>
        <v>672.4</v>
      </c>
    </row>
    <row r="12" spans="1:21" ht="18.75" customHeight="1">
      <c r="A12" s="116">
        <f>A11+1</f>
        <v>45819</v>
      </c>
      <c r="B12" s="64" t="str">
        <f>'偏鄉國小(葷)'!AB54</f>
        <v>r3</v>
      </c>
      <c r="C12" s="64" t="str">
        <f>'偏鄉國小(葷)'!AC54</f>
        <v>咖哩麵特餐</v>
      </c>
      <c r="D12" s="68" t="str">
        <f>'偏鄉國小(葷)'!AD54</f>
        <v xml:space="preserve">麵條     </v>
      </c>
      <c r="E12" s="64" t="str">
        <f>'偏鄉國小(葷)'!AE54</f>
        <v>咖哩肉片</v>
      </c>
      <c r="F12" s="68" t="str">
        <f>'偏鄉國小(葷)'!AF54</f>
        <v xml:space="preserve">豬後腿肉 馬鈴薯 胡蘿蔔  咖哩粉 </v>
      </c>
      <c r="G12" s="64" t="str">
        <f>'偏鄉國小(葷)'!AG54</f>
        <v>蜜汁豆干</v>
      </c>
      <c r="H12" s="68" t="str">
        <f>'偏鄉國小(葷)'!AH54</f>
        <v xml:space="preserve">豆干 芝麻(熟) 滷包   </v>
      </c>
      <c r="I12" s="64" t="str">
        <f>'偏鄉國小(葷)'!AK54</f>
        <v>時蔬</v>
      </c>
      <c r="J12" s="68" t="str">
        <f>'偏鄉國小(葷)'!AL54</f>
        <v xml:space="preserve">時蔬 大蒜    </v>
      </c>
      <c r="K12" s="64" t="str">
        <f>'偏鄉國小(葷)'!AM54</f>
        <v>味噌湯</v>
      </c>
      <c r="L12" s="68" t="str">
        <f>'偏鄉國小(葷)'!AN54</f>
        <v xml:space="preserve">乾裙帶菜 味噌 薑 柴魚片 白蘿蔔 </v>
      </c>
      <c r="M12" s="64" t="str">
        <f>'偏鄉國小(葷)'!AO54</f>
        <v>點心</v>
      </c>
      <c r="N12" s="229">
        <f>'偏鄉國小(葷)'!AP54</f>
        <v>0</v>
      </c>
      <c r="O12" s="235">
        <f>'偏鄉國小(葷)'!AQ54</f>
        <v>5.3</v>
      </c>
      <c r="P12" s="64">
        <f>'偏鄉國小(葷)'!AR54</f>
        <v>3</v>
      </c>
      <c r="Q12" s="64">
        <f>'偏鄉國小(葷)'!AS54</f>
        <v>1.5</v>
      </c>
      <c r="R12" s="64">
        <f>'偏鄉國小(葷)'!AT54</f>
        <v>2.2999999999999998</v>
      </c>
      <c r="S12" s="64">
        <f>'偏鄉國小(葷)'!AU54</f>
        <v>0</v>
      </c>
      <c r="T12" s="64">
        <f>'偏鄉國小(葷)'!AV54</f>
        <v>0</v>
      </c>
      <c r="U12" s="82">
        <f>'偏鄉國小(葷)'!AW54</f>
        <v>738.3</v>
      </c>
    </row>
    <row r="13" spans="1:21" ht="18.75" customHeight="1">
      <c r="A13" s="116">
        <f>A12+1</f>
        <v>45820</v>
      </c>
      <c r="B13" s="64" t="str">
        <f>'偏鄉國小(葷)'!AB61</f>
        <v>r4</v>
      </c>
      <c r="C13" s="64" t="str">
        <f>'偏鄉國小(葷)'!AC61</f>
        <v>糙米飯</v>
      </c>
      <c r="D13" s="68" t="str">
        <f>'偏鄉國小(葷)'!AD61</f>
        <v xml:space="preserve">米 糙米    </v>
      </c>
      <c r="E13" s="64" t="str">
        <f>'偏鄉國小(葷)'!AE61</f>
        <v>照燒雞</v>
      </c>
      <c r="F13" s="68" t="str">
        <f>'偏鄉國小(葷)'!AF61</f>
        <v>肉雞 洋蔥 胡蘿蔔 醬油 紅砂糖 腰果</v>
      </c>
      <c r="G13" s="64" t="str">
        <f>'偏鄉國小(葷)'!AG61</f>
        <v>紅仁炒蛋</v>
      </c>
      <c r="H13" s="68" t="str">
        <f>'偏鄉國小(葷)'!AH61</f>
        <v xml:space="preserve">雞蛋 胡蘿蔔 大蒜 鮪魚罐頭  </v>
      </c>
      <c r="I13" s="64" t="str">
        <f>'偏鄉國小(葷)'!AK61</f>
        <v>時蔬</v>
      </c>
      <c r="J13" s="68" t="str">
        <f>'偏鄉國小(葷)'!AL61</f>
        <v xml:space="preserve">時蔬 大蒜    </v>
      </c>
      <c r="K13" s="64" t="str">
        <f>'偏鄉國小(葷)'!AM61</f>
        <v>粉圓甜湯</v>
      </c>
      <c r="L13" s="68" t="str">
        <f>'偏鄉國小(葷)'!AN61</f>
        <v xml:space="preserve">粉圓 紅砂糖 奶粉   </v>
      </c>
      <c r="M13" s="64" t="str">
        <f>'偏鄉國小(葷)'!AO61</f>
        <v>點心</v>
      </c>
      <c r="N13" s="229">
        <f>'偏鄉國小(葷)'!AP61</f>
        <v>0</v>
      </c>
      <c r="O13" s="235">
        <f>'偏鄉國小(葷)'!AQ61</f>
        <v>7</v>
      </c>
      <c r="P13" s="64">
        <f>'偏鄉國小(葷)'!AR61</f>
        <v>2.7</v>
      </c>
      <c r="Q13" s="64">
        <f>'偏鄉國小(葷)'!AS61</f>
        <v>1.5</v>
      </c>
      <c r="R13" s="64">
        <f>'偏鄉國小(葷)'!AT61</f>
        <v>1.9</v>
      </c>
      <c r="S13" s="64">
        <f>'偏鄉國小(葷)'!AU61</f>
        <v>0</v>
      </c>
      <c r="T13" s="64">
        <f>'偏鄉國小(葷)'!AV61</f>
        <v>0</v>
      </c>
      <c r="U13" s="82">
        <f>'偏鄉國小(葷)'!AW61</f>
        <v>784.7</v>
      </c>
    </row>
    <row r="14" spans="1:21" ht="18.75" customHeight="1" thickBot="1">
      <c r="A14" s="132">
        <f>A13+1</f>
        <v>45821</v>
      </c>
      <c r="B14" s="65" t="str">
        <f>'偏鄉國小(葷)'!AB68</f>
        <v>r5</v>
      </c>
      <c r="C14" s="65" t="str">
        <f>'偏鄉國小(葷)'!AC68</f>
        <v>芝麻飯</v>
      </c>
      <c r="D14" s="69" t="str">
        <f>'偏鄉國小(葷)'!AD68</f>
        <v xml:space="preserve">米 芝麻(熟)    </v>
      </c>
      <c r="E14" s="65" t="str">
        <f>'偏鄉國小(葷)'!AE68</f>
        <v>京醬肉絲</v>
      </c>
      <c r="F14" s="69" t="str">
        <f>'偏鄉國小(葷)'!AF68</f>
        <v xml:space="preserve">豬後腿肉 豆薯 大蒜 甜麵醬 胡蘿蔔 </v>
      </c>
      <c r="G14" s="65" t="str">
        <f>'偏鄉國小(葷)'!AG68</f>
        <v>香炸薯餅</v>
      </c>
      <c r="H14" s="69" t="str">
        <f>'偏鄉國小(葷)'!AH68</f>
        <v xml:space="preserve">薯餅     </v>
      </c>
      <c r="I14" s="65" t="str">
        <f>'偏鄉國小(葷)'!AK68</f>
        <v>時蔬</v>
      </c>
      <c r="J14" s="69" t="str">
        <f>'偏鄉國小(葷)'!AL68</f>
        <v xml:space="preserve">時蔬 大蒜    </v>
      </c>
      <c r="K14" s="65" t="str">
        <f>'偏鄉國小(葷)'!AM68</f>
        <v>魚干時蔬湯</v>
      </c>
      <c r="L14" s="69" t="str">
        <f>'偏鄉國小(葷)'!AN68</f>
        <v xml:space="preserve">時蔬 小魚干 薑   </v>
      </c>
      <c r="M14" s="65" t="str">
        <f>'偏鄉國小(葷)'!AO68</f>
        <v>點心</v>
      </c>
      <c r="N14" s="228" t="str">
        <f>'偏鄉國小(葷)'!AP68</f>
        <v>有機豆奶</v>
      </c>
      <c r="O14" s="234">
        <f>'偏鄉國小(葷)'!AQ68</f>
        <v>5.7</v>
      </c>
      <c r="P14" s="65">
        <f>'偏鄉國小(葷)'!AR68</f>
        <v>2</v>
      </c>
      <c r="Q14" s="65">
        <f>'偏鄉國小(葷)'!AS68</f>
        <v>1.6</v>
      </c>
      <c r="R14" s="65">
        <f>'偏鄉國小(葷)'!AT68</f>
        <v>1.8</v>
      </c>
      <c r="S14" s="65">
        <f>'偏鄉國小(葷)'!AU68</f>
        <v>0</v>
      </c>
      <c r="T14" s="65">
        <f>'偏鄉國小(葷)'!AV68</f>
        <v>0</v>
      </c>
      <c r="U14" s="83">
        <f>'偏鄉國小(葷)'!AW68</f>
        <v>669.1</v>
      </c>
    </row>
    <row r="15" spans="1:21" ht="18.75" customHeight="1">
      <c r="A15" s="115">
        <f>A14+3</f>
        <v>45824</v>
      </c>
      <c r="B15" s="50" t="str">
        <f>'偏鄉國小(葷)'!AB75</f>
        <v>s1</v>
      </c>
      <c r="C15" s="50" t="str">
        <f>'偏鄉國小(葷)'!AC75</f>
        <v>白米飯</v>
      </c>
      <c r="D15" s="67" t="str">
        <f>'偏鄉國小(葷)'!AD75</f>
        <v xml:space="preserve">米     </v>
      </c>
      <c r="E15" s="50" t="str">
        <f>'偏鄉國小(葷)'!AE75</f>
        <v>茄汁肉片</v>
      </c>
      <c r="F15" s="67" t="str">
        <f>'偏鄉國小(葷)'!AF75</f>
        <v xml:space="preserve">豬後腿肉 洋蔥 胡蘿蔔 大番茄  </v>
      </c>
      <c r="G15" s="50" t="str">
        <f>'偏鄉國小(葷)'!AG75</f>
        <v>碎瓜豆干</v>
      </c>
      <c r="H15" s="67" t="str">
        <f>'偏鄉國小(葷)'!AH75</f>
        <v xml:space="preserve">豆干 醃漬花胡瓜 大蒜   </v>
      </c>
      <c r="I15" s="50" t="str">
        <f>'偏鄉國小(葷)'!AK75</f>
        <v>時蔬</v>
      </c>
      <c r="J15" s="67" t="str">
        <f>'偏鄉國小(葷)'!AL75</f>
        <v xml:space="preserve">時蔬 大蒜    </v>
      </c>
      <c r="K15" s="50" t="str">
        <f>'偏鄉國小(葷)'!AM75</f>
        <v>玉米濃湯</v>
      </c>
      <c r="L15" s="67" t="str">
        <f>'偏鄉國小(葷)'!AN75</f>
        <v xml:space="preserve">雞蛋 玉米粒 玉米濃湯調理包 胡蘿蔔 小熱狗 </v>
      </c>
      <c r="M15" s="50" t="str">
        <f>'偏鄉國小(葷)'!AO75</f>
        <v>點心</v>
      </c>
      <c r="N15" s="227">
        <f>'偏鄉國小(葷)'!AP75</f>
        <v>0</v>
      </c>
      <c r="O15" s="233">
        <f>'偏鄉國小(葷)'!AQ75</f>
        <v>5</v>
      </c>
      <c r="P15" s="50">
        <f>'偏鄉國小(葷)'!AR75</f>
        <v>3.1</v>
      </c>
      <c r="Q15" s="50">
        <f>'偏鄉國小(葷)'!AS75</f>
        <v>1.5</v>
      </c>
      <c r="R15" s="50">
        <f>'偏鄉國小(葷)'!AT75</f>
        <v>2.2999999999999998</v>
      </c>
      <c r="S15" s="50">
        <f>'偏鄉國小(葷)'!AU75</f>
        <v>0</v>
      </c>
      <c r="T15" s="50">
        <f>'偏鄉國小(葷)'!AV75</f>
        <v>0</v>
      </c>
      <c r="U15" s="81">
        <f>'偏鄉國小(葷)'!AW75</f>
        <v>719.9</v>
      </c>
    </row>
    <row r="16" spans="1:21" ht="18.75" customHeight="1">
      <c r="A16" s="116">
        <f>A15+1</f>
        <v>45825</v>
      </c>
      <c r="B16" s="64" t="str">
        <f>'偏鄉國小(葷)'!AB82</f>
        <v>s2</v>
      </c>
      <c r="C16" s="64" t="str">
        <f>'偏鄉國小(葷)'!AC82</f>
        <v>糙米飯</v>
      </c>
      <c r="D16" s="68" t="str">
        <f>'偏鄉國小(葷)'!AD82</f>
        <v xml:space="preserve">米 糙米    </v>
      </c>
      <c r="E16" s="64" t="str">
        <f>'偏鄉國小(葷)'!AE82</f>
        <v>洋芋燒肉</v>
      </c>
      <c r="F16" s="68" t="str">
        <f>'偏鄉國小(葷)'!AF82</f>
        <v xml:space="preserve">豬後腿肉 馬鈴薯 胡蘿蔔 大蒜  </v>
      </c>
      <c r="G16" s="64" t="str">
        <f>'偏鄉國小(葷)'!AG82</f>
        <v>沙茶凍腐</v>
      </c>
      <c r="H16" s="68" t="str">
        <f>'偏鄉國小(葷)'!AH82</f>
        <v xml:space="preserve">凍豆腐 秀珍菇 乾香菇 沙茶醬 大蒜 </v>
      </c>
      <c r="I16" s="64" t="str">
        <f>'偏鄉國小(葷)'!AK82</f>
        <v>時蔬</v>
      </c>
      <c r="J16" s="68" t="str">
        <f>'偏鄉國小(葷)'!AL82</f>
        <v xml:space="preserve">時蔬 大蒜    </v>
      </c>
      <c r="K16" s="64" t="str">
        <f>'偏鄉國小(葷)'!AM82</f>
        <v>時蔬湯</v>
      </c>
      <c r="L16" s="68" t="str">
        <f>'偏鄉國小(葷)'!AN82</f>
        <v xml:space="preserve">時蔬 紅蘿蔔 薑 軟骨丁  </v>
      </c>
      <c r="M16" s="64" t="str">
        <f>'偏鄉國小(葷)'!AO82</f>
        <v>點心</v>
      </c>
      <c r="N16" s="229">
        <f>'偏鄉國小(葷)'!AP82</f>
        <v>0</v>
      </c>
      <c r="O16" s="235">
        <f>'偏鄉國小(葷)'!AQ82</f>
        <v>5.3</v>
      </c>
      <c r="P16" s="64">
        <f>'偏鄉國小(葷)'!AR82</f>
        <v>2.6</v>
      </c>
      <c r="Q16" s="64">
        <f>'偏鄉國小(葷)'!AS82</f>
        <v>1.6</v>
      </c>
      <c r="R16" s="64">
        <f>'偏鄉國小(葷)'!AT82</f>
        <v>2.1</v>
      </c>
      <c r="S16" s="64">
        <f>'偏鄉國小(葷)'!AU82</f>
        <v>0</v>
      </c>
      <c r="T16" s="64">
        <f>'偏鄉國小(葷)'!AV82</f>
        <v>0</v>
      </c>
      <c r="U16" s="82">
        <f>'偏鄉國小(葷)'!AW82</f>
        <v>700.7</v>
      </c>
    </row>
    <row r="17" spans="1:21" ht="18.75" customHeight="1">
      <c r="A17" s="116">
        <f>A16+1</f>
        <v>45826</v>
      </c>
      <c r="B17" s="64" t="str">
        <f>'偏鄉國小(葷)'!AB89</f>
        <v>s3</v>
      </c>
      <c r="C17" s="64" t="str">
        <f>'偏鄉國小(葷)'!AC89</f>
        <v>油飯特餐</v>
      </c>
      <c r="D17" s="68" t="str">
        <f>'偏鄉國小(葷)'!AD89</f>
        <v xml:space="preserve">米 糯米    </v>
      </c>
      <c r="E17" s="64" t="str">
        <f>'偏鄉國小(葷)'!AE89</f>
        <v>香滷雞翅</v>
      </c>
      <c r="F17" s="68" t="str">
        <f>'偏鄉國小(葷)'!AF89</f>
        <v xml:space="preserve">三節翅 滷包    </v>
      </c>
      <c r="G17" s="64" t="str">
        <f>'偏鄉國小(葷)'!AG89</f>
        <v>油飯配料</v>
      </c>
      <c r="H17" s="68" t="str">
        <f>'偏鄉國小(葷)'!AH89</f>
        <v xml:space="preserve">豬絞肉 乾香菇 紅蔥頭 大蒜 脆筍 </v>
      </c>
      <c r="I17" s="64" t="str">
        <f>'偏鄉國小(葷)'!AK89</f>
        <v>時蔬</v>
      </c>
      <c r="J17" s="68" t="str">
        <f>'偏鄉國小(葷)'!AL89</f>
        <v xml:space="preserve">時蔬 大蒜    </v>
      </c>
      <c r="K17" s="64" t="str">
        <f>'偏鄉國小(葷)'!AM89</f>
        <v>時瓜湯</v>
      </c>
      <c r="L17" s="68" t="str">
        <f>'偏鄉國小(葷)'!AN89</f>
        <v xml:space="preserve">時瓜 薑 大骨   </v>
      </c>
      <c r="M17" s="64" t="str">
        <f>'偏鄉國小(葷)'!AO89</f>
        <v>點心</v>
      </c>
      <c r="N17" s="229">
        <f>'偏鄉國小(葷)'!AP89</f>
        <v>0</v>
      </c>
      <c r="O17" s="235">
        <f>'偏鄉國小(葷)'!AQ89</f>
        <v>5.5</v>
      </c>
      <c r="P17" s="64">
        <f>'偏鄉國小(葷)'!AR89</f>
        <v>2.1</v>
      </c>
      <c r="Q17" s="64">
        <f>'偏鄉國小(葷)'!AS89</f>
        <v>1.3</v>
      </c>
      <c r="R17" s="64">
        <f>'偏鄉國小(葷)'!AT89</f>
        <v>1.7</v>
      </c>
      <c r="S17" s="64">
        <f>'偏鄉國小(葷)'!AU89</f>
        <v>0</v>
      </c>
      <c r="T17" s="64">
        <f>'偏鄉國小(葷)'!AV89</f>
        <v>0</v>
      </c>
      <c r="U17" s="82">
        <f>'偏鄉國小(葷)'!AW89</f>
        <v>649.6</v>
      </c>
    </row>
    <row r="18" spans="1:21" ht="18.75" customHeight="1">
      <c r="A18" s="116">
        <f>A17+1</f>
        <v>45827</v>
      </c>
      <c r="B18" s="64" t="str">
        <f>'偏鄉國小(葷)'!AB96</f>
        <v>s4</v>
      </c>
      <c r="C18" s="68" t="str">
        <f>'偏鄉國小(葷)'!AC96</f>
        <v>糙米飯</v>
      </c>
      <c r="D18" s="68" t="str">
        <f>'偏鄉國小(葷)'!AD96</f>
        <v xml:space="preserve">米 糙米    </v>
      </c>
      <c r="E18" s="68" t="str">
        <f>'偏鄉國小(葷)'!AE96</f>
        <v>三杯雞</v>
      </c>
      <c r="F18" s="68" t="str">
        <f>'偏鄉國小(葷)'!AF96</f>
        <v>肉雞 洋蔥 胡蘿蔔 九層塔 大蒜 米血</v>
      </c>
      <c r="G18" s="68" t="str">
        <f>'偏鄉國小(葷)'!AG96</f>
        <v>蕎麥冬粉</v>
      </c>
      <c r="H18" s="68" t="str">
        <f>'偏鄉國小(葷)'!AH96</f>
        <v>蕎麥 冬粉 時蔬 木耳絲 胡蘿蔔 豬絞肉</v>
      </c>
      <c r="I18" s="68" t="str">
        <f>'偏鄉國小(葷)'!AK96</f>
        <v>時蔬</v>
      </c>
      <c r="J18" s="68" t="str">
        <f>'偏鄉國小(葷)'!AL96</f>
        <v xml:space="preserve">時蔬 大蒜    </v>
      </c>
      <c r="K18" s="68" t="str">
        <f>'偏鄉國小(葷)'!AM96</f>
        <v>綠豆湯</v>
      </c>
      <c r="L18" s="68" t="str">
        <f>'偏鄉國小(葷)'!AN96</f>
        <v xml:space="preserve">綠豆 紅砂糖    </v>
      </c>
      <c r="M18" s="68" t="str">
        <f>'偏鄉國小(葷)'!AO96</f>
        <v>點心</v>
      </c>
      <c r="N18" s="230">
        <f>'偏鄉國小(葷)'!AP96</f>
        <v>0</v>
      </c>
      <c r="O18" s="236">
        <f>'偏鄉國小(葷)'!AQ96</f>
        <v>7.4</v>
      </c>
      <c r="P18" s="68">
        <f>'偏鄉國小(葷)'!AR96</f>
        <v>2.5</v>
      </c>
      <c r="Q18" s="68">
        <f>'偏鄉國小(葷)'!AS96</f>
        <v>1.5</v>
      </c>
      <c r="R18" s="68">
        <f>'偏鄉國小(葷)'!AT96</f>
        <v>2</v>
      </c>
      <c r="S18" s="68">
        <f>'偏鄉國小(葷)'!AU96</f>
        <v>0</v>
      </c>
      <c r="T18" s="68">
        <f>'偏鄉國小(葷)'!AV96</f>
        <v>0</v>
      </c>
      <c r="U18" s="201">
        <f>'偏鄉國小(葷)'!AW96</f>
        <v>825.3</v>
      </c>
    </row>
    <row r="19" spans="1:21" ht="18.75" customHeight="1" thickBot="1">
      <c r="A19" s="132">
        <f>A18+1</f>
        <v>45828</v>
      </c>
      <c r="B19" s="69" t="str">
        <f>'偏鄉國小(葷)'!AB103</f>
        <v>s5</v>
      </c>
      <c r="C19" s="69" t="str">
        <f>'偏鄉國小(葷)'!AC103</f>
        <v>小米飯</v>
      </c>
      <c r="D19" s="69" t="str">
        <f>'偏鄉國小(葷)'!AD103</f>
        <v xml:space="preserve">米 小米    </v>
      </c>
      <c r="E19" s="69" t="str">
        <f>'偏鄉國小(葷)'!AE103</f>
        <v>香雞排</v>
      </c>
      <c r="F19" s="69" t="str">
        <f>'偏鄉國小(葷)'!AF103</f>
        <v xml:space="preserve">香酥雞排     </v>
      </c>
      <c r="G19" s="69" t="str">
        <f>'偏鄉國小(葷)'!AG103</f>
        <v>木須蛋香</v>
      </c>
      <c r="H19" s="69" t="str">
        <f>'偏鄉國小(葷)'!AH103</f>
        <v xml:space="preserve">雞蛋 時蔬 胡蘿蔔 大蒜 木耳絲 </v>
      </c>
      <c r="I19" s="69" t="str">
        <f>'偏鄉國小(葷)'!AK103</f>
        <v>時蔬</v>
      </c>
      <c r="J19" s="69" t="str">
        <f>'偏鄉國小(葷)'!AL103</f>
        <v xml:space="preserve">時蔬 大蒜    </v>
      </c>
      <c r="K19" s="69" t="str">
        <f>'偏鄉國小(葷)'!AM103</f>
        <v>金針湯</v>
      </c>
      <c r="L19" s="69" t="str">
        <f>'偏鄉國小(葷)'!AN103</f>
        <v xml:space="preserve">金針菜乾 榨菜 薑 軟骨丁  </v>
      </c>
      <c r="M19" s="69" t="str">
        <f>'偏鄉國小(葷)'!AO103</f>
        <v>點心</v>
      </c>
      <c r="N19" s="231" t="str">
        <f>'偏鄉國小(葷)'!AP103</f>
        <v>有機豆奶</v>
      </c>
      <c r="O19" s="237">
        <f>'偏鄉國小(葷)'!AQ103</f>
        <v>5.2</v>
      </c>
      <c r="P19" s="69">
        <f>'偏鄉國小(葷)'!AR103</f>
        <v>2.6</v>
      </c>
      <c r="Q19" s="69">
        <f>'偏鄉國小(葷)'!AS103</f>
        <v>1.5</v>
      </c>
      <c r="R19" s="69">
        <f>'偏鄉國小(葷)'!AT103</f>
        <v>2</v>
      </c>
      <c r="S19" s="69">
        <f>'偏鄉國小(葷)'!AU103</f>
        <v>0</v>
      </c>
      <c r="T19" s="69">
        <f>'偏鄉國小(葷)'!AV103</f>
        <v>0</v>
      </c>
      <c r="U19" s="202">
        <f>'偏鄉國小(葷)'!AW103</f>
        <v>684.8</v>
      </c>
    </row>
    <row r="20" spans="1:21" ht="18.75" customHeight="1">
      <c r="A20" s="115">
        <f>A19+3</f>
        <v>45831</v>
      </c>
      <c r="B20" s="67" t="str">
        <f>'偏鄉國小(葷)'!AB110</f>
        <v>t1</v>
      </c>
      <c r="C20" s="67" t="str">
        <f>'偏鄉國小(葷)'!AC110</f>
        <v>白米飯</v>
      </c>
      <c r="D20" s="67" t="str">
        <f>'偏鄉國小(葷)'!AD110</f>
        <v xml:space="preserve">米     </v>
      </c>
      <c r="E20" s="67" t="str">
        <f>'偏鄉國小(葷)'!AE110</f>
        <v>蒜泥白肉</v>
      </c>
      <c r="F20" s="67" t="str">
        <f>'偏鄉國小(葷)'!AF110</f>
        <v xml:space="preserve">豬後腿肉 豆芽菜 大蒜   </v>
      </c>
      <c r="G20" s="67" t="str">
        <f>'偏鄉國小(葷)'!AG110</f>
        <v>青椒豆干</v>
      </c>
      <c r="H20" s="67" t="str">
        <f>'偏鄉國小(葷)'!AH110</f>
        <v xml:space="preserve">豆干 甜椒(青皮) 乾木耳 大蒜 冷凍玉米筍 </v>
      </c>
      <c r="I20" s="67" t="str">
        <f>'偏鄉國小(葷)'!AK110</f>
        <v>時蔬</v>
      </c>
      <c r="J20" s="67" t="str">
        <f>'偏鄉國小(葷)'!AL110</f>
        <v xml:space="preserve">時蔬 大蒜    </v>
      </c>
      <c r="K20" s="67" t="str">
        <f>'偏鄉國小(葷)'!AM110</f>
        <v>鮮菇紫菜湯</v>
      </c>
      <c r="L20" s="67" t="str">
        <f>'偏鄉國小(葷)'!AN110</f>
        <v xml:space="preserve">紫菜 金針菇 薑 柴魚片 軟骨丁 </v>
      </c>
      <c r="M20" s="67" t="str">
        <f>'偏鄉國小(葷)'!AO110</f>
        <v>點心</v>
      </c>
      <c r="N20" s="232">
        <f>'偏鄉國小(葷)'!AP110</f>
        <v>0</v>
      </c>
      <c r="O20" s="238">
        <f>'偏鄉國小(葷)'!AQ110</f>
        <v>5</v>
      </c>
      <c r="P20" s="67">
        <f>'偏鄉國小(葷)'!AR110</f>
        <v>2.6</v>
      </c>
      <c r="Q20" s="67">
        <f>'偏鄉國小(葷)'!AS110</f>
        <v>1.5</v>
      </c>
      <c r="R20" s="67">
        <f>'偏鄉國小(葷)'!AT110</f>
        <v>2</v>
      </c>
      <c r="S20" s="67">
        <f>'偏鄉國小(葷)'!AU110</f>
        <v>0</v>
      </c>
      <c r="T20" s="67">
        <f>'偏鄉國小(葷)'!AV110</f>
        <v>0</v>
      </c>
      <c r="U20" s="203">
        <f>'偏鄉國小(葷)'!AW110</f>
        <v>671.8</v>
      </c>
    </row>
    <row r="21" spans="1:21" ht="18.75" customHeight="1">
      <c r="A21" s="116">
        <f>A20+1</f>
        <v>45832</v>
      </c>
      <c r="B21" s="68" t="str">
        <f>'偏鄉國小(葷)'!AB117</f>
        <v>t2</v>
      </c>
      <c r="C21" s="68" t="str">
        <f>'偏鄉國小(葷)'!AC117</f>
        <v>糙米飯</v>
      </c>
      <c r="D21" s="68" t="str">
        <f>'偏鄉國小(葷)'!AD117</f>
        <v xml:space="preserve">米 糙米    </v>
      </c>
      <c r="E21" s="68" t="str">
        <f>'偏鄉國小(葷)'!AE117</f>
        <v>南瓜燒肉</v>
      </c>
      <c r="F21" s="68" t="str">
        <f>'偏鄉國小(葷)'!AF117</f>
        <v xml:space="preserve">豬後腿肉 南瓜 胡蘿蔔 大蒜  </v>
      </c>
      <c r="G21" s="68" t="str">
        <f>'偏鄉國小(葷)'!AG117</f>
        <v>豆包花椰</v>
      </c>
      <c r="H21" s="68" t="str">
        <f>'偏鄉國小(葷)'!AH117</f>
        <v xml:space="preserve">冷凍花椰菜 胡蘿蔔 大蒜 豆包  </v>
      </c>
      <c r="I21" s="68" t="str">
        <f>'偏鄉國小(葷)'!AK117</f>
        <v>時蔬</v>
      </c>
      <c r="J21" s="68" t="str">
        <f>'偏鄉國小(葷)'!AL117</f>
        <v xml:space="preserve">時蔬 大蒜    </v>
      </c>
      <c r="K21" s="68" t="str">
        <f>'偏鄉國小(葷)'!AM117</f>
        <v>時瓜湯</v>
      </c>
      <c r="L21" s="68" t="str">
        <f>'偏鄉國小(葷)'!AN117</f>
        <v xml:space="preserve">時瓜 胡蘿蔔 大骨 薑  </v>
      </c>
      <c r="M21" s="68" t="str">
        <f>'偏鄉國小(葷)'!AO117</f>
        <v>點心</v>
      </c>
      <c r="N21" s="230">
        <f>'偏鄉國小(葷)'!AP117</f>
        <v>0</v>
      </c>
      <c r="O21" s="236">
        <f>'偏鄉國小(葷)'!AQ117</f>
        <v>5.3</v>
      </c>
      <c r="P21" s="68">
        <f>'偏鄉國小(葷)'!AR117</f>
        <v>2.2000000000000002</v>
      </c>
      <c r="Q21" s="68">
        <f>'偏鄉國小(葷)'!AS117</f>
        <v>1.8</v>
      </c>
      <c r="R21" s="68">
        <f>'偏鄉國小(葷)'!AT117</f>
        <v>2</v>
      </c>
      <c r="S21" s="68">
        <f>'偏鄉國小(葷)'!AU117</f>
        <v>0</v>
      </c>
      <c r="T21" s="68">
        <f>'偏鄉國小(葷)'!AV117</f>
        <v>0</v>
      </c>
      <c r="U21" s="201">
        <f>'偏鄉國小(葷)'!AW117</f>
        <v>672.4</v>
      </c>
    </row>
    <row r="22" spans="1:21" ht="18.75" customHeight="1">
      <c r="A22" s="116">
        <f>A21+1</f>
        <v>45833</v>
      </c>
      <c r="B22" s="68" t="str">
        <f>'偏鄉國小(葷)'!AB124</f>
        <v>t3</v>
      </c>
      <c r="C22" s="68" t="str">
        <f>'偏鄉國小(葷)'!AC124</f>
        <v>拌麵特餐</v>
      </c>
      <c r="D22" s="68" t="str">
        <f>'偏鄉國小(葷)'!AD124</f>
        <v xml:space="preserve">麵條     </v>
      </c>
      <c r="E22" s="68" t="str">
        <f>'偏鄉國小(葷)'!AE124</f>
        <v>香菇絞肉</v>
      </c>
      <c r="F22" s="68" t="str">
        <f>'偏鄉國小(葷)'!AF124</f>
        <v xml:space="preserve">豬絞肉 冬瓜 乾香菇 大蒜  </v>
      </c>
      <c r="G22" s="68" t="str">
        <f>'偏鄉國小(葷)'!AG124</f>
        <v>拌麵配料</v>
      </c>
      <c r="H22" s="68" t="str">
        <f>'偏鄉國小(葷)'!AH124</f>
        <v xml:space="preserve">甘藍 胡蘿蔔 大蒜 豬後腿肉 紅蔥頭 </v>
      </c>
      <c r="I22" s="68" t="str">
        <f>'偏鄉國小(葷)'!AK124</f>
        <v>時蔬</v>
      </c>
      <c r="J22" s="68" t="str">
        <f>'偏鄉國小(葷)'!AL124</f>
        <v xml:space="preserve">時蔬 大蒜    </v>
      </c>
      <c r="K22" s="68" t="str">
        <f>'偏鄉國小(葷)'!AM124</f>
        <v>肉羹湯</v>
      </c>
      <c r="L22" s="68" t="str">
        <f>'偏鄉國小(葷)'!AN124</f>
        <v xml:space="preserve">雞蛋 脆筍 時蔬 肉羹 乾木耳 </v>
      </c>
      <c r="M22" s="68" t="str">
        <f>'偏鄉國小(葷)'!AO124</f>
        <v>點心</v>
      </c>
      <c r="N22" s="230">
        <f>'偏鄉國小(葷)'!AP124</f>
        <v>0</v>
      </c>
      <c r="O22" s="236">
        <f>'偏鄉國小(葷)'!AQ124</f>
        <v>5</v>
      </c>
      <c r="P22" s="68">
        <f>'偏鄉國小(葷)'!AR124</f>
        <v>2.8</v>
      </c>
      <c r="Q22" s="68">
        <f>'偏鄉國小(葷)'!AS124</f>
        <v>1.9</v>
      </c>
      <c r="R22" s="68">
        <f>'偏鄉國小(葷)'!AT124</f>
        <v>2.2999999999999998</v>
      </c>
      <c r="S22" s="68">
        <f>'偏鄉國小(葷)'!AU124</f>
        <v>0</v>
      </c>
      <c r="T22" s="68">
        <f>'偏鄉國小(葷)'!AV124</f>
        <v>0</v>
      </c>
      <c r="U22" s="201">
        <f>'偏鄉國小(葷)'!AW124</f>
        <v>706.9</v>
      </c>
    </row>
    <row r="23" spans="1:21" ht="18.75" customHeight="1">
      <c r="A23" s="116">
        <f>A22+1</f>
        <v>45834</v>
      </c>
      <c r="B23" s="68" t="str">
        <f>'偏鄉國小(葷)'!AB131</f>
        <v>t4</v>
      </c>
      <c r="C23" s="68" t="str">
        <f>'偏鄉國小(葷)'!AC131</f>
        <v>糙米飯</v>
      </c>
      <c r="D23" s="68" t="str">
        <f>'偏鄉國小(葷)'!AD131</f>
        <v xml:space="preserve">米 糙米    </v>
      </c>
      <c r="E23" s="68" t="str">
        <f>'偏鄉國小(葷)'!AE131</f>
        <v>醬瓜燒雞</v>
      </c>
      <c r="F23" s="68" t="str">
        <f>'偏鄉國小(葷)'!AF131</f>
        <v xml:space="preserve">肉雞 醃漬花胡瓜 胡蘿蔔 大蒜  </v>
      </c>
      <c r="G23" s="68" t="str">
        <f>'偏鄉國小(葷)'!AG131</f>
        <v>肉絲白菜</v>
      </c>
      <c r="H23" s="68" t="str">
        <f>'偏鄉國小(葷)'!AH131</f>
        <v xml:space="preserve">豬後腿肉 結球白菜 胡蘿蔔 大蒜  </v>
      </c>
      <c r="I23" s="68" t="str">
        <f>'偏鄉國小(葷)'!AK131</f>
        <v>時蔬</v>
      </c>
      <c r="J23" s="68" t="str">
        <f>'偏鄉國小(葷)'!AL131</f>
        <v xml:space="preserve">時蔬 大蒜    </v>
      </c>
      <c r="K23" s="68" t="str">
        <f>'偏鄉國小(葷)'!AM131</f>
        <v>黑糖綜合圓</v>
      </c>
      <c r="L23" s="68" t="str">
        <f>'偏鄉國小(葷)'!AN131</f>
        <v xml:space="preserve">地瓜圓 黑糖 芋圓   </v>
      </c>
      <c r="M23" s="68" t="str">
        <f>'偏鄉國小(葷)'!AO131</f>
        <v>點心</v>
      </c>
      <c r="N23" s="230">
        <f>'偏鄉國小(葷)'!AP131</f>
        <v>0</v>
      </c>
      <c r="O23" s="236">
        <f>'偏鄉國小(葷)'!AQ131</f>
        <v>6.5</v>
      </c>
      <c r="P23" s="68">
        <f>'偏鄉國小(葷)'!AR131</f>
        <v>2.5</v>
      </c>
      <c r="Q23" s="68">
        <f>'偏鄉國小(葷)'!AS131</f>
        <v>1.6</v>
      </c>
      <c r="R23" s="68">
        <f>'偏鄉國小(葷)'!AT131</f>
        <v>2.4</v>
      </c>
      <c r="S23" s="68">
        <f>'偏鄉國小(葷)'!AU131</f>
        <v>0</v>
      </c>
      <c r="T23" s="68">
        <f>'偏鄉國小(葷)'!AV131</f>
        <v>0.5</v>
      </c>
      <c r="U23" s="201">
        <f>'偏鄉國小(葷)'!AW131</f>
        <v>821</v>
      </c>
    </row>
    <row r="24" spans="1:21" ht="18.75" customHeight="1" thickBot="1">
      <c r="A24" s="132">
        <f>A23+1</f>
        <v>45835</v>
      </c>
      <c r="B24" s="69" t="str">
        <f>'偏鄉國小(葷)'!AB138</f>
        <v>t5</v>
      </c>
      <c r="C24" s="69" t="str">
        <f>'偏鄉國小(葷)'!AC138</f>
        <v>紅藜飯</v>
      </c>
      <c r="D24" s="69" t="str">
        <f>'偏鄉國小(葷)'!AD138</f>
        <v xml:space="preserve">米 紅藜    </v>
      </c>
      <c r="E24" s="69" t="str">
        <f>'偏鄉國小(葷)'!AE138</f>
        <v>塔香絞肉</v>
      </c>
      <c r="F24" s="69" t="str">
        <f>'偏鄉國小(葷)'!AF138</f>
        <v xml:space="preserve">豬絞肉 豆薯 九層塔 大蒜  </v>
      </c>
      <c r="G24" s="69" t="str">
        <f>'偏鄉國小(葷)'!AG138</f>
        <v>麻油鮑菇肉片</v>
      </c>
      <c r="H24" s="69" t="str">
        <f>'偏鄉國小(葷)'!AH138</f>
        <v xml:space="preserve">豬後腿肉 杏鮑菇 枸杞 薑  </v>
      </c>
      <c r="I24" s="69" t="str">
        <f>'偏鄉國小(葷)'!AK138</f>
        <v>時蔬</v>
      </c>
      <c r="J24" s="69" t="str">
        <f>'偏鄉國小(葷)'!AL138</f>
        <v xml:space="preserve">時蔬 大蒜    </v>
      </c>
      <c r="K24" s="69" t="str">
        <f>'偏鄉國小(葷)'!AM138</f>
        <v>四神湯</v>
      </c>
      <c r="L24" s="69" t="str">
        <f>'偏鄉國小(葷)'!AN138</f>
        <v xml:space="preserve">四神 白蘿蔔 薑 大骨  </v>
      </c>
      <c r="M24" s="69" t="str">
        <f>'偏鄉國小(葷)'!AO138</f>
        <v>點心</v>
      </c>
      <c r="N24" s="231" t="str">
        <f>'偏鄉國小(葷)'!AP138</f>
        <v>有機豆奶</v>
      </c>
      <c r="O24" s="237">
        <f>'偏鄉國小(葷)'!AQ138</f>
        <v>5.0999999999999996</v>
      </c>
      <c r="P24" s="69">
        <f>'偏鄉國小(葷)'!AR138</f>
        <v>2</v>
      </c>
      <c r="Q24" s="69">
        <f>'偏鄉國小(葷)'!AS138</f>
        <v>1.9</v>
      </c>
      <c r="R24" s="69">
        <f>'偏鄉國小(葷)'!AT138</f>
        <v>2</v>
      </c>
      <c r="S24" s="69">
        <f>'偏鄉國小(葷)'!AU138</f>
        <v>0</v>
      </c>
      <c r="T24" s="69">
        <f>'偏鄉國小(葷)'!AV138</f>
        <v>0</v>
      </c>
      <c r="U24" s="202">
        <f>'偏鄉國小(葷)'!AW138</f>
        <v>641.5</v>
      </c>
    </row>
    <row r="25" spans="1:21" ht="18.75" customHeight="1" thickBot="1">
      <c r="A25" s="274">
        <f>A24+3</f>
        <v>45838</v>
      </c>
      <c r="B25" s="89" t="str">
        <f>'偏鄉國小(葷)'!AB145</f>
        <v>u1</v>
      </c>
      <c r="C25" s="89" t="str">
        <f>'偏鄉國小(葷)'!AC145</f>
        <v>白米飯</v>
      </c>
      <c r="D25" s="89" t="str">
        <f>'偏鄉國小(葷)'!AD145</f>
        <v xml:space="preserve">米     </v>
      </c>
      <c r="E25" s="89" t="str">
        <f>'偏鄉國小(葷)'!AE145</f>
        <v>咖哩雞</v>
      </c>
      <c r="F25" s="89" t="str">
        <f>'偏鄉國小(葷)'!AF145</f>
        <v xml:space="preserve">肉雞 馬鈴薯 洋蔥 紅蘿蔔 咖哩粉 </v>
      </c>
      <c r="G25" s="89" t="str">
        <f>'偏鄉國小(葷)'!AG145</f>
        <v>香滷海結</v>
      </c>
      <c r="H25" s="89" t="str">
        <f>'偏鄉國小(葷)'!AH145</f>
        <v xml:space="preserve">海帶結 芝麻(白)    </v>
      </c>
      <c r="I25" s="89" t="str">
        <f>'偏鄉國小(葷)'!AK145</f>
        <v>時蔬</v>
      </c>
      <c r="J25" s="89" t="str">
        <f>'偏鄉國小(葷)'!AL145</f>
        <v xml:space="preserve">時蔬 大蒜    </v>
      </c>
      <c r="K25" s="89" t="str">
        <f>'偏鄉國小(葷)'!AM145</f>
        <v>仙草甜湯</v>
      </c>
      <c r="L25" s="89" t="str">
        <f>'偏鄉國小(葷)'!AN145</f>
        <v xml:space="preserve">仙草凍 紅砂糖 奶粉   </v>
      </c>
      <c r="M25" s="89" t="str">
        <f>'偏鄉國小(葷)'!AO145</f>
        <v>點心</v>
      </c>
      <c r="N25" s="281">
        <f>'偏鄉國小(葷)'!AP145</f>
        <v>0</v>
      </c>
      <c r="O25" s="282">
        <f>'偏鄉國小(葷)'!AQ145</f>
        <v>5.3</v>
      </c>
      <c r="P25" s="89">
        <f>'偏鄉國小(葷)'!AR145</f>
        <v>2.2999999999999998</v>
      </c>
      <c r="Q25" s="89">
        <f>'偏鄉國小(葷)'!AS145</f>
        <v>2</v>
      </c>
      <c r="R25" s="89">
        <f>'偏鄉國小(葷)'!AT145</f>
        <v>2.1</v>
      </c>
      <c r="S25" s="89">
        <f>'偏鄉國小(葷)'!AU145</f>
        <v>0</v>
      </c>
      <c r="T25" s="89">
        <f>'偏鄉國小(葷)'!AV145</f>
        <v>0</v>
      </c>
      <c r="U25" s="280">
        <f>'偏鄉國小(葷)'!AW145</f>
        <v>691.9</v>
      </c>
    </row>
    <row r="26" spans="1:21" ht="19.5">
      <c r="A26" s="62" t="s">
        <v>101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302" t="s">
        <v>459</v>
      </c>
    </row>
    <row r="33" spans="1:2" ht="16.5" customHeight="1">
      <c r="A33" s="60" t="s">
        <v>97</v>
      </c>
      <c r="B33" s="302" t="s">
        <v>464</v>
      </c>
    </row>
  </sheetData>
  <mergeCells count="20">
    <mergeCell ref="L3:L4"/>
    <mergeCell ref="M3:M4"/>
    <mergeCell ref="N3:N4"/>
    <mergeCell ref="K3:K4"/>
    <mergeCell ref="E1:F1"/>
    <mergeCell ref="A1:D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1:L1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topLeftCell="B1" zoomScale="80" zoomScaleNormal="80" zoomScaleSheetLayoutView="85" workbookViewId="0">
      <pane ySplit="4" topLeftCell="A5" activePane="bottomLeft" state="frozen"/>
      <selection pane="bottomLeft" activeCell="AA1" sqref="AA1:AW104857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6" customWidth="1"/>
    <col min="9" max="9" width="5.875" style="146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2" hidden="1" customWidth="1"/>
    <col min="28" max="28" width="5.25" style="11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307" t="s">
        <v>117</v>
      </c>
      <c r="B1" s="308"/>
      <c r="C1" s="308"/>
      <c r="D1" s="308"/>
      <c r="E1" s="308"/>
      <c r="F1" s="308"/>
      <c r="G1" s="308"/>
      <c r="H1" s="308"/>
      <c r="I1" s="308"/>
      <c r="J1" s="352" t="s">
        <v>99</v>
      </c>
      <c r="K1" s="352"/>
      <c r="L1" s="352"/>
      <c r="M1" s="352" t="s">
        <v>145</v>
      </c>
      <c r="N1" s="352"/>
      <c r="O1" s="352"/>
      <c r="P1" s="353" t="s">
        <v>461</v>
      </c>
      <c r="Q1" s="353"/>
      <c r="R1" s="353"/>
      <c r="S1" s="354" t="s">
        <v>448</v>
      </c>
      <c r="T1" s="354"/>
      <c r="U1" s="354"/>
      <c r="V1" s="354" t="s">
        <v>100</v>
      </c>
      <c r="W1" s="354"/>
      <c r="X1" s="354"/>
      <c r="Y1" s="347" t="s">
        <v>0</v>
      </c>
      <c r="Z1" s="347"/>
      <c r="AA1" s="101"/>
      <c r="AB1" s="9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48" t="s">
        <v>107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50"/>
      <c r="AA2" s="105"/>
      <c r="AB2" s="10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51" t="s">
        <v>465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50"/>
      <c r="AA3" s="105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4" t="s">
        <v>94</v>
      </c>
      <c r="B4" s="85"/>
      <c r="C4" s="133" t="s">
        <v>2</v>
      </c>
      <c r="D4" s="133" t="s">
        <v>3</v>
      </c>
      <c r="E4" s="133" t="s">
        <v>4</v>
      </c>
      <c r="F4" s="133" t="s">
        <v>5</v>
      </c>
      <c r="G4" s="133" t="s">
        <v>6</v>
      </c>
      <c r="H4" s="133" t="s">
        <v>7</v>
      </c>
      <c r="I4" s="133" t="s">
        <v>8</v>
      </c>
      <c r="J4" s="138" t="s">
        <v>9</v>
      </c>
      <c r="K4" s="138" t="s">
        <v>10</v>
      </c>
      <c r="L4" s="139" t="s">
        <v>65</v>
      </c>
      <c r="M4" s="138" t="s">
        <v>11</v>
      </c>
      <c r="N4" s="138" t="s">
        <v>10</v>
      </c>
      <c r="O4" s="139" t="s">
        <v>65</v>
      </c>
      <c r="P4" s="138" t="s">
        <v>12</v>
      </c>
      <c r="Q4" s="138" t="s">
        <v>10</v>
      </c>
      <c r="R4" s="139" t="s">
        <v>65</v>
      </c>
      <c r="S4" s="138" t="s">
        <v>13</v>
      </c>
      <c r="T4" s="138" t="s">
        <v>10</v>
      </c>
      <c r="U4" s="139" t="s">
        <v>65</v>
      </c>
      <c r="V4" s="138" t="s">
        <v>14</v>
      </c>
      <c r="W4" s="138" t="s">
        <v>10</v>
      </c>
      <c r="X4" s="139" t="s">
        <v>65</v>
      </c>
      <c r="Y4" s="134" t="s">
        <v>95</v>
      </c>
      <c r="Z4" s="78" t="s">
        <v>96</v>
      </c>
      <c r="AA4" s="98"/>
      <c r="AB4" s="107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75" t="s">
        <v>360</v>
      </c>
      <c r="B5" s="196" t="s">
        <v>103</v>
      </c>
      <c r="C5" s="168">
        <v>5</v>
      </c>
      <c r="D5" s="169">
        <v>1.7</v>
      </c>
      <c r="E5" s="169">
        <v>1.8</v>
      </c>
      <c r="F5" s="170">
        <v>0</v>
      </c>
      <c r="G5" s="170">
        <v>0</v>
      </c>
      <c r="H5" s="169">
        <v>1.6</v>
      </c>
      <c r="I5" s="171">
        <v>593.6</v>
      </c>
      <c r="J5" s="345" t="s">
        <v>140</v>
      </c>
      <c r="K5" s="331"/>
      <c r="L5" s="159"/>
      <c r="M5" s="330" t="s">
        <v>389</v>
      </c>
      <c r="N5" s="331"/>
      <c r="O5" s="159"/>
      <c r="P5" s="330" t="s">
        <v>284</v>
      </c>
      <c r="Q5" s="331"/>
      <c r="R5" s="159"/>
      <c r="S5" s="326" t="s">
        <v>1</v>
      </c>
      <c r="T5" s="327"/>
      <c r="U5" s="159"/>
      <c r="V5" s="330" t="s">
        <v>229</v>
      </c>
      <c r="W5" s="331"/>
      <c r="X5" s="159"/>
      <c r="Y5" s="160" t="s">
        <v>106</v>
      </c>
      <c r="Z5" s="206"/>
      <c r="AA5" s="207"/>
      <c r="AB5" s="104" t="str">
        <f>A5</f>
        <v>q1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筍片油腐</v>
      </c>
      <c r="AF5" s="96" t="str">
        <f>M6&amp;" "&amp;M7&amp;" "&amp;M8&amp;" "&amp;M9&amp;" "&amp;M10&amp;" "&amp;M11</f>
        <v xml:space="preserve">四角油豆腐 脆筍片 胡蘿蔔 薑  </v>
      </c>
      <c r="AG5" s="96" t="str">
        <f>P5</f>
        <v>堅果花椰</v>
      </c>
      <c r="AH5" s="96" t="str">
        <f>P6&amp;" "&amp;P7&amp;" "&amp;P8&amp;" "&amp;P9&amp;" "&amp;P10&amp;" "&amp;P11</f>
        <v xml:space="preserve">冷凍花椰菜 胡蘿蔔 薑 腰果 素肉絲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金針湯</v>
      </c>
      <c r="AN5" s="96" t="str">
        <f>V6&amp;" "&amp;V7&amp;" "&amp;V8&amp;" "&amp;V9&amp;" "&amp;V10&amp;" "&amp;V11</f>
        <v xml:space="preserve">金針菜乾 榨菜 薑 素羊肉  </v>
      </c>
      <c r="AO5" s="96" t="str">
        <f>Y5</f>
        <v>點心</v>
      </c>
      <c r="AP5" s="96">
        <f>Z5</f>
        <v>0</v>
      </c>
      <c r="AQ5" s="92">
        <f>C5</f>
        <v>5</v>
      </c>
      <c r="AR5" s="92">
        <f>H5</f>
        <v>1.6</v>
      </c>
      <c r="AS5" s="92">
        <f>E5</f>
        <v>1.8</v>
      </c>
      <c r="AT5" s="92">
        <f>D5</f>
        <v>1.7</v>
      </c>
      <c r="AU5" s="92">
        <f>F5</f>
        <v>0</v>
      </c>
      <c r="AV5" s="92">
        <f>G5</f>
        <v>0</v>
      </c>
      <c r="AW5" s="92">
        <f>I5</f>
        <v>593.6</v>
      </c>
    </row>
    <row r="6" spans="1:49" s="76" customFormat="1" ht="15" customHeight="1">
      <c r="A6" s="276"/>
      <c r="B6" s="196"/>
      <c r="C6" s="161"/>
      <c r="D6" s="162"/>
      <c r="E6" s="162"/>
      <c r="F6" s="162"/>
      <c r="G6" s="162"/>
      <c r="H6" s="162"/>
      <c r="I6" s="164"/>
      <c r="J6" s="259" t="s">
        <v>108</v>
      </c>
      <c r="K6" s="251">
        <v>10</v>
      </c>
      <c r="L6" s="166" t="str">
        <f t="shared" ref="L6:L7" si="0">IF(K6,"公斤","")</f>
        <v>公斤</v>
      </c>
      <c r="M6" s="286" t="s">
        <v>123</v>
      </c>
      <c r="N6" s="286">
        <v>8</v>
      </c>
      <c r="O6" s="166" t="str">
        <f>IF(N6,"公斤","")</f>
        <v>公斤</v>
      </c>
      <c r="P6" s="286" t="s">
        <v>153</v>
      </c>
      <c r="Q6" s="251">
        <v>6.5</v>
      </c>
      <c r="R6" s="166" t="str">
        <f>IF(Q6,"公斤","")</f>
        <v>公斤</v>
      </c>
      <c r="S6" s="173" t="s">
        <v>70</v>
      </c>
      <c r="T6" s="173">
        <v>7</v>
      </c>
      <c r="U6" s="166" t="str">
        <f>IF(T6,"公斤","")</f>
        <v>公斤</v>
      </c>
      <c r="V6" s="251" t="s">
        <v>324</v>
      </c>
      <c r="W6" s="251">
        <v>0.5</v>
      </c>
      <c r="X6" s="166" t="str">
        <f>IF(W6,"公斤","")</f>
        <v>公斤</v>
      </c>
      <c r="Y6" s="167" t="s">
        <v>106</v>
      </c>
      <c r="Z6" s="208"/>
      <c r="AA6" s="209"/>
      <c r="AB6" s="108"/>
      <c r="AC6" s="97"/>
      <c r="AD6" s="96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59"/>
      <c r="AR6" s="59"/>
      <c r="AS6" s="59"/>
      <c r="AT6" s="59"/>
      <c r="AU6" s="59"/>
      <c r="AV6" s="59"/>
      <c r="AW6" s="59"/>
    </row>
    <row r="7" spans="1:49" s="76" customFormat="1" ht="15" customHeight="1">
      <c r="A7" s="276"/>
      <c r="B7" s="196"/>
      <c r="C7" s="161"/>
      <c r="D7" s="162"/>
      <c r="E7" s="162"/>
      <c r="F7" s="162"/>
      <c r="G7" s="162"/>
      <c r="H7" s="162"/>
      <c r="I7" s="164"/>
      <c r="J7" s="259"/>
      <c r="K7" s="283"/>
      <c r="L7" s="166" t="str">
        <f t="shared" si="0"/>
        <v/>
      </c>
      <c r="M7" s="262" t="s">
        <v>390</v>
      </c>
      <c r="N7" s="262">
        <v>1</v>
      </c>
      <c r="O7" s="166" t="str">
        <f t="shared" ref="O7:O11" si="1">IF(N7,"公斤","")</f>
        <v>公斤</v>
      </c>
      <c r="P7" s="262" t="s">
        <v>111</v>
      </c>
      <c r="Q7" s="251">
        <v>1</v>
      </c>
      <c r="R7" s="166" t="str">
        <f t="shared" ref="R7:R11" si="2">IF(Q7,"公斤","")</f>
        <v>公斤</v>
      </c>
      <c r="S7" s="173" t="s">
        <v>114</v>
      </c>
      <c r="T7" s="173">
        <v>0.05</v>
      </c>
      <c r="U7" s="166" t="str">
        <f t="shared" ref="U7:U11" si="3">IF(T7,"公斤","")</f>
        <v>公斤</v>
      </c>
      <c r="V7" s="251" t="s">
        <v>325</v>
      </c>
      <c r="W7" s="251">
        <v>1.5</v>
      </c>
      <c r="X7" s="166" t="str">
        <f t="shared" ref="X7:X11" si="4">IF(W7,"公斤","")</f>
        <v>公斤</v>
      </c>
      <c r="Y7" s="172"/>
      <c r="Z7" s="208"/>
      <c r="AA7" s="209"/>
      <c r="AB7" s="108"/>
      <c r="AC7" s="97"/>
      <c r="AD7" s="96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59"/>
      <c r="AR7" s="59"/>
      <c r="AS7" s="59"/>
      <c r="AT7" s="59"/>
      <c r="AU7" s="59"/>
      <c r="AV7" s="59"/>
      <c r="AW7" s="59"/>
    </row>
    <row r="8" spans="1:49" s="76" customFormat="1" ht="15" customHeight="1">
      <c r="A8" s="276"/>
      <c r="B8" s="196"/>
      <c r="C8" s="161"/>
      <c r="D8" s="162"/>
      <c r="E8" s="162"/>
      <c r="F8" s="162"/>
      <c r="G8" s="162"/>
      <c r="H8" s="162"/>
      <c r="I8" s="164"/>
      <c r="J8" s="259"/>
      <c r="K8" s="283"/>
      <c r="L8" s="166" t="str">
        <f t="shared" ref="L8:L11" si="5">IF(K8,"公斤","")</f>
        <v/>
      </c>
      <c r="M8" s="283" t="s">
        <v>111</v>
      </c>
      <c r="N8" s="262">
        <v>0.5</v>
      </c>
      <c r="O8" s="166" t="str">
        <f t="shared" si="1"/>
        <v>公斤</v>
      </c>
      <c r="P8" s="262" t="s">
        <v>114</v>
      </c>
      <c r="Q8" s="251">
        <v>0.05</v>
      </c>
      <c r="R8" s="166" t="str">
        <f t="shared" si="2"/>
        <v>公斤</v>
      </c>
      <c r="S8" s="173"/>
      <c r="T8" s="173"/>
      <c r="U8" s="166" t="str">
        <f t="shared" si="3"/>
        <v/>
      </c>
      <c r="V8" s="251" t="s">
        <v>114</v>
      </c>
      <c r="W8" s="251">
        <v>0.1</v>
      </c>
      <c r="X8" s="166" t="str">
        <f t="shared" si="4"/>
        <v>公斤</v>
      </c>
      <c r="Y8" s="172"/>
      <c r="Z8" s="208"/>
      <c r="AA8" s="209"/>
      <c r="AB8" s="108"/>
      <c r="AC8" s="97"/>
      <c r="AD8" s="96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59"/>
      <c r="AR8" s="59"/>
      <c r="AS8" s="59"/>
      <c r="AT8" s="59"/>
      <c r="AU8" s="59"/>
      <c r="AV8" s="59"/>
      <c r="AW8" s="59"/>
    </row>
    <row r="9" spans="1:49" s="76" customFormat="1" ht="15" customHeight="1">
      <c r="A9" s="276"/>
      <c r="B9" s="196"/>
      <c r="C9" s="161"/>
      <c r="D9" s="162"/>
      <c r="E9" s="162"/>
      <c r="F9" s="162"/>
      <c r="G9" s="162"/>
      <c r="H9" s="162"/>
      <c r="I9" s="164"/>
      <c r="J9" s="259"/>
      <c r="K9" s="251"/>
      <c r="L9" s="166" t="str">
        <f t="shared" si="5"/>
        <v/>
      </c>
      <c r="M9" s="251" t="s">
        <v>114</v>
      </c>
      <c r="N9" s="251">
        <v>0.05</v>
      </c>
      <c r="O9" s="166" t="str">
        <f t="shared" si="1"/>
        <v>公斤</v>
      </c>
      <c r="P9" s="251" t="s">
        <v>285</v>
      </c>
      <c r="Q9" s="251">
        <v>0.2</v>
      </c>
      <c r="R9" s="166" t="str">
        <f t="shared" si="2"/>
        <v>公斤</v>
      </c>
      <c r="S9" s="173"/>
      <c r="T9" s="173"/>
      <c r="U9" s="166" t="str">
        <f t="shared" si="3"/>
        <v/>
      </c>
      <c r="V9" s="251" t="s">
        <v>162</v>
      </c>
      <c r="W9" s="251">
        <v>1</v>
      </c>
      <c r="X9" s="166" t="str">
        <f t="shared" si="4"/>
        <v>公斤</v>
      </c>
      <c r="Y9" s="172"/>
      <c r="Z9" s="208"/>
      <c r="AA9" s="209"/>
      <c r="AB9" s="108"/>
      <c r="AC9" s="97"/>
      <c r="AD9" s="96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59"/>
      <c r="AR9" s="59"/>
      <c r="AS9" s="59"/>
      <c r="AT9" s="59"/>
      <c r="AU9" s="59"/>
      <c r="AV9" s="59"/>
      <c r="AW9" s="59"/>
    </row>
    <row r="10" spans="1:49" s="76" customFormat="1" ht="15" customHeight="1">
      <c r="A10" s="276"/>
      <c r="B10" s="196"/>
      <c r="C10" s="161"/>
      <c r="D10" s="162"/>
      <c r="E10" s="162"/>
      <c r="F10" s="162"/>
      <c r="G10" s="162"/>
      <c r="H10" s="162"/>
      <c r="I10" s="164"/>
      <c r="J10" s="259"/>
      <c r="K10" s="251"/>
      <c r="L10" s="166" t="str">
        <f t="shared" si="5"/>
        <v/>
      </c>
      <c r="M10" s="251"/>
      <c r="N10" s="251"/>
      <c r="O10" s="166" t="str">
        <f t="shared" si="1"/>
        <v/>
      </c>
      <c r="P10" s="251" t="s">
        <v>419</v>
      </c>
      <c r="Q10" s="251">
        <v>0.2</v>
      </c>
      <c r="R10" s="166" t="str">
        <f t="shared" si="2"/>
        <v>公斤</v>
      </c>
      <c r="S10" s="173"/>
      <c r="T10" s="173"/>
      <c r="U10" s="166" t="str">
        <f t="shared" si="3"/>
        <v/>
      </c>
      <c r="V10" s="251"/>
      <c r="W10" s="251"/>
      <c r="X10" s="166" t="str">
        <f t="shared" si="4"/>
        <v/>
      </c>
      <c r="Y10" s="172"/>
      <c r="Z10" s="208"/>
      <c r="AA10" s="209"/>
      <c r="AB10" s="108"/>
      <c r="AC10" s="97"/>
      <c r="AD10" s="96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59"/>
      <c r="AR10" s="59"/>
      <c r="AS10" s="59"/>
      <c r="AT10" s="59"/>
      <c r="AU10" s="59"/>
      <c r="AV10" s="59"/>
      <c r="AW10" s="59"/>
    </row>
    <row r="11" spans="1:49" s="76" customFormat="1" ht="15" customHeight="1" thickBot="1">
      <c r="A11" s="277"/>
      <c r="B11" s="303"/>
      <c r="C11" s="304"/>
      <c r="D11" s="305"/>
      <c r="E11" s="305"/>
      <c r="F11" s="305"/>
      <c r="G11" s="305"/>
      <c r="H11" s="305"/>
      <c r="I11" s="306"/>
      <c r="J11" s="260"/>
      <c r="K11" s="261"/>
      <c r="L11" s="175" t="str">
        <f t="shared" si="5"/>
        <v/>
      </c>
      <c r="M11" s="261"/>
      <c r="N11" s="261"/>
      <c r="O11" s="175" t="str">
        <f t="shared" si="1"/>
        <v/>
      </c>
      <c r="P11" s="261"/>
      <c r="Q11" s="261"/>
      <c r="R11" s="175" t="str">
        <f t="shared" si="2"/>
        <v/>
      </c>
      <c r="S11" s="204"/>
      <c r="T11" s="204"/>
      <c r="U11" s="175" t="str">
        <f t="shared" si="3"/>
        <v/>
      </c>
      <c r="V11" s="261"/>
      <c r="W11" s="261"/>
      <c r="X11" s="175" t="str">
        <f t="shared" si="4"/>
        <v/>
      </c>
      <c r="Y11" s="176"/>
      <c r="Z11" s="210"/>
      <c r="AA11" s="211"/>
      <c r="AB11" s="109"/>
      <c r="AC11" s="97"/>
      <c r="AD11" s="96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59"/>
      <c r="AR11" s="59"/>
      <c r="AS11" s="59"/>
      <c r="AT11" s="59"/>
      <c r="AU11" s="59"/>
      <c r="AV11" s="59"/>
      <c r="AW11" s="59"/>
    </row>
    <row r="12" spans="1:49" s="76" customFormat="1" ht="15" customHeight="1">
      <c r="A12" s="214" t="s">
        <v>361</v>
      </c>
      <c r="B12" s="197" t="s">
        <v>103</v>
      </c>
      <c r="C12" s="179">
        <v>5</v>
      </c>
      <c r="D12" s="170">
        <v>2</v>
      </c>
      <c r="E12" s="170">
        <v>1.5</v>
      </c>
      <c r="F12" s="170">
        <v>0</v>
      </c>
      <c r="G12" s="170">
        <v>0</v>
      </c>
      <c r="H12" s="170">
        <v>2.6</v>
      </c>
      <c r="I12" s="180">
        <v>669.8</v>
      </c>
      <c r="J12" s="345" t="s">
        <v>147</v>
      </c>
      <c r="K12" s="331"/>
      <c r="L12" s="159"/>
      <c r="M12" s="330" t="s">
        <v>214</v>
      </c>
      <c r="N12" s="331"/>
      <c r="O12" s="159"/>
      <c r="P12" s="330" t="s">
        <v>286</v>
      </c>
      <c r="Q12" s="331"/>
      <c r="R12" s="159"/>
      <c r="S12" s="326" t="s">
        <v>1</v>
      </c>
      <c r="T12" s="327"/>
      <c r="U12" s="159"/>
      <c r="V12" s="330" t="s">
        <v>326</v>
      </c>
      <c r="W12" s="331"/>
      <c r="X12" s="159"/>
      <c r="Y12" s="160" t="s">
        <v>106</v>
      </c>
      <c r="Z12" s="206"/>
      <c r="AA12" s="207"/>
      <c r="AB12" s="104" t="str">
        <f>A12</f>
        <v>q2</v>
      </c>
      <c r="AC12" s="96" t="str">
        <f>J12</f>
        <v>糙米飯</v>
      </c>
      <c r="AD12" s="96" t="str">
        <f>J13&amp;" "&amp;J14&amp;" "&amp;J15&amp;" "&amp;J16&amp;" "&amp;J17&amp;" "&amp;J18</f>
        <v xml:space="preserve">米 糙米    </v>
      </c>
      <c r="AE12" s="96" t="str">
        <f>M12</f>
        <v>壽喜麵腸</v>
      </c>
      <c r="AF12" s="96" t="str">
        <f>M13&amp;" "&amp;M14&amp;" "&amp;M15&amp;" "&amp;M16&amp;" "&amp;M17&amp;" "&amp;M18</f>
        <v xml:space="preserve">麵腸 大白菜 胡蘿蔔 薑  </v>
      </c>
      <c r="AG12" s="96" t="str">
        <f>P12</f>
        <v>芹香干片</v>
      </c>
      <c r="AH12" s="96" t="str">
        <f>P13&amp;" "&amp;P14&amp;" "&amp;P15&amp;" "&amp;P16&amp;" "&amp;P17&amp;" "&amp;P18</f>
        <v xml:space="preserve">豆干 芹菜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6">S12</f>
        <v>時蔬</v>
      </c>
      <c r="AL12" s="96" t="str">
        <f t="shared" ref="AL12" si="7">S13&amp;" "&amp;S14&amp;" "&amp;S15&amp;" "&amp;S16&amp;" "&amp;S17&amp;" "&amp;S18</f>
        <v xml:space="preserve">蔬菜 薑    </v>
      </c>
      <c r="AM12" s="96" t="str">
        <f t="shared" ref="AM12" si="8">V12</f>
        <v>紫菜蛋花湯</v>
      </c>
      <c r="AN12" s="96" t="str">
        <f t="shared" ref="AN12" si="9">V13&amp;" "&amp;V14&amp;" "&amp;V15&amp;" "&amp;V16&amp;" "&amp;V17&amp;" "&amp;V18</f>
        <v xml:space="preserve">紫菜 雞蛋 薑   </v>
      </c>
      <c r="AO12" s="96" t="str">
        <f>Y12</f>
        <v>點心</v>
      </c>
      <c r="AP12" s="96">
        <f>Z12</f>
        <v>0</v>
      </c>
      <c r="AQ12" s="92">
        <f>C12</f>
        <v>5</v>
      </c>
      <c r="AR12" s="92">
        <f>H12</f>
        <v>2.6</v>
      </c>
      <c r="AS12" s="92">
        <f>E12</f>
        <v>1.5</v>
      </c>
      <c r="AT12" s="92">
        <f>D12</f>
        <v>2</v>
      </c>
      <c r="AU12" s="92">
        <f>F12</f>
        <v>0</v>
      </c>
      <c r="AV12" s="92">
        <f>G12</f>
        <v>0</v>
      </c>
      <c r="AW12" s="92">
        <f>I12</f>
        <v>669.8</v>
      </c>
    </row>
    <row r="13" spans="1:49" s="76" customFormat="1" ht="15" customHeight="1">
      <c r="A13" s="215"/>
      <c r="B13" s="197"/>
      <c r="C13" s="177"/>
      <c r="D13" s="163"/>
      <c r="E13" s="163"/>
      <c r="F13" s="163"/>
      <c r="G13" s="163"/>
      <c r="H13" s="163"/>
      <c r="I13" s="178"/>
      <c r="J13" s="259" t="s">
        <v>108</v>
      </c>
      <c r="K13" s="251">
        <v>7</v>
      </c>
      <c r="L13" s="166" t="str">
        <f t="shared" ref="L13:L53" si="10">IF(K13,"公斤","")</f>
        <v>公斤</v>
      </c>
      <c r="M13" s="251" t="s">
        <v>125</v>
      </c>
      <c r="N13" s="251">
        <v>6</v>
      </c>
      <c r="O13" s="166" t="str">
        <f t="shared" ref="O13:O53" si="11">IF(N13,"公斤","")</f>
        <v>公斤</v>
      </c>
      <c r="P13" s="251" t="s">
        <v>158</v>
      </c>
      <c r="Q13" s="251">
        <v>3</v>
      </c>
      <c r="R13" s="166" t="str">
        <f t="shared" ref="R13:R53" si="12">IF(Q13,"公斤","")</f>
        <v>公斤</v>
      </c>
      <c r="S13" s="173" t="s">
        <v>70</v>
      </c>
      <c r="T13" s="173">
        <v>7</v>
      </c>
      <c r="U13" s="166" t="str">
        <f t="shared" ref="U13:U53" si="13">IF(T13,"公斤","")</f>
        <v>公斤</v>
      </c>
      <c r="V13" s="251" t="s">
        <v>206</v>
      </c>
      <c r="W13" s="251">
        <v>0.5</v>
      </c>
      <c r="X13" s="166" t="str">
        <f t="shared" ref="X13:X53" si="14">IF(W13,"公斤","")</f>
        <v>公斤</v>
      </c>
      <c r="Y13" s="167" t="s">
        <v>106</v>
      </c>
      <c r="Z13" s="208"/>
      <c r="AA13" s="209"/>
      <c r="AB13" s="108"/>
      <c r="AC13" s="97"/>
      <c r="AD13" s="96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59"/>
      <c r="AR13" s="59"/>
      <c r="AS13" s="59"/>
      <c r="AT13" s="59"/>
      <c r="AU13" s="59"/>
      <c r="AV13" s="59"/>
      <c r="AW13" s="59"/>
    </row>
    <row r="14" spans="1:49" s="76" customFormat="1" ht="15" customHeight="1">
      <c r="A14" s="215"/>
      <c r="B14" s="197"/>
      <c r="C14" s="177"/>
      <c r="D14" s="163"/>
      <c r="E14" s="163"/>
      <c r="F14" s="163"/>
      <c r="G14" s="163"/>
      <c r="H14" s="163"/>
      <c r="I14" s="178"/>
      <c r="J14" s="259" t="s">
        <v>148</v>
      </c>
      <c r="K14" s="251">
        <v>3</v>
      </c>
      <c r="L14" s="166" t="str">
        <f t="shared" si="10"/>
        <v>公斤</v>
      </c>
      <c r="M14" s="251" t="s">
        <v>322</v>
      </c>
      <c r="N14" s="286">
        <v>3</v>
      </c>
      <c r="O14" s="166" t="str">
        <f t="shared" si="11"/>
        <v>公斤</v>
      </c>
      <c r="P14" s="286" t="s">
        <v>163</v>
      </c>
      <c r="Q14" s="251">
        <v>3.5</v>
      </c>
      <c r="R14" s="166" t="str">
        <f t="shared" si="12"/>
        <v>公斤</v>
      </c>
      <c r="S14" s="173" t="s">
        <v>114</v>
      </c>
      <c r="T14" s="173">
        <v>0.05</v>
      </c>
      <c r="U14" s="166" t="str">
        <f t="shared" si="13"/>
        <v>公斤</v>
      </c>
      <c r="V14" s="251" t="s">
        <v>112</v>
      </c>
      <c r="W14" s="251">
        <v>0.6</v>
      </c>
      <c r="X14" s="166" t="str">
        <f t="shared" si="14"/>
        <v>公斤</v>
      </c>
      <c r="Y14" s="172"/>
      <c r="Z14" s="208"/>
      <c r="AA14" s="209"/>
      <c r="AB14" s="108"/>
      <c r="AC14" s="97"/>
      <c r="AD14" s="96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59"/>
      <c r="AR14" s="59"/>
      <c r="AS14" s="59"/>
      <c r="AT14" s="59"/>
      <c r="AU14" s="59"/>
      <c r="AV14" s="59"/>
      <c r="AW14" s="59"/>
    </row>
    <row r="15" spans="1:49" s="76" customFormat="1" ht="15" customHeight="1">
      <c r="A15" s="215"/>
      <c r="B15" s="197"/>
      <c r="C15" s="177"/>
      <c r="D15" s="163"/>
      <c r="E15" s="163"/>
      <c r="F15" s="163"/>
      <c r="G15" s="163"/>
      <c r="H15" s="163"/>
      <c r="I15" s="178"/>
      <c r="J15" s="259"/>
      <c r="K15" s="251"/>
      <c r="L15" s="166" t="str">
        <f t="shared" si="10"/>
        <v/>
      </c>
      <c r="M15" s="283" t="s">
        <v>111</v>
      </c>
      <c r="N15" s="262">
        <v>0.5</v>
      </c>
      <c r="O15" s="166" t="str">
        <f t="shared" si="11"/>
        <v>公斤</v>
      </c>
      <c r="P15" s="262" t="s">
        <v>114</v>
      </c>
      <c r="Q15" s="251">
        <v>0.05</v>
      </c>
      <c r="R15" s="166" t="str">
        <f t="shared" si="12"/>
        <v>公斤</v>
      </c>
      <c r="S15" s="173"/>
      <c r="T15" s="173"/>
      <c r="U15" s="166" t="str">
        <f t="shared" si="13"/>
        <v/>
      </c>
      <c r="V15" s="251" t="s">
        <v>114</v>
      </c>
      <c r="W15" s="251">
        <v>0.05</v>
      </c>
      <c r="X15" s="166" t="str">
        <f t="shared" si="14"/>
        <v>公斤</v>
      </c>
      <c r="Y15" s="172"/>
      <c r="Z15" s="208"/>
      <c r="AA15" s="209"/>
      <c r="AB15" s="108"/>
      <c r="AC15" s="97"/>
      <c r="AD15" s="96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59"/>
      <c r="AR15" s="59"/>
      <c r="AS15" s="59"/>
      <c r="AT15" s="59"/>
      <c r="AU15" s="59"/>
      <c r="AV15" s="59"/>
      <c r="AW15" s="59"/>
    </row>
    <row r="16" spans="1:49" s="76" customFormat="1" ht="15" customHeight="1">
      <c r="A16" s="215"/>
      <c r="B16" s="196"/>
      <c r="C16" s="161"/>
      <c r="D16" s="162"/>
      <c r="E16" s="162"/>
      <c r="F16" s="162"/>
      <c r="G16" s="162"/>
      <c r="H16" s="162"/>
      <c r="I16" s="164"/>
      <c r="J16" s="259"/>
      <c r="K16" s="251"/>
      <c r="L16" s="166" t="str">
        <f t="shared" si="10"/>
        <v/>
      </c>
      <c r="M16" s="251" t="s">
        <v>114</v>
      </c>
      <c r="N16" s="251">
        <v>0.05</v>
      </c>
      <c r="O16" s="166" t="str">
        <f t="shared" si="11"/>
        <v>公斤</v>
      </c>
      <c r="P16" s="251"/>
      <c r="Q16" s="251"/>
      <c r="R16" s="166" t="str">
        <f t="shared" si="12"/>
        <v/>
      </c>
      <c r="S16" s="173"/>
      <c r="T16" s="173"/>
      <c r="U16" s="166" t="str">
        <f t="shared" si="13"/>
        <v/>
      </c>
      <c r="V16" s="251"/>
      <c r="W16" s="251"/>
      <c r="X16" s="166" t="str">
        <f t="shared" si="14"/>
        <v/>
      </c>
      <c r="Y16" s="172"/>
      <c r="Z16" s="208"/>
      <c r="AA16" s="209"/>
      <c r="AB16" s="108"/>
      <c r="AC16" s="97"/>
      <c r="AD16" s="96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59"/>
      <c r="AR16" s="59"/>
      <c r="AS16" s="59"/>
      <c r="AT16" s="59"/>
      <c r="AU16" s="59"/>
      <c r="AV16" s="59"/>
      <c r="AW16" s="59"/>
    </row>
    <row r="17" spans="1:52" s="76" customFormat="1" ht="15" customHeight="1">
      <c r="A17" s="215"/>
      <c r="B17" s="196"/>
      <c r="C17" s="161"/>
      <c r="D17" s="162"/>
      <c r="E17" s="162"/>
      <c r="F17" s="162"/>
      <c r="G17" s="162"/>
      <c r="H17" s="162"/>
      <c r="I17" s="164"/>
      <c r="J17" s="259"/>
      <c r="K17" s="251"/>
      <c r="L17" s="166" t="str">
        <f t="shared" si="10"/>
        <v/>
      </c>
      <c r="M17" s="251"/>
      <c r="N17" s="251"/>
      <c r="O17" s="166" t="str">
        <f t="shared" si="11"/>
        <v/>
      </c>
      <c r="P17" s="251"/>
      <c r="Q17" s="251"/>
      <c r="R17" s="166" t="str">
        <f t="shared" si="12"/>
        <v/>
      </c>
      <c r="S17" s="173"/>
      <c r="T17" s="173"/>
      <c r="U17" s="166" t="str">
        <f t="shared" si="13"/>
        <v/>
      </c>
      <c r="V17" s="251"/>
      <c r="W17" s="251"/>
      <c r="X17" s="166" t="str">
        <f t="shared" si="14"/>
        <v/>
      </c>
      <c r="Y17" s="172"/>
      <c r="Z17" s="208"/>
      <c r="AA17" s="209"/>
      <c r="AB17" s="108"/>
      <c r="AC17" s="97"/>
      <c r="AD17" s="96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59"/>
      <c r="AR17" s="59"/>
      <c r="AS17" s="59"/>
      <c r="AT17" s="59"/>
      <c r="AU17" s="59"/>
      <c r="AV17" s="59"/>
      <c r="AW17" s="59"/>
    </row>
    <row r="18" spans="1:52" s="76" customFormat="1" ht="15" customHeight="1" thickBot="1">
      <c r="A18" s="215"/>
      <c r="B18" s="303"/>
      <c r="C18" s="304"/>
      <c r="D18" s="305"/>
      <c r="E18" s="305"/>
      <c r="F18" s="305"/>
      <c r="G18" s="305"/>
      <c r="H18" s="305"/>
      <c r="I18" s="306"/>
      <c r="J18" s="260"/>
      <c r="K18" s="261"/>
      <c r="L18" s="175" t="str">
        <f t="shared" si="10"/>
        <v/>
      </c>
      <c r="M18" s="261"/>
      <c r="N18" s="261"/>
      <c r="O18" s="175" t="str">
        <f t="shared" si="11"/>
        <v/>
      </c>
      <c r="P18" s="261"/>
      <c r="Q18" s="261"/>
      <c r="R18" s="175" t="str">
        <f t="shared" si="12"/>
        <v/>
      </c>
      <c r="S18" s="204"/>
      <c r="T18" s="204"/>
      <c r="U18" s="175" t="str">
        <f t="shared" si="13"/>
        <v/>
      </c>
      <c r="V18" s="261"/>
      <c r="W18" s="261"/>
      <c r="X18" s="175" t="str">
        <f t="shared" si="14"/>
        <v/>
      </c>
      <c r="Y18" s="176"/>
      <c r="Z18" s="210"/>
      <c r="AA18" s="211"/>
      <c r="AB18" s="109"/>
      <c r="AC18" s="97"/>
      <c r="AD18" s="96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59"/>
      <c r="AR18" s="59"/>
      <c r="AS18" s="59"/>
      <c r="AT18" s="59"/>
      <c r="AU18" s="59"/>
      <c r="AV18" s="59"/>
      <c r="AW18" s="59"/>
    </row>
    <row r="19" spans="1:52" s="76" customFormat="1" ht="15" customHeight="1">
      <c r="A19" s="216" t="s">
        <v>362</v>
      </c>
      <c r="B19" s="197" t="s">
        <v>103</v>
      </c>
      <c r="C19" s="179">
        <v>3.5</v>
      </c>
      <c r="D19" s="170">
        <v>1.7</v>
      </c>
      <c r="E19" s="170">
        <v>1.5</v>
      </c>
      <c r="F19" s="170">
        <v>0</v>
      </c>
      <c r="G19" s="170">
        <v>0</v>
      </c>
      <c r="H19" s="170">
        <v>2</v>
      </c>
      <c r="I19" s="180">
        <v>507.2</v>
      </c>
      <c r="J19" s="345" t="s">
        <v>232</v>
      </c>
      <c r="K19" s="331"/>
      <c r="L19" s="159"/>
      <c r="M19" s="330" t="s">
        <v>391</v>
      </c>
      <c r="N19" s="331"/>
      <c r="O19" s="159"/>
      <c r="P19" s="330" t="s">
        <v>287</v>
      </c>
      <c r="Q19" s="331"/>
      <c r="R19" s="159"/>
      <c r="S19" s="326" t="s">
        <v>1</v>
      </c>
      <c r="T19" s="327"/>
      <c r="U19" s="159"/>
      <c r="V19" s="330" t="s">
        <v>434</v>
      </c>
      <c r="W19" s="331"/>
      <c r="X19" s="159"/>
      <c r="Y19" s="160" t="s">
        <v>106</v>
      </c>
      <c r="Z19" s="206"/>
      <c r="AA19" s="207"/>
      <c r="AB19" s="104" t="str">
        <f>A19</f>
        <v>q3</v>
      </c>
      <c r="AC19" s="96" t="str">
        <f>J19</f>
        <v>刈包特餐</v>
      </c>
      <c r="AD19" s="96" t="str">
        <f>J20&amp;" "&amp;J21&amp;" "&amp;J22&amp;" "&amp;J23&amp;" "&amp;J24&amp;" "&amp;J25</f>
        <v xml:space="preserve">刈包     </v>
      </c>
      <c r="AE19" s="96" t="str">
        <f>M19</f>
        <v>紅麴素排</v>
      </c>
      <c r="AF19" s="96" t="str">
        <f>M20&amp;" "&amp;M21&amp;" "&amp;M22&amp;" "&amp;M23&amp;" "&amp;M24&amp;" "&amp;M25</f>
        <v xml:space="preserve">素排     </v>
      </c>
      <c r="AG19" s="96" t="str">
        <f>P19</f>
        <v>關東煮</v>
      </c>
      <c r="AH19" s="96" t="str">
        <f>P20&amp;" "&amp;P21&amp;" "&amp;P22&amp;" "&amp;P23&amp;" "&amp;P24&amp;" "&amp;P25</f>
        <v>素黑輪 甜玉米 白蘿蔔 紅蘿蔔 味醂 薑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5">S19</f>
        <v>時蔬</v>
      </c>
      <c r="AL19" s="96" t="str">
        <f t="shared" ref="AL19" si="16">S20&amp;" "&amp;S21&amp;" "&amp;S22&amp;" "&amp;S23&amp;" "&amp;S24&amp;" "&amp;S25</f>
        <v xml:space="preserve">蔬菜 薑    </v>
      </c>
      <c r="AM19" s="96" t="str">
        <f t="shared" ref="AM19" si="17">V19</f>
        <v>芙蓉鹹粥</v>
      </c>
      <c r="AN19" s="96" t="str">
        <f t="shared" ref="AN19" si="18">V20&amp;" "&amp;V21&amp;" "&amp;V22&amp;" "&amp;V23&amp;" "&amp;V24&amp;" "&amp;V25</f>
        <v xml:space="preserve">雞蛋 米 胡蘿蔔 乾香菇 芹菜 </v>
      </c>
      <c r="AO19" s="96" t="str">
        <f>Y19</f>
        <v>點心</v>
      </c>
      <c r="AP19" s="96">
        <f>Z19</f>
        <v>0</v>
      </c>
      <c r="AQ19" s="92">
        <f t="shared" ref="AQ19:AQ50" si="19">C19</f>
        <v>3.5</v>
      </c>
      <c r="AR19" s="92">
        <f t="shared" ref="AR19:AR50" si="20">H19</f>
        <v>2</v>
      </c>
      <c r="AS19" s="92">
        <f t="shared" ref="AS19:AS50" si="21">E19</f>
        <v>1.5</v>
      </c>
      <c r="AT19" s="92">
        <f t="shared" ref="AT19:AT50" si="22">D19</f>
        <v>1.7</v>
      </c>
      <c r="AU19" s="92">
        <f t="shared" ref="AU19:AV50" si="23">F19</f>
        <v>0</v>
      </c>
      <c r="AV19" s="92">
        <f t="shared" si="23"/>
        <v>0</v>
      </c>
      <c r="AW19" s="92">
        <f t="shared" ref="AW19:AW50" si="24">I19</f>
        <v>507.2</v>
      </c>
      <c r="AY19" s="137"/>
      <c r="AZ19" s="54"/>
    </row>
    <row r="20" spans="1:52" s="76" customFormat="1" ht="15" customHeight="1">
      <c r="A20" s="217"/>
      <c r="B20" s="197"/>
      <c r="C20" s="177"/>
      <c r="D20" s="163"/>
      <c r="E20" s="163"/>
      <c r="F20" s="163"/>
      <c r="G20" s="163"/>
      <c r="H20" s="163"/>
      <c r="I20" s="178"/>
      <c r="J20" s="259" t="s">
        <v>233</v>
      </c>
      <c r="K20" s="251">
        <v>4</v>
      </c>
      <c r="L20" s="166" t="str">
        <f t="shared" ref="L20:L21" si="25">IF(K20,"公斤","")</f>
        <v>公斤</v>
      </c>
      <c r="M20" s="251" t="s">
        <v>392</v>
      </c>
      <c r="N20" s="251">
        <v>6</v>
      </c>
      <c r="O20" s="166" t="str">
        <f t="shared" ref="O20" si="26">IF(N20,"公斤","")</f>
        <v>公斤</v>
      </c>
      <c r="P20" s="299" t="s">
        <v>456</v>
      </c>
      <c r="Q20" s="299">
        <v>2</v>
      </c>
      <c r="R20" s="166" t="str">
        <f t="shared" ref="R20" si="27">IF(Q20,"公斤","")</f>
        <v>公斤</v>
      </c>
      <c r="S20" s="173" t="s">
        <v>70</v>
      </c>
      <c r="T20" s="173">
        <v>7</v>
      </c>
      <c r="U20" s="166" t="str">
        <f t="shared" ref="U20" si="28">IF(T20,"公斤","")</f>
        <v>公斤</v>
      </c>
      <c r="V20" s="251" t="s">
        <v>112</v>
      </c>
      <c r="W20" s="251">
        <v>2.5</v>
      </c>
      <c r="X20" s="166" t="str">
        <f t="shared" ref="X20" si="29">IF(W20,"公斤","")</f>
        <v>公斤</v>
      </c>
      <c r="Y20" s="167" t="s">
        <v>106</v>
      </c>
      <c r="Z20" s="208"/>
      <c r="AA20" s="209"/>
      <c r="AB20" s="108"/>
      <c r="AC20" s="97"/>
      <c r="AD20" s="96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59"/>
      <c r="AR20" s="59"/>
      <c r="AS20" s="59"/>
      <c r="AT20" s="59"/>
      <c r="AU20" s="59"/>
      <c r="AV20" s="59"/>
      <c r="AW20" s="59"/>
      <c r="AY20" s="135"/>
      <c r="AZ20" s="135"/>
    </row>
    <row r="21" spans="1:52" s="76" customFormat="1" ht="15" customHeight="1">
      <c r="A21" s="217"/>
      <c r="B21" s="197"/>
      <c r="C21" s="177"/>
      <c r="D21" s="163"/>
      <c r="E21" s="163"/>
      <c r="F21" s="163"/>
      <c r="G21" s="163"/>
      <c r="H21" s="163"/>
      <c r="I21" s="178"/>
      <c r="J21" s="259"/>
      <c r="K21" s="251"/>
      <c r="L21" s="166" t="str">
        <f t="shared" si="25"/>
        <v/>
      </c>
      <c r="M21" s="251"/>
      <c r="N21" s="251"/>
      <c r="O21" s="166" t="str">
        <f t="shared" si="11"/>
        <v/>
      </c>
      <c r="P21" s="251" t="s">
        <v>288</v>
      </c>
      <c r="Q21" s="251">
        <v>1</v>
      </c>
      <c r="R21" s="166" t="str">
        <f t="shared" si="12"/>
        <v>公斤</v>
      </c>
      <c r="S21" s="173" t="s">
        <v>114</v>
      </c>
      <c r="T21" s="173">
        <v>0.05</v>
      </c>
      <c r="U21" s="166" t="str">
        <f t="shared" si="13"/>
        <v>公斤</v>
      </c>
      <c r="V21" s="251" t="s">
        <v>329</v>
      </c>
      <c r="W21" s="251">
        <v>4</v>
      </c>
      <c r="X21" s="166" t="str">
        <f t="shared" si="14"/>
        <v>公斤</v>
      </c>
      <c r="Y21" s="172"/>
      <c r="Z21" s="208"/>
      <c r="AA21" s="209"/>
      <c r="AB21" s="108"/>
      <c r="AC21" s="97"/>
      <c r="AD21" s="96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59"/>
      <c r="AR21" s="59"/>
      <c r="AS21" s="59"/>
      <c r="AT21" s="59"/>
      <c r="AU21" s="59"/>
      <c r="AV21" s="59"/>
      <c r="AW21" s="59"/>
      <c r="AY21" s="135"/>
      <c r="AZ21" s="135"/>
    </row>
    <row r="22" spans="1:52" s="76" customFormat="1" ht="15" customHeight="1">
      <c r="A22" s="217"/>
      <c r="B22" s="197"/>
      <c r="C22" s="177"/>
      <c r="D22" s="163"/>
      <c r="E22" s="163"/>
      <c r="F22" s="163"/>
      <c r="G22" s="163"/>
      <c r="H22" s="163"/>
      <c r="I22" s="178"/>
      <c r="J22" s="259"/>
      <c r="K22" s="251"/>
      <c r="L22" s="166" t="str">
        <f t="shared" si="10"/>
        <v/>
      </c>
      <c r="M22" s="251"/>
      <c r="N22" s="135"/>
      <c r="O22" s="166" t="str">
        <f t="shared" si="11"/>
        <v/>
      </c>
      <c r="P22" s="251" t="s">
        <v>115</v>
      </c>
      <c r="Q22" s="251">
        <v>3</v>
      </c>
      <c r="R22" s="166" t="str">
        <f t="shared" si="12"/>
        <v>公斤</v>
      </c>
      <c r="S22" s="173"/>
      <c r="T22" s="173"/>
      <c r="U22" s="166" t="str">
        <f t="shared" si="13"/>
        <v/>
      </c>
      <c r="V22" s="251" t="s">
        <v>111</v>
      </c>
      <c r="W22" s="251">
        <v>1.5</v>
      </c>
      <c r="X22" s="166" t="str">
        <f t="shared" si="14"/>
        <v>公斤</v>
      </c>
      <c r="Y22" s="172"/>
      <c r="Z22" s="208"/>
      <c r="AA22" s="209"/>
      <c r="AB22" s="108"/>
      <c r="AC22" s="97"/>
      <c r="AD22" s="96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59"/>
      <c r="AR22" s="59"/>
      <c r="AS22" s="59"/>
      <c r="AT22" s="59"/>
      <c r="AU22" s="59"/>
      <c r="AV22" s="59"/>
      <c r="AW22" s="59"/>
      <c r="AY22" s="135"/>
      <c r="AZ22" s="135"/>
    </row>
    <row r="23" spans="1:52" s="76" customFormat="1" ht="15" customHeight="1">
      <c r="A23" s="217"/>
      <c r="B23" s="196"/>
      <c r="C23" s="161"/>
      <c r="D23" s="162"/>
      <c r="E23" s="162"/>
      <c r="F23" s="162"/>
      <c r="G23" s="162"/>
      <c r="H23" s="162"/>
      <c r="I23" s="164"/>
      <c r="J23" s="259"/>
      <c r="K23" s="251"/>
      <c r="L23" s="166" t="str">
        <f t="shared" si="10"/>
        <v/>
      </c>
      <c r="M23" s="251"/>
      <c r="N23" s="263"/>
      <c r="O23" s="166" t="str">
        <f t="shared" si="11"/>
        <v/>
      </c>
      <c r="P23" s="251" t="s">
        <v>121</v>
      </c>
      <c r="Q23" s="251">
        <v>2</v>
      </c>
      <c r="R23" s="166" t="str">
        <f t="shared" si="12"/>
        <v>公斤</v>
      </c>
      <c r="S23" s="173"/>
      <c r="T23" s="173"/>
      <c r="U23" s="166" t="str">
        <f t="shared" si="13"/>
        <v/>
      </c>
      <c r="V23" s="251" t="s">
        <v>135</v>
      </c>
      <c r="W23" s="251">
        <v>0.05</v>
      </c>
      <c r="X23" s="166" t="str">
        <f t="shared" si="14"/>
        <v>公斤</v>
      </c>
      <c r="Y23" s="172"/>
      <c r="Z23" s="208"/>
      <c r="AA23" s="209"/>
      <c r="AB23" s="108"/>
      <c r="AC23" s="97"/>
      <c r="AD23" s="96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59"/>
      <c r="AR23" s="59"/>
      <c r="AS23" s="59"/>
      <c r="AT23" s="59"/>
      <c r="AU23" s="59"/>
      <c r="AV23" s="59"/>
      <c r="AW23" s="59"/>
      <c r="AY23" s="135"/>
      <c r="AZ23" s="135"/>
    </row>
    <row r="24" spans="1:52" s="76" customFormat="1" ht="15" customHeight="1">
      <c r="A24" s="217"/>
      <c r="B24" s="196"/>
      <c r="C24" s="161"/>
      <c r="D24" s="162"/>
      <c r="E24" s="162"/>
      <c r="F24" s="162"/>
      <c r="G24" s="162"/>
      <c r="H24" s="162"/>
      <c r="I24" s="164"/>
      <c r="J24" s="259"/>
      <c r="K24" s="251"/>
      <c r="L24" s="166" t="str">
        <f t="shared" si="10"/>
        <v/>
      </c>
      <c r="M24" s="251"/>
      <c r="N24" s="251"/>
      <c r="O24" s="166" t="str">
        <f t="shared" si="11"/>
        <v/>
      </c>
      <c r="P24" s="251" t="s">
        <v>289</v>
      </c>
      <c r="Q24" s="251"/>
      <c r="R24" s="166" t="str">
        <f t="shared" si="12"/>
        <v/>
      </c>
      <c r="S24" s="173"/>
      <c r="T24" s="173"/>
      <c r="U24" s="166" t="str">
        <f t="shared" si="13"/>
        <v/>
      </c>
      <c r="V24" s="251" t="s">
        <v>138</v>
      </c>
      <c r="W24" s="251">
        <v>1</v>
      </c>
      <c r="X24" s="166" t="str">
        <f t="shared" si="14"/>
        <v>公斤</v>
      </c>
      <c r="Y24" s="172"/>
      <c r="Z24" s="208"/>
      <c r="AA24" s="209"/>
      <c r="AB24" s="108"/>
      <c r="AC24" s="97"/>
      <c r="AD24" s="96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59"/>
      <c r="AR24" s="59"/>
      <c r="AS24" s="59"/>
      <c r="AT24" s="59"/>
      <c r="AU24" s="59"/>
      <c r="AV24" s="59"/>
      <c r="AW24" s="59"/>
      <c r="AY24" s="135"/>
      <c r="AZ24" s="135"/>
    </row>
    <row r="25" spans="1:52" s="76" customFormat="1" ht="15" customHeight="1" thickBot="1">
      <c r="A25" s="218"/>
      <c r="B25" s="303"/>
      <c r="C25" s="304"/>
      <c r="D25" s="305"/>
      <c r="E25" s="305"/>
      <c r="F25" s="305"/>
      <c r="G25" s="305"/>
      <c r="H25" s="305"/>
      <c r="I25" s="306"/>
      <c r="J25" s="260"/>
      <c r="K25" s="261"/>
      <c r="L25" s="175" t="str">
        <f t="shared" si="10"/>
        <v/>
      </c>
      <c r="M25" s="261"/>
      <c r="N25" s="261"/>
      <c r="O25" s="175" t="str">
        <f t="shared" si="11"/>
        <v/>
      </c>
      <c r="P25" s="261" t="s">
        <v>114</v>
      </c>
      <c r="Q25" s="261">
        <v>0.05</v>
      </c>
      <c r="R25" s="175" t="str">
        <f t="shared" si="12"/>
        <v>公斤</v>
      </c>
      <c r="S25" s="204"/>
      <c r="T25" s="204"/>
      <c r="U25" s="175" t="str">
        <f t="shared" si="13"/>
        <v/>
      </c>
      <c r="V25" s="261"/>
      <c r="W25" s="261"/>
      <c r="X25" s="175" t="str">
        <f t="shared" si="14"/>
        <v/>
      </c>
      <c r="Y25" s="176"/>
      <c r="Z25" s="210"/>
      <c r="AA25" s="211"/>
      <c r="AB25" s="109"/>
      <c r="AC25" s="97"/>
      <c r="AD25" s="96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59"/>
      <c r="AR25" s="59"/>
      <c r="AS25" s="59"/>
      <c r="AT25" s="59"/>
      <c r="AU25" s="59"/>
      <c r="AV25" s="59"/>
      <c r="AW25" s="59"/>
      <c r="AY25" s="135"/>
      <c r="AZ25" s="135"/>
    </row>
    <row r="26" spans="1:52" s="76" customFormat="1" ht="15" customHeight="1">
      <c r="A26" s="278" t="s">
        <v>363</v>
      </c>
      <c r="B26" s="197" t="s">
        <v>103</v>
      </c>
      <c r="C26" s="179">
        <v>6</v>
      </c>
      <c r="D26" s="170">
        <v>2</v>
      </c>
      <c r="E26" s="170">
        <v>1.5</v>
      </c>
      <c r="F26" s="170">
        <v>0</v>
      </c>
      <c r="G26" s="170">
        <v>0</v>
      </c>
      <c r="H26" s="170">
        <v>2.5</v>
      </c>
      <c r="I26" s="180">
        <v>731.5</v>
      </c>
      <c r="J26" s="345" t="s">
        <v>147</v>
      </c>
      <c r="K26" s="331"/>
      <c r="L26" s="159"/>
      <c r="M26" s="330" t="s">
        <v>393</v>
      </c>
      <c r="N26" s="331"/>
      <c r="O26" s="159"/>
      <c r="P26" s="330" t="s">
        <v>290</v>
      </c>
      <c r="Q26" s="331"/>
      <c r="R26" s="159"/>
      <c r="S26" s="326" t="s">
        <v>1</v>
      </c>
      <c r="T26" s="327"/>
      <c r="U26" s="159"/>
      <c r="V26" s="245" t="s">
        <v>331</v>
      </c>
      <c r="W26" s="255"/>
      <c r="X26" s="159"/>
      <c r="Y26" s="160" t="s">
        <v>106</v>
      </c>
      <c r="Z26" s="206"/>
      <c r="AA26" s="207"/>
      <c r="AB26" s="104" t="str">
        <f>A26</f>
        <v>q4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絞若豆干</v>
      </c>
      <c r="AF26" s="96" t="str">
        <f>M27&amp;" "&amp;M28&amp;" "&amp;M29&amp;" "&amp;M30&amp;" "&amp;M31&amp;" "&amp;M32</f>
        <v xml:space="preserve">素肉 豆干 豆豉 芹菜 胡蘿蔔 </v>
      </c>
      <c r="AG26" s="96" t="str">
        <f>P26</f>
        <v>蛋炒白菜</v>
      </c>
      <c r="AH26" s="96" t="str">
        <f>P27&amp;" "&amp;P28&amp;" "&amp;P29&amp;" "&amp;P30&amp;" "&amp;P31&amp;" "&amp;P32</f>
        <v xml:space="preserve">雞蛋 結球白菜 胡蘿蔔 薑絲 乾木耳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30">S26</f>
        <v>時蔬</v>
      </c>
      <c r="AL26" s="96" t="str">
        <f t="shared" ref="AL26" si="31">S27&amp;" "&amp;S28&amp;" "&amp;S29&amp;" "&amp;S30&amp;" "&amp;S31&amp;" "&amp;S32</f>
        <v xml:space="preserve">蔬菜 薑    </v>
      </c>
      <c r="AM26" s="96" t="str">
        <f t="shared" ref="AM26" si="32">V26</f>
        <v>紫米桂圓湯</v>
      </c>
      <c r="AN26" s="96" t="str">
        <f t="shared" ref="AN26" si="33">V27&amp;" "&amp;V28&amp;" "&amp;V29&amp;" "&amp;V30&amp;" "&amp;V31&amp;" "&amp;V32</f>
        <v xml:space="preserve">黑糯米 桂圓 紅砂糖   </v>
      </c>
      <c r="AO26" s="96" t="str">
        <f>Y26</f>
        <v>點心</v>
      </c>
      <c r="AP26" s="96">
        <f>Z26</f>
        <v>0</v>
      </c>
      <c r="AQ26" s="92">
        <f t="shared" ref="AQ26:AQ57" si="34">C26</f>
        <v>6</v>
      </c>
      <c r="AR26" s="92">
        <f t="shared" ref="AR26:AR57" si="35">H26</f>
        <v>2.5</v>
      </c>
      <c r="AS26" s="92">
        <f t="shared" ref="AS26:AS57" si="36">E26</f>
        <v>1.5</v>
      </c>
      <c r="AT26" s="92">
        <f t="shared" ref="AT26:AT57" si="37">D26</f>
        <v>2</v>
      </c>
      <c r="AU26" s="92">
        <f t="shared" ref="AU26:AV57" si="38">F26</f>
        <v>0</v>
      </c>
      <c r="AV26" s="92">
        <f t="shared" si="38"/>
        <v>0</v>
      </c>
      <c r="AW26" s="92">
        <f t="shared" ref="AW26:AW57" si="39">I26</f>
        <v>731.5</v>
      </c>
      <c r="AY26" s="136"/>
      <c r="AZ26" s="136"/>
    </row>
    <row r="27" spans="1:52" s="76" customFormat="1" ht="15" customHeight="1">
      <c r="A27" s="217"/>
      <c r="B27" s="197"/>
      <c r="C27" s="177"/>
      <c r="D27" s="163"/>
      <c r="E27" s="163"/>
      <c r="F27" s="163"/>
      <c r="G27" s="163"/>
      <c r="H27" s="163"/>
      <c r="I27" s="178"/>
      <c r="J27" s="259" t="s">
        <v>108</v>
      </c>
      <c r="K27" s="251">
        <v>7</v>
      </c>
      <c r="L27" s="166" t="str">
        <f t="shared" ref="L27:L28" si="40">IF(K27,"公斤","")</f>
        <v>公斤</v>
      </c>
      <c r="M27" s="251" t="s">
        <v>219</v>
      </c>
      <c r="N27" s="251">
        <v>1.2</v>
      </c>
      <c r="O27" s="166" t="str">
        <f t="shared" ref="O27" si="41">IF(N27,"公斤","")</f>
        <v>公斤</v>
      </c>
      <c r="P27" s="251" t="s">
        <v>112</v>
      </c>
      <c r="Q27" s="251">
        <v>2</v>
      </c>
      <c r="R27" s="166" t="str">
        <f t="shared" ref="R27" si="42">IF(Q27,"公斤","")</f>
        <v>公斤</v>
      </c>
      <c r="S27" s="173" t="s">
        <v>70</v>
      </c>
      <c r="T27" s="173">
        <v>7</v>
      </c>
      <c r="U27" s="166" t="str">
        <f t="shared" ref="U27" si="43">IF(T27,"公斤","")</f>
        <v>公斤</v>
      </c>
      <c r="V27" s="113" t="s">
        <v>332</v>
      </c>
      <c r="W27" s="113">
        <v>2</v>
      </c>
      <c r="X27" s="166" t="str">
        <f t="shared" ref="X27" si="44">IF(W27,"公斤","")</f>
        <v>公斤</v>
      </c>
      <c r="Y27" s="167" t="s">
        <v>106</v>
      </c>
      <c r="Z27" s="208"/>
      <c r="AA27" s="209"/>
      <c r="AB27" s="108"/>
      <c r="AC27" s="97"/>
      <c r="AD27" s="96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59"/>
      <c r="AR27" s="59"/>
      <c r="AS27" s="59"/>
      <c r="AT27" s="59"/>
      <c r="AU27" s="59"/>
      <c r="AV27" s="59"/>
      <c r="AW27" s="59"/>
    </row>
    <row r="28" spans="1:52" s="76" customFormat="1" ht="15" customHeight="1">
      <c r="A28" s="217"/>
      <c r="B28" s="197"/>
      <c r="C28" s="177"/>
      <c r="D28" s="163"/>
      <c r="E28" s="163"/>
      <c r="F28" s="163"/>
      <c r="G28" s="163"/>
      <c r="H28" s="163"/>
      <c r="I28" s="178"/>
      <c r="J28" s="259" t="s">
        <v>148</v>
      </c>
      <c r="K28" s="251">
        <v>3</v>
      </c>
      <c r="L28" s="242" t="str">
        <f t="shared" si="40"/>
        <v>公斤</v>
      </c>
      <c r="M28" s="251" t="s">
        <v>158</v>
      </c>
      <c r="N28" s="251">
        <v>4.5</v>
      </c>
      <c r="O28" s="244" t="str">
        <f t="shared" si="11"/>
        <v>公斤</v>
      </c>
      <c r="P28" s="286" t="s">
        <v>141</v>
      </c>
      <c r="Q28" s="251">
        <v>4</v>
      </c>
      <c r="R28" s="166" t="str">
        <f t="shared" si="12"/>
        <v>公斤</v>
      </c>
      <c r="S28" s="173" t="s">
        <v>114</v>
      </c>
      <c r="T28" s="173">
        <v>0.05</v>
      </c>
      <c r="U28" s="166" t="str">
        <f t="shared" si="13"/>
        <v>公斤</v>
      </c>
      <c r="V28" s="113" t="s">
        <v>333</v>
      </c>
      <c r="W28" s="113">
        <v>1</v>
      </c>
      <c r="X28" s="166" t="str">
        <f t="shared" si="14"/>
        <v>公斤</v>
      </c>
      <c r="Y28" s="172"/>
      <c r="Z28" s="208"/>
      <c r="AA28" s="209"/>
      <c r="AB28" s="108"/>
      <c r="AC28" s="97"/>
      <c r="AD28" s="96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59"/>
      <c r="AR28" s="59"/>
      <c r="AS28" s="59"/>
      <c r="AT28" s="59"/>
      <c r="AU28" s="59"/>
      <c r="AV28" s="59"/>
      <c r="AW28" s="59"/>
    </row>
    <row r="29" spans="1:52" s="76" customFormat="1" ht="15" customHeight="1">
      <c r="A29" s="217"/>
      <c r="B29" s="197"/>
      <c r="C29" s="177"/>
      <c r="D29" s="163"/>
      <c r="E29" s="163"/>
      <c r="F29" s="163"/>
      <c r="G29" s="163"/>
      <c r="H29" s="163"/>
      <c r="I29" s="178"/>
      <c r="J29" s="259"/>
      <c r="K29" s="251"/>
      <c r="L29" s="242" t="str">
        <f t="shared" si="10"/>
        <v/>
      </c>
      <c r="M29" s="251" t="s">
        <v>394</v>
      </c>
      <c r="N29" s="135">
        <v>0.1</v>
      </c>
      <c r="O29" s="244" t="str">
        <f t="shared" si="11"/>
        <v>公斤</v>
      </c>
      <c r="P29" s="262" t="s">
        <v>111</v>
      </c>
      <c r="Q29" s="251">
        <v>0.5</v>
      </c>
      <c r="R29" s="166" t="str">
        <f t="shared" si="12"/>
        <v>公斤</v>
      </c>
      <c r="S29" s="173"/>
      <c r="T29" s="173"/>
      <c r="U29" s="166" t="str">
        <f t="shared" si="13"/>
        <v/>
      </c>
      <c r="V29" s="113" t="s">
        <v>184</v>
      </c>
      <c r="W29" s="113">
        <v>1</v>
      </c>
      <c r="X29" s="166" t="str">
        <f t="shared" si="14"/>
        <v>公斤</v>
      </c>
      <c r="Y29" s="172"/>
      <c r="Z29" s="208"/>
      <c r="AA29" s="209"/>
      <c r="AB29" s="108"/>
      <c r="AC29" s="97"/>
      <c r="AD29" s="96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59"/>
      <c r="AR29" s="59"/>
      <c r="AS29" s="59"/>
      <c r="AT29" s="59"/>
      <c r="AU29" s="59"/>
      <c r="AV29" s="59"/>
      <c r="AW29" s="59"/>
    </row>
    <row r="30" spans="1:52" s="76" customFormat="1" ht="15" customHeight="1">
      <c r="A30" s="217"/>
      <c r="B30" s="196"/>
      <c r="C30" s="161"/>
      <c r="D30" s="162"/>
      <c r="E30" s="162"/>
      <c r="F30" s="162"/>
      <c r="G30" s="162"/>
      <c r="H30" s="162"/>
      <c r="I30" s="164"/>
      <c r="J30" s="259"/>
      <c r="K30" s="251"/>
      <c r="L30" s="242" t="str">
        <f t="shared" si="10"/>
        <v/>
      </c>
      <c r="M30" s="251" t="s">
        <v>138</v>
      </c>
      <c r="N30" s="263">
        <v>2.5</v>
      </c>
      <c r="O30" s="244" t="str">
        <f t="shared" si="11"/>
        <v>公斤</v>
      </c>
      <c r="P30" s="262" t="s">
        <v>420</v>
      </c>
      <c r="Q30" s="251">
        <v>0.1</v>
      </c>
      <c r="R30" s="166" t="str">
        <f t="shared" si="12"/>
        <v>公斤</v>
      </c>
      <c r="S30" s="173"/>
      <c r="T30" s="173"/>
      <c r="U30" s="166" t="str">
        <f t="shared" si="13"/>
        <v/>
      </c>
      <c r="V30" s="251"/>
      <c r="W30" s="251"/>
      <c r="X30" s="166" t="str">
        <f t="shared" si="14"/>
        <v/>
      </c>
      <c r="Y30" s="172"/>
      <c r="Z30" s="208"/>
      <c r="AA30" s="209"/>
      <c r="AB30" s="108"/>
      <c r="AC30" s="97"/>
      <c r="AD30" s="96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59"/>
      <c r="AR30" s="59"/>
      <c r="AS30" s="59"/>
      <c r="AT30" s="59"/>
      <c r="AU30" s="59"/>
      <c r="AV30" s="59"/>
      <c r="AW30" s="59"/>
    </row>
    <row r="31" spans="1:52" s="76" customFormat="1" ht="15" customHeight="1">
      <c r="A31" s="217"/>
      <c r="B31" s="196"/>
      <c r="C31" s="161"/>
      <c r="D31" s="162"/>
      <c r="E31" s="162"/>
      <c r="F31" s="162"/>
      <c r="G31" s="162"/>
      <c r="H31" s="162"/>
      <c r="I31" s="164"/>
      <c r="J31" s="259"/>
      <c r="K31" s="251"/>
      <c r="L31" s="242" t="str">
        <f t="shared" si="10"/>
        <v/>
      </c>
      <c r="M31" s="251" t="s">
        <v>111</v>
      </c>
      <c r="N31" s="251">
        <v>0.5</v>
      </c>
      <c r="O31" s="244" t="str">
        <f t="shared" si="11"/>
        <v>公斤</v>
      </c>
      <c r="P31" s="251" t="s">
        <v>113</v>
      </c>
      <c r="Q31" s="251">
        <v>0</v>
      </c>
      <c r="R31" s="166" t="str">
        <f t="shared" si="12"/>
        <v/>
      </c>
      <c r="S31" s="173"/>
      <c r="T31" s="173"/>
      <c r="U31" s="166" t="str">
        <f t="shared" si="13"/>
        <v/>
      </c>
      <c r="V31" s="251"/>
      <c r="W31" s="251"/>
      <c r="X31" s="166" t="str">
        <f t="shared" si="14"/>
        <v/>
      </c>
      <c r="Y31" s="172"/>
      <c r="Z31" s="208"/>
      <c r="AA31" s="209"/>
      <c r="AB31" s="108"/>
      <c r="AC31" s="97"/>
      <c r="AD31" s="96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59"/>
      <c r="AR31" s="59"/>
      <c r="AS31" s="59"/>
      <c r="AT31" s="59"/>
      <c r="AU31" s="59"/>
      <c r="AV31" s="59"/>
      <c r="AW31" s="59"/>
    </row>
    <row r="32" spans="1:52" s="76" customFormat="1" ht="15" customHeight="1" thickBot="1">
      <c r="A32" s="218"/>
      <c r="B32" s="303"/>
      <c r="C32" s="304"/>
      <c r="D32" s="305"/>
      <c r="E32" s="305"/>
      <c r="F32" s="305"/>
      <c r="G32" s="305"/>
      <c r="H32" s="305"/>
      <c r="I32" s="306"/>
      <c r="J32" s="260"/>
      <c r="K32" s="261"/>
      <c r="L32" s="175" t="str">
        <f t="shared" si="10"/>
        <v/>
      </c>
      <c r="M32" s="261"/>
      <c r="N32" s="261"/>
      <c r="O32" s="243" t="str">
        <f t="shared" si="11"/>
        <v/>
      </c>
      <c r="P32" s="261"/>
      <c r="Q32" s="261"/>
      <c r="R32" s="175" t="str">
        <f t="shared" si="12"/>
        <v/>
      </c>
      <c r="S32" s="204"/>
      <c r="T32" s="204"/>
      <c r="U32" s="175" t="str">
        <f t="shared" si="13"/>
        <v/>
      </c>
      <c r="V32" s="261"/>
      <c r="W32" s="261"/>
      <c r="X32" s="175" t="str">
        <f t="shared" si="14"/>
        <v/>
      </c>
      <c r="Y32" s="176"/>
      <c r="Z32" s="210"/>
      <c r="AA32" s="211"/>
      <c r="AB32" s="109"/>
      <c r="AC32" s="97"/>
      <c r="AD32" s="96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59"/>
      <c r="AR32" s="59"/>
      <c r="AS32" s="59"/>
      <c r="AT32" s="59"/>
      <c r="AU32" s="59"/>
      <c r="AV32" s="59"/>
      <c r="AW32" s="59"/>
    </row>
    <row r="33" spans="1:49" s="76" customFormat="1" ht="15" customHeight="1">
      <c r="A33" s="278" t="s">
        <v>364</v>
      </c>
      <c r="B33" s="197" t="s">
        <v>103</v>
      </c>
      <c r="C33" s="179">
        <v>5.2</v>
      </c>
      <c r="D33" s="170">
        <v>1.8</v>
      </c>
      <c r="E33" s="170">
        <v>1.5</v>
      </c>
      <c r="F33" s="170">
        <v>0</v>
      </c>
      <c r="G33" s="170">
        <v>0</v>
      </c>
      <c r="H33" s="170">
        <v>2.2000000000000002</v>
      </c>
      <c r="I33" s="180">
        <v>642.70000000000005</v>
      </c>
      <c r="J33" s="345" t="s">
        <v>234</v>
      </c>
      <c r="K33" s="331"/>
      <c r="L33" s="199"/>
      <c r="M33" s="330" t="s">
        <v>395</v>
      </c>
      <c r="N33" s="331"/>
      <c r="O33" s="159"/>
      <c r="P33" s="335" t="s">
        <v>450</v>
      </c>
      <c r="Q33" s="336"/>
      <c r="R33" s="159"/>
      <c r="S33" s="326" t="s">
        <v>1</v>
      </c>
      <c r="T33" s="327"/>
      <c r="U33" s="159"/>
      <c r="V33" s="330" t="s">
        <v>435</v>
      </c>
      <c r="W33" s="331"/>
      <c r="X33" s="159"/>
      <c r="Y33" s="160" t="s">
        <v>106</v>
      </c>
      <c r="Z33" s="206"/>
      <c r="AA33" s="207"/>
      <c r="AB33" s="104" t="str">
        <f>A33</f>
        <v>q5</v>
      </c>
      <c r="AC33" s="96" t="str">
        <f>J33</f>
        <v>燕麥飯</v>
      </c>
      <c r="AD33" s="96" t="str">
        <f>J34&amp;" "&amp;J35&amp;" "&amp;J36&amp;" "&amp;J37&amp;" "&amp;J38&amp;" "&amp;J39</f>
        <v xml:space="preserve">米 燕麥    </v>
      </c>
      <c r="AE33" s="96" t="str">
        <f>M33</f>
        <v>素麥克雞塊</v>
      </c>
      <c r="AF33" s="96" t="str">
        <f>M34&amp;" "&amp;M35&amp;" "&amp;M36&amp;" "&amp;M37&amp;" "&amp;M38&amp;" "&amp;M39</f>
        <v xml:space="preserve">素麥克雞塊     </v>
      </c>
      <c r="AG33" s="96" t="str">
        <f>P33</f>
        <v>泡菜凍腐</v>
      </c>
      <c r="AH33" s="96" t="str">
        <f>P34&amp;" "&amp;P35&amp;" "&amp;P36&amp;" "&amp;P37&amp;" "&amp;P38&amp;" "&amp;P39</f>
        <v xml:space="preserve">凍豆腐 薑 泡菜 高麗菜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45">S33</f>
        <v>時蔬</v>
      </c>
      <c r="AL33" s="96" t="str">
        <f t="shared" ref="AL33" si="46">S34&amp;" "&amp;S35&amp;" "&amp;S36&amp;" "&amp;S37&amp;" "&amp;S38&amp;" "&amp;S39</f>
        <v xml:space="preserve">蔬菜 薑    </v>
      </c>
      <c r="AM33" s="96" t="str">
        <f t="shared" ref="AM33" si="47">V33</f>
        <v>蘿蔔湯</v>
      </c>
      <c r="AN33" s="96" t="str">
        <f t="shared" ref="AN33" si="48">V34&amp;" "&amp;V35&amp;" "&amp;V36&amp;" "&amp;V37&amp;" "&amp;V38&amp;" "&amp;V39</f>
        <v xml:space="preserve">白蘿蔔 素丸 薑 胡蘿蔔  </v>
      </c>
      <c r="AO33" s="96" t="str">
        <f>Y33</f>
        <v>點心</v>
      </c>
      <c r="AP33" s="96">
        <f>Z33</f>
        <v>0</v>
      </c>
      <c r="AQ33" s="92">
        <f t="shared" ref="AQ33:AQ64" si="49">C33</f>
        <v>5.2</v>
      </c>
      <c r="AR33" s="92">
        <f t="shared" ref="AR33:AR64" si="50">H33</f>
        <v>2.2000000000000002</v>
      </c>
      <c r="AS33" s="92">
        <f t="shared" ref="AS33:AS64" si="51">E33</f>
        <v>1.5</v>
      </c>
      <c r="AT33" s="92">
        <f t="shared" ref="AT33:AT64" si="52">D33</f>
        <v>1.8</v>
      </c>
      <c r="AU33" s="92">
        <f t="shared" ref="AU33:AV64" si="53">F33</f>
        <v>0</v>
      </c>
      <c r="AV33" s="92">
        <f t="shared" si="53"/>
        <v>0</v>
      </c>
      <c r="AW33" s="92">
        <f t="shared" ref="AW33:AW64" si="54">I33</f>
        <v>642.70000000000005</v>
      </c>
    </row>
    <row r="34" spans="1:49" s="76" customFormat="1" ht="15" customHeight="1">
      <c r="A34" s="217"/>
      <c r="B34" s="197"/>
      <c r="C34" s="177"/>
      <c r="D34" s="163"/>
      <c r="E34" s="163"/>
      <c r="F34" s="163"/>
      <c r="G34" s="163"/>
      <c r="H34" s="163"/>
      <c r="I34" s="178"/>
      <c r="J34" s="259" t="s">
        <v>108</v>
      </c>
      <c r="K34" s="251">
        <v>10</v>
      </c>
      <c r="L34" s="166" t="str">
        <f>IF(K34,"公斤","")</f>
        <v>公斤</v>
      </c>
      <c r="M34" s="251" t="s">
        <v>395</v>
      </c>
      <c r="N34" s="286">
        <v>5</v>
      </c>
      <c r="O34" s="166" t="str">
        <f t="shared" ref="O34" si="55">IF(N34,"公斤","")</f>
        <v>公斤</v>
      </c>
      <c r="P34" s="299" t="s">
        <v>451</v>
      </c>
      <c r="Q34" s="299">
        <v>6</v>
      </c>
      <c r="R34" s="166" t="str">
        <f t="shared" ref="R34" si="56">IF(Q34,"公斤","")</f>
        <v>公斤</v>
      </c>
      <c r="S34" s="173" t="s">
        <v>70</v>
      </c>
      <c r="T34" s="173">
        <v>7</v>
      </c>
      <c r="U34" s="166" t="str">
        <f t="shared" ref="U34" si="57">IF(T34,"公斤","")</f>
        <v>公斤</v>
      </c>
      <c r="V34" s="251" t="s">
        <v>187</v>
      </c>
      <c r="W34" s="251">
        <v>2.5</v>
      </c>
      <c r="X34" s="166" t="str">
        <f t="shared" ref="X34" si="58">IF(W34,"公斤","")</f>
        <v>公斤</v>
      </c>
      <c r="Y34" s="167" t="s">
        <v>106</v>
      </c>
      <c r="Z34" s="208"/>
      <c r="AA34" s="209"/>
      <c r="AB34" s="108"/>
      <c r="AC34" s="97"/>
      <c r="AD34" s="96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59"/>
      <c r="AR34" s="59"/>
      <c r="AS34" s="59"/>
      <c r="AT34" s="59"/>
      <c r="AU34" s="59"/>
      <c r="AV34" s="59"/>
      <c r="AW34" s="59"/>
    </row>
    <row r="35" spans="1:49" s="76" customFormat="1" ht="15" customHeight="1">
      <c r="A35" s="217"/>
      <c r="B35" s="197"/>
      <c r="C35" s="177"/>
      <c r="D35" s="163"/>
      <c r="E35" s="163"/>
      <c r="F35" s="163"/>
      <c r="G35" s="163"/>
      <c r="H35" s="163"/>
      <c r="I35" s="178"/>
      <c r="J35" s="259" t="s">
        <v>235</v>
      </c>
      <c r="K35" s="251">
        <v>0.4</v>
      </c>
      <c r="L35" s="166" t="str">
        <f>IF(K35,"公斤","")</f>
        <v>公斤</v>
      </c>
      <c r="M35" s="286"/>
      <c r="N35" s="286"/>
      <c r="O35" s="166" t="str">
        <f t="shared" si="11"/>
        <v/>
      </c>
      <c r="P35" s="251" t="s">
        <v>114</v>
      </c>
      <c r="Q35" s="251">
        <v>0.05</v>
      </c>
      <c r="R35" s="166" t="str">
        <f t="shared" si="12"/>
        <v>公斤</v>
      </c>
      <c r="S35" s="173" t="s">
        <v>114</v>
      </c>
      <c r="T35" s="173">
        <v>0.05</v>
      </c>
      <c r="U35" s="166" t="str">
        <f t="shared" si="13"/>
        <v>公斤</v>
      </c>
      <c r="V35" s="251" t="s">
        <v>436</v>
      </c>
      <c r="W35" s="251">
        <v>2</v>
      </c>
      <c r="X35" s="166" t="str">
        <f t="shared" si="14"/>
        <v>公斤</v>
      </c>
      <c r="Y35" s="172"/>
      <c r="Z35" s="208"/>
      <c r="AA35" s="209"/>
      <c r="AB35" s="108"/>
      <c r="AC35" s="97"/>
      <c r="AD35" s="96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59"/>
      <c r="AR35" s="59"/>
      <c r="AS35" s="59"/>
      <c r="AT35" s="59"/>
      <c r="AU35" s="59"/>
      <c r="AV35" s="59"/>
      <c r="AW35" s="59"/>
    </row>
    <row r="36" spans="1:49" s="76" customFormat="1" ht="15" customHeight="1">
      <c r="A36" s="217"/>
      <c r="B36" s="197"/>
      <c r="C36" s="177"/>
      <c r="D36" s="163"/>
      <c r="E36" s="163"/>
      <c r="F36" s="163"/>
      <c r="G36" s="163"/>
      <c r="H36" s="163"/>
      <c r="I36" s="178"/>
      <c r="J36" s="259"/>
      <c r="K36" s="283"/>
      <c r="L36" s="166" t="str">
        <f t="shared" si="10"/>
        <v/>
      </c>
      <c r="M36" s="262"/>
      <c r="N36" s="262"/>
      <c r="O36" s="166" t="str">
        <f t="shared" si="11"/>
        <v/>
      </c>
      <c r="P36" s="251" t="s">
        <v>421</v>
      </c>
      <c r="Q36" s="251">
        <v>2</v>
      </c>
      <c r="R36" s="166" t="str">
        <f t="shared" si="12"/>
        <v>公斤</v>
      </c>
      <c r="S36" s="173"/>
      <c r="T36" s="173"/>
      <c r="U36" s="166" t="str">
        <f t="shared" si="13"/>
        <v/>
      </c>
      <c r="V36" s="251" t="s">
        <v>114</v>
      </c>
      <c r="W36" s="251">
        <v>0.1</v>
      </c>
      <c r="X36" s="166" t="str">
        <f t="shared" si="14"/>
        <v>公斤</v>
      </c>
      <c r="Y36" s="172"/>
      <c r="Z36" s="208"/>
      <c r="AA36" s="209"/>
      <c r="AB36" s="108"/>
      <c r="AC36" s="97"/>
      <c r="AD36" s="96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59"/>
      <c r="AR36" s="59"/>
      <c r="AS36" s="59"/>
      <c r="AT36" s="59"/>
      <c r="AU36" s="59"/>
      <c r="AV36" s="59"/>
      <c r="AW36" s="59"/>
    </row>
    <row r="37" spans="1:49" s="76" customFormat="1" ht="15" customHeight="1">
      <c r="A37" s="217"/>
      <c r="B37" s="196"/>
      <c r="C37" s="161"/>
      <c r="D37" s="162"/>
      <c r="E37" s="162"/>
      <c r="F37" s="162"/>
      <c r="G37" s="162"/>
      <c r="H37" s="162"/>
      <c r="I37" s="164"/>
      <c r="J37" s="259"/>
      <c r="K37" s="283"/>
      <c r="L37" s="166" t="str">
        <f t="shared" si="10"/>
        <v/>
      </c>
      <c r="M37" s="262"/>
      <c r="N37" s="262"/>
      <c r="O37" s="166" t="str">
        <f t="shared" si="11"/>
        <v/>
      </c>
      <c r="P37" s="251" t="s">
        <v>225</v>
      </c>
      <c r="Q37" s="251">
        <v>2.5</v>
      </c>
      <c r="R37" s="166" t="str">
        <f t="shared" si="12"/>
        <v>公斤</v>
      </c>
      <c r="S37" s="173"/>
      <c r="T37" s="173"/>
      <c r="U37" s="166" t="str">
        <f t="shared" si="13"/>
        <v/>
      </c>
      <c r="V37" s="251" t="s">
        <v>111</v>
      </c>
      <c r="W37" s="251">
        <v>0.5</v>
      </c>
      <c r="X37" s="166" t="str">
        <f t="shared" si="14"/>
        <v>公斤</v>
      </c>
      <c r="Y37" s="172"/>
      <c r="Z37" s="208"/>
      <c r="AA37" s="209"/>
      <c r="AB37" s="108"/>
      <c r="AC37" s="97"/>
      <c r="AD37" s="96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59"/>
      <c r="AR37" s="59"/>
      <c r="AS37" s="59"/>
      <c r="AT37" s="59"/>
      <c r="AU37" s="59"/>
      <c r="AV37" s="59"/>
      <c r="AW37" s="59"/>
    </row>
    <row r="38" spans="1:49" s="76" customFormat="1" ht="15" customHeight="1">
      <c r="A38" s="217"/>
      <c r="B38" s="196"/>
      <c r="C38" s="161"/>
      <c r="D38" s="162"/>
      <c r="E38" s="162"/>
      <c r="F38" s="162"/>
      <c r="G38" s="162"/>
      <c r="H38" s="162"/>
      <c r="I38" s="164"/>
      <c r="J38" s="259"/>
      <c r="K38" s="251"/>
      <c r="L38" s="166" t="str">
        <f t="shared" si="10"/>
        <v/>
      </c>
      <c r="M38" s="251"/>
      <c r="N38" s="251"/>
      <c r="O38" s="166" t="str">
        <f t="shared" si="11"/>
        <v/>
      </c>
      <c r="P38" s="251"/>
      <c r="Q38" s="251"/>
      <c r="R38" s="166" t="str">
        <f t="shared" si="12"/>
        <v/>
      </c>
      <c r="S38" s="173"/>
      <c r="T38" s="173"/>
      <c r="U38" s="166" t="str">
        <f t="shared" si="13"/>
        <v/>
      </c>
      <c r="V38" s="251"/>
      <c r="W38" s="251"/>
      <c r="X38" s="166" t="str">
        <f t="shared" si="14"/>
        <v/>
      </c>
      <c r="Y38" s="172"/>
      <c r="Z38" s="208"/>
      <c r="AA38" s="209"/>
      <c r="AB38" s="108"/>
      <c r="AC38" s="97"/>
      <c r="AD38" s="96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59"/>
      <c r="AR38" s="59"/>
      <c r="AS38" s="59"/>
      <c r="AT38" s="59"/>
      <c r="AU38" s="59"/>
      <c r="AV38" s="59"/>
      <c r="AW38" s="59"/>
    </row>
    <row r="39" spans="1:49" s="76" customFormat="1" ht="15" customHeight="1" thickBot="1">
      <c r="A39" s="218"/>
      <c r="B39" s="303"/>
      <c r="C39" s="304"/>
      <c r="D39" s="305"/>
      <c r="E39" s="305"/>
      <c r="F39" s="305"/>
      <c r="G39" s="305"/>
      <c r="H39" s="305"/>
      <c r="I39" s="306"/>
      <c r="J39" s="260"/>
      <c r="K39" s="261"/>
      <c r="L39" s="175" t="str">
        <f t="shared" si="10"/>
        <v/>
      </c>
      <c r="M39" s="261"/>
      <c r="N39" s="261"/>
      <c r="O39" s="175" t="str">
        <f t="shared" si="11"/>
        <v/>
      </c>
      <c r="P39" s="261"/>
      <c r="Q39" s="261"/>
      <c r="R39" s="175" t="str">
        <f t="shared" si="12"/>
        <v/>
      </c>
      <c r="S39" s="204"/>
      <c r="T39" s="204"/>
      <c r="U39" s="175" t="str">
        <f t="shared" si="13"/>
        <v/>
      </c>
      <c r="V39" s="261"/>
      <c r="W39" s="261"/>
      <c r="X39" s="175" t="str">
        <f t="shared" si="14"/>
        <v/>
      </c>
      <c r="Y39" s="176"/>
      <c r="Z39" s="210"/>
      <c r="AA39" s="211"/>
      <c r="AB39" s="109"/>
      <c r="AC39" s="97"/>
      <c r="AD39" s="96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59"/>
      <c r="AR39" s="59"/>
      <c r="AS39" s="59"/>
      <c r="AT39" s="59"/>
      <c r="AU39" s="59"/>
      <c r="AV39" s="59"/>
      <c r="AW39" s="59"/>
    </row>
    <row r="40" spans="1:49" s="76" customFormat="1" ht="15" customHeight="1">
      <c r="A40" s="216" t="s">
        <v>365</v>
      </c>
      <c r="B40" s="197" t="s">
        <v>103</v>
      </c>
      <c r="C40" s="179">
        <v>5</v>
      </c>
      <c r="D40" s="170">
        <v>2.4</v>
      </c>
      <c r="E40" s="170">
        <v>2.6</v>
      </c>
      <c r="F40" s="170">
        <v>0</v>
      </c>
      <c r="G40" s="170">
        <v>0</v>
      </c>
      <c r="H40" s="170">
        <v>2.2000000000000002</v>
      </c>
      <c r="I40" s="180">
        <v>692.6</v>
      </c>
      <c r="J40" s="345" t="s">
        <v>140</v>
      </c>
      <c r="K40" s="331"/>
      <c r="L40" s="159"/>
      <c r="M40" s="330" t="s">
        <v>396</v>
      </c>
      <c r="N40" s="331"/>
      <c r="O40" s="159"/>
      <c r="P40" s="330" t="s">
        <v>422</v>
      </c>
      <c r="Q40" s="331"/>
      <c r="R40" s="159"/>
      <c r="S40" s="326" t="s">
        <v>1</v>
      </c>
      <c r="T40" s="327"/>
      <c r="U40" s="159"/>
      <c r="V40" s="330" t="s">
        <v>336</v>
      </c>
      <c r="W40" s="331"/>
      <c r="X40" s="159"/>
      <c r="Y40" s="160" t="s">
        <v>106</v>
      </c>
      <c r="Z40" s="206"/>
      <c r="AA40" s="207"/>
      <c r="AB40" s="104" t="str">
        <f>A40</f>
        <v>r1</v>
      </c>
      <c r="AC40" s="96" t="str">
        <f>J40</f>
        <v>白米飯</v>
      </c>
      <c r="AD40" s="96" t="str">
        <f>J41&amp;" "&amp;J42&amp;" "&amp;J43&amp;" "&amp;J44&amp;" "&amp;J45&amp;" "&amp;J46</f>
        <v xml:space="preserve">米     </v>
      </c>
      <c r="AE40" s="96" t="str">
        <f>M40</f>
        <v>花瓜麵腸</v>
      </c>
      <c r="AF40" s="96" t="str">
        <f>M41&amp;" "&amp;M42&amp;" "&amp;M43&amp;" "&amp;M44&amp;" "&amp;M45&amp;" "&amp;M46</f>
        <v xml:space="preserve">麵腸 醃漬花胡瓜 胡蘿蔔 薑  </v>
      </c>
      <c r="AG40" s="96" t="str">
        <f>P40</f>
        <v>麵筋時瓜</v>
      </c>
      <c r="AH40" s="96" t="str">
        <f>P41&amp;" "&amp;P42&amp;" "&amp;P43&amp;" "&amp;P44&amp;" "&amp;P45&amp;" "&amp;P46</f>
        <v xml:space="preserve">時瓜 麵筋泡 胡蘿蔔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59">S40</f>
        <v>時蔬</v>
      </c>
      <c r="AL40" s="96" t="str">
        <f t="shared" ref="AL40" si="60">S41&amp;" "&amp;S42&amp;" "&amp;S43&amp;" "&amp;S44&amp;" "&amp;S45&amp;" "&amp;S46</f>
        <v xml:space="preserve">蔬菜 薑    </v>
      </c>
      <c r="AM40" s="96" t="str">
        <f t="shared" ref="AM40" si="61">V40</f>
        <v>針菇蔬湯</v>
      </c>
      <c r="AN40" s="96" t="str">
        <f t="shared" ref="AN40" si="62">V41&amp;" "&amp;V42&amp;" "&amp;V43&amp;" "&amp;V44&amp;" "&amp;V45&amp;" "&amp;V46</f>
        <v xml:space="preserve">金針菇 時蔬 薑 素羊肉  </v>
      </c>
      <c r="AO40" s="96" t="str">
        <f>Y40</f>
        <v>點心</v>
      </c>
      <c r="AP40" s="96">
        <f>Z40</f>
        <v>0</v>
      </c>
      <c r="AQ40" s="92">
        <f t="shared" ref="AQ40:AQ71" si="63">C40</f>
        <v>5</v>
      </c>
      <c r="AR40" s="92">
        <f t="shared" ref="AR40:AR71" si="64">H40</f>
        <v>2.2000000000000002</v>
      </c>
      <c r="AS40" s="92">
        <f t="shared" ref="AS40:AS71" si="65">E40</f>
        <v>2.6</v>
      </c>
      <c r="AT40" s="92">
        <f t="shared" ref="AT40:AT71" si="66">D40</f>
        <v>2.4</v>
      </c>
      <c r="AU40" s="92">
        <f t="shared" ref="AU40:AV71" si="67">F40</f>
        <v>0</v>
      </c>
      <c r="AV40" s="92">
        <f t="shared" si="67"/>
        <v>0</v>
      </c>
      <c r="AW40" s="92">
        <f t="shared" ref="AW40:AW71" si="68">I40</f>
        <v>692.6</v>
      </c>
    </row>
    <row r="41" spans="1:49" s="76" customFormat="1" ht="15" customHeight="1">
      <c r="A41" s="217"/>
      <c r="B41" s="197"/>
      <c r="C41" s="177"/>
      <c r="D41" s="163"/>
      <c r="E41" s="163"/>
      <c r="F41" s="163"/>
      <c r="G41" s="163"/>
      <c r="H41" s="163"/>
      <c r="I41" s="178"/>
      <c r="J41" s="259" t="s">
        <v>108</v>
      </c>
      <c r="K41" s="251">
        <v>10</v>
      </c>
      <c r="L41" s="166" t="str">
        <f t="shared" ref="L41:L42" si="69">IF(K41,"公斤","")</f>
        <v>公斤</v>
      </c>
      <c r="M41" s="251" t="s">
        <v>215</v>
      </c>
      <c r="N41" s="251">
        <v>6</v>
      </c>
      <c r="O41" s="166" t="str">
        <f t="shared" ref="O41" si="70">IF(N41,"公斤","")</f>
        <v>公斤</v>
      </c>
      <c r="P41" s="251" t="s">
        <v>116</v>
      </c>
      <c r="Q41" s="251">
        <v>6</v>
      </c>
      <c r="R41" s="166" t="str">
        <f t="shared" ref="R41" si="71">IF(Q41,"公斤","")</f>
        <v>公斤</v>
      </c>
      <c r="S41" s="173" t="s">
        <v>70</v>
      </c>
      <c r="T41" s="173">
        <v>7</v>
      </c>
      <c r="U41" s="166" t="str">
        <f t="shared" ref="U41" si="72">IF(T41,"公斤","")</f>
        <v>公斤</v>
      </c>
      <c r="V41" s="251" t="s">
        <v>154</v>
      </c>
      <c r="W41" s="251">
        <v>1.5</v>
      </c>
      <c r="X41" s="166" t="str">
        <f t="shared" ref="X41" si="73">IF(W41,"公斤","")</f>
        <v>公斤</v>
      </c>
      <c r="Y41" s="167" t="s">
        <v>106</v>
      </c>
      <c r="Z41" s="208"/>
      <c r="AA41" s="209"/>
      <c r="AB41" s="108"/>
      <c r="AC41" s="97"/>
      <c r="AD41" s="96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59"/>
      <c r="AR41" s="59"/>
      <c r="AS41" s="59"/>
      <c r="AT41" s="59"/>
      <c r="AU41" s="59"/>
      <c r="AV41" s="59"/>
      <c r="AW41" s="59"/>
    </row>
    <row r="42" spans="1:49" s="76" customFormat="1" ht="15" customHeight="1">
      <c r="A42" s="217"/>
      <c r="B42" s="197"/>
      <c r="C42" s="177"/>
      <c r="D42" s="163"/>
      <c r="E42" s="163"/>
      <c r="F42" s="163"/>
      <c r="G42" s="163"/>
      <c r="H42" s="163"/>
      <c r="I42" s="178"/>
      <c r="J42" s="259"/>
      <c r="K42" s="251"/>
      <c r="L42" s="166" t="str">
        <f t="shared" si="69"/>
        <v/>
      </c>
      <c r="M42" s="251" t="s">
        <v>257</v>
      </c>
      <c r="N42" s="251">
        <v>2</v>
      </c>
      <c r="O42" s="166" t="str">
        <f t="shared" si="11"/>
        <v>公斤</v>
      </c>
      <c r="P42" s="251" t="s">
        <v>321</v>
      </c>
      <c r="Q42" s="251">
        <v>0.8</v>
      </c>
      <c r="R42" s="166" t="str">
        <f t="shared" si="12"/>
        <v>公斤</v>
      </c>
      <c r="S42" s="173" t="s">
        <v>114</v>
      </c>
      <c r="T42" s="173">
        <v>0.05</v>
      </c>
      <c r="U42" s="166" t="str">
        <f t="shared" si="13"/>
        <v>公斤</v>
      </c>
      <c r="V42" s="251" t="s">
        <v>1</v>
      </c>
      <c r="W42" s="251">
        <v>2.5</v>
      </c>
      <c r="X42" s="166" t="str">
        <f t="shared" si="14"/>
        <v>公斤</v>
      </c>
      <c r="Y42" s="172"/>
      <c r="Z42" s="208"/>
      <c r="AA42" s="209"/>
      <c r="AB42" s="108"/>
      <c r="AC42" s="97"/>
      <c r="AD42" s="96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59"/>
      <c r="AR42" s="59"/>
      <c r="AS42" s="59"/>
      <c r="AT42" s="59"/>
      <c r="AU42" s="59"/>
      <c r="AV42" s="59"/>
      <c r="AW42" s="59"/>
    </row>
    <row r="43" spans="1:49" s="76" customFormat="1" ht="15" customHeight="1">
      <c r="A43" s="217"/>
      <c r="B43" s="197"/>
      <c r="C43" s="177"/>
      <c r="D43" s="163"/>
      <c r="E43" s="163"/>
      <c r="F43" s="163"/>
      <c r="G43" s="163"/>
      <c r="H43" s="163"/>
      <c r="I43" s="178"/>
      <c r="J43" s="259"/>
      <c r="K43" s="251"/>
      <c r="L43" s="166" t="str">
        <f t="shared" si="10"/>
        <v/>
      </c>
      <c r="M43" s="251" t="s">
        <v>111</v>
      </c>
      <c r="N43" s="135">
        <v>0.5</v>
      </c>
      <c r="O43" s="166" t="str">
        <f t="shared" si="11"/>
        <v>公斤</v>
      </c>
      <c r="P43" s="251" t="s">
        <v>111</v>
      </c>
      <c r="Q43" s="251">
        <v>0.5</v>
      </c>
      <c r="R43" s="166" t="str">
        <f t="shared" si="12"/>
        <v>公斤</v>
      </c>
      <c r="S43" s="173"/>
      <c r="T43" s="173"/>
      <c r="U43" s="166" t="str">
        <f t="shared" si="13"/>
        <v/>
      </c>
      <c r="V43" s="251" t="s">
        <v>114</v>
      </c>
      <c r="W43" s="251">
        <v>0.05</v>
      </c>
      <c r="X43" s="166" t="str">
        <f t="shared" si="14"/>
        <v>公斤</v>
      </c>
      <c r="Y43" s="172"/>
      <c r="Z43" s="208"/>
      <c r="AA43" s="209"/>
      <c r="AB43" s="108"/>
      <c r="AC43" s="97"/>
      <c r="AD43" s="96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59"/>
      <c r="AR43" s="59"/>
      <c r="AS43" s="59"/>
      <c r="AT43" s="59"/>
      <c r="AU43" s="59"/>
      <c r="AV43" s="59"/>
      <c r="AW43" s="59"/>
    </row>
    <row r="44" spans="1:49" s="76" customFormat="1" ht="15" customHeight="1">
      <c r="A44" s="217"/>
      <c r="B44" s="196"/>
      <c r="C44" s="161"/>
      <c r="D44" s="162"/>
      <c r="E44" s="162"/>
      <c r="F44" s="162"/>
      <c r="G44" s="162"/>
      <c r="H44" s="162"/>
      <c r="I44" s="164"/>
      <c r="J44" s="259"/>
      <c r="K44" s="251"/>
      <c r="L44" s="166" t="str">
        <f t="shared" si="10"/>
        <v/>
      </c>
      <c r="M44" s="251" t="s">
        <v>114</v>
      </c>
      <c r="N44" s="263">
        <v>0.05</v>
      </c>
      <c r="O44" s="166" t="str">
        <f t="shared" si="11"/>
        <v>公斤</v>
      </c>
      <c r="P44" s="251" t="s">
        <v>114</v>
      </c>
      <c r="Q44" s="251">
        <v>0.05</v>
      </c>
      <c r="R44" s="166" t="str">
        <f t="shared" si="12"/>
        <v>公斤</v>
      </c>
      <c r="S44" s="173"/>
      <c r="T44" s="173"/>
      <c r="U44" s="166" t="str">
        <f t="shared" si="13"/>
        <v/>
      </c>
      <c r="V44" s="299" t="s">
        <v>162</v>
      </c>
      <c r="W44" s="299">
        <v>1</v>
      </c>
      <c r="X44" s="166" t="str">
        <f t="shared" si="14"/>
        <v>公斤</v>
      </c>
      <c r="Y44" s="172"/>
      <c r="Z44" s="208"/>
      <c r="AA44" s="209"/>
      <c r="AB44" s="108"/>
      <c r="AC44" s="97"/>
      <c r="AD44" s="96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59"/>
      <c r="AR44" s="59"/>
      <c r="AS44" s="59"/>
      <c r="AT44" s="59"/>
      <c r="AU44" s="59"/>
      <c r="AV44" s="59"/>
      <c r="AW44" s="59"/>
    </row>
    <row r="45" spans="1:49" s="76" customFormat="1" ht="15" customHeight="1">
      <c r="A45" s="217"/>
      <c r="B45" s="196"/>
      <c r="C45" s="161"/>
      <c r="D45" s="162"/>
      <c r="E45" s="162"/>
      <c r="F45" s="162"/>
      <c r="G45" s="162"/>
      <c r="H45" s="162"/>
      <c r="I45" s="164"/>
      <c r="J45" s="259"/>
      <c r="K45" s="251"/>
      <c r="L45" s="166" t="str">
        <f t="shared" si="10"/>
        <v/>
      </c>
      <c r="M45" s="251"/>
      <c r="N45" s="251"/>
      <c r="O45" s="166" t="str">
        <f t="shared" si="11"/>
        <v/>
      </c>
      <c r="P45" s="251"/>
      <c r="Q45" s="251"/>
      <c r="R45" s="166" t="str">
        <f t="shared" si="12"/>
        <v/>
      </c>
      <c r="S45" s="173"/>
      <c r="T45" s="173"/>
      <c r="U45" s="166" t="str">
        <f t="shared" si="13"/>
        <v/>
      </c>
      <c r="V45" s="251"/>
      <c r="W45" s="251"/>
      <c r="X45" s="166" t="str">
        <f t="shared" si="14"/>
        <v/>
      </c>
      <c r="Y45" s="172"/>
      <c r="Z45" s="208"/>
      <c r="AA45" s="209"/>
      <c r="AB45" s="108"/>
      <c r="AC45" s="97"/>
      <c r="AD45" s="96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59"/>
      <c r="AR45" s="59"/>
      <c r="AS45" s="59"/>
      <c r="AT45" s="59"/>
      <c r="AU45" s="59"/>
      <c r="AV45" s="59"/>
      <c r="AW45" s="59"/>
    </row>
    <row r="46" spans="1:49" s="76" customFormat="1" ht="15" customHeight="1" thickBot="1">
      <c r="A46" s="218"/>
      <c r="B46" s="303"/>
      <c r="C46" s="304"/>
      <c r="D46" s="305"/>
      <c r="E46" s="305"/>
      <c r="F46" s="305"/>
      <c r="G46" s="305"/>
      <c r="H46" s="305"/>
      <c r="I46" s="306"/>
      <c r="J46" s="260"/>
      <c r="K46" s="261"/>
      <c r="L46" s="175" t="str">
        <f t="shared" si="10"/>
        <v/>
      </c>
      <c r="M46" s="261"/>
      <c r="N46" s="261"/>
      <c r="O46" s="175" t="str">
        <f t="shared" si="11"/>
        <v/>
      </c>
      <c r="P46" s="261"/>
      <c r="Q46" s="261"/>
      <c r="R46" s="175" t="str">
        <f t="shared" si="12"/>
        <v/>
      </c>
      <c r="S46" s="204"/>
      <c r="T46" s="204"/>
      <c r="U46" s="175" t="str">
        <f t="shared" si="13"/>
        <v/>
      </c>
      <c r="V46" s="261"/>
      <c r="W46" s="261"/>
      <c r="X46" s="175" t="str">
        <f t="shared" si="14"/>
        <v/>
      </c>
      <c r="Y46" s="176"/>
      <c r="Z46" s="210"/>
      <c r="AA46" s="211"/>
      <c r="AB46" s="109"/>
      <c r="AC46" s="97"/>
      <c r="AD46" s="96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59"/>
      <c r="AR46" s="59"/>
      <c r="AS46" s="59"/>
      <c r="AT46" s="59"/>
      <c r="AU46" s="59"/>
      <c r="AV46" s="59"/>
      <c r="AW46" s="59"/>
    </row>
    <row r="47" spans="1:49" s="76" customFormat="1" ht="15" customHeight="1">
      <c r="A47" s="216" t="s">
        <v>366</v>
      </c>
      <c r="B47" s="197" t="s">
        <v>103</v>
      </c>
      <c r="C47" s="179">
        <v>5</v>
      </c>
      <c r="D47" s="170">
        <v>2.1</v>
      </c>
      <c r="E47" s="170">
        <v>1.8</v>
      </c>
      <c r="F47" s="170">
        <v>0</v>
      </c>
      <c r="G47" s="170">
        <v>0</v>
      </c>
      <c r="H47" s="170">
        <v>2.5</v>
      </c>
      <c r="I47" s="180">
        <v>681.3</v>
      </c>
      <c r="J47" s="345" t="s">
        <v>147</v>
      </c>
      <c r="K47" s="331"/>
      <c r="L47" s="159"/>
      <c r="M47" s="339" t="s">
        <v>397</v>
      </c>
      <c r="N47" s="340"/>
      <c r="O47" s="159"/>
      <c r="P47" s="247" t="s">
        <v>292</v>
      </c>
      <c r="Q47" s="256"/>
      <c r="R47" s="159"/>
      <c r="S47" s="326" t="s">
        <v>1</v>
      </c>
      <c r="T47" s="327"/>
      <c r="U47" s="159"/>
      <c r="V47" s="330" t="s">
        <v>136</v>
      </c>
      <c r="W47" s="331"/>
      <c r="X47" s="159"/>
      <c r="Y47" s="160" t="s">
        <v>106</v>
      </c>
      <c r="Z47" s="206"/>
      <c r="AA47" s="207"/>
      <c r="AB47" s="104" t="str">
        <f>A47</f>
        <v>r2</v>
      </c>
      <c r="AC47" s="96" t="str">
        <f>J47</f>
        <v>糙米飯</v>
      </c>
      <c r="AD47" s="96" t="str">
        <f>J48&amp;" "&amp;J49&amp;" "&amp;J50&amp;" "&amp;J51&amp;" "&amp;J52&amp;" "&amp;J53</f>
        <v xml:space="preserve">米 糙米    </v>
      </c>
      <c r="AE47" s="96" t="str">
        <f>M47</f>
        <v>香炸豆包</v>
      </c>
      <c r="AF47" s="96" t="str">
        <f>M48&amp;" "&amp;M49&amp;" "&amp;M50&amp;" "&amp;M51&amp;" "&amp;M52&amp;" "&amp;M53</f>
        <v xml:space="preserve">豆包     </v>
      </c>
      <c r="AG47" s="96" t="str">
        <f>P47</f>
        <v>番茄炒蛋</v>
      </c>
      <c r="AH47" s="96" t="str">
        <f>P48&amp;" "&amp;P49&amp;" "&amp;P50&amp;" "&amp;P51&amp;" "&amp;P52&amp;" "&amp;P53</f>
        <v xml:space="preserve">大番茄 蛋 薑 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74">S47</f>
        <v>時蔬</v>
      </c>
      <c r="AL47" s="96" t="str">
        <f t="shared" ref="AL47" si="75">S48&amp;" "&amp;S49&amp;" "&amp;S50&amp;" "&amp;S51&amp;" "&amp;S52&amp;" "&amp;S53</f>
        <v xml:space="preserve">蔬菜 薑    </v>
      </c>
      <c r="AM47" s="96" t="str">
        <f t="shared" ref="AM47" si="76">V47</f>
        <v>時瓜湯</v>
      </c>
      <c r="AN47" s="96" t="str">
        <f t="shared" ref="AN47" si="77">V48&amp;" "&amp;V49&amp;" "&amp;V50&amp;" "&amp;V51&amp;" "&amp;V52&amp;" "&amp;V53</f>
        <v xml:space="preserve">時瓜 胡蘿蔔 薑 素羊肉  </v>
      </c>
      <c r="AO47" s="96" t="str">
        <f>Y47</f>
        <v>點心</v>
      </c>
      <c r="AP47" s="96">
        <f>Z47</f>
        <v>0</v>
      </c>
      <c r="AQ47" s="92">
        <f t="shared" ref="AQ47:AQ78" si="78">C47</f>
        <v>5</v>
      </c>
      <c r="AR47" s="92">
        <f t="shared" ref="AR47:AR78" si="79">H47</f>
        <v>2.5</v>
      </c>
      <c r="AS47" s="92">
        <f t="shared" ref="AS47:AS78" si="80">E47</f>
        <v>1.8</v>
      </c>
      <c r="AT47" s="92">
        <f t="shared" ref="AT47:AT78" si="81">D47</f>
        <v>2.1</v>
      </c>
      <c r="AU47" s="92">
        <f t="shared" ref="AU47:AV78" si="82">F47</f>
        <v>0</v>
      </c>
      <c r="AV47" s="92">
        <f t="shared" si="82"/>
        <v>0</v>
      </c>
      <c r="AW47" s="92">
        <f t="shared" ref="AW47:AW78" si="83">I47</f>
        <v>681.3</v>
      </c>
    </row>
    <row r="48" spans="1:49" s="76" customFormat="1" ht="15" customHeight="1">
      <c r="A48" s="217"/>
      <c r="B48" s="197"/>
      <c r="C48" s="177"/>
      <c r="D48" s="163"/>
      <c r="E48" s="163"/>
      <c r="F48" s="163"/>
      <c r="G48" s="163"/>
      <c r="H48" s="163"/>
      <c r="I48" s="178"/>
      <c r="J48" s="259" t="s">
        <v>108</v>
      </c>
      <c r="K48" s="251">
        <v>7</v>
      </c>
      <c r="L48" s="166" t="str">
        <f t="shared" ref="L48:L49" si="84">IF(K48,"公斤","")</f>
        <v>公斤</v>
      </c>
      <c r="M48" s="287" t="s">
        <v>122</v>
      </c>
      <c r="N48" s="287">
        <v>6</v>
      </c>
      <c r="O48" s="166" t="str">
        <f t="shared" ref="O48" si="85">IF(N48,"公斤","")</f>
        <v>公斤</v>
      </c>
      <c r="P48" s="113" t="s">
        <v>293</v>
      </c>
      <c r="Q48" s="113">
        <v>5</v>
      </c>
      <c r="R48" s="166" t="str">
        <f t="shared" ref="R48" si="86">IF(Q48,"公斤","")</f>
        <v>公斤</v>
      </c>
      <c r="S48" s="173" t="s">
        <v>70</v>
      </c>
      <c r="T48" s="173">
        <v>7</v>
      </c>
      <c r="U48" s="166" t="str">
        <f t="shared" ref="U48" si="87">IF(T48,"公斤","")</f>
        <v>公斤</v>
      </c>
      <c r="V48" s="251" t="s">
        <v>116</v>
      </c>
      <c r="W48" s="251">
        <v>4</v>
      </c>
      <c r="X48" s="166" t="str">
        <f t="shared" ref="X48" si="88">IF(W48,"公斤","")</f>
        <v>公斤</v>
      </c>
      <c r="Y48" s="167" t="s">
        <v>106</v>
      </c>
      <c r="Z48" s="208"/>
      <c r="AA48" s="209"/>
      <c r="AB48" s="108"/>
      <c r="AC48" s="97"/>
      <c r="AD48" s="96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59"/>
      <c r="AR48" s="59"/>
      <c r="AS48" s="59"/>
      <c r="AT48" s="59"/>
      <c r="AU48" s="59"/>
      <c r="AV48" s="59"/>
      <c r="AW48" s="59"/>
    </row>
    <row r="49" spans="1:49" s="76" customFormat="1" ht="15" customHeight="1">
      <c r="A49" s="217"/>
      <c r="B49" s="197"/>
      <c r="C49" s="177"/>
      <c r="D49" s="163"/>
      <c r="E49" s="163"/>
      <c r="F49" s="163"/>
      <c r="G49" s="163"/>
      <c r="H49" s="163"/>
      <c r="I49" s="178"/>
      <c r="J49" s="259" t="s">
        <v>148</v>
      </c>
      <c r="K49" s="251">
        <v>3</v>
      </c>
      <c r="L49" s="166" t="str">
        <f t="shared" si="84"/>
        <v>公斤</v>
      </c>
      <c r="M49" s="251"/>
      <c r="N49" s="251"/>
      <c r="O49" s="166" t="str">
        <f t="shared" si="11"/>
        <v/>
      </c>
      <c r="P49" s="113" t="s">
        <v>202</v>
      </c>
      <c r="Q49" s="113">
        <v>3</v>
      </c>
      <c r="R49" s="166" t="str">
        <f t="shared" si="12"/>
        <v>公斤</v>
      </c>
      <c r="S49" s="173" t="s">
        <v>114</v>
      </c>
      <c r="T49" s="173">
        <v>0.05</v>
      </c>
      <c r="U49" s="166" t="str">
        <f t="shared" si="13"/>
        <v>公斤</v>
      </c>
      <c r="V49" s="251" t="s">
        <v>111</v>
      </c>
      <c r="W49" s="251">
        <v>0.5</v>
      </c>
      <c r="X49" s="166" t="str">
        <f t="shared" si="14"/>
        <v>公斤</v>
      </c>
      <c r="Y49" s="172"/>
      <c r="Z49" s="208"/>
      <c r="AA49" s="209"/>
      <c r="AB49" s="108"/>
      <c r="AC49" s="97"/>
      <c r="AD49" s="96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59"/>
      <c r="AR49" s="59"/>
      <c r="AS49" s="59"/>
      <c r="AT49" s="59"/>
      <c r="AU49" s="59"/>
      <c r="AV49" s="59"/>
      <c r="AW49" s="59"/>
    </row>
    <row r="50" spans="1:49" s="76" customFormat="1" ht="15" customHeight="1">
      <c r="A50" s="217"/>
      <c r="B50" s="197"/>
      <c r="C50" s="177"/>
      <c r="D50" s="163"/>
      <c r="E50" s="163"/>
      <c r="F50" s="163"/>
      <c r="G50" s="163"/>
      <c r="H50" s="163"/>
      <c r="I50" s="178"/>
      <c r="J50" s="259"/>
      <c r="K50" s="251"/>
      <c r="L50" s="166" t="str">
        <f t="shared" si="10"/>
        <v/>
      </c>
      <c r="M50" s="258"/>
      <c r="N50" s="258"/>
      <c r="O50" s="166" t="str">
        <f t="shared" si="11"/>
        <v/>
      </c>
      <c r="P50" s="251" t="s">
        <v>114</v>
      </c>
      <c r="Q50" s="251">
        <v>0.05</v>
      </c>
      <c r="R50" s="166" t="str">
        <f t="shared" si="12"/>
        <v>公斤</v>
      </c>
      <c r="S50" s="173"/>
      <c r="T50" s="173"/>
      <c r="U50" s="166" t="str">
        <f t="shared" si="13"/>
        <v/>
      </c>
      <c r="V50" s="251" t="s">
        <v>114</v>
      </c>
      <c r="W50" s="251">
        <v>0.1</v>
      </c>
      <c r="X50" s="166" t="str">
        <f t="shared" si="14"/>
        <v>公斤</v>
      </c>
      <c r="Y50" s="172"/>
      <c r="Z50" s="208"/>
      <c r="AA50" s="209"/>
      <c r="AB50" s="108"/>
      <c r="AC50" s="97"/>
      <c r="AD50" s="96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59"/>
      <c r="AR50" s="59"/>
      <c r="AS50" s="59"/>
      <c r="AT50" s="59"/>
      <c r="AU50" s="59"/>
      <c r="AV50" s="59"/>
      <c r="AW50" s="59"/>
    </row>
    <row r="51" spans="1:49" s="76" customFormat="1" ht="15" customHeight="1">
      <c r="A51" s="217"/>
      <c r="B51" s="196"/>
      <c r="C51" s="161"/>
      <c r="D51" s="162"/>
      <c r="E51" s="162"/>
      <c r="F51" s="162"/>
      <c r="G51" s="162"/>
      <c r="H51" s="162"/>
      <c r="I51" s="164"/>
      <c r="J51" s="259"/>
      <c r="K51" s="251"/>
      <c r="L51" s="166" t="str">
        <f t="shared" si="10"/>
        <v/>
      </c>
      <c r="M51" s="251"/>
      <c r="N51" s="251"/>
      <c r="O51" s="166" t="str">
        <f t="shared" si="11"/>
        <v/>
      </c>
      <c r="P51" s="251"/>
      <c r="Q51" s="251"/>
      <c r="R51" s="166" t="str">
        <f t="shared" si="12"/>
        <v/>
      </c>
      <c r="S51" s="173"/>
      <c r="T51" s="173"/>
      <c r="U51" s="166" t="str">
        <f t="shared" si="13"/>
        <v/>
      </c>
      <c r="V51" s="251" t="s">
        <v>162</v>
      </c>
      <c r="W51" s="251">
        <v>1</v>
      </c>
      <c r="X51" s="166" t="str">
        <f t="shared" si="14"/>
        <v>公斤</v>
      </c>
      <c r="Y51" s="172"/>
      <c r="Z51" s="208"/>
      <c r="AA51" s="209"/>
      <c r="AB51" s="108"/>
      <c r="AC51" s="97"/>
      <c r="AD51" s="96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59"/>
      <c r="AR51" s="59"/>
      <c r="AS51" s="59"/>
      <c r="AT51" s="59"/>
      <c r="AU51" s="59"/>
      <c r="AV51" s="59"/>
      <c r="AW51" s="59"/>
    </row>
    <row r="52" spans="1:49" s="76" customFormat="1" ht="15" customHeight="1">
      <c r="A52" s="217"/>
      <c r="B52" s="196"/>
      <c r="C52" s="161"/>
      <c r="D52" s="162"/>
      <c r="E52" s="162"/>
      <c r="F52" s="162"/>
      <c r="G52" s="162"/>
      <c r="H52" s="162"/>
      <c r="I52" s="164"/>
      <c r="J52" s="259"/>
      <c r="K52" s="251"/>
      <c r="L52" s="166" t="str">
        <f t="shared" si="10"/>
        <v/>
      </c>
      <c r="M52" s="251"/>
      <c r="N52" s="251"/>
      <c r="O52" s="166" t="str">
        <f t="shared" si="11"/>
        <v/>
      </c>
      <c r="P52" s="251"/>
      <c r="Q52" s="251"/>
      <c r="R52" s="166" t="str">
        <f t="shared" si="12"/>
        <v/>
      </c>
      <c r="S52" s="173"/>
      <c r="T52" s="173"/>
      <c r="U52" s="166" t="str">
        <f t="shared" si="13"/>
        <v/>
      </c>
      <c r="V52" s="251"/>
      <c r="W52" s="251"/>
      <c r="X52" s="166" t="str">
        <f t="shared" si="14"/>
        <v/>
      </c>
      <c r="Y52" s="172"/>
      <c r="Z52" s="208"/>
      <c r="AA52" s="209"/>
      <c r="AB52" s="108"/>
      <c r="AC52" s="97"/>
      <c r="AD52" s="96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59"/>
      <c r="AR52" s="59"/>
      <c r="AS52" s="59"/>
      <c r="AT52" s="59"/>
      <c r="AU52" s="59"/>
      <c r="AV52" s="59"/>
      <c r="AW52" s="59"/>
    </row>
    <row r="53" spans="1:49" s="76" customFormat="1" ht="15" customHeight="1" thickBot="1">
      <c r="A53" s="218"/>
      <c r="B53" s="303"/>
      <c r="C53" s="304"/>
      <c r="D53" s="305"/>
      <c r="E53" s="305"/>
      <c r="F53" s="305"/>
      <c r="G53" s="305"/>
      <c r="H53" s="305"/>
      <c r="I53" s="306"/>
      <c r="J53" s="260"/>
      <c r="K53" s="261"/>
      <c r="L53" s="175" t="str">
        <f t="shared" si="10"/>
        <v/>
      </c>
      <c r="M53" s="261"/>
      <c r="N53" s="261"/>
      <c r="O53" s="175" t="str">
        <f t="shared" si="11"/>
        <v/>
      </c>
      <c r="P53" s="261"/>
      <c r="Q53" s="261"/>
      <c r="R53" s="175" t="str">
        <f t="shared" si="12"/>
        <v/>
      </c>
      <c r="S53" s="204"/>
      <c r="T53" s="204"/>
      <c r="U53" s="175" t="str">
        <f t="shared" si="13"/>
        <v/>
      </c>
      <c r="V53" s="261"/>
      <c r="W53" s="261"/>
      <c r="X53" s="175" t="str">
        <f t="shared" si="14"/>
        <v/>
      </c>
      <c r="Y53" s="176"/>
      <c r="Z53" s="210"/>
      <c r="AA53" s="211"/>
      <c r="AB53" s="109"/>
      <c r="AC53" s="97"/>
      <c r="AD53" s="96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59"/>
      <c r="AR53" s="59"/>
      <c r="AS53" s="59"/>
      <c r="AT53" s="59"/>
      <c r="AU53" s="59"/>
      <c r="AV53" s="59"/>
      <c r="AW53" s="59"/>
    </row>
    <row r="54" spans="1:49" s="76" customFormat="1" ht="15" customHeight="1">
      <c r="A54" s="216" t="s">
        <v>367</v>
      </c>
      <c r="B54" s="197" t="s">
        <v>103</v>
      </c>
      <c r="C54" s="179">
        <v>5.5</v>
      </c>
      <c r="D54" s="170">
        <v>1.9</v>
      </c>
      <c r="E54" s="170">
        <v>1.5</v>
      </c>
      <c r="F54" s="170">
        <v>0</v>
      </c>
      <c r="G54" s="170">
        <v>0</v>
      </c>
      <c r="H54" s="170">
        <v>2.2999999999999998</v>
      </c>
      <c r="I54" s="180">
        <v>674.5</v>
      </c>
      <c r="J54" s="345" t="s">
        <v>236</v>
      </c>
      <c r="K54" s="331"/>
      <c r="L54" s="159"/>
      <c r="M54" s="264" t="s">
        <v>398</v>
      </c>
      <c r="N54" s="248"/>
      <c r="O54" s="159"/>
      <c r="P54" s="264" t="s">
        <v>294</v>
      </c>
      <c r="Q54" s="248"/>
      <c r="R54" s="159"/>
      <c r="S54" s="346" t="s">
        <v>132</v>
      </c>
      <c r="T54" s="341"/>
      <c r="U54" s="159"/>
      <c r="V54" s="245" t="s">
        <v>337</v>
      </c>
      <c r="W54" s="255"/>
      <c r="X54" s="159"/>
      <c r="Y54" s="160" t="s">
        <v>106</v>
      </c>
      <c r="Z54" s="206"/>
      <c r="AA54" s="207"/>
      <c r="AB54" s="104" t="str">
        <f>A54</f>
        <v>r3</v>
      </c>
      <c r="AC54" s="96" t="str">
        <f>J54</f>
        <v>咖哩麵特餐</v>
      </c>
      <c r="AD54" s="96" t="str">
        <f>J55&amp;" "&amp;J56&amp;" "&amp;J57&amp;" "&amp;J58&amp;" "&amp;J59&amp;" "&amp;J60</f>
        <v xml:space="preserve">麵條     </v>
      </c>
      <c r="AE54" s="96" t="str">
        <f>M54</f>
        <v>咖哩絞若</v>
      </c>
      <c r="AF54" s="96" t="str">
        <f>M55&amp;" "&amp;M56&amp;" "&amp;M57&amp;" "&amp;M58&amp;" "&amp;M59&amp;" "&amp;M60</f>
        <v xml:space="preserve">素肉 馬鈴薯 胡蘿蔔 咖哩粉  </v>
      </c>
      <c r="AG54" s="96" t="str">
        <f>P54</f>
        <v>蜜汁豆干</v>
      </c>
      <c r="AH54" s="96" t="str">
        <f>P55&amp;" "&amp;P56&amp;" "&amp;P57&amp;" "&amp;P58&amp;" "&amp;P59&amp;" "&amp;P60</f>
        <v xml:space="preserve">豆干 白芝麻(熟) 滷包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89">S54</f>
        <v>時蔬</v>
      </c>
      <c r="AL54" s="96" t="str">
        <f t="shared" ref="AL54" si="90">S55&amp;" "&amp;S56&amp;" "&amp;S57&amp;" "&amp;S58&amp;" "&amp;S59&amp;" "&amp;S60</f>
        <v xml:space="preserve">蔬菜 薑    </v>
      </c>
      <c r="AM54" s="96" t="str">
        <f t="shared" ref="AM54" si="91">V54</f>
        <v>味噌湯</v>
      </c>
      <c r="AN54" s="96" t="str">
        <f t="shared" ref="AN54" si="92">V55&amp;" "&amp;V56&amp;" "&amp;V57&amp;" "&amp;V58&amp;" "&amp;V59&amp;" "&amp;V60</f>
        <v xml:space="preserve">乾裙帶菜 味噌 薑 白蘿蔔  </v>
      </c>
      <c r="AO54" s="96" t="str">
        <f>Y54</f>
        <v>點心</v>
      </c>
      <c r="AP54" s="96">
        <f>Z54</f>
        <v>0</v>
      </c>
      <c r="AQ54" s="92">
        <f t="shared" ref="AQ54:AQ85" si="93">C54</f>
        <v>5.5</v>
      </c>
      <c r="AR54" s="92">
        <f t="shared" ref="AR54:AR85" si="94">H54</f>
        <v>2.2999999999999998</v>
      </c>
      <c r="AS54" s="92">
        <f t="shared" ref="AS54:AS85" si="95">E54</f>
        <v>1.5</v>
      </c>
      <c r="AT54" s="92">
        <f t="shared" ref="AT54:AT85" si="96">D54</f>
        <v>1.9</v>
      </c>
      <c r="AU54" s="92">
        <f t="shared" ref="AU54:AV85" si="97">F54</f>
        <v>0</v>
      </c>
      <c r="AV54" s="92">
        <f t="shared" si="97"/>
        <v>0</v>
      </c>
      <c r="AW54" s="92">
        <f t="shared" ref="AW54:AW85" si="98">I54</f>
        <v>674.5</v>
      </c>
    </row>
    <row r="55" spans="1:49" s="76" customFormat="1" ht="15" customHeight="1">
      <c r="A55" s="217"/>
      <c r="B55" s="197"/>
      <c r="C55" s="177"/>
      <c r="D55" s="163"/>
      <c r="E55" s="163"/>
      <c r="F55" s="163"/>
      <c r="G55" s="163"/>
      <c r="H55" s="163"/>
      <c r="I55" s="178"/>
      <c r="J55" s="259" t="s">
        <v>237</v>
      </c>
      <c r="K55" s="251">
        <v>15</v>
      </c>
      <c r="L55" s="166" t="str">
        <f t="shared" ref="L55:L60" si="99">IF(K55,"公斤","")</f>
        <v>公斤</v>
      </c>
      <c r="M55" s="251" t="s">
        <v>219</v>
      </c>
      <c r="N55" s="251">
        <v>1.2</v>
      </c>
      <c r="O55" s="166" t="str">
        <f t="shared" ref="O55:O60" si="100">IF(N55,"公斤","")</f>
        <v>公斤</v>
      </c>
      <c r="P55" s="251" t="s">
        <v>158</v>
      </c>
      <c r="Q55" s="251">
        <v>5</v>
      </c>
      <c r="R55" s="166" t="str">
        <f t="shared" ref="R55:R60" si="101">IF(Q55,"公斤","")</f>
        <v>公斤</v>
      </c>
      <c r="S55" s="165" t="s">
        <v>13</v>
      </c>
      <c r="T55" s="165">
        <v>7</v>
      </c>
      <c r="U55" s="166" t="str">
        <f t="shared" ref="U55:U60" si="102">IF(T55,"公斤","")</f>
        <v>公斤</v>
      </c>
      <c r="V55" s="113" t="s">
        <v>338</v>
      </c>
      <c r="W55" s="113">
        <v>0.2</v>
      </c>
      <c r="X55" s="166" t="str">
        <f t="shared" ref="X55:X60" si="103">IF(W55,"公斤","")</f>
        <v>公斤</v>
      </c>
      <c r="Y55" s="167" t="s">
        <v>106</v>
      </c>
      <c r="Z55" s="208"/>
      <c r="AA55" s="209"/>
      <c r="AB55" s="108"/>
      <c r="AC55" s="97"/>
      <c r="AD55" s="96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59"/>
      <c r="AR55" s="59"/>
      <c r="AS55" s="59"/>
      <c r="AT55" s="59"/>
      <c r="AU55" s="59"/>
      <c r="AV55" s="59"/>
      <c r="AW55" s="59"/>
    </row>
    <row r="56" spans="1:49" s="76" customFormat="1" ht="15" customHeight="1">
      <c r="A56" s="217"/>
      <c r="B56" s="197"/>
      <c r="C56" s="177"/>
      <c r="D56" s="163"/>
      <c r="E56" s="163"/>
      <c r="F56" s="163"/>
      <c r="G56" s="163"/>
      <c r="H56" s="163"/>
      <c r="I56" s="178"/>
      <c r="J56" s="259"/>
      <c r="K56" s="251"/>
      <c r="L56" s="166" t="str">
        <f t="shared" si="99"/>
        <v/>
      </c>
      <c r="M56" s="251" t="s">
        <v>150</v>
      </c>
      <c r="N56" s="251">
        <v>4.5</v>
      </c>
      <c r="O56" s="166" t="str">
        <f t="shared" si="100"/>
        <v>公斤</v>
      </c>
      <c r="P56" s="251" t="s">
        <v>423</v>
      </c>
      <c r="Q56" s="251">
        <v>0.01</v>
      </c>
      <c r="R56" s="166" t="str">
        <f t="shared" si="101"/>
        <v>公斤</v>
      </c>
      <c r="S56" s="165" t="s">
        <v>131</v>
      </c>
      <c r="T56" s="165">
        <v>0.05</v>
      </c>
      <c r="U56" s="166" t="str">
        <f t="shared" si="102"/>
        <v>公斤</v>
      </c>
      <c r="V56" s="113" t="s">
        <v>204</v>
      </c>
      <c r="W56" s="113">
        <v>0.1</v>
      </c>
      <c r="X56" s="166" t="str">
        <f t="shared" si="103"/>
        <v>公斤</v>
      </c>
      <c r="Y56" s="172"/>
      <c r="Z56" s="208"/>
      <c r="AA56" s="209"/>
      <c r="AB56" s="108"/>
      <c r="AC56" s="97"/>
      <c r="AD56" s="96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59"/>
      <c r="AR56" s="59"/>
      <c r="AS56" s="59"/>
      <c r="AT56" s="59"/>
      <c r="AU56" s="59"/>
      <c r="AV56" s="59"/>
      <c r="AW56" s="59"/>
    </row>
    <row r="57" spans="1:49" s="76" customFormat="1" ht="15" customHeight="1">
      <c r="A57" s="217"/>
      <c r="B57" s="197"/>
      <c r="C57" s="177"/>
      <c r="D57" s="163"/>
      <c r="E57" s="163"/>
      <c r="F57" s="163"/>
      <c r="G57" s="163"/>
      <c r="H57" s="163"/>
      <c r="I57" s="178"/>
      <c r="J57" s="259"/>
      <c r="K57" s="251"/>
      <c r="L57" s="166" t="str">
        <f t="shared" si="99"/>
        <v/>
      </c>
      <c r="M57" s="251" t="s">
        <v>111</v>
      </c>
      <c r="N57" s="135">
        <v>3</v>
      </c>
      <c r="O57" s="166" t="str">
        <f t="shared" si="100"/>
        <v>公斤</v>
      </c>
      <c r="P57" s="251" t="s">
        <v>137</v>
      </c>
      <c r="Q57" s="251"/>
      <c r="R57" s="166" t="str">
        <f t="shared" si="101"/>
        <v/>
      </c>
      <c r="S57" s="165"/>
      <c r="T57" s="165"/>
      <c r="U57" s="166" t="str">
        <f t="shared" si="102"/>
        <v/>
      </c>
      <c r="V57" s="113" t="s">
        <v>201</v>
      </c>
      <c r="W57" s="113">
        <v>0.05</v>
      </c>
      <c r="X57" s="166" t="str">
        <f t="shared" si="103"/>
        <v>公斤</v>
      </c>
      <c r="Y57" s="172"/>
      <c r="Z57" s="208"/>
      <c r="AA57" s="209"/>
      <c r="AB57" s="108"/>
      <c r="AC57" s="97"/>
      <c r="AD57" s="96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59"/>
      <c r="AR57" s="59"/>
      <c r="AS57" s="59"/>
      <c r="AT57" s="59"/>
      <c r="AU57" s="59"/>
      <c r="AV57" s="59"/>
      <c r="AW57" s="59"/>
    </row>
    <row r="58" spans="1:49" s="76" customFormat="1" ht="15" customHeight="1">
      <c r="A58" s="217"/>
      <c r="B58" s="196"/>
      <c r="C58" s="161"/>
      <c r="D58" s="162"/>
      <c r="E58" s="162"/>
      <c r="F58" s="162"/>
      <c r="G58" s="162"/>
      <c r="H58" s="162"/>
      <c r="I58" s="164"/>
      <c r="J58" s="259"/>
      <c r="K58" s="251"/>
      <c r="L58" s="166" t="str">
        <f t="shared" si="99"/>
        <v/>
      </c>
      <c r="M58" s="251" t="s">
        <v>156</v>
      </c>
      <c r="N58" s="263"/>
      <c r="O58" s="166" t="str">
        <f t="shared" si="100"/>
        <v/>
      </c>
      <c r="P58" s="251"/>
      <c r="Q58" s="251"/>
      <c r="R58" s="166" t="str">
        <f t="shared" si="101"/>
        <v/>
      </c>
      <c r="S58" s="165"/>
      <c r="T58" s="165"/>
      <c r="U58" s="166" t="str">
        <f t="shared" si="102"/>
        <v/>
      </c>
      <c r="V58" s="113" t="s">
        <v>196</v>
      </c>
      <c r="W58" s="113">
        <v>3</v>
      </c>
      <c r="X58" s="166" t="str">
        <f t="shared" si="103"/>
        <v>公斤</v>
      </c>
      <c r="Y58" s="172"/>
      <c r="Z58" s="208"/>
      <c r="AA58" s="209"/>
      <c r="AB58" s="108"/>
      <c r="AC58" s="97"/>
      <c r="AD58" s="96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59"/>
      <c r="AR58" s="59"/>
      <c r="AS58" s="59"/>
      <c r="AT58" s="59"/>
      <c r="AU58" s="59"/>
      <c r="AV58" s="59"/>
      <c r="AW58" s="59"/>
    </row>
    <row r="59" spans="1:49" s="76" customFormat="1" ht="15" customHeight="1">
      <c r="A59" s="217"/>
      <c r="B59" s="196"/>
      <c r="C59" s="161"/>
      <c r="D59" s="162"/>
      <c r="E59" s="162"/>
      <c r="F59" s="162"/>
      <c r="G59" s="162"/>
      <c r="H59" s="162"/>
      <c r="I59" s="164"/>
      <c r="J59" s="259"/>
      <c r="K59" s="251"/>
      <c r="L59" s="166" t="str">
        <f t="shared" si="99"/>
        <v/>
      </c>
      <c r="M59" s="251"/>
      <c r="N59" s="251"/>
      <c r="O59" s="166" t="str">
        <f t="shared" si="100"/>
        <v/>
      </c>
      <c r="P59" s="251"/>
      <c r="Q59" s="251"/>
      <c r="R59" s="166" t="str">
        <f t="shared" si="101"/>
        <v/>
      </c>
      <c r="S59" s="165"/>
      <c r="T59" s="165"/>
      <c r="U59" s="166" t="str">
        <f t="shared" si="102"/>
        <v/>
      </c>
      <c r="V59" s="113"/>
      <c r="W59" s="113"/>
      <c r="X59" s="166" t="str">
        <f t="shared" si="103"/>
        <v/>
      </c>
      <c r="Y59" s="172"/>
      <c r="Z59" s="208"/>
      <c r="AA59" s="209"/>
      <c r="AB59" s="108"/>
      <c r="AC59" s="97"/>
      <c r="AD59" s="96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59"/>
      <c r="AR59" s="59"/>
      <c r="AS59" s="59"/>
      <c r="AT59" s="59"/>
      <c r="AU59" s="59"/>
      <c r="AV59" s="59"/>
      <c r="AW59" s="59"/>
    </row>
    <row r="60" spans="1:49" s="76" customFormat="1" ht="15" customHeight="1" thickBot="1">
      <c r="A60" s="218"/>
      <c r="B60" s="303"/>
      <c r="C60" s="304"/>
      <c r="D60" s="305"/>
      <c r="E60" s="305"/>
      <c r="F60" s="305"/>
      <c r="G60" s="305"/>
      <c r="H60" s="305"/>
      <c r="I60" s="306"/>
      <c r="J60" s="260"/>
      <c r="K60" s="261"/>
      <c r="L60" s="166" t="str">
        <f t="shared" si="99"/>
        <v/>
      </c>
      <c r="M60" s="261"/>
      <c r="N60" s="261"/>
      <c r="O60" s="166" t="str">
        <f t="shared" si="100"/>
        <v/>
      </c>
      <c r="P60" s="261"/>
      <c r="Q60" s="261"/>
      <c r="R60" s="166" t="str">
        <f t="shared" si="101"/>
        <v/>
      </c>
      <c r="S60" s="174"/>
      <c r="T60" s="174"/>
      <c r="U60" s="166" t="str">
        <f t="shared" si="102"/>
        <v/>
      </c>
      <c r="V60" s="261"/>
      <c r="W60" s="261"/>
      <c r="X60" s="166" t="str">
        <f t="shared" si="103"/>
        <v/>
      </c>
      <c r="Y60" s="198"/>
      <c r="Z60" s="210"/>
      <c r="AA60" s="211"/>
      <c r="AB60" s="109"/>
      <c r="AC60" s="97"/>
      <c r="AD60" s="96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59"/>
      <c r="AR60" s="59"/>
      <c r="AS60" s="59"/>
      <c r="AT60" s="59"/>
      <c r="AU60" s="59"/>
      <c r="AV60" s="59"/>
      <c r="AW60" s="59"/>
    </row>
    <row r="61" spans="1:49" s="76" customFormat="1" ht="15" customHeight="1">
      <c r="A61" s="278" t="s">
        <v>368</v>
      </c>
      <c r="B61" s="197" t="s">
        <v>103</v>
      </c>
      <c r="C61" s="179">
        <v>7</v>
      </c>
      <c r="D61" s="170">
        <v>1.7</v>
      </c>
      <c r="E61" s="170">
        <v>1.5</v>
      </c>
      <c r="F61" s="170">
        <v>0</v>
      </c>
      <c r="G61" s="170">
        <v>0</v>
      </c>
      <c r="H61" s="170">
        <v>2</v>
      </c>
      <c r="I61" s="180">
        <v>754.1</v>
      </c>
      <c r="J61" s="345" t="s">
        <v>147</v>
      </c>
      <c r="K61" s="331"/>
      <c r="L61" s="159"/>
      <c r="M61" s="330" t="s">
        <v>399</v>
      </c>
      <c r="N61" s="331"/>
      <c r="O61" s="159"/>
      <c r="P61" s="335" t="s">
        <v>457</v>
      </c>
      <c r="Q61" s="336"/>
      <c r="R61" s="159"/>
      <c r="S61" s="326" t="s">
        <v>1</v>
      </c>
      <c r="T61" s="327"/>
      <c r="U61" s="159"/>
      <c r="V61" s="245" t="s">
        <v>339</v>
      </c>
      <c r="W61" s="255"/>
      <c r="X61" s="159"/>
      <c r="Y61" s="160" t="s">
        <v>106</v>
      </c>
      <c r="Z61" s="206"/>
      <c r="AA61" s="207"/>
      <c r="AB61" s="104" t="str">
        <f>A61</f>
        <v>r4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照燒百頁</v>
      </c>
      <c r="AF61" s="96" t="str">
        <f>M62&amp;" "&amp;M63&amp;" "&amp;M64&amp;" "&amp;M65&amp;" "&amp;M66&amp;" "&amp;M67</f>
        <v xml:space="preserve">百頁豆腐 胡蘿蔔 芹菜   </v>
      </c>
      <c r="AG61" s="96" t="str">
        <f>P61</f>
        <v>紅仁玉米炒蛋</v>
      </c>
      <c r="AH61" s="96" t="str">
        <f>P62&amp;" "&amp;P63&amp;" "&amp;P64&amp;" "&amp;P65&amp;" "&amp;P66&amp;" "&amp;P67</f>
        <v xml:space="preserve">雞蛋 胡蘿蔔 薑 冷凍玉米粒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104">S61</f>
        <v>時蔬</v>
      </c>
      <c r="AL61" s="96" t="str">
        <f t="shared" ref="AL61" si="105">S62&amp;" "&amp;S63&amp;" "&amp;S64&amp;" "&amp;S65&amp;" "&amp;S66&amp;" "&amp;S67</f>
        <v xml:space="preserve">蔬菜 薑    </v>
      </c>
      <c r="AM61" s="96" t="str">
        <f t="shared" ref="AM61" si="106">V61</f>
        <v>粉圓甜湯</v>
      </c>
      <c r="AN61" s="96" t="str">
        <f t="shared" ref="AN61" si="107">V62&amp;" "&amp;V63&amp;" "&amp;V64&amp;" "&amp;V65&amp;" "&amp;V66&amp;" "&amp;V67</f>
        <v xml:space="preserve">粉圓 紅砂糖 奶粉   </v>
      </c>
      <c r="AO61" s="96" t="str">
        <f>Y61</f>
        <v>點心</v>
      </c>
      <c r="AP61" s="96">
        <f>Z61</f>
        <v>0</v>
      </c>
      <c r="AQ61" s="92">
        <f t="shared" ref="AQ61:AQ92" si="108">C61</f>
        <v>7</v>
      </c>
      <c r="AR61" s="92">
        <f t="shared" ref="AR61:AR92" si="109">H61</f>
        <v>2</v>
      </c>
      <c r="AS61" s="92">
        <f t="shared" ref="AS61:AS92" si="110">E61</f>
        <v>1.5</v>
      </c>
      <c r="AT61" s="92">
        <f t="shared" ref="AT61:AT92" si="111">D61</f>
        <v>1.7</v>
      </c>
      <c r="AU61" s="92">
        <f t="shared" ref="AU61:AV92" si="112">F61</f>
        <v>0</v>
      </c>
      <c r="AV61" s="92">
        <f t="shared" si="112"/>
        <v>0</v>
      </c>
      <c r="AW61" s="92">
        <f t="shared" ref="AW61:AW92" si="113">I61</f>
        <v>754.1</v>
      </c>
    </row>
    <row r="62" spans="1:49" s="76" customFormat="1" ht="15" customHeight="1">
      <c r="A62" s="217"/>
      <c r="B62" s="197"/>
      <c r="C62" s="177"/>
      <c r="D62" s="163"/>
      <c r="E62" s="163"/>
      <c r="F62" s="163"/>
      <c r="G62" s="163"/>
      <c r="H62" s="163"/>
      <c r="I62" s="178"/>
      <c r="J62" s="259" t="s">
        <v>108</v>
      </c>
      <c r="K62" s="251">
        <v>7</v>
      </c>
      <c r="L62" s="166" t="str">
        <f t="shared" ref="L62:L67" si="114">IF(K62,"公斤","")</f>
        <v>公斤</v>
      </c>
      <c r="M62" s="287" t="s">
        <v>400</v>
      </c>
      <c r="N62" s="287">
        <v>7</v>
      </c>
      <c r="O62" s="166" t="str">
        <f t="shared" ref="O62:O67" si="115">IF(N62,"公斤","")</f>
        <v>公斤</v>
      </c>
      <c r="P62" s="251" t="s">
        <v>112</v>
      </c>
      <c r="Q62" s="251">
        <v>5.5</v>
      </c>
      <c r="R62" s="166" t="str">
        <f t="shared" ref="R62:R67" si="116">IF(Q62,"公斤","")</f>
        <v>公斤</v>
      </c>
      <c r="S62" s="173" t="s">
        <v>70</v>
      </c>
      <c r="T62" s="173">
        <v>7</v>
      </c>
      <c r="U62" s="166" t="str">
        <f t="shared" ref="U62:U67" si="117">IF(T62,"公斤","")</f>
        <v>公斤</v>
      </c>
      <c r="V62" s="113" t="s">
        <v>169</v>
      </c>
      <c r="W62" s="113">
        <v>3</v>
      </c>
      <c r="X62" s="166" t="str">
        <f t="shared" ref="X62:X67" si="118">IF(W62,"公斤","")</f>
        <v>公斤</v>
      </c>
      <c r="Y62" s="167" t="s">
        <v>106</v>
      </c>
      <c r="Z62" s="208"/>
      <c r="AA62" s="209"/>
      <c r="AB62" s="108"/>
      <c r="AC62" s="97"/>
      <c r="AD62" s="96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59"/>
      <c r="AR62" s="59"/>
      <c r="AS62" s="59"/>
      <c r="AT62" s="59"/>
      <c r="AU62" s="59"/>
      <c r="AV62" s="59"/>
      <c r="AW62" s="59"/>
    </row>
    <row r="63" spans="1:49" s="76" customFormat="1" ht="15" customHeight="1">
      <c r="A63" s="217"/>
      <c r="B63" s="197"/>
      <c r="C63" s="177"/>
      <c r="D63" s="163"/>
      <c r="E63" s="163"/>
      <c r="F63" s="163"/>
      <c r="G63" s="163"/>
      <c r="H63" s="163"/>
      <c r="I63" s="178"/>
      <c r="J63" s="259" t="s">
        <v>148</v>
      </c>
      <c r="K63" s="251">
        <v>3</v>
      </c>
      <c r="L63" s="166" t="str">
        <f t="shared" si="114"/>
        <v>公斤</v>
      </c>
      <c r="M63" s="257" t="s">
        <v>128</v>
      </c>
      <c r="N63" s="257">
        <v>1</v>
      </c>
      <c r="O63" s="166" t="str">
        <f t="shared" si="115"/>
        <v>公斤</v>
      </c>
      <c r="P63" s="251" t="s">
        <v>111</v>
      </c>
      <c r="Q63" s="251">
        <v>4</v>
      </c>
      <c r="R63" s="166" t="str">
        <f t="shared" si="116"/>
        <v>公斤</v>
      </c>
      <c r="S63" s="173" t="s">
        <v>114</v>
      </c>
      <c r="T63" s="173">
        <v>0.05</v>
      </c>
      <c r="U63" s="166" t="str">
        <f t="shared" si="117"/>
        <v>公斤</v>
      </c>
      <c r="V63" s="113" t="s">
        <v>134</v>
      </c>
      <c r="W63" s="113">
        <v>1</v>
      </c>
      <c r="X63" s="166" t="str">
        <f t="shared" si="118"/>
        <v>公斤</v>
      </c>
      <c r="Y63" s="172"/>
      <c r="Z63" s="208"/>
      <c r="AA63" s="209"/>
      <c r="AB63" s="108"/>
      <c r="AC63" s="97"/>
      <c r="AD63" s="96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59"/>
      <c r="AR63" s="59"/>
      <c r="AS63" s="59"/>
      <c r="AT63" s="59"/>
      <c r="AU63" s="59"/>
      <c r="AV63" s="59"/>
      <c r="AW63" s="59"/>
    </row>
    <row r="64" spans="1:49" s="76" customFormat="1" ht="15" customHeight="1">
      <c r="A64" s="217"/>
      <c r="B64" s="197"/>
      <c r="C64" s="177"/>
      <c r="D64" s="163"/>
      <c r="E64" s="163"/>
      <c r="F64" s="163"/>
      <c r="G64" s="163"/>
      <c r="H64" s="163"/>
      <c r="I64" s="178"/>
      <c r="J64" s="259"/>
      <c r="K64" s="251"/>
      <c r="L64" s="166" t="str">
        <f t="shared" si="114"/>
        <v/>
      </c>
      <c r="M64" s="257" t="s">
        <v>163</v>
      </c>
      <c r="N64" s="288">
        <v>2.5</v>
      </c>
      <c r="O64" s="166" t="str">
        <f t="shared" si="115"/>
        <v>公斤</v>
      </c>
      <c r="P64" s="251" t="s">
        <v>114</v>
      </c>
      <c r="Q64" s="251">
        <v>0.05</v>
      </c>
      <c r="R64" s="166" t="str">
        <f t="shared" si="116"/>
        <v>公斤</v>
      </c>
      <c r="S64" s="173"/>
      <c r="T64" s="173"/>
      <c r="U64" s="166" t="str">
        <f t="shared" si="117"/>
        <v/>
      </c>
      <c r="V64" s="296" t="s">
        <v>453</v>
      </c>
      <c r="W64" s="296">
        <v>1</v>
      </c>
      <c r="X64" s="166" t="str">
        <f t="shared" si="118"/>
        <v>公斤</v>
      </c>
      <c r="Y64" s="172"/>
      <c r="Z64" s="208"/>
      <c r="AA64" s="209"/>
      <c r="AB64" s="108"/>
      <c r="AC64" s="97"/>
      <c r="AD64" s="96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59"/>
      <c r="AR64" s="59"/>
      <c r="AS64" s="59"/>
      <c r="AT64" s="59"/>
      <c r="AU64" s="59"/>
      <c r="AV64" s="59"/>
      <c r="AW64" s="59"/>
    </row>
    <row r="65" spans="1:49" s="76" customFormat="1" ht="15" customHeight="1">
      <c r="A65" s="217"/>
      <c r="B65" s="196"/>
      <c r="C65" s="161"/>
      <c r="D65" s="162"/>
      <c r="E65" s="162"/>
      <c r="F65" s="162"/>
      <c r="G65" s="162"/>
      <c r="H65" s="162"/>
      <c r="I65" s="164"/>
      <c r="J65" s="259"/>
      <c r="K65" s="251"/>
      <c r="L65" s="166" t="str">
        <f t="shared" si="114"/>
        <v/>
      </c>
      <c r="M65" s="289"/>
      <c r="N65" s="290"/>
      <c r="O65" s="166" t="str">
        <f t="shared" si="115"/>
        <v/>
      </c>
      <c r="P65" s="300" t="s">
        <v>458</v>
      </c>
      <c r="Q65" s="300">
        <v>1</v>
      </c>
      <c r="R65" s="166" t="str">
        <f t="shared" si="116"/>
        <v>公斤</v>
      </c>
      <c r="S65" s="173"/>
      <c r="T65" s="173"/>
      <c r="U65" s="166" t="str">
        <f t="shared" si="117"/>
        <v/>
      </c>
      <c r="V65" s="251"/>
      <c r="W65" s="251"/>
      <c r="X65" s="166" t="str">
        <f t="shared" si="118"/>
        <v/>
      </c>
      <c r="Y65" s="172"/>
      <c r="Z65" s="208"/>
      <c r="AA65" s="209"/>
      <c r="AB65" s="108"/>
      <c r="AC65" s="97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59"/>
      <c r="AR65" s="59"/>
      <c r="AS65" s="59"/>
      <c r="AT65" s="59"/>
      <c r="AU65" s="59"/>
      <c r="AV65" s="59"/>
      <c r="AW65" s="59"/>
    </row>
    <row r="66" spans="1:49" s="76" customFormat="1" ht="15" customHeight="1">
      <c r="A66" s="217"/>
      <c r="B66" s="196"/>
      <c r="C66" s="161"/>
      <c r="D66" s="162"/>
      <c r="E66" s="162"/>
      <c r="F66" s="162"/>
      <c r="G66" s="162"/>
      <c r="H66" s="162"/>
      <c r="I66" s="164"/>
      <c r="J66" s="259"/>
      <c r="K66" s="251"/>
      <c r="L66" s="166" t="str">
        <f t="shared" si="114"/>
        <v/>
      </c>
      <c r="M66" s="251"/>
      <c r="N66" s="251"/>
      <c r="O66" s="166" t="str">
        <f t="shared" si="115"/>
        <v/>
      </c>
      <c r="P66" s="251"/>
      <c r="Q66" s="251"/>
      <c r="R66" s="166" t="str">
        <f t="shared" si="116"/>
        <v/>
      </c>
      <c r="S66" s="173"/>
      <c r="T66" s="173"/>
      <c r="U66" s="166" t="str">
        <f t="shared" si="117"/>
        <v/>
      </c>
      <c r="V66" s="251"/>
      <c r="W66" s="251"/>
      <c r="X66" s="166" t="str">
        <f t="shared" si="118"/>
        <v/>
      </c>
      <c r="Y66" s="172"/>
      <c r="Z66" s="208"/>
      <c r="AA66" s="209"/>
      <c r="AB66" s="108"/>
      <c r="AC66" s="97"/>
      <c r="AD66" s="96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59"/>
      <c r="AR66" s="59"/>
      <c r="AS66" s="59"/>
      <c r="AT66" s="59"/>
      <c r="AU66" s="59"/>
      <c r="AV66" s="59"/>
      <c r="AW66" s="59"/>
    </row>
    <row r="67" spans="1:49" s="76" customFormat="1" ht="15" customHeight="1" thickBot="1">
      <c r="A67" s="218"/>
      <c r="B67" s="303"/>
      <c r="C67" s="304"/>
      <c r="D67" s="305"/>
      <c r="E67" s="305"/>
      <c r="F67" s="305"/>
      <c r="G67" s="305"/>
      <c r="H67" s="305"/>
      <c r="I67" s="306"/>
      <c r="J67" s="260"/>
      <c r="K67" s="261"/>
      <c r="L67" s="175" t="str">
        <f t="shared" si="114"/>
        <v/>
      </c>
      <c r="M67" s="261"/>
      <c r="N67" s="261"/>
      <c r="O67" s="175" t="str">
        <f t="shared" si="115"/>
        <v/>
      </c>
      <c r="P67" s="261"/>
      <c r="Q67" s="261"/>
      <c r="R67" s="175" t="str">
        <f t="shared" si="116"/>
        <v/>
      </c>
      <c r="S67" s="204"/>
      <c r="T67" s="204"/>
      <c r="U67" s="175" t="str">
        <f t="shared" si="117"/>
        <v/>
      </c>
      <c r="V67" s="261"/>
      <c r="W67" s="261"/>
      <c r="X67" s="175" t="str">
        <f t="shared" si="118"/>
        <v/>
      </c>
      <c r="Y67" s="176"/>
      <c r="Z67" s="210"/>
      <c r="AA67" s="211"/>
      <c r="AB67" s="109"/>
      <c r="AC67" s="97"/>
      <c r="AD67" s="96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59"/>
      <c r="AR67" s="59"/>
      <c r="AS67" s="59"/>
      <c r="AT67" s="59"/>
      <c r="AU67" s="59"/>
      <c r="AV67" s="59"/>
      <c r="AW67" s="59"/>
    </row>
    <row r="68" spans="1:49" s="76" customFormat="1" ht="15" customHeight="1">
      <c r="A68" s="216" t="s">
        <v>369</v>
      </c>
      <c r="B68" s="197" t="s">
        <v>103</v>
      </c>
      <c r="C68" s="179">
        <v>5</v>
      </c>
      <c r="D68" s="170">
        <v>1.8</v>
      </c>
      <c r="E68" s="170">
        <v>1.6</v>
      </c>
      <c r="F68" s="170">
        <v>0</v>
      </c>
      <c r="G68" s="170">
        <v>0</v>
      </c>
      <c r="H68" s="170">
        <v>2</v>
      </c>
      <c r="I68" s="180">
        <v>618.6</v>
      </c>
      <c r="J68" s="332" t="s">
        <v>238</v>
      </c>
      <c r="K68" s="329"/>
      <c r="L68" s="199"/>
      <c r="M68" s="330" t="s">
        <v>401</v>
      </c>
      <c r="N68" s="341"/>
      <c r="O68" s="199"/>
      <c r="P68" s="247" t="s">
        <v>295</v>
      </c>
      <c r="Q68" s="256"/>
      <c r="R68" s="199"/>
      <c r="S68" s="326" t="s">
        <v>1</v>
      </c>
      <c r="T68" s="327"/>
      <c r="U68" s="199"/>
      <c r="V68" s="328" t="s">
        <v>437</v>
      </c>
      <c r="W68" s="329"/>
      <c r="X68" s="199"/>
      <c r="Y68" s="200" t="s">
        <v>106</v>
      </c>
      <c r="Z68" s="206" t="s">
        <v>133</v>
      </c>
      <c r="AA68" s="207"/>
      <c r="AB68" s="104" t="str">
        <f>A68</f>
        <v>r5</v>
      </c>
      <c r="AC68" s="96" t="str">
        <f>J68</f>
        <v>芝麻飯</v>
      </c>
      <c r="AD68" s="96" t="str">
        <f>J69&amp;" "&amp;J70&amp;" "&amp;J71&amp;" "&amp;J72&amp;" "&amp;J73&amp;" "&amp;J74</f>
        <v xml:space="preserve">米 芝麻(熟)    </v>
      </c>
      <c r="AE68" s="96" t="str">
        <f>M68</f>
        <v>京醬麵輪</v>
      </c>
      <c r="AF68" s="96" t="str">
        <f>M69&amp;" "&amp;M70&amp;" "&amp;M71&amp;" "&amp;M72&amp;" "&amp;M73&amp;" "&amp;M74</f>
        <v xml:space="preserve">麵輪 豆薯 胡蘿蔔 甜麵醬  </v>
      </c>
      <c r="AG68" s="96" t="str">
        <f>P68</f>
        <v>香炸薯餅</v>
      </c>
      <c r="AH68" s="96" t="str">
        <f>P69&amp;" "&amp;P70&amp;" "&amp;P71&amp;" "&amp;P72&amp;" "&amp;P73&amp;" "&amp;P74</f>
        <v xml:space="preserve">薯餅  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119">S68</f>
        <v>時蔬</v>
      </c>
      <c r="AL68" s="96" t="str">
        <f t="shared" ref="AL68" si="120">S69&amp;" "&amp;S70&amp;" "&amp;S71&amp;" "&amp;S72&amp;" "&amp;S73&amp;" "&amp;S74</f>
        <v xml:space="preserve">蔬菜 薑    </v>
      </c>
      <c r="AM68" s="96" t="str">
        <f t="shared" ref="AM68" si="121">V68</f>
        <v>時蔬湯</v>
      </c>
      <c r="AN68" s="96" t="str">
        <f t="shared" ref="AN68" si="122">V69&amp;" "&amp;V70&amp;" "&amp;V71&amp;" "&amp;V72&amp;" "&amp;V73&amp;" "&amp;V74</f>
        <v xml:space="preserve">時蔬 薑 素羊肉   </v>
      </c>
      <c r="AO68" s="96" t="str">
        <f>Y68</f>
        <v>點心</v>
      </c>
      <c r="AP68" s="96" t="str">
        <f>Z68</f>
        <v>有機豆奶</v>
      </c>
      <c r="AQ68" s="92">
        <f t="shared" ref="AQ68:AQ99" si="123">C68</f>
        <v>5</v>
      </c>
      <c r="AR68" s="92">
        <f t="shared" ref="AR68:AR99" si="124">H68</f>
        <v>2</v>
      </c>
      <c r="AS68" s="92">
        <f t="shared" ref="AS68:AS99" si="125">E68</f>
        <v>1.6</v>
      </c>
      <c r="AT68" s="92">
        <f t="shared" ref="AT68:AT99" si="126">D68</f>
        <v>1.8</v>
      </c>
      <c r="AU68" s="92">
        <f t="shared" ref="AU68:AV99" si="127">F68</f>
        <v>0</v>
      </c>
      <c r="AV68" s="92">
        <f t="shared" si="127"/>
        <v>0</v>
      </c>
      <c r="AW68" s="92">
        <f t="shared" ref="AW68:AW99" si="128">I68</f>
        <v>618.6</v>
      </c>
    </row>
    <row r="69" spans="1:49" s="76" customFormat="1" ht="15" customHeight="1">
      <c r="A69" s="217"/>
      <c r="B69" s="197"/>
      <c r="C69" s="177"/>
      <c r="D69" s="163"/>
      <c r="E69" s="163"/>
      <c r="F69" s="163"/>
      <c r="G69" s="163"/>
      <c r="H69" s="163"/>
      <c r="I69" s="178"/>
      <c r="J69" s="284" t="s">
        <v>108</v>
      </c>
      <c r="K69" s="284">
        <v>10</v>
      </c>
      <c r="L69" s="166" t="str">
        <f t="shared" ref="L69:L74" si="129">IF(K69,"公斤","")</f>
        <v>公斤</v>
      </c>
      <c r="M69" s="251" t="s">
        <v>218</v>
      </c>
      <c r="N69" s="251">
        <v>7</v>
      </c>
      <c r="O69" s="166" t="str">
        <f t="shared" ref="O69:O74" si="130">IF(N69,"公斤","")</f>
        <v>公斤</v>
      </c>
      <c r="P69" s="113" t="s">
        <v>296</v>
      </c>
      <c r="Q69" s="113">
        <v>6</v>
      </c>
      <c r="R69" s="166" t="str">
        <f t="shared" ref="R69:R74" si="131">IF(Q69,"公斤","")</f>
        <v>公斤</v>
      </c>
      <c r="S69" s="173" t="s">
        <v>70</v>
      </c>
      <c r="T69" s="173">
        <v>7</v>
      </c>
      <c r="U69" s="166" t="str">
        <f t="shared" ref="U69:U74" si="132">IF(T69,"公斤","")</f>
        <v>公斤</v>
      </c>
      <c r="V69" s="284" t="s">
        <v>1</v>
      </c>
      <c r="W69" s="284">
        <v>3</v>
      </c>
      <c r="X69" s="166" t="str">
        <f t="shared" ref="X69:X74" si="133">IF(W69,"公斤","")</f>
        <v>公斤</v>
      </c>
      <c r="Y69" s="167" t="s">
        <v>106</v>
      </c>
      <c r="Z69" s="208" t="s">
        <v>133</v>
      </c>
      <c r="AA69" s="209"/>
      <c r="AB69" s="108"/>
      <c r="AC69" s="97"/>
      <c r="AD69" s="96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59"/>
      <c r="AR69" s="59"/>
      <c r="AS69" s="59"/>
      <c r="AT69" s="59"/>
      <c r="AU69" s="59"/>
      <c r="AV69" s="59"/>
      <c r="AW69" s="59"/>
    </row>
    <row r="70" spans="1:49" s="76" customFormat="1" ht="15" customHeight="1">
      <c r="A70" s="217"/>
      <c r="B70" s="197"/>
      <c r="C70" s="177"/>
      <c r="D70" s="163"/>
      <c r="E70" s="163"/>
      <c r="F70" s="163"/>
      <c r="G70" s="163"/>
      <c r="H70" s="163"/>
      <c r="I70" s="178"/>
      <c r="J70" s="284" t="s">
        <v>149</v>
      </c>
      <c r="K70" s="284">
        <v>0.05</v>
      </c>
      <c r="L70" s="166" t="str">
        <f t="shared" si="129"/>
        <v>公斤</v>
      </c>
      <c r="M70" s="284" t="s">
        <v>265</v>
      </c>
      <c r="N70" s="284">
        <v>4.5</v>
      </c>
      <c r="O70" s="166" t="str">
        <f t="shared" si="130"/>
        <v>公斤</v>
      </c>
      <c r="P70" s="284"/>
      <c r="Q70" s="284"/>
      <c r="R70" s="166" t="str">
        <f t="shared" si="131"/>
        <v/>
      </c>
      <c r="S70" s="173" t="s">
        <v>114</v>
      </c>
      <c r="T70" s="173">
        <v>0.05</v>
      </c>
      <c r="U70" s="166" t="str">
        <f t="shared" si="132"/>
        <v>公斤</v>
      </c>
      <c r="V70" s="284" t="s">
        <v>114</v>
      </c>
      <c r="W70" s="284">
        <v>0.05</v>
      </c>
      <c r="X70" s="166" t="str">
        <f t="shared" si="133"/>
        <v>公斤</v>
      </c>
      <c r="Y70" s="172"/>
      <c r="Z70" s="208"/>
      <c r="AA70" s="209"/>
      <c r="AB70" s="108"/>
      <c r="AC70" s="97"/>
      <c r="AD70" s="96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59"/>
      <c r="AR70" s="59"/>
      <c r="AS70" s="59"/>
      <c r="AT70" s="59"/>
      <c r="AU70" s="59"/>
      <c r="AV70" s="59"/>
      <c r="AW70" s="59"/>
    </row>
    <row r="71" spans="1:49" s="76" customFormat="1" ht="15" customHeight="1">
      <c r="A71" s="217"/>
      <c r="B71" s="197"/>
      <c r="C71" s="177"/>
      <c r="D71" s="163"/>
      <c r="E71" s="163"/>
      <c r="F71" s="163"/>
      <c r="G71" s="163"/>
      <c r="H71" s="163"/>
      <c r="I71" s="178"/>
      <c r="J71" s="284"/>
      <c r="K71" s="284"/>
      <c r="L71" s="166" t="str">
        <f t="shared" si="129"/>
        <v/>
      </c>
      <c r="M71" s="291" t="s">
        <v>111</v>
      </c>
      <c r="N71" s="291">
        <v>1</v>
      </c>
      <c r="O71" s="166" t="str">
        <f t="shared" si="130"/>
        <v>公斤</v>
      </c>
      <c r="P71" s="284"/>
      <c r="Q71" s="284"/>
      <c r="R71" s="166" t="str">
        <f t="shared" si="131"/>
        <v/>
      </c>
      <c r="S71" s="173"/>
      <c r="T71" s="173"/>
      <c r="U71" s="166" t="str">
        <f t="shared" si="132"/>
        <v/>
      </c>
      <c r="V71" s="284" t="s">
        <v>162</v>
      </c>
      <c r="W71" s="284">
        <v>1</v>
      </c>
      <c r="X71" s="166" t="str">
        <f t="shared" si="133"/>
        <v>公斤</v>
      </c>
      <c r="Y71" s="172"/>
      <c r="Z71" s="208"/>
      <c r="AA71" s="209"/>
      <c r="AB71" s="108"/>
      <c r="AC71" s="97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59"/>
      <c r="AR71" s="59"/>
      <c r="AS71" s="59"/>
      <c r="AT71" s="59"/>
      <c r="AU71" s="59"/>
      <c r="AV71" s="59"/>
      <c r="AW71" s="59"/>
    </row>
    <row r="72" spans="1:49" s="76" customFormat="1" ht="15" customHeight="1">
      <c r="A72" s="217"/>
      <c r="B72" s="196"/>
      <c r="C72" s="161"/>
      <c r="D72" s="162"/>
      <c r="E72" s="162"/>
      <c r="F72" s="162"/>
      <c r="G72" s="162"/>
      <c r="H72" s="162"/>
      <c r="I72" s="164"/>
      <c r="J72" s="284"/>
      <c r="K72" s="284"/>
      <c r="L72" s="166" t="str">
        <f t="shared" si="129"/>
        <v/>
      </c>
      <c r="M72" s="284" t="s">
        <v>157</v>
      </c>
      <c r="N72" s="284"/>
      <c r="O72" s="166" t="str">
        <f t="shared" si="130"/>
        <v/>
      </c>
      <c r="P72" s="284"/>
      <c r="Q72" s="284"/>
      <c r="R72" s="166" t="str">
        <f t="shared" si="131"/>
        <v/>
      </c>
      <c r="S72" s="173"/>
      <c r="T72" s="173"/>
      <c r="U72" s="166" t="str">
        <f t="shared" si="132"/>
        <v/>
      </c>
      <c r="V72" s="284"/>
      <c r="W72" s="284"/>
      <c r="X72" s="166" t="str">
        <f t="shared" si="133"/>
        <v/>
      </c>
      <c r="Y72" s="172"/>
      <c r="Z72" s="208"/>
      <c r="AA72" s="209"/>
      <c r="AB72" s="108"/>
      <c r="AC72" s="97"/>
      <c r="AD72" s="96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59"/>
      <c r="AR72" s="59"/>
      <c r="AS72" s="59"/>
      <c r="AT72" s="59"/>
      <c r="AU72" s="59"/>
      <c r="AV72" s="59"/>
      <c r="AW72" s="59"/>
    </row>
    <row r="73" spans="1:49" s="76" customFormat="1" ht="15" customHeight="1">
      <c r="A73" s="217"/>
      <c r="B73" s="196"/>
      <c r="C73" s="161"/>
      <c r="D73" s="162"/>
      <c r="E73" s="162"/>
      <c r="F73" s="162"/>
      <c r="G73" s="162"/>
      <c r="H73" s="162"/>
      <c r="I73" s="164"/>
      <c r="J73" s="284"/>
      <c r="K73" s="284"/>
      <c r="L73" s="166" t="str">
        <f t="shared" si="129"/>
        <v/>
      </c>
      <c r="M73" s="284"/>
      <c r="N73" s="284"/>
      <c r="O73" s="166" t="str">
        <f t="shared" si="130"/>
        <v/>
      </c>
      <c r="P73" s="284"/>
      <c r="Q73" s="284"/>
      <c r="R73" s="166" t="str">
        <f t="shared" si="131"/>
        <v/>
      </c>
      <c r="S73" s="173"/>
      <c r="T73" s="173"/>
      <c r="U73" s="166" t="str">
        <f t="shared" si="132"/>
        <v/>
      </c>
      <c r="V73" s="284"/>
      <c r="W73" s="284"/>
      <c r="X73" s="166" t="str">
        <f t="shared" si="133"/>
        <v/>
      </c>
      <c r="Y73" s="172"/>
      <c r="Z73" s="208"/>
      <c r="AA73" s="209"/>
      <c r="AB73" s="108"/>
      <c r="AC73" s="97"/>
      <c r="AD73" s="96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59"/>
      <c r="AR73" s="59"/>
      <c r="AS73" s="59"/>
      <c r="AT73" s="59"/>
      <c r="AU73" s="59"/>
      <c r="AV73" s="59"/>
      <c r="AW73" s="59"/>
    </row>
    <row r="74" spans="1:49" s="76" customFormat="1" ht="15" customHeight="1" thickBot="1">
      <c r="A74" s="218"/>
      <c r="B74" s="303"/>
      <c r="C74" s="304"/>
      <c r="D74" s="305"/>
      <c r="E74" s="305"/>
      <c r="F74" s="305"/>
      <c r="G74" s="305"/>
      <c r="H74" s="305"/>
      <c r="I74" s="306"/>
      <c r="J74" s="285"/>
      <c r="K74" s="285"/>
      <c r="L74" s="175" t="str">
        <f t="shared" si="129"/>
        <v/>
      </c>
      <c r="M74" s="285"/>
      <c r="N74" s="285"/>
      <c r="O74" s="175" t="str">
        <f t="shared" si="130"/>
        <v/>
      </c>
      <c r="P74" s="285"/>
      <c r="Q74" s="285"/>
      <c r="R74" s="175" t="str">
        <f t="shared" si="131"/>
        <v/>
      </c>
      <c r="S74" s="204"/>
      <c r="T74" s="204"/>
      <c r="U74" s="175" t="str">
        <f t="shared" si="132"/>
        <v/>
      </c>
      <c r="V74" s="285"/>
      <c r="W74" s="285"/>
      <c r="X74" s="175" t="str">
        <f t="shared" si="133"/>
        <v/>
      </c>
      <c r="Y74" s="176"/>
      <c r="Z74" s="210"/>
      <c r="AA74" s="211"/>
      <c r="AB74" s="109"/>
      <c r="AC74" s="97"/>
      <c r="AD74" s="96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59"/>
      <c r="AR74" s="59"/>
      <c r="AS74" s="59"/>
      <c r="AT74" s="59"/>
      <c r="AU74" s="59"/>
      <c r="AV74" s="59"/>
      <c r="AW74" s="59"/>
    </row>
    <row r="75" spans="1:49" s="76" customFormat="1" ht="15" customHeight="1">
      <c r="A75" s="216" t="s">
        <v>370</v>
      </c>
      <c r="B75" s="197" t="s">
        <v>103</v>
      </c>
      <c r="C75" s="179">
        <v>5.2</v>
      </c>
      <c r="D75" s="170">
        <v>2.2999999999999998</v>
      </c>
      <c r="E75" s="170">
        <v>1.5</v>
      </c>
      <c r="F75" s="170">
        <v>0</v>
      </c>
      <c r="G75" s="170">
        <v>0</v>
      </c>
      <c r="H75" s="170">
        <v>3</v>
      </c>
      <c r="I75" s="180">
        <v>732.4</v>
      </c>
      <c r="J75" s="332" t="s">
        <v>209</v>
      </c>
      <c r="K75" s="329"/>
      <c r="L75" s="159"/>
      <c r="M75" s="330" t="s">
        <v>402</v>
      </c>
      <c r="N75" s="331"/>
      <c r="O75" s="159"/>
      <c r="P75" s="332" t="s">
        <v>424</v>
      </c>
      <c r="Q75" s="329"/>
      <c r="R75" s="159"/>
      <c r="S75" s="326" t="s">
        <v>1</v>
      </c>
      <c r="T75" s="327"/>
      <c r="U75" s="159"/>
      <c r="V75" s="245" t="s">
        <v>341</v>
      </c>
      <c r="W75" s="255"/>
      <c r="X75" s="159"/>
      <c r="Y75" s="160" t="s">
        <v>106</v>
      </c>
      <c r="Z75" s="206"/>
      <c r="AA75" s="207"/>
      <c r="AB75" s="104" t="str">
        <f>A75</f>
        <v>s1</v>
      </c>
      <c r="AC75" s="96" t="str">
        <f>J75</f>
        <v>白米飯</v>
      </c>
      <c r="AD75" s="96" t="str">
        <f>J76&amp;" "&amp;J77&amp;" "&amp;J78&amp;" "&amp;J79&amp;" "&amp;J80&amp;" "&amp;J81</f>
        <v xml:space="preserve">米     </v>
      </c>
      <c r="AE75" s="96" t="str">
        <f>M75</f>
        <v>茄汁豆包</v>
      </c>
      <c r="AF75" s="96" t="str">
        <f>M76&amp;" "&amp;M77&amp;" "&amp;M78&amp;" "&amp;M79&amp;" "&amp;M80&amp;" "&amp;M81</f>
        <v xml:space="preserve">豆包 芹菜 胡蘿蔔 大番茄 薑 </v>
      </c>
      <c r="AG75" s="96" t="str">
        <f>P75</f>
        <v>碎瓜豆干</v>
      </c>
      <c r="AH75" s="96" t="str">
        <f>P76&amp;" "&amp;P77&amp;" "&amp;P78&amp;" "&amp;P79&amp;" "&amp;P80&amp;" "&amp;P81</f>
        <v xml:space="preserve">豆干 醃漬花胡瓜 薑 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134">S75</f>
        <v>時蔬</v>
      </c>
      <c r="AL75" s="96" t="str">
        <f t="shared" ref="AL75" si="135">S76&amp;" "&amp;S77&amp;" "&amp;S78&amp;" "&amp;S79&amp;" "&amp;S80&amp;" "&amp;S81</f>
        <v xml:space="preserve">蔬菜 薑    </v>
      </c>
      <c r="AM75" s="96" t="str">
        <f t="shared" ref="AM75" si="136">V75</f>
        <v>玉米濃湯</v>
      </c>
      <c r="AN75" s="96" t="str">
        <f t="shared" ref="AN75" si="137">V76&amp;" "&amp;V77&amp;" "&amp;V78&amp;" "&amp;V79&amp;" "&amp;V80&amp;" "&amp;V81</f>
        <v xml:space="preserve">雞蛋 玉米粒 玉米濃湯調理包 胡蘿蔔  </v>
      </c>
      <c r="AO75" s="96" t="str">
        <f>Y75</f>
        <v>點心</v>
      </c>
      <c r="AP75" s="96">
        <f>Z75</f>
        <v>0</v>
      </c>
      <c r="AQ75" s="92">
        <f t="shared" ref="AQ75:AQ106" si="138">C75</f>
        <v>5.2</v>
      </c>
      <c r="AR75" s="92">
        <f t="shared" ref="AR75:AR106" si="139">H75</f>
        <v>3</v>
      </c>
      <c r="AS75" s="92">
        <f t="shared" ref="AS75:AS106" si="140">E75</f>
        <v>1.5</v>
      </c>
      <c r="AT75" s="92">
        <f t="shared" ref="AT75:AT106" si="141">D75</f>
        <v>2.2999999999999998</v>
      </c>
      <c r="AU75" s="92">
        <f t="shared" ref="AU75:AV106" si="142">F75</f>
        <v>0</v>
      </c>
      <c r="AV75" s="92">
        <f t="shared" si="142"/>
        <v>0</v>
      </c>
      <c r="AW75" s="92">
        <f t="shared" ref="AW75:AW106" si="143">I75</f>
        <v>732.4</v>
      </c>
    </row>
    <row r="76" spans="1:49" s="76" customFormat="1" ht="15" customHeight="1">
      <c r="A76" s="217"/>
      <c r="B76" s="197"/>
      <c r="C76" s="177"/>
      <c r="D76" s="163"/>
      <c r="E76" s="163"/>
      <c r="F76" s="163"/>
      <c r="G76" s="163"/>
      <c r="H76" s="163"/>
      <c r="I76" s="178"/>
      <c r="J76" s="284" t="s">
        <v>129</v>
      </c>
      <c r="K76" s="284">
        <v>10</v>
      </c>
      <c r="L76" s="166" t="str">
        <f t="shared" ref="L76:L81" si="144">IF(K76,"公斤","")</f>
        <v>公斤</v>
      </c>
      <c r="M76" s="251" t="s">
        <v>221</v>
      </c>
      <c r="N76" s="251">
        <v>6</v>
      </c>
      <c r="O76" s="166" t="str">
        <f t="shared" ref="O76:O81" si="145">IF(N76,"公斤","")</f>
        <v>公斤</v>
      </c>
      <c r="P76" s="284" t="s">
        <v>216</v>
      </c>
      <c r="Q76" s="284">
        <v>3</v>
      </c>
      <c r="R76" s="166" t="str">
        <f t="shared" ref="R76:R81" si="146">IF(Q76,"公斤","")</f>
        <v>公斤</v>
      </c>
      <c r="S76" s="173" t="s">
        <v>70</v>
      </c>
      <c r="T76" s="173">
        <v>7</v>
      </c>
      <c r="U76" s="166" t="str">
        <f t="shared" ref="U76:U81" si="147">IF(T76,"公斤","")</f>
        <v>公斤</v>
      </c>
      <c r="V76" s="113" t="s">
        <v>112</v>
      </c>
      <c r="W76" s="113">
        <v>1.5</v>
      </c>
      <c r="X76" s="166" t="str">
        <f t="shared" ref="X76:X81" si="148">IF(W76,"公斤","")</f>
        <v>公斤</v>
      </c>
      <c r="Y76" s="167" t="s">
        <v>106</v>
      </c>
      <c r="Z76" s="208"/>
      <c r="AA76" s="209"/>
      <c r="AB76" s="108"/>
      <c r="AC76" s="97"/>
      <c r="AD76" s="96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59"/>
      <c r="AR76" s="59"/>
      <c r="AS76" s="59"/>
      <c r="AT76" s="59"/>
      <c r="AU76" s="59"/>
      <c r="AV76" s="59"/>
      <c r="AW76" s="59"/>
    </row>
    <row r="77" spans="1:49" s="76" customFormat="1" ht="15" customHeight="1">
      <c r="A77" s="217"/>
      <c r="B77" s="197"/>
      <c r="C77" s="177"/>
      <c r="D77" s="163"/>
      <c r="E77" s="163"/>
      <c r="F77" s="163"/>
      <c r="G77" s="163"/>
      <c r="H77" s="163"/>
      <c r="I77" s="178"/>
      <c r="J77" s="284"/>
      <c r="K77" s="284"/>
      <c r="L77" s="166" t="str">
        <f t="shared" si="144"/>
        <v/>
      </c>
      <c r="M77" s="251" t="s">
        <v>155</v>
      </c>
      <c r="N77" s="251">
        <v>2</v>
      </c>
      <c r="O77" s="166" t="str">
        <f t="shared" si="145"/>
        <v>公斤</v>
      </c>
      <c r="P77" s="284" t="s">
        <v>415</v>
      </c>
      <c r="Q77" s="284">
        <v>2</v>
      </c>
      <c r="R77" s="166" t="str">
        <f t="shared" si="146"/>
        <v>公斤</v>
      </c>
      <c r="S77" s="173" t="s">
        <v>114</v>
      </c>
      <c r="T77" s="173">
        <v>0.05</v>
      </c>
      <c r="U77" s="166" t="str">
        <f t="shared" si="147"/>
        <v>公斤</v>
      </c>
      <c r="V77" s="113" t="s">
        <v>342</v>
      </c>
      <c r="W77" s="113">
        <v>2</v>
      </c>
      <c r="X77" s="166" t="str">
        <f t="shared" si="148"/>
        <v>公斤</v>
      </c>
      <c r="Y77" s="172"/>
      <c r="Z77" s="208"/>
      <c r="AA77" s="209"/>
      <c r="AB77" s="108"/>
      <c r="AC77" s="97"/>
      <c r="AD77" s="96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59"/>
      <c r="AR77" s="59"/>
      <c r="AS77" s="59"/>
      <c r="AT77" s="59"/>
      <c r="AU77" s="59"/>
      <c r="AV77" s="59"/>
      <c r="AW77" s="59"/>
    </row>
    <row r="78" spans="1:49" s="76" customFormat="1" ht="15" customHeight="1">
      <c r="A78" s="217"/>
      <c r="B78" s="196"/>
      <c r="C78" s="161"/>
      <c r="D78" s="162"/>
      <c r="E78" s="162"/>
      <c r="F78" s="162"/>
      <c r="G78" s="162"/>
      <c r="H78" s="162"/>
      <c r="I78" s="164"/>
      <c r="J78" s="284"/>
      <c r="K78" s="284"/>
      <c r="L78" s="166" t="str">
        <f t="shared" si="144"/>
        <v/>
      </c>
      <c r="M78" s="258" t="s">
        <v>128</v>
      </c>
      <c r="N78" s="258">
        <v>0.5</v>
      </c>
      <c r="O78" s="166" t="str">
        <f t="shared" si="145"/>
        <v>公斤</v>
      </c>
      <c r="P78" s="284" t="s">
        <v>131</v>
      </c>
      <c r="Q78" s="284">
        <v>0.05</v>
      </c>
      <c r="R78" s="166" t="str">
        <f t="shared" si="146"/>
        <v>公斤</v>
      </c>
      <c r="S78" s="173"/>
      <c r="T78" s="173"/>
      <c r="U78" s="166" t="str">
        <f t="shared" si="147"/>
        <v/>
      </c>
      <c r="V78" s="113" t="s">
        <v>170</v>
      </c>
      <c r="W78" s="113"/>
      <c r="X78" s="166" t="str">
        <f t="shared" si="148"/>
        <v/>
      </c>
      <c r="Y78" s="172"/>
      <c r="Z78" s="208"/>
      <c r="AA78" s="209"/>
      <c r="AB78" s="108"/>
      <c r="AC78" s="97"/>
      <c r="AD78" s="96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59"/>
      <c r="AR78" s="59"/>
      <c r="AS78" s="59"/>
      <c r="AT78" s="59"/>
      <c r="AU78" s="59"/>
      <c r="AV78" s="59"/>
      <c r="AW78" s="59"/>
    </row>
    <row r="79" spans="1:49" s="76" customFormat="1" ht="15" customHeight="1">
      <c r="A79" s="217"/>
      <c r="B79" s="196"/>
      <c r="C79" s="161"/>
      <c r="D79" s="162"/>
      <c r="E79" s="162"/>
      <c r="F79" s="162"/>
      <c r="G79" s="162"/>
      <c r="H79" s="162"/>
      <c r="I79" s="164"/>
      <c r="J79" s="284"/>
      <c r="K79" s="284"/>
      <c r="L79" s="166" t="str">
        <f t="shared" si="144"/>
        <v/>
      </c>
      <c r="M79" s="251" t="s">
        <v>403</v>
      </c>
      <c r="N79" s="251">
        <v>2</v>
      </c>
      <c r="O79" s="166" t="str">
        <f t="shared" si="145"/>
        <v>公斤</v>
      </c>
      <c r="P79" s="284"/>
      <c r="Q79" s="284"/>
      <c r="R79" s="166" t="str">
        <f t="shared" si="146"/>
        <v/>
      </c>
      <c r="S79" s="173"/>
      <c r="T79" s="173"/>
      <c r="U79" s="166" t="str">
        <f t="shared" si="147"/>
        <v/>
      </c>
      <c r="V79" s="113" t="s">
        <v>111</v>
      </c>
      <c r="W79" s="113">
        <v>1.5</v>
      </c>
      <c r="X79" s="166" t="str">
        <f t="shared" si="148"/>
        <v>公斤</v>
      </c>
      <c r="Y79" s="172"/>
      <c r="Z79" s="208"/>
      <c r="AA79" s="209"/>
      <c r="AB79" s="108"/>
      <c r="AC79" s="97"/>
      <c r="AD79" s="96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59"/>
      <c r="AR79" s="59"/>
      <c r="AS79" s="59"/>
      <c r="AT79" s="59"/>
      <c r="AU79" s="59"/>
      <c r="AV79" s="59"/>
      <c r="AW79" s="59"/>
    </row>
    <row r="80" spans="1:49" s="76" customFormat="1" ht="15" customHeight="1">
      <c r="A80" s="217"/>
      <c r="B80" s="196"/>
      <c r="C80" s="161"/>
      <c r="D80" s="162"/>
      <c r="E80" s="162"/>
      <c r="F80" s="162"/>
      <c r="G80" s="162"/>
      <c r="H80" s="162"/>
      <c r="I80" s="164"/>
      <c r="J80" s="284"/>
      <c r="K80" s="284"/>
      <c r="L80" s="166" t="str">
        <f t="shared" si="144"/>
        <v/>
      </c>
      <c r="M80" s="251" t="s">
        <v>131</v>
      </c>
      <c r="N80" s="251">
        <v>0.05</v>
      </c>
      <c r="O80" s="166" t="str">
        <f t="shared" si="145"/>
        <v>公斤</v>
      </c>
      <c r="P80" s="284"/>
      <c r="Q80" s="284"/>
      <c r="R80" s="166" t="str">
        <f t="shared" si="146"/>
        <v/>
      </c>
      <c r="S80" s="173"/>
      <c r="T80" s="173"/>
      <c r="U80" s="166" t="str">
        <f t="shared" si="147"/>
        <v/>
      </c>
      <c r="V80" s="284"/>
      <c r="W80" s="284"/>
      <c r="X80" s="166" t="str">
        <f t="shared" si="148"/>
        <v/>
      </c>
      <c r="Y80" s="172"/>
      <c r="Z80" s="208"/>
      <c r="AA80" s="209"/>
      <c r="AB80" s="108"/>
      <c r="AC80" s="97"/>
      <c r="AD80" s="96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59"/>
      <c r="AR80" s="59"/>
      <c r="AS80" s="59"/>
      <c r="AT80" s="59"/>
      <c r="AU80" s="59"/>
      <c r="AV80" s="59"/>
      <c r="AW80" s="59"/>
    </row>
    <row r="81" spans="1:49" s="76" customFormat="1" ht="15" customHeight="1" thickBot="1">
      <c r="A81" s="218"/>
      <c r="B81" s="303"/>
      <c r="C81" s="304"/>
      <c r="D81" s="305"/>
      <c r="E81" s="305"/>
      <c r="F81" s="305"/>
      <c r="G81" s="305"/>
      <c r="H81" s="305"/>
      <c r="I81" s="306"/>
      <c r="J81" s="285"/>
      <c r="K81" s="285"/>
      <c r="L81" s="175" t="str">
        <f t="shared" si="144"/>
        <v/>
      </c>
      <c r="M81" s="261"/>
      <c r="N81" s="261"/>
      <c r="O81" s="175" t="str">
        <f t="shared" si="145"/>
        <v/>
      </c>
      <c r="P81" s="285"/>
      <c r="Q81" s="285"/>
      <c r="R81" s="175" t="str">
        <f t="shared" si="146"/>
        <v/>
      </c>
      <c r="S81" s="204"/>
      <c r="T81" s="204"/>
      <c r="U81" s="175" t="str">
        <f t="shared" si="147"/>
        <v/>
      </c>
      <c r="V81" s="285"/>
      <c r="W81" s="285"/>
      <c r="X81" s="175" t="str">
        <f t="shared" si="148"/>
        <v/>
      </c>
      <c r="Y81" s="176"/>
      <c r="Z81" s="210"/>
      <c r="AA81" s="211"/>
      <c r="AB81" s="109"/>
      <c r="AC81" s="97"/>
      <c r="AD81" s="96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59"/>
      <c r="AR81" s="59"/>
      <c r="AS81" s="59"/>
      <c r="AT81" s="59"/>
      <c r="AU81" s="59"/>
      <c r="AV81" s="59"/>
      <c r="AW81" s="59"/>
    </row>
    <row r="82" spans="1:49" s="76" customFormat="1" ht="15" customHeight="1">
      <c r="A82" s="216" t="s">
        <v>371</v>
      </c>
      <c r="B82" s="197" t="s">
        <v>103</v>
      </c>
      <c r="C82" s="179">
        <v>5</v>
      </c>
      <c r="D82" s="170">
        <v>1.8</v>
      </c>
      <c r="E82" s="170">
        <v>1.5</v>
      </c>
      <c r="F82" s="170">
        <v>0</v>
      </c>
      <c r="G82" s="170">
        <v>0</v>
      </c>
      <c r="H82" s="170">
        <v>2.2000000000000002</v>
      </c>
      <c r="I82" s="180">
        <v>630.4</v>
      </c>
      <c r="J82" s="332" t="s">
        <v>172</v>
      </c>
      <c r="K82" s="329"/>
      <c r="L82" s="159"/>
      <c r="M82" s="330" t="s">
        <v>404</v>
      </c>
      <c r="N82" s="331"/>
      <c r="O82" s="159"/>
      <c r="P82" s="247" t="s">
        <v>299</v>
      </c>
      <c r="Q82" s="256"/>
      <c r="R82" s="159"/>
      <c r="S82" s="326" t="s">
        <v>1</v>
      </c>
      <c r="T82" s="327"/>
      <c r="U82" s="159"/>
      <c r="V82" s="328" t="s">
        <v>438</v>
      </c>
      <c r="W82" s="329"/>
      <c r="X82" s="159"/>
      <c r="Y82" s="160" t="s">
        <v>106</v>
      </c>
      <c r="Z82" s="206"/>
      <c r="AA82" s="207"/>
      <c r="AB82" s="104" t="str">
        <f>A82</f>
        <v>s2</v>
      </c>
      <c r="AC82" s="96" t="str">
        <f>J82</f>
        <v>糙米飯</v>
      </c>
      <c r="AD82" s="96" t="str">
        <f>J83&amp;" "&amp;J84&amp;" "&amp;J85&amp;" "&amp;J86&amp;" "&amp;J87&amp;" "&amp;J88</f>
        <v xml:space="preserve">米 糙米    </v>
      </c>
      <c r="AE82" s="96" t="str">
        <f>M82</f>
        <v>洋芋若片</v>
      </c>
      <c r="AF82" s="96" t="str">
        <f>M83&amp;" "&amp;M84&amp;" "&amp;M85&amp;" "&amp;M86&amp;" "&amp;M87&amp;" "&amp;M88</f>
        <v xml:space="preserve">素肉 馬鈴薯 胡蘿蔔 薑  </v>
      </c>
      <c r="AG82" s="96" t="str">
        <f>P82</f>
        <v>沙茶凍腐</v>
      </c>
      <c r="AH82" s="96" t="str">
        <f>P83&amp;" "&amp;P84&amp;" "&amp;P85&amp;" "&amp;P86&amp;" "&amp;P87&amp;" "&amp;P88</f>
        <v xml:space="preserve">凍豆腐 秀珍菇 乾香菇 素沙茶醬 薑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149">S82</f>
        <v>時蔬</v>
      </c>
      <c r="AL82" s="96" t="str">
        <f t="shared" ref="AL82" si="150">S83&amp;" "&amp;S84&amp;" "&amp;S85&amp;" "&amp;S86&amp;" "&amp;S87&amp;" "&amp;S88</f>
        <v xml:space="preserve">蔬菜 薑    </v>
      </c>
      <c r="AM82" s="96" t="str">
        <f t="shared" ref="AM82" si="151">V82</f>
        <v>時蔬湯</v>
      </c>
      <c r="AN82" s="96" t="str">
        <f t="shared" ref="AN82" si="152">V83&amp;" "&amp;V84&amp;" "&amp;V85&amp;" "&amp;V86&amp;" "&amp;V87&amp;" "&amp;V88</f>
        <v xml:space="preserve">時蔬 紅蘿蔔 薑   </v>
      </c>
      <c r="AO82" s="96" t="str">
        <f>Y82</f>
        <v>點心</v>
      </c>
      <c r="AP82" s="96">
        <f>Z82</f>
        <v>0</v>
      </c>
      <c r="AQ82" s="92">
        <f t="shared" ref="AQ82:AQ113" si="153">C82</f>
        <v>5</v>
      </c>
      <c r="AR82" s="92">
        <f t="shared" ref="AR82:AR113" si="154">H82</f>
        <v>2.2000000000000002</v>
      </c>
      <c r="AS82" s="92">
        <f t="shared" ref="AS82:AS113" si="155">E82</f>
        <v>1.5</v>
      </c>
      <c r="AT82" s="92">
        <f t="shared" ref="AT82:AT113" si="156">D82</f>
        <v>1.8</v>
      </c>
      <c r="AU82" s="92">
        <f t="shared" ref="AU82:AV113" si="157">F82</f>
        <v>0</v>
      </c>
      <c r="AV82" s="92">
        <f t="shared" si="157"/>
        <v>0</v>
      </c>
      <c r="AW82" s="92">
        <f t="shared" ref="AW82:AW113" si="158">I82</f>
        <v>630.4</v>
      </c>
    </row>
    <row r="83" spans="1:49" s="76" customFormat="1" ht="15" customHeight="1">
      <c r="A83" s="217"/>
      <c r="B83" s="197"/>
      <c r="C83" s="177"/>
      <c r="D83" s="163"/>
      <c r="E83" s="163"/>
      <c r="F83" s="163"/>
      <c r="G83" s="163"/>
      <c r="H83" s="163"/>
      <c r="I83" s="178"/>
      <c r="J83" s="284" t="s">
        <v>129</v>
      </c>
      <c r="K83" s="284">
        <v>7</v>
      </c>
      <c r="L83" s="166" t="str">
        <f t="shared" ref="L83:L88" si="159">IF(K83,"公斤","")</f>
        <v>公斤</v>
      </c>
      <c r="M83" s="292" t="s">
        <v>405</v>
      </c>
      <c r="N83" s="284">
        <v>2</v>
      </c>
      <c r="O83" s="166" t="str">
        <f t="shared" ref="O83:O88" si="160">IF(N83,"公斤","")</f>
        <v>公斤</v>
      </c>
      <c r="P83" s="113" t="s">
        <v>300</v>
      </c>
      <c r="Q83" s="113">
        <v>4</v>
      </c>
      <c r="R83" s="166" t="str">
        <f t="shared" ref="R83:R88" si="161">IF(Q83,"公斤","")</f>
        <v>公斤</v>
      </c>
      <c r="S83" s="173" t="s">
        <v>70</v>
      </c>
      <c r="T83" s="173">
        <v>7</v>
      </c>
      <c r="U83" s="166" t="str">
        <f t="shared" ref="U83:U88" si="162">IF(T83,"公斤","")</f>
        <v>公斤</v>
      </c>
      <c r="V83" s="284" t="s">
        <v>132</v>
      </c>
      <c r="W83" s="284">
        <v>4</v>
      </c>
      <c r="X83" s="166" t="str">
        <f t="shared" ref="X83:X88" si="163">IF(W83,"公斤","")</f>
        <v>公斤</v>
      </c>
      <c r="Y83" s="167" t="s">
        <v>106</v>
      </c>
      <c r="Z83" s="208"/>
      <c r="AA83" s="209"/>
      <c r="AB83" s="108"/>
      <c r="AC83" s="97"/>
      <c r="AD83" s="96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59"/>
      <c r="AR83" s="59"/>
      <c r="AS83" s="59"/>
      <c r="AT83" s="59"/>
      <c r="AU83" s="59"/>
      <c r="AV83" s="59"/>
      <c r="AW83" s="59"/>
    </row>
    <row r="84" spans="1:49" s="76" customFormat="1" ht="15" customHeight="1">
      <c r="A84" s="217"/>
      <c r="B84" s="197"/>
      <c r="C84" s="177"/>
      <c r="D84" s="163"/>
      <c r="E84" s="163"/>
      <c r="F84" s="163"/>
      <c r="G84" s="163"/>
      <c r="H84" s="163"/>
      <c r="I84" s="178"/>
      <c r="J84" s="284" t="s">
        <v>130</v>
      </c>
      <c r="K84" s="284">
        <v>3</v>
      </c>
      <c r="L84" s="166" t="str">
        <f t="shared" si="159"/>
        <v>公斤</v>
      </c>
      <c r="M84" s="254" t="s">
        <v>268</v>
      </c>
      <c r="N84" s="254">
        <v>3</v>
      </c>
      <c r="O84" s="166" t="str">
        <f t="shared" si="160"/>
        <v>公斤</v>
      </c>
      <c r="P84" s="113" t="s">
        <v>301</v>
      </c>
      <c r="Q84" s="113">
        <v>3</v>
      </c>
      <c r="R84" s="166" t="str">
        <f t="shared" si="161"/>
        <v>公斤</v>
      </c>
      <c r="S84" s="173" t="s">
        <v>114</v>
      </c>
      <c r="T84" s="173">
        <v>0.05</v>
      </c>
      <c r="U84" s="166" t="str">
        <f t="shared" si="162"/>
        <v>公斤</v>
      </c>
      <c r="V84" s="284" t="s">
        <v>409</v>
      </c>
      <c r="W84" s="284">
        <v>0.5</v>
      </c>
      <c r="X84" s="166" t="str">
        <f t="shared" si="163"/>
        <v>公斤</v>
      </c>
      <c r="Y84" s="172"/>
      <c r="Z84" s="208"/>
      <c r="AA84" s="209"/>
      <c r="AB84" s="108"/>
      <c r="AC84" s="97"/>
      <c r="AD84" s="96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59"/>
      <c r="AR84" s="59"/>
      <c r="AS84" s="59"/>
      <c r="AT84" s="59"/>
      <c r="AU84" s="59"/>
      <c r="AV84" s="59"/>
      <c r="AW84" s="59"/>
    </row>
    <row r="85" spans="1:49" s="76" customFormat="1" ht="15" customHeight="1">
      <c r="A85" s="217"/>
      <c r="B85" s="197"/>
      <c r="C85" s="177"/>
      <c r="D85" s="163"/>
      <c r="E85" s="163"/>
      <c r="F85" s="163"/>
      <c r="G85" s="163"/>
      <c r="H85" s="163"/>
      <c r="I85" s="178"/>
      <c r="J85" s="284"/>
      <c r="K85" s="284"/>
      <c r="L85" s="166" t="str">
        <f t="shared" si="159"/>
        <v/>
      </c>
      <c r="M85" s="254" t="s">
        <v>111</v>
      </c>
      <c r="N85" s="254">
        <v>1</v>
      </c>
      <c r="O85" s="166" t="str">
        <f t="shared" si="160"/>
        <v>公斤</v>
      </c>
      <c r="P85" s="113" t="s">
        <v>191</v>
      </c>
      <c r="Q85" s="250">
        <v>0.01</v>
      </c>
      <c r="R85" s="166" t="str">
        <f t="shared" si="161"/>
        <v>公斤</v>
      </c>
      <c r="S85" s="173"/>
      <c r="T85" s="173"/>
      <c r="U85" s="166" t="str">
        <f t="shared" si="162"/>
        <v/>
      </c>
      <c r="V85" s="284" t="s">
        <v>131</v>
      </c>
      <c r="W85" s="284">
        <v>0.05</v>
      </c>
      <c r="X85" s="166" t="str">
        <f t="shared" si="163"/>
        <v>公斤</v>
      </c>
      <c r="Y85" s="172"/>
      <c r="Z85" s="208"/>
      <c r="AA85" s="209"/>
      <c r="AB85" s="108"/>
      <c r="AC85" s="97"/>
      <c r="AD85" s="96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59"/>
      <c r="AR85" s="59"/>
      <c r="AS85" s="59"/>
      <c r="AT85" s="59"/>
      <c r="AU85" s="59"/>
      <c r="AV85" s="59"/>
      <c r="AW85" s="59"/>
    </row>
    <row r="86" spans="1:49" s="76" customFormat="1" ht="15" customHeight="1">
      <c r="A86" s="217"/>
      <c r="B86" s="196"/>
      <c r="C86" s="161"/>
      <c r="D86" s="162"/>
      <c r="E86" s="162"/>
      <c r="F86" s="162"/>
      <c r="G86" s="162"/>
      <c r="H86" s="162"/>
      <c r="I86" s="164"/>
      <c r="J86" s="284"/>
      <c r="K86" s="284"/>
      <c r="L86" s="166" t="str">
        <f t="shared" si="159"/>
        <v/>
      </c>
      <c r="M86" s="284" t="s">
        <v>131</v>
      </c>
      <c r="N86" s="284">
        <v>0.05</v>
      </c>
      <c r="O86" s="166" t="str">
        <f t="shared" si="160"/>
        <v>公斤</v>
      </c>
      <c r="P86" s="113" t="s">
        <v>212</v>
      </c>
      <c r="Q86" s="113"/>
      <c r="R86" s="166" t="str">
        <f t="shared" si="161"/>
        <v/>
      </c>
      <c r="S86" s="173"/>
      <c r="T86" s="173"/>
      <c r="U86" s="166" t="str">
        <f t="shared" si="162"/>
        <v/>
      </c>
      <c r="V86" s="284"/>
      <c r="W86" s="284"/>
      <c r="X86" s="166" t="str">
        <f t="shared" si="163"/>
        <v/>
      </c>
      <c r="Y86" s="172"/>
      <c r="Z86" s="208"/>
      <c r="AA86" s="209"/>
      <c r="AB86" s="108"/>
      <c r="AC86" s="97"/>
      <c r="AD86" s="96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59"/>
      <c r="AR86" s="59"/>
      <c r="AS86" s="59"/>
      <c r="AT86" s="59"/>
      <c r="AU86" s="59"/>
      <c r="AV86" s="59"/>
      <c r="AW86" s="59"/>
    </row>
    <row r="87" spans="1:49" s="76" customFormat="1" ht="15" customHeight="1">
      <c r="A87" s="217"/>
      <c r="B87" s="196"/>
      <c r="C87" s="161"/>
      <c r="D87" s="162"/>
      <c r="E87" s="162"/>
      <c r="F87" s="162"/>
      <c r="G87" s="162"/>
      <c r="H87" s="162"/>
      <c r="I87" s="164"/>
      <c r="J87" s="284"/>
      <c r="K87" s="284"/>
      <c r="L87" s="166" t="str">
        <f t="shared" si="159"/>
        <v/>
      </c>
      <c r="M87" s="284"/>
      <c r="N87" s="284"/>
      <c r="O87" s="166" t="str">
        <f t="shared" si="160"/>
        <v/>
      </c>
      <c r="P87" s="284" t="s">
        <v>131</v>
      </c>
      <c r="Q87" s="284">
        <v>0.05</v>
      </c>
      <c r="R87" s="166" t="str">
        <f t="shared" si="161"/>
        <v>公斤</v>
      </c>
      <c r="S87" s="173"/>
      <c r="T87" s="173"/>
      <c r="U87" s="166" t="str">
        <f t="shared" si="162"/>
        <v/>
      </c>
      <c r="V87" s="284"/>
      <c r="W87" s="284"/>
      <c r="X87" s="166" t="str">
        <f t="shared" si="163"/>
        <v/>
      </c>
      <c r="Y87" s="172"/>
      <c r="Z87" s="208"/>
      <c r="AA87" s="209"/>
      <c r="AB87" s="108"/>
      <c r="AC87" s="97"/>
      <c r="AD87" s="96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59"/>
      <c r="AR87" s="59"/>
      <c r="AS87" s="59"/>
      <c r="AT87" s="59"/>
      <c r="AU87" s="59"/>
      <c r="AV87" s="59"/>
      <c r="AW87" s="59"/>
    </row>
    <row r="88" spans="1:49" s="76" customFormat="1" ht="15" customHeight="1" thickBot="1">
      <c r="A88" s="218"/>
      <c r="B88" s="303"/>
      <c r="C88" s="304"/>
      <c r="D88" s="305"/>
      <c r="E88" s="305"/>
      <c r="F88" s="305"/>
      <c r="G88" s="305"/>
      <c r="H88" s="305"/>
      <c r="I88" s="306"/>
      <c r="J88" s="285"/>
      <c r="K88" s="285"/>
      <c r="L88" s="175" t="str">
        <f t="shared" si="159"/>
        <v/>
      </c>
      <c r="M88" s="285"/>
      <c r="N88" s="285"/>
      <c r="O88" s="175" t="str">
        <f t="shared" si="160"/>
        <v/>
      </c>
      <c r="P88" s="285"/>
      <c r="Q88" s="285"/>
      <c r="R88" s="175" t="str">
        <f t="shared" si="161"/>
        <v/>
      </c>
      <c r="S88" s="204"/>
      <c r="T88" s="204"/>
      <c r="U88" s="175" t="str">
        <f t="shared" si="162"/>
        <v/>
      </c>
      <c r="V88" s="285"/>
      <c r="W88" s="285"/>
      <c r="X88" s="175" t="str">
        <f t="shared" si="163"/>
        <v/>
      </c>
      <c r="Y88" s="176"/>
      <c r="Z88" s="210"/>
      <c r="AA88" s="211"/>
      <c r="AB88" s="109"/>
      <c r="AC88" s="97"/>
      <c r="AD88" s="96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59"/>
      <c r="AR88" s="59"/>
      <c r="AS88" s="59"/>
      <c r="AT88" s="59"/>
      <c r="AU88" s="59"/>
      <c r="AV88" s="59"/>
      <c r="AW88" s="59"/>
    </row>
    <row r="89" spans="1:49" s="76" customFormat="1" ht="15" customHeight="1">
      <c r="A89" s="216" t="s">
        <v>372</v>
      </c>
      <c r="B89" s="197" t="s">
        <v>103</v>
      </c>
      <c r="C89" s="179">
        <v>5.5</v>
      </c>
      <c r="D89" s="170">
        <v>2.1</v>
      </c>
      <c r="E89" s="170">
        <v>1.5</v>
      </c>
      <c r="F89" s="170">
        <v>0</v>
      </c>
      <c r="G89" s="170">
        <v>0</v>
      </c>
      <c r="H89" s="170">
        <v>2.6</v>
      </c>
      <c r="I89" s="180">
        <v>712.9</v>
      </c>
      <c r="J89" s="332" t="s">
        <v>381</v>
      </c>
      <c r="K89" s="329"/>
      <c r="L89" s="159"/>
      <c r="M89" s="330" t="s">
        <v>406</v>
      </c>
      <c r="N89" s="331"/>
      <c r="O89" s="159"/>
      <c r="P89" s="330" t="s">
        <v>303</v>
      </c>
      <c r="Q89" s="331"/>
      <c r="R89" s="159"/>
      <c r="S89" s="326" t="s">
        <v>1</v>
      </c>
      <c r="T89" s="327"/>
      <c r="U89" s="159"/>
      <c r="V89" s="328" t="s">
        <v>439</v>
      </c>
      <c r="W89" s="329"/>
      <c r="X89" s="159"/>
      <c r="Y89" s="160" t="s">
        <v>106</v>
      </c>
      <c r="Z89" s="206"/>
      <c r="AA89" s="207"/>
      <c r="AB89" s="104" t="str">
        <f>A89</f>
        <v>s3</v>
      </c>
      <c r="AC89" s="96" t="str">
        <f>J89</f>
        <v>油飯特餐</v>
      </c>
      <c r="AD89" s="96" t="str">
        <f>J90&amp;" "&amp;J91&amp;" "&amp;J92&amp;" "&amp;J93&amp;" "&amp;J94&amp;" "&amp;J95</f>
        <v xml:space="preserve">米 糯米    </v>
      </c>
      <c r="AE89" s="96" t="str">
        <f>M89</f>
        <v>煎滷蒸炒蛋</v>
      </c>
      <c r="AF89" s="96" t="str">
        <f>M90&amp;" "&amp;M91&amp;" "&amp;M92&amp;" "&amp;M93&amp;" "&amp;M94&amp;" "&amp;M95</f>
        <v xml:space="preserve">雞蛋     </v>
      </c>
      <c r="AG89" s="96" t="str">
        <f>P89</f>
        <v>油飯配料</v>
      </c>
      <c r="AH89" s="96" t="str">
        <f>P90&amp;" "&amp;P91&amp;" "&amp;P92&amp;" "&amp;P93&amp;" "&amp;P94&amp;" "&amp;P95</f>
        <v xml:space="preserve">素香鬆 乾香菇 薑 脆筍 豆干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64">S89</f>
        <v>時蔬</v>
      </c>
      <c r="AL89" s="96" t="str">
        <f t="shared" ref="AL89" si="165">S90&amp;" "&amp;S91&amp;" "&amp;S92&amp;" "&amp;S93&amp;" "&amp;S94&amp;" "&amp;S95</f>
        <v xml:space="preserve">蔬菜 薑    </v>
      </c>
      <c r="AM89" s="96" t="str">
        <f t="shared" ref="AM89" si="166">V89</f>
        <v>時瓜湯</v>
      </c>
      <c r="AN89" s="96" t="str">
        <f t="shared" ref="AN89" si="167">V90&amp;" "&amp;V91&amp;" "&amp;V92&amp;" "&amp;V93&amp;" "&amp;V94&amp;" "&amp;V95</f>
        <v xml:space="preserve">時瓜 薑 素羊肉   </v>
      </c>
      <c r="AO89" s="96" t="str">
        <f>Y89</f>
        <v>點心</v>
      </c>
      <c r="AP89" s="96">
        <f>Z89</f>
        <v>0</v>
      </c>
      <c r="AQ89" s="92">
        <f t="shared" ref="AQ89:AQ120" si="168">C89</f>
        <v>5.5</v>
      </c>
      <c r="AR89" s="92">
        <f t="shared" ref="AR89:AR120" si="169">H89</f>
        <v>2.6</v>
      </c>
      <c r="AS89" s="92">
        <f t="shared" ref="AS89:AS120" si="170">E89</f>
        <v>1.5</v>
      </c>
      <c r="AT89" s="92">
        <f t="shared" ref="AT89:AT120" si="171">D89</f>
        <v>2.1</v>
      </c>
      <c r="AU89" s="92">
        <f t="shared" ref="AU89:AV120" si="172">F89</f>
        <v>0</v>
      </c>
      <c r="AV89" s="92">
        <f t="shared" si="172"/>
        <v>0</v>
      </c>
      <c r="AW89" s="92">
        <f t="shared" ref="AW89:AW120" si="173">I89</f>
        <v>712.9</v>
      </c>
    </row>
    <row r="90" spans="1:49" s="76" customFormat="1" ht="15" customHeight="1">
      <c r="A90" s="217"/>
      <c r="B90" s="197"/>
      <c r="C90" s="177"/>
      <c r="D90" s="163"/>
      <c r="E90" s="163"/>
      <c r="F90" s="163"/>
      <c r="G90" s="163"/>
      <c r="H90" s="163"/>
      <c r="I90" s="178"/>
      <c r="J90" s="284" t="s">
        <v>129</v>
      </c>
      <c r="K90" s="284">
        <v>8</v>
      </c>
      <c r="L90" s="166" t="str">
        <f t="shared" ref="L90:L144" si="174">IF(K90,"公斤","")</f>
        <v>公斤</v>
      </c>
      <c r="M90" s="286" t="s">
        <v>112</v>
      </c>
      <c r="N90" s="286">
        <v>5.5</v>
      </c>
      <c r="O90" s="166" t="str">
        <f t="shared" ref="O90:O95" si="175">IF(N90,"公斤","")</f>
        <v>公斤</v>
      </c>
      <c r="P90" s="286" t="s">
        <v>425</v>
      </c>
      <c r="Q90" s="251">
        <v>1.5</v>
      </c>
      <c r="R90" s="166" t="str">
        <f t="shared" ref="R90:R95" si="176">IF(Q90,"公斤","")</f>
        <v>公斤</v>
      </c>
      <c r="S90" s="173" t="s">
        <v>70</v>
      </c>
      <c r="T90" s="173">
        <v>7</v>
      </c>
      <c r="U90" s="166" t="str">
        <f t="shared" ref="U90:U95" si="177">IF(T90,"公斤","")</f>
        <v>公斤</v>
      </c>
      <c r="V90" s="284" t="s">
        <v>440</v>
      </c>
      <c r="W90" s="284">
        <v>4</v>
      </c>
      <c r="X90" s="166" t="str">
        <f t="shared" ref="X90:X95" si="178">IF(W90,"公斤","")</f>
        <v>公斤</v>
      </c>
      <c r="Y90" s="167" t="s">
        <v>106</v>
      </c>
      <c r="Z90" s="208"/>
      <c r="AA90" s="209"/>
      <c r="AB90" s="108"/>
      <c r="AC90" s="97"/>
      <c r="AD90" s="96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59"/>
      <c r="AR90" s="59"/>
      <c r="AS90" s="59"/>
      <c r="AT90" s="59"/>
      <c r="AU90" s="59"/>
      <c r="AV90" s="59"/>
      <c r="AW90" s="59"/>
    </row>
    <row r="91" spans="1:49" s="76" customFormat="1" ht="15" customHeight="1">
      <c r="A91" s="217"/>
      <c r="B91" s="197"/>
      <c r="C91" s="177"/>
      <c r="D91" s="163"/>
      <c r="E91" s="163"/>
      <c r="F91" s="163"/>
      <c r="G91" s="163"/>
      <c r="H91" s="163"/>
      <c r="I91" s="178"/>
      <c r="J91" s="284" t="s">
        <v>382</v>
      </c>
      <c r="K91" s="284">
        <v>3</v>
      </c>
      <c r="L91" s="166" t="str">
        <f t="shared" si="174"/>
        <v>公斤</v>
      </c>
      <c r="M91" s="262"/>
      <c r="N91" s="262"/>
      <c r="O91" s="166" t="str">
        <f t="shared" si="175"/>
        <v/>
      </c>
      <c r="P91" s="262" t="s">
        <v>135</v>
      </c>
      <c r="Q91" s="251">
        <v>0.1</v>
      </c>
      <c r="R91" s="166" t="str">
        <f t="shared" si="176"/>
        <v>公斤</v>
      </c>
      <c r="S91" s="173" t="s">
        <v>114</v>
      </c>
      <c r="T91" s="173">
        <v>0.05</v>
      </c>
      <c r="U91" s="166" t="str">
        <f t="shared" si="177"/>
        <v>公斤</v>
      </c>
      <c r="V91" s="284" t="s">
        <v>131</v>
      </c>
      <c r="W91" s="284">
        <v>0.05</v>
      </c>
      <c r="X91" s="166" t="str">
        <f t="shared" si="178"/>
        <v>公斤</v>
      </c>
      <c r="Y91" s="172"/>
      <c r="Z91" s="208"/>
      <c r="AA91" s="209"/>
      <c r="AB91" s="108"/>
      <c r="AC91" s="97"/>
      <c r="AD91" s="96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59"/>
      <c r="AR91" s="59"/>
      <c r="AS91" s="59"/>
      <c r="AT91" s="59"/>
      <c r="AU91" s="59"/>
      <c r="AV91" s="59"/>
      <c r="AW91" s="59"/>
    </row>
    <row r="92" spans="1:49" s="76" customFormat="1" ht="15" customHeight="1">
      <c r="A92" s="217"/>
      <c r="B92" s="197"/>
      <c r="C92" s="177"/>
      <c r="D92" s="163"/>
      <c r="E92" s="163"/>
      <c r="F92" s="163"/>
      <c r="G92" s="163"/>
      <c r="H92" s="163"/>
      <c r="I92" s="178"/>
      <c r="J92" s="284"/>
      <c r="K92" s="284"/>
      <c r="L92" s="166" t="str">
        <f t="shared" si="174"/>
        <v/>
      </c>
      <c r="M92" s="262"/>
      <c r="N92" s="262"/>
      <c r="O92" s="166" t="str">
        <f t="shared" si="175"/>
        <v/>
      </c>
      <c r="P92" s="262" t="s">
        <v>114</v>
      </c>
      <c r="Q92" s="251">
        <v>0.05</v>
      </c>
      <c r="R92" s="166" t="str">
        <f t="shared" si="176"/>
        <v>公斤</v>
      </c>
      <c r="S92" s="173"/>
      <c r="T92" s="173"/>
      <c r="U92" s="166" t="str">
        <f t="shared" si="177"/>
        <v/>
      </c>
      <c r="V92" s="284" t="s">
        <v>226</v>
      </c>
      <c r="W92" s="284">
        <v>1</v>
      </c>
      <c r="X92" s="166" t="str">
        <f t="shared" si="178"/>
        <v>公斤</v>
      </c>
      <c r="Y92" s="172"/>
      <c r="Z92" s="208"/>
      <c r="AA92" s="209"/>
      <c r="AB92" s="108"/>
      <c r="AC92" s="97"/>
      <c r="AD92" s="96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59"/>
      <c r="AR92" s="59"/>
      <c r="AS92" s="59"/>
      <c r="AT92" s="59"/>
      <c r="AU92" s="59"/>
      <c r="AV92" s="59"/>
      <c r="AW92" s="59"/>
    </row>
    <row r="93" spans="1:49" s="76" customFormat="1" ht="15" customHeight="1">
      <c r="A93" s="217"/>
      <c r="B93" s="196"/>
      <c r="C93" s="161"/>
      <c r="D93" s="162"/>
      <c r="E93" s="162"/>
      <c r="F93" s="162"/>
      <c r="G93" s="162"/>
      <c r="H93" s="162"/>
      <c r="I93" s="164"/>
      <c r="J93" s="284"/>
      <c r="K93" s="284"/>
      <c r="L93" s="166" t="str">
        <f t="shared" si="174"/>
        <v/>
      </c>
      <c r="M93" s="262"/>
      <c r="N93" s="262"/>
      <c r="O93" s="166" t="str">
        <f t="shared" si="175"/>
        <v/>
      </c>
      <c r="P93" s="262" t="s">
        <v>160</v>
      </c>
      <c r="Q93" s="251">
        <v>3</v>
      </c>
      <c r="R93" s="166" t="str">
        <f t="shared" si="176"/>
        <v>公斤</v>
      </c>
      <c r="S93" s="173"/>
      <c r="T93" s="173"/>
      <c r="U93" s="166" t="str">
        <f t="shared" si="177"/>
        <v/>
      </c>
      <c r="V93" s="284"/>
      <c r="W93" s="284"/>
      <c r="X93" s="166" t="str">
        <f t="shared" si="178"/>
        <v/>
      </c>
      <c r="Y93" s="172"/>
      <c r="Z93" s="208"/>
      <c r="AA93" s="209"/>
      <c r="AB93" s="108"/>
      <c r="AC93" s="97"/>
      <c r="AD93" s="96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59"/>
      <c r="AR93" s="59"/>
      <c r="AS93" s="59"/>
      <c r="AT93" s="59"/>
      <c r="AU93" s="59"/>
      <c r="AV93" s="59"/>
      <c r="AW93" s="59"/>
    </row>
    <row r="94" spans="1:49" s="76" customFormat="1" ht="15" customHeight="1">
      <c r="A94" s="217"/>
      <c r="B94" s="196"/>
      <c r="C94" s="161"/>
      <c r="D94" s="162"/>
      <c r="E94" s="162"/>
      <c r="F94" s="162"/>
      <c r="G94" s="162"/>
      <c r="H94" s="162"/>
      <c r="I94" s="164"/>
      <c r="J94" s="284"/>
      <c r="K94" s="284"/>
      <c r="L94" s="166" t="str">
        <f t="shared" si="174"/>
        <v/>
      </c>
      <c r="M94" s="251"/>
      <c r="N94" s="251"/>
      <c r="O94" s="166" t="str">
        <f t="shared" si="175"/>
        <v/>
      </c>
      <c r="P94" s="251" t="s">
        <v>158</v>
      </c>
      <c r="Q94" s="251">
        <v>2.5</v>
      </c>
      <c r="R94" s="166" t="str">
        <f t="shared" si="176"/>
        <v>公斤</v>
      </c>
      <c r="S94" s="173"/>
      <c r="T94" s="173"/>
      <c r="U94" s="166" t="str">
        <f t="shared" si="177"/>
        <v/>
      </c>
      <c r="V94" s="284"/>
      <c r="W94" s="284"/>
      <c r="X94" s="166" t="str">
        <f t="shared" si="178"/>
        <v/>
      </c>
      <c r="Y94" s="172"/>
      <c r="Z94" s="208"/>
      <c r="AA94" s="209"/>
      <c r="AB94" s="108"/>
      <c r="AC94" s="97"/>
      <c r="AD94" s="96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59"/>
      <c r="AR94" s="59"/>
      <c r="AS94" s="59"/>
      <c r="AT94" s="59"/>
      <c r="AU94" s="59"/>
      <c r="AV94" s="59"/>
      <c r="AW94" s="59"/>
    </row>
    <row r="95" spans="1:49" s="76" customFormat="1" ht="15" customHeight="1" thickBot="1">
      <c r="A95" s="218"/>
      <c r="B95" s="303"/>
      <c r="C95" s="304"/>
      <c r="D95" s="305"/>
      <c r="E95" s="305"/>
      <c r="F95" s="305"/>
      <c r="G95" s="305"/>
      <c r="H95" s="305"/>
      <c r="I95" s="306"/>
      <c r="J95" s="285"/>
      <c r="K95" s="285"/>
      <c r="L95" s="175" t="str">
        <f t="shared" si="174"/>
        <v/>
      </c>
      <c r="M95" s="261"/>
      <c r="N95" s="261"/>
      <c r="O95" s="175" t="str">
        <f t="shared" si="175"/>
        <v/>
      </c>
      <c r="P95" s="261"/>
      <c r="Q95" s="261"/>
      <c r="R95" s="175" t="str">
        <f t="shared" si="176"/>
        <v/>
      </c>
      <c r="S95" s="204"/>
      <c r="T95" s="204"/>
      <c r="U95" s="175" t="str">
        <f t="shared" si="177"/>
        <v/>
      </c>
      <c r="V95" s="285"/>
      <c r="W95" s="285"/>
      <c r="X95" s="175" t="str">
        <f t="shared" si="178"/>
        <v/>
      </c>
      <c r="Y95" s="176"/>
      <c r="Z95" s="210"/>
      <c r="AA95" s="211"/>
      <c r="AB95" s="109"/>
      <c r="AC95" s="97"/>
      <c r="AD95" s="96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59"/>
      <c r="AR95" s="59"/>
      <c r="AS95" s="59"/>
      <c r="AT95" s="59"/>
      <c r="AU95" s="59"/>
      <c r="AV95" s="59"/>
      <c r="AW95" s="59"/>
    </row>
    <row r="96" spans="1:49" ht="16.5">
      <c r="A96" s="216" t="s">
        <v>373</v>
      </c>
      <c r="B96" s="197" t="s">
        <v>103</v>
      </c>
      <c r="C96" s="179">
        <v>6.9</v>
      </c>
      <c r="D96" s="170">
        <v>1.7</v>
      </c>
      <c r="E96" s="170">
        <v>1.5</v>
      </c>
      <c r="F96" s="170">
        <v>0</v>
      </c>
      <c r="G96" s="170">
        <v>0</v>
      </c>
      <c r="H96" s="170">
        <v>2</v>
      </c>
      <c r="I96" s="180">
        <v>743.2</v>
      </c>
      <c r="J96" s="332" t="s">
        <v>172</v>
      </c>
      <c r="K96" s="329"/>
      <c r="L96" s="159"/>
      <c r="M96" s="332" t="s">
        <v>407</v>
      </c>
      <c r="N96" s="329"/>
      <c r="O96" s="159"/>
      <c r="P96" s="332" t="s">
        <v>304</v>
      </c>
      <c r="Q96" s="329"/>
      <c r="R96" s="159"/>
      <c r="S96" s="326" t="s">
        <v>1</v>
      </c>
      <c r="T96" s="327"/>
      <c r="U96" s="159"/>
      <c r="V96" s="330" t="s">
        <v>346</v>
      </c>
      <c r="W96" s="331"/>
      <c r="X96" s="159"/>
      <c r="Y96" s="160" t="s">
        <v>106</v>
      </c>
      <c r="Z96" s="206"/>
      <c r="AA96" s="207"/>
      <c r="AB96" s="104" t="str">
        <f>A96</f>
        <v>s4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塔香百頁</v>
      </c>
      <c r="AF96" s="96" t="str">
        <f>M97&amp;" "&amp;M98&amp;" "&amp;M99&amp;" "&amp;M100&amp;" "&amp;M101&amp;" "&amp;M102</f>
        <v xml:space="preserve">百頁豆腐 胡蘿蔔 九層塔 薑  </v>
      </c>
      <c r="AG96" s="96" t="str">
        <f>P96</f>
        <v>蕎麥冬粉</v>
      </c>
      <c r="AH96" s="96" t="str">
        <f>P97&amp;" "&amp;P98&amp;" "&amp;P99&amp;" "&amp;P100&amp;" "&amp;P101&amp;" "&amp;P102</f>
        <v>蕎麥 冬粉 時蔬 木耳絲 胡蘿蔔 素絞肉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79">S96</f>
        <v>時蔬</v>
      </c>
      <c r="AL96" s="96" t="str">
        <f t="shared" ref="AL96" si="180">S97&amp;" "&amp;S98&amp;" "&amp;S99&amp;" "&amp;S100&amp;" "&amp;S101&amp;" "&amp;S102</f>
        <v xml:space="preserve">蔬菜 薑    </v>
      </c>
      <c r="AM96" s="96" t="str">
        <f t="shared" ref="AM96" si="181">V96</f>
        <v>綠豆湯</v>
      </c>
      <c r="AN96" s="96" t="str">
        <f t="shared" ref="AN96" si="182">V97&amp;" "&amp;V98&amp;" "&amp;V99&amp;" "&amp;V100&amp;" "&amp;V101&amp;" "&amp;V102</f>
        <v xml:space="preserve">綠豆 紅砂糖    </v>
      </c>
      <c r="AO96" s="96" t="str">
        <f t="shared" ref="AO96" si="183">Y96</f>
        <v>點心</v>
      </c>
      <c r="AP96" s="96">
        <f t="shared" ref="AP96" si="184">Z96</f>
        <v>0</v>
      </c>
      <c r="AQ96" s="92">
        <f t="shared" ref="AQ96:AQ127" si="185">C96</f>
        <v>6.9</v>
      </c>
      <c r="AR96" s="92">
        <f t="shared" ref="AR96:AR127" si="186">H96</f>
        <v>2</v>
      </c>
      <c r="AS96" s="92">
        <f t="shared" ref="AS96:AS127" si="187">E96</f>
        <v>1.5</v>
      </c>
      <c r="AT96" s="92">
        <f t="shared" ref="AT96:AT127" si="188">D96</f>
        <v>1.7</v>
      </c>
      <c r="AU96" s="92">
        <f t="shared" ref="AU96:AV127" si="189">F96</f>
        <v>0</v>
      </c>
      <c r="AV96" s="92">
        <f t="shared" si="189"/>
        <v>0</v>
      </c>
      <c r="AW96" s="92">
        <f t="shared" ref="AW96:AW127" si="190">I96</f>
        <v>743.2</v>
      </c>
    </row>
    <row r="97" spans="1:49" ht="16.5">
      <c r="A97" s="217"/>
      <c r="B97" s="197"/>
      <c r="C97" s="177"/>
      <c r="D97" s="163"/>
      <c r="E97" s="163"/>
      <c r="F97" s="163"/>
      <c r="G97" s="163"/>
      <c r="H97" s="163"/>
      <c r="I97" s="178"/>
      <c r="J97" s="284" t="s">
        <v>129</v>
      </c>
      <c r="K97" s="284">
        <v>7</v>
      </c>
      <c r="L97" s="166" t="str">
        <f t="shared" si="174"/>
        <v>公斤</v>
      </c>
      <c r="M97" s="284" t="s">
        <v>400</v>
      </c>
      <c r="N97" s="284">
        <v>8</v>
      </c>
      <c r="O97" s="166" t="str">
        <f t="shared" ref="O97:O144" si="191">IF(N97,"公斤","")</f>
        <v>公斤</v>
      </c>
      <c r="P97" s="284" t="s">
        <v>305</v>
      </c>
      <c r="Q97" s="284">
        <v>0.4</v>
      </c>
      <c r="R97" s="166" t="str">
        <f t="shared" ref="R97:R144" si="192">IF(Q97,"公斤","")</f>
        <v>公斤</v>
      </c>
      <c r="S97" s="173" t="s">
        <v>70</v>
      </c>
      <c r="T97" s="173">
        <v>7</v>
      </c>
      <c r="U97" s="166" t="str">
        <f t="shared" ref="U97:U144" si="193">IF(T97,"公斤","")</f>
        <v>公斤</v>
      </c>
      <c r="V97" s="251" t="s">
        <v>119</v>
      </c>
      <c r="W97" s="251">
        <v>3</v>
      </c>
      <c r="X97" s="166" t="str">
        <f t="shared" ref="X97:X144" si="194">IF(W97,"公斤","")</f>
        <v>公斤</v>
      </c>
      <c r="Y97" s="167" t="s">
        <v>106</v>
      </c>
      <c r="Z97" s="208"/>
      <c r="AA97" s="209"/>
      <c r="AB97" s="108"/>
      <c r="AC97" s="97"/>
      <c r="AD97" s="96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59"/>
      <c r="AR97" s="59"/>
      <c r="AS97" s="59"/>
      <c r="AT97" s="59"/>
      <c r="AU97" s="59"/>
      <c r="AV97" s="59"/>
      <c r="AW97" s="59"/>
    </row>
    <row r="98" spans="1:49" ht="16.5">
      <c r="A98" s="217"/>
      <c r="B98" s="197"/>
      <c r="C98" s="177"/>
      <c r="D98" s="163"/>
      <c r="E98" s="163"/>
      <c r="F98" s="163"/>
      <c r="G98" s="163"/>
      <c r="H98" s="163"/>
      <c r="I98" s="178"/>
      <c r="J98" s="284" t="s">
        <v>130</v>
      </c>
      <c r="K98" s="284">
        <v>3</v>
      </c>
      <c r="L98" s="166" t="str">
        <f t="shared" si="174"/>
        <v>公斤</v>
      </c>
      <c r="M98" s="284" t="s">
        <v>128</v>
      </c>
      <c r="N98" s="284">
        <v>2.5</v>
      </c>
      <c r="O98" s="166" t="str">
        <f t="shared" si="191"/>
        <v>公斤</v>
      </c>
      <c r="P98" s="284" t="s">
        <v>151</v>
      </c>
      <c r="Q98" s="284">
        <v>1</v>
      </c>
      <c r="R98" s="166" t="str">
        <f t="shared" si="192"/>
        <v>公斤</v>
      </c>
      <c r="S98" s="173" t="s">
        <v>114</v>
      </c>
      <c r="T98" s="173">
        <v>0.05</v>
      </c>
      <c r="U98" s="166" t="str">
        <f t="shared" si="193"/>
        <v>公斤</v>
      </c>
      <c r="V98" s="251" t="s">
        <v>134</v>
      </c>
      <c r="W98" s="251">
        <v>1</v>
      </c>
      <c r="X98" s="166" t="str">
        <f t="shared" si="194"/>
        <v>公斤</v>
      </c>
      <c r="Y98" s="172"/>
      <c r="Z98" s="208"/>
      <c r="AA98" s="209"/>
      <c r="AB98" s="108"/>
      <c r="AC98" s="97"/>
      <c r="AD98" s="96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59"/>
      <c r="AR98" s="59"/>
      <c r="AS98" s="59"/>
      <c r="AT98" s="59"/>
      <c r="AU98" s="59"/>
      <c r="AV98" s="59"/>
      <c r="AW98" s="59"/>
    </row>
    <row r="99" spans="1:49" ht="16.5">
      <c r="A99" s="217"/>
      <c r="B99" s="197"/>
      <c r="C99" s="177"/>
      <c r="D99" s="163"/>
      <c r="E99" s="163"/>
      <c r="F99" s="163"/>
      <c r="G99" s="163"/>
      <c r="H99" s="163"/>
      <c r="I99" s="178"/>
      <c r="J99" s="284"/>
      <c r="K99" s="284"/>
      <c r="L99" s="166" t="str">
        <f t="shared" si="174"/>
        <v/>
      </c>
      <c r="M99" s="291" t="s">
        <v>182</v>
      </c>
      <c r="N99" s="291">
        <v>0.2</v>
      </c>
      <c r="O99" s="166" t="str">
        <f t="shared" si="191"/>
        <v>公斤</v>
      </c>
      <c r="P99" s="284" t="s">
        <v>1</v>
      </c>
      <c r="Q99" s="284">
        <v>4</v>
      </c>
      <c r="R99" s="166" t="str">
        <f t="shared" si="192"/>
        <v>公斤</v>
      </c>
      <c r="S99" s="173"/>
      <c r="T99" s="173"/>
      <c r="U99" s="166" t="str">
        <f t="shared" si="193"/>
        <v/>
      </c>
      <c r="V99" s="251"/>
      <c r="W99" s="251"/>
      <c r="X99" s="166" t="str">
        <f t="shared" si="194"/>
        <v/>
      </c>
      <c r="Y99" s="172"/>
      <c r="Z99" s="208"/>
      <c r="AA99" s="209"/>
      <c r="AB99" s="108"/>
      <c r="AC99" s="97"/>
      <c r="AD99" s="96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59"/>
      <c r="AR99" s="59"/>
      <c r="AS99" s="59"/>
      <c r="AT99" s="59"/>
      <c r="AU99" s="59"/>
      <c r="AV99" s="59"/>
      <c r="AW99" s="59"/>
    </row>
    <row r="100" spans="1:49" ht="16.5">
      <c r="A100" s="217"/>
      <c r="B100" s="196"/>
      <c r="C100" s="161"/>
      <c r="D100" s="162"/>
      <c r="E100" s="162"/>
      <c r="F100" s="162"/>
      <c r="G100" s="162"/>
      <c r="H100" s="162"/>
      <c r="I100" s="164"/>
      <c r="J100" s="284"/>
      <c r="K100" s="284"/>
      <c r="L100" s="166" t="str">
        <f t="shared" si="174"/>
        <v/>
      </c>
      <c r="M100" s="284" t="s">
        <v>131</v>
      </c>
      <c r="N100" s="284">
        <v>0.05</v>
      </c>
      <c r="O100" s="166" t="str">
        <f t="shared" si="191"/>
        <v>公斤</v>
      </c>
      <c r="P100" s="284" t="s">
        <v>193</v>
      </c>
      <c r="Q100" s="284">
        <v>0.01</v>
      </c>
      <c r="R100" s="166" t="str">
        <f t="shared" si="192"/>
        <v>公斤</v>
      </c>
      <c r="S100" s="173"/>
      <c r="T100" s="173"/>
      <c r="U100" s="166" t="str">
        <f t="shared" si="193"/>
        <v/>
      </c>
      <c r="V100" s="251"/>
      <c r="W100" s="251"/>
      <c r="X100" s="166" t="str">
        <f t="shared" si="194"/>
        <v/>
      </c>
      <c r="Y100" s="172"/>
      <c r="Z100" s="208"/>
      <c r="AA100" s="209"/>
      <c r="AB100" s="108"/>
      <c r="AC100" s="97"/>
      <c r="AD100" s="96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59"/>
      <c r="AR100" s="59"/>
      <c r="AS100" s="59"/>
      <c r="AT100" s="59"/>
      <c r="AU100" s="59"/>
      <c r="AV100" s="59"/>
      <c r="AW100" s="59"/>
    </row>
    <row r="101" spans="1:49" ht="16.5">
      <c r="A101" s="217"/>
      <c r="B101" s="196"/>
      <c r="C101" s="161"/>
      <c r="D101" s="162"/>
      <c r="E101" s="162"/>
      <c r="F101" s="162"/>
      <c r="G101" s="162"/>
      <c r="H101" s="162"/>
      <c r="I101" s="164"/>
      <c r="J101" s="284"/>
      <c r="K101" s="284"/>
      <c r="L101" s="166" t="str">
        <f t="shared" si="174"/>
        <v/>
      </c>
      <c r="M101" s="284"/>
      <c r="N101" s="284"/>
      <c r="O101" s="166" t="str">
        <f t="shared" si="191"/>
        <v/>
      </c>
      <c r="P101" s="284" t="s">
        <v>128</v>
      </c>
      <c r="Q101" s="284">
        <v>1</v>
      </c>
      <c r="R101" s="166" t="str">
        <f t="shared" si="192"/>
        <v>公斤</v>
      </c>
      <c r="S101" s="173"/>
      <c r="T101" s="173"/>
      <c r="U101" s="166" t="str">
        <f t="shared" si="193"/>
        <v/>
      </c>
      <c r="V101" s="251"/>
      <c r="W101" s="251"/>
      <c r="X101" s="166" t="str">
        <f t="shared" si="194"/>
        <v/>
      </c>
      <c r="Y101" s="172"/>
      <c r="Z101" s="208"/>
      <c r="AA101" s="209"/>
      <c r="AB101" s="108"/>
      <c r="AC101" s="97"/>
      <c r="AD101" s="96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18"/>
      <c r="B102" s="303"/>
      <c r="C102" s="304"/>
      <c r="D102" s="305"/>
      <c r="E102" s="305"/>
      <c r="F102" s="305"/>
      <c r="G102" s="305"/>
      <c r="H102" s="305"/>
      <c r="I102" s="306"/>
      <c r="J102" s="285"/>
      <c r="K102" s="285"/>
      <c r="L102" s="175" t="str">
        <f t="shared" si="174"/>
        <v/>
      </c>
      <c r="M102" s="285"/>
      <c r="N102" s="285"/>
      <c r="O102" s="175" t="str">
        <f t="shared" si="191"/>
        <v/>
      </c>
      <c r="P102" s="285" t="s">
        <v>426</v>
      </c>
      <c r="Q102" s="285">
        <v>1</v>
      </c>
      <c r="R102" s="175" t="str">
        <f t="shared" si="192"/>
        <v>公斤</v>
      </c>
      <c r="S102" s="204"/>
      <c r="T102" s="204"/>
      <c r="U102" s="175" t="str">
        <f t="shared" si="193"/>
        <v/>
      </c>
      <c r="V102" s="261"/>
      <c r="W102" s="261"/>
      <c r="X102" s="175" t="str">
        <f t="shared" si="194"/>
        <v/>
      </c>
      <c r="Y102" s="176"/>
      <c r="Z102" s="210"/>
      <c r="AA102" s="211"/>
      <c r="AB102" s="109"/>
      <c r="AC102" s="97"/>
      <c r="AD102" s="96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59"/>
      <c r="AR102" s="59"/>
      <c r="AS102" s="59"/>
      <c r="AT102" s="59"/>
      <c r="AU102" s="59"/>
      <c r="AV102" s="59"/>
      <c r="AW102" s="59"/>
    </row>
    <row r="103" spans="1:49" ht="16.5">
      <c r="A103" s="216" t="s">
        <v>374</v>
      </c>
      <c r="B103" s="197" t="s">
        <v>103</v>
      </c>
      <c r="C103" s="179">
        <v>5.2</v>
      </c>
      <c r="D103" s="170">
        <v>1.8</v>
      </c>
      <c r="E103" s="170">
        <v>1.5</v>
      </c>
      <c r="F103" s="170">
        <v>0</v>
      </c>
      <c r="G103" s="170">
        <v>0</v>
      </c>
      <c r="H103" s="170">
        <v>2.1</v>
      </c>
      <c r="I103" s="180">
        <v>638.5</v>
      </c>
      <c r="J103" s="332" t="s">
        <v>383</v>
      </c>
      <c r="K103" s="329"/>
      <c r="L103" s="159"/>
      <c r="M103" s="342" t="s">
        <v>408</v>
      </c>
      <c r="N103" s="343"/>
      <c r="O103" s="159"/>
      <c r="P103" s="332" t="s">
        <v>320</v>
      </c>
      <c r="Q103" s="329"/>
      <c r="R103" s="159"/>
      <c r="S103" s="326" t="s">
        <v>1</v>
      </c>
      <c r="T103" s="327"/>
      <c r="U103" s="159"/>
      <c r="V103" s="328" t="s">
        <v>441</v>
      </c>
      <c r="W103" s="329"/>
      <c r="X103" s="159"/>
      <c r="Y103" s="160" t="s">
        <v>106</v>
      </c>
      <c r="Z103" s="206" t="s">
        <v>133</v>
      </c>
      <c r="AA103" s="207"/>
      <c r="AB103" s="104" t="str">
        <f>A103</f>
        <v>s5</v>
      </c>
      <c r="AC103" s="96" t="str">
        <f>J103</f>
        <v>小米飯</v>
      </c>
      <c r="AD103" s="96" t="str">
        <f>J104&amp;" "&amp;J105&amp;" "&amp;J106&amp;" "&amp;J107&amp;" "&amp;J108&amp;" "&amp;J109</f>
        <v xml:space="preserve">米 小米    </v>
      </c>
      <c r="AE103" s="96" t="str">
        <f>M103</f>
        <v>紅麴素排</v>
      </c>
      <c r="AF103" s="96" t="str">
        <f>M104&amp;" "&amp;M105&amp;" "&amp;M106&amp;" "&amp;M107&amp;" "&amp;M108&amp;" "&amp;M109</f>
        <v xml:space="preserve">素排     </v>
      </c>
      <c r="AG103" s="96" t="str">
        <f>P103</f>
        <v>木須蛋香</v>
      </c>
      <c r="AH103" s="96" t="str">
        <f>P104&amp;" "&amp;P105&amp;" "&amp;P106&amp;" "&amp;P107&amp;" "&amp;P108&amp;" "&amp;P109</f>
        <v xml:space="preserve">雞蛋 時蔬 胡蘿蔔 薑 木耳絲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95">S103</f>
        <v>時蔬</v>
      </c>
      <c r="AL103" s="96" t="str">
        <f t="shared" ref="AL103" si="196">S104&amp;" "&amp;S105&amp;" "&amp;S106&amp;" "&amp;S107&amp;" "&amp;S108&amp;" "&amp;S109</f>
        <v xml:space="preserve">蔬菜 薑    </v>
      </c>
      <c r="AM103" s="96" t="str">
        <f t="shared" ref="AM103" si="197">V103</f>
        <v>金針湯</v>
      </c>
      <c r="AN103" s="96" t="str">
        <f t="shared" ref="AN103" si="198">V104&amp;" "&amp;V105&amp;" "&amp;V106&amp;" "&amp;V107&amp;" "&amp;V108&amp;" "&amp;V109</f>
        <v xml:space="preserve">金針菜乾 榨菜 薑 素羊肉  </v>
      </c>
      <c r="AO103" s="96" t="str">
        <f t="shared" ref="AO103" si="199">Y103</f>
        <v>點心</v>
      </c>
      <c r="AP103" s="96" t="str">
        <f t="shared" ref="AP103" si="200">Z103</f>
        <v>有機豆奶</v>
      </c>
      <c r="AQ103" s="92">
        <f t="shared" ref="AQ103:AQ134" si="201">C103</f>
        <v>5.2</v>
      </c>
      <c r="AR103" s="92">
        <f t="shared" ref="AR103:AR134" si="202">H103</f>
        <v>2.1</v>
      </c>
      <c r="AS103" s="92">
        <f t="shared" ref="AS103:AS134" si="203">E103</f>
        <v>1.5</v>
      </c>
      <c r="AT103" s="92">
        <f t="shared" ref="AT103:AT134" si="204">D103</f>
        <v>1.8</v>
      </c>
      <c r="AU103" s="92">
        <f t="shared" ref="AU103:AV134" si="205">F103</f>
        <v>0</v>
      </c>
      <c r="AV103" s="92">
        <f t="shared" si="205"/>
        <v>0</v>
      </c>
      <c r="AW103" s="92">
        <f t="shared" ref="AW103:AW134" si="206">I103</f>
        <v>638.5</v>
      </c>
    </row>
    <row r="104" spans="1:49" ht="16.5">
      <c r="A104" s="217"/>
      <c r="B104" s="197"/>
      <c r="C104" s="177"/>
      <c r="D104" s="163"/>
      <c r="E104" s="163"/>
      <c r="F104" s="163"/>
      <c r="G104" s="163"/>
      <c r="H104" s="163"/>
      <c r="I104" s="178"/>
      <c r="J104" s="284" t="s">
        <v>129</v>
      </c>
      <c r="K104" s="284">
        <v>10</v>
      </c>
      <c r="L104" s="166" t="str">
        <f t="shared" si="174"/>
        <v>公斤</v>
      </c>
      <c r="M104" s="293" t="s">
        <v>213</v>
      </c>
      <c r="N104" s="293">
        <v>6</v>
      </c>
      <c r="O104" s="166" t="str">
        <f t="shared" si="191"/>
        <v>公斤</v>
      </c>
      <c r="P104" s="284" t="s">
        <v>190</v>
      </c>
      <c r="Q104" s="284">
        <v>5</v>
      </c>
      <c r="R104" s="166" t="str">
        <f t="shared" si="192"/>
        <v>公斤</v>
      </c>
      <c r="S104" s="173" t="s">
        <v>70</v>
      </c>
      <c r="T104" s="173">
        <v>7</v>
      </c>
      <c r="U104" s="166" t="str">
        <f t="shared" si="193"/>
        <v>公斤</v>
      </c>
      <c r="V104" s="284" t="s">
        <v>442</v>
      </c>
      <c r="W104" s="284">
        <v>0.4</v>
      </c>
      <c r="X104" s="166" t="str">
        <f t="shared" si="194"/>
        <v>公斤</v>
      </c>
      <c r="Y104" s="167" t="s">
        <v>106</v>
      </c>
      <c r="Z104" s="208" t="s">
        <v>133</v>
      </c>
      <c r="AA104" s="209"/>
      <c r="AB104" s="108"/>
      <c r="AC104" s="97"/>
      <c r="AD104" s="96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59"/>
      <c r="AR104" s="59"/>
      <c r="AS104" s="59"/>
      <c r="AT104" s="59"/>
      <c r="AU104" s="59"/>
      <c r="AV104" s="59"/>
      <c r="AW104" s="59"/>
    </row>
    <row r="105" spans="1:49" ht="16.5">
      <c r="A105" s="217"/>
      <c r="B105" s="197"/>
      <c r="C105" s="177"/>
      <c r="D105" s="163"/>
      <c r="E105" s="163"/>
      <c r="F105" s="163"/>
      <c r="G105" s="163"/>
      <c r="H105" s="163"/>
      <c r="I105" s="178"/>
      <c r="J105" s="284" t="s">
        <v>384</v>
      </c>
      <c r="K105" s="284">
        <v>0.4</v>
      </c>
      <c r="L105" s="166" t="str">
        <f t="shared" si="174"/>
        <v>公斤</v>
      </c>
      <c r="M105" s="284"/>
      <c r="N105" s="284"/>
      <c r="O105" s="166" t="str">
        <f t="shared" si="191"/>
        <v/>
      </c>
      <c r="P105" s="284" t="s">
        <v>1</v>
      </c>
      <c r="Q105" s="284">
        <v>3</v>
      </c>
      <c r="R105" s="166" t="str">
        <f t="shared" si="192"/>
        <v>公斤</v>
      </c>
      <c r="S105" s="173" t="s">
        <v>114</v>
      </c>
      <c r="T105" s="173">
        <v>0.05</v>
      </c>
      <c r="U105" s="166" t="str">
        <f t="shared" si="193"/>
        <v>公斤</v>
      </c>
      <c r="V105" s="284" t="s">
        <v>443</v>
      </c>
      <c r="W105" s="284">
        <v>1</v>
      </c>
      <c r="X105" s="166" t="str">
        <f t="shared" si="194"/>
        <v>公斤</v>
      </c>
      <c r="Y105" s="172"/>
      <c r="Z105" s="208"/>
      <c r="AA105" s="209"/>
      <c r="AB105" s="108"/>
      <c r="AC105" s="97"/>
      <c r="AD105" s="96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59"/>
      <c r="AR105" s="59"/>
      <c r="AS105" s="59"/>
      <c r="AT105" s="59"/>
      <c r="AU105" s="59"/>
      <c r="AV105" s="59"/>
      <c r="AW105" s="59"/>
    </row>
    <row r="106" spans="1:49" ht="16.5">
      <c r="A106" s="217"/>
      <c r="B106" s="197"/>
      <c r="C106" s="177"/>
      <c r="D106" s="163"/>
      <c r="E106" s="163"/>
      <c r="F106" s="163"/>
      <c r="G106" s="163"/>
      <c r="H106" s="163"/>
      <c r="I106" s="178"/>
      <c r="J106" s="284"/>
      <c r="K106" s="284"/>
      <c r="L106" s="166" t="str">
        <f t="shared" si="174"/>
        <v/>
      </c>
      <c r="M106" s="291"/>
      <c r="N106" s="291"/>
      <c r="O106" s="166" t="str">
        <f t="shared" si="191"/>
        <v/>
      </c>
      <c r="P106" s="284" t="s">
        <v>181</v>
      </c>
      <c r="Q106" s="284">
        <v>0.5</v>
      </c>
      <c r="R106" s="166" t="str">
        <f t="shared" si="192"/>
        <v>公斤</v>
      </c>
      <c r="S106" s="173"/>
      <c r="T106" s="173"/>
      <c r="U106" s="166" t="str">
        <f t="shared" si="193"/>
        <v/>
      </c>
      <c r="V106" s="284" t="s">
        <v>131</v>
      </c>
      <c r="W106" s="284">
        <v>0.05</v>
      </c>
      <c r="X106" s="166" t="str">
        <f t="shared" si="194"/>
        <v>公斤</v>
      </c>
      <c r="Y106" s="172"/>
      <c r="Z106" s="208"/>
      <c r="AA106" s="209"/>
      <c r="AB106" s="108"/>
      <c r="AC106" s="97"/>
      <c r="AD106" s="96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59"/>
      <c r="AR106" s="59"/>
      <c r="AS106" s="59"/>
      <c r="AT106" s="59"/>
      <c r="AU106" s="59"/>
      <c r="AV106" s="59"/>
      <c r="AW106" s="59"/>
    </row>
    <row r="107" spans="1:49" ht="16.5">
      <c r="A107" s="217"/>
      <c r="B107" s="196"/>
      <c r="C107" s="161"/>
      <c r="D107" s="162"/>
      <c r="E107" s="162"/>
      <c r="F107" s="162"/>
      <c r="G107" s="162"/>
      <c r="H107" s="162"/>
      <c r="I107" s="164"/>
      <c r="J107" s="284"/>
      <c r="K107" s="284"/>
      <c r="L107" s="166" t="str">
        <f t="shared" si="174"/>
        <v/>
      </c>
      <c r="M107" s="284"/>
      <c r="N107" s="284"/>
      <c r="O107" s="166" t="str">
        <f t="shared" si="191"/>
        <v/>
      </c>
      <c r="P107" s="284" t="s">
        <v>131</v>
      </c>
      <c r="Q107" s="284">
        <v>0.05</v>
      </c>
      <c r="R107" s="166" t="str">
        <f t="shared" si="192"/>
        <v>公斤</v>
      </c>
      <c r="S107" s="173"/>
      <c r="T107" s="173"/>
      <c r="U107" s="166" t="str">
        <f t="shared" si="193"/>
        <v/>
      </c>
      <c r="V107" s="284" t="s">
        <v>226</v>
      </c>
      <c r="W107" s="284">
        <v>1</v>
      </c>
      <c r="X107" s="166" t="str">
        <f t="shared" si="194"/>
        <v>公斤</v>
      </c>
      <c r="Y107" s="172"/>
      <c r="Z107" s="208"/>
      <c r="AA107" s="209"/>
      <c r="AB107" s="108"/>
      <c r="AC107" s="97"/>
      <c r="AD107" s="96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59"/>
      <c r="AR107" s="59"/>
      <c r="AS107" s="59"/>
      <c r="AT107" s="59"/>
      <c r="AU107" s="59"/>
      <c r="AV107" s="59"/>
      <c r="AW107" s="59"/>
    </row>
    <row r="108" spans="1:49" ht="16.5">
      <c r="A108" s="217"/>
      <c r="B108" s="196"/>
      <c r="C108" s="161"/>
      <c r="D108" s="162"/>
      <c r="E108" s="162"/>
      <c r="F108" s="162"/>
      <c r="G108" s="162"/>
      <c r="H108" s="162"/>
      <c r="I108" s="164"/>
      <c r="J108" s="284"/>
      <c r="K108" s="284"/>
      <c r="L108" s="166" t="str">
        <f t="shared" si="174"/>
        <v/>
      </c>
      <c r="M108" s="284"/>
      <c r="N108" s="284"/>
      <c r="O108" s="166" t="str">
        <f t="shared" si="191"/>
        <v/>
      </c>
      <c r="P108" s="113" t="s">
        <v>307</v>
      </c>
      <c r="Q108" s="113">
        <v>0.01</v>
      </c>
      <c r="R108" s="166" t="str">
        <f t="shared" si="192"/>
        <v>公斤</v>
      </c>
      <c r="S108" s="205"/>
      <c r="T108" s="205"/>
      <c r="U108" s="166" t="str">
        <f t="shared" si="193"/>
        <v/>
      </c>
      <c r="V108" s="284"/>
      <c r="W108" s="284"/>
      <c r="X108" s="166" t="str">
        <f t="shared" si="194"/>
        <v/>
      </c>
      <c r="Y108" s="172"/>
      <c r="Z108" s="208"/>
      <c r="AA108" s="209"/>
      <c r="AB108" s="108"/>
      <c r="AC108" s="97"/>
      <c r="AD108" s="96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17"/>
      <c r="B109" s="303"/>
      <c r="C109" s="304"/>
      <c r="D109" s="305"/>
      <c r="E109" s="305"/>
      <c r="F109" s="305"/>
      <c r="G109" s="305"/>
      <c r="H109" s="305"/>
      <c r="I109" s="306"/>
      <c r="J109" s="285"/>
      <c r="K109" s="285"/>
      <c r="L109" s="175" t="str">
        <f t="shared" si="174"/>
        <v/>
      </c>
      <c r="M109" s="285"/>
      <c r="N109" s="285"/>
      <c r="O109" s="175" t="str">
        <f t="shared" si="191"/>
        <v/>
      </c>
      <c r="P109" s="285"/>
      <c r="Q109" s="285"/>
      <c r="R109" s="175" t="str">
        <f t="shared" si="192"/>
        <v/>
      </c>
      <c r="S109" s="241"/>
      <c r="T109" s="241"/>
      <c r="U109" s="175" t="str">
        <f t="shared" si="193"/>
        <v/>
      </c>
      <c r="V109" s="285"/>
      <c r="W109" s="285"/>
      <c r="X109" s="175" t="str">
        <f t="shared" si="194"/>
        <v/>
      </c>
      <c r="Y109" s="176"/>
      <c r="Z109" s="210"/>
      <c r="AA109" s="211"/>
      <c r="AB109" s="109"/>
      <c r="AC109" s="97"/>
      <c r="AD109" s="96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59"/>
      <c r="AR109" s="59"/>
      <c r="AS109" s="59"/>
      <c r="AT109" s="59"/>
      <c r="AU109" s="59"/>
      <c r="AV109" s="59"/>
      <c r="AW109" s="59"/>
    </row>
    <row r="110" spans="1:49" ht="16.5">
      <c r="A110" s="216" t="s">
        <v>375</v>
      </c>
      <c r="B110" s="197" t="s">
        <v>103</v>
      </c>
      <c r="C110" s="179">
        <v>5</v>
      </c>
      <c r="D110" s="170">
        <v>1.9</v>
      </c>
      <c r="E110" s="170">
        <v>1.6</v>
      </c>
      <c r="F110" s="170">
        <v>0</v>
      </c>
      <c r="G110" s="170">
        <v>0</v>
      </c>
      <c r="H110" s="170">
        <v>2.2999999999999998</v>
      </c>
      <c r="I110" s="180">
        <v>643.20000000000005</v>
      </c>
      <c r="J110" s="332" t="s">
        <v>209</v>
      </c>
      <c r="K110" s="329"/>
      <c r="L110" s="159"/>
      <c r="M110" s="333" t="s">
        <v>211</v>
      </c>
      <c r="N110" s="334"/>
      <c r="O110" s="159"/>
      <c r="P110" s="330" t="s">
        <v>427</v>
      </c>
      <c r="Q110" s="331"/>
      <c r="R110" s="159"/>
      <c r="S110" s="333" t="s">
        <v>1</v>
      </c>
      <c r="T110" s="338"/>
      <c r="U110" s="159"/>
      <c r="V110" s="328" t="s">
        <v>444</v>
      </c>
      <c r="W110" s="329"/>
      <c r="X110" s="159"/>
      <c r="Y110" s="160" t="s">
        <v>106</v>
      </c>
      <c r="Z110" s="206"/>
      <c r="AA110" s="207"/>
      <c r="AB110" s="104" t="str">
        <f>A110</f>
        <v>t1</v>
      </c>
      <c r="AC110" s="96" t="str">
        <f>J110</f>
        <v>白米飯</v>
      </c>
      <c r="AD110" s="96" t="str">
        <f>J111&amp;" "&amp;J112&amp;" "&amp;J113&amp;" "&amp;J114&amp;" "&amp;J115&amp;" "&amp;J116</f>
        <v xml:space="preserve">米     </v>
      </c>
      <c r="AE110" s="96" t="str">
        <f>M110</f>
        <v>紅燒若片</v>
      </c>
      <c r="AF110" s="96" t="str">
        <f>M111&amp;" "&amp;M112&amp;" "&amp;M113&amp;" "&amp;M114&amp;" "&amp;M115&amp;" "&amp;M116</f>
        <v xml:space="preserve">素肉 芹菜 紅蘿蔔 薑  </v>
      </c>
      <c r="AG110" s="96" t="str">
        <f>P110</f>
        <v>青椒豆干</v>
      </c>
      <c r="AH110" s="96" t="str">
        <f>P111&amp;" "&amp;P112&amp;" "&amp;P113&amp;" "&amp;P114&amp;" "&amp;P115&amp;" "&amp;P116</f>
        <v xml:space="preserve">豆干 甜椒(青皮) 乾木耳 薑 冷凍玉米筍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207">S110</f>
        <v>時蔬</v>
      </c>
      <c r="AL110" s="96" t="str">
        <f t="shared" ref="AL110" si="208">S111&amp;" "&amp;S112&amp;" "&amp;S113&amp;" "&amp;S114&amp;" "&amp;S115&amp;" "&amp;S116</f>
        <v xml:space="preserve">蔬菜 薑    </v>
      </c>
      <c r="AM110" s="96" t="str">
        <f t="shared" ref="AM110" si="209">V110</f>
        <v>鮮菇紫菜湯</v>
      </c>
      <c r="AN110" s="96" t="str">
        <f t="shared" ref="AN110" si="210">V111&amp;" "&amp;V112&amp;" "&amp;V113&amp;" "&amp;V114&amp;" "&amp;V115&amp;" "&amp;V116</f>
        <v xml:space="preserve">紫菜 金針菇 薑 素羊肉  </v>
      </c>
      <c r="AO110" s="96" t="str">
        <f t="shared" ref="AO110" si="211">Y110</f>
        <v>點心</v>
      </c>
      <c r="AP110" s="96">
        <f t="shared" ref="AP110" si="212">Z110</f>
        <v>0</v>
      </c>
      <c r="AQ110" s="92">
        <f t="shared" ref="AQ110:AQ145" si="213">C110</f>
        <v>5</v>
      </c>
      <c r="AR110" s="92">
        <f t="shared" ref="AR110:AR145" si="214">H110</f>
        <v>2.2999999999999998</v>
      </c>
      <c r="AS110" s="92">
        <f t="shared" ref="AS110:AS145" si="215">E110</f>
        <v>1.6</v>
      </c>
      <c r="AT110" s="92">
        <f t="shared" ref="AT110:AT145" si="216">D110</f>
        <v>1.9</v>
      </c>
      <c r="AU110" s="92">
        <f t="shared" ref="AU110:AV145" si="217">F110</f>
        <v>0</v>
      </c>
      <c r="AV110" s="92">
        <f t="shared" si="217"/>
        <v>0</v>
      </c>
      <c r="AW110" s="92">
        <f t="shared" ref="AW110:AW145" si="218">I110</f>
        <v>643.20000000000005</v>
      </c>
    </row>
    <row r="111" spans="1:49" ht="16.5">
      <c r="A111" s="217"/>
      <c r="B111" s="197"/>
      <c r="C111" s="177"/>
      <c r="D111" s="163"/>
      <c r="E111" s="163"/>
      <c r="F111" s="163"/>
      <c r="G111" s="163"/>
      <c r="H111" s="163"/>
      <c r="I111" s="178"/>
      <c r="J111" s="284" t="s">
        <v>129</v>
      </c>
      <c r="K111" s="284">
        <v>10</v>
      </c>
      <c r="L111" s="166" t="str">
        <f t="shared" si="174"/>
        <v>公斤</v>
      </c>
      <c r="M111" s="294" t="s">
        <v>405</v>
      </c>
      <c r="N111" s="251">
        <v>1.8</v>
      </c>
      <c r="O111" s="166" t="str">
        <f t="shared" si="191"/>
        <v>公斤</v>
      </c>
      <c r="P111" s="251" t="s">
        <v>216</v>
      </c>
      <c r="Q111" s="251">
        <v>3</v>
      </c>
      <c r="R111" s="166" t="str">
        <f t="shared" si="192"/>
        <v>公斤</v>
      </c>
      <c r="S111" s="205" t="s">
        <v>70</v>
      </c>
      <c r="T111" s="205">
        <v>7</v>
      </c>
      <c r="U111" s="166" t="str">
        <f t="shared" si="193"/>
        <v>公斤</v>
      </c>
      <c r="V111" s="284" t="s">
        <v>445</v>
      </c>
      <c r="W111" s="284">
        <v>0.4</v>
      </c>
      <c r="X111" s="166" t="str">
        <f t="shared" si="194"/>
        <v>公斤</v>
      </c>
      <c r="Y111" s="167" t="s">
        <v>106</v>
      </c>
      <c r="Z111" s="208"/>
      <c r="AA111" s="209"/>
      <c r="AB111" s="108"/>
      <c r="AC111" s="97"/>
      <c r="AD111" s="96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59"/>
      <c r="AR111" s="59"/>
      <c r="AS111" s="59"/>
      <c r="AT111" s="59"/>
      <c r="AU111" s="59"/>
      <c r="AV111" s="59"/>
      <c r="AW111" s="59"/>
    </row>
    <row r="112" spans="1:49" ht="16.5">
      <c r="A112" s="217"/>
      <c r="B112" s="197"/>
      <c r="C112" s="177"/>
      <c r="D112" s="163"/>
      <c r="E112" s="163"/>
      <c r="F112" s="163"/>
      <c r="G112" s="163"/>
      <c r="H112" s="163"/>
      <c r="I112" s="178"/>
      <c r="J112" s="284"/>
      <c r="K112" s="284"/>
      <c r="L112" s="166" t="str">
        <f t="shared" si="174"/>
        <v/>
      </c>
      <c r="M112" s="258" t="s">
        <v>155</v>
      </c>
      <c r="N112" s="258">
        <v>2</v>
      </c>
      <c r="O112" s="166" t="str">
        <f t="shared" si="191"/>
        <v>公斤</v>
      </c>
      <c r="P112" s="251" t="s">
        <v>428</v>
      </c>
      <c r="Q112" s="251">
        <v>1.5</v>
      </c>
      <c r="R112" s="166" t="str">
        <f t="shared" si="192"/>
        <v>公斤</v>
      </c>
      <c r="S112" s="205" t="s">
        <v>114</v>
      </c>
      <c r="T112" s="205">
        <v>0.05</v>
      </c>
      <c r="U112" s="166" t="str">
        <f t="shared" si="193"/>
        <v>公斤</v>
      </c>
      <c r="V112" s="284" t="s">
        <v>446</v>
      </c>
      <c r="W112" s="284">
        <v>1</v>
      </c>
      <c r="X112" s="166" t="str">
        <f t="shared" si="194"/>
        <v>公斤</v>
      </c>
      <c r="Y112" s="172"/>
      <c r="Z112" s="208"/>
      <c r="AA112" s="209"/>
      <c r="AB112" s="108"/>
      <c r="AC112" s="97"/>
      <c r="AD112" s="96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59"/>
      <c r="AR112" s="59"/>
      <c r="AS112" s="59"/>
      <c r="AT112" s="59"/>
      <c r="AU112" s="59"/>
      <c r="AV112" s="59"/>
      <c r="AW112" s="59"/>
    </row>
    <row r="113" spans="1:49" ht="16.5">
      <c r="A113" s="217"/>
      <c r="B113" s="197"/>
      <c r="C113" s="177"/>
      <c r="D113" s="163"/>
      <c r="E113" s="163"/>
      <c r="F113" s="163"/>
      <c r="G113" s="163"/>
      <c r="H113" s="163"/>
      <c r="I113" s="178"/>
      <c r="J113" s="284"/>
      <c r="K113" s="284"/>
      <c r="L113" s="166" t="str">
        <f t="shared" si="174"/>
        <v/>
      </c>
      <c r="M113" s="251" t="s">
        <v>409</v>
      </c>
      <c r="N113" s="251">
        <v>1</v>
      </c>
      <c r="O113" s="166" t="str">
        <f t="shared" si="191"/>
        <v>公斤</v>
      </c>
      <c r="P113" s="251" t="s">
        <v>222</v>
      </c>
      <c r="Q113" s="251">
        <v>0.01</v>
      </c>
      <c r="R113" s="166" t="str">
        <f t="shared" si="192"/>
        <v>公斤</v>
      </c>
      <c r="S113" s="205"/>
      <c r="T113" s="205"/>
      <c r="U113" s="166" t="str">
        <f t="shared" si="193"/>
        <v/>
      </c>
      <c r="V113" s="284" t="s">
        <v>131</v>
      </c>
      <c r="W113" s="284">
        <v>0.05</v>
      </c>
      <c r="X113" s="166" t="str">
        <f t="shared" si="194"/>
        <v>公斤</v>
      </c>
      <c r="Y113" s="172"/>
      <c r="Z113" s="208"/>
      <c r="AA113" s="209"/>
      <c r="AB113" s="108"/>
      <c r="AC113" s="97"/>
      <c r="AD113" s="96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59"/>
      <c r="AR113" s="59"/>
      <c r="AS113" s="59"/>
      <c r="AT113" s="59"/>
      <c r="AU113" s="59"/>
      <c r="AV113" s="59"/>
      <c r="AW113" s="59"/>
    </row>
    <row r="114" spans="1:49" ht="16.5">
      <c r="A114" s="217"/>
      <c r="B114" s="196"/>
      <c r="C114" s="161"/>
      <c r="D114" s="162"/>
      <c r="E114" s="162"/>
      <c r="F114" s="162"/>
      <c r="G114" s="162"/>
      <c r="H114" s="162"/>
      <c r="I114" s="164"/>
      <c r="J114" s="284"/>
      <c r="K114" s="284"/>
      <c r="L114" s="166" t="str">
        <f t="shared" si="174"/>
        <v/>
      </c>
      <c r="M114" s="251" t="s">
        <v>131</v>
      </c>
      <c r="N114" s="251">
        <v>0.05</v>
      </c>
      <c r="O114" s="166" t="str">
        <f t="shared" si="191"/>
        <v>公斤</v>
      </c>
      <c r="P114" s="251" t="s">
        <v>131</v>
      </c>
      <c r="Q114" s="251">
        <v>0.05</v>
      </c>
      <c r="R114" s="166" t="str">
        <f t="shared" si="192"/>
        <v>公斤</v>
      </c>
      <c r="S114" s="205"/>
      <c r="T114" s="205"/>
      <c r="U114" s="166" t="str">
        <f t="shared" si="193"/>
        <v/>
      </c>
      <c r="V114" s="284" t="s">
        <v>162</v>
      </c>
      <c r="W114" s="284">
        <v>1</v>
      </c>
      <c r="X114" s="166" t="str">
        <f t="shared" si="194"/>
        <v>公斤</v>
      </c>
      <c r="Y114" s="172"/>
      <c r="Z114" s="208"/>
      <c r="AA114" s="209"/>
      <c r="AB114" s="108"/>
      <c r="AC114" s="97"/>
      <c r="AD114" s="96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59"/>
      <c r="AR114" s="59"/>
      <c r="AS114" s="59"/>
      <c r="AT114" s="59"/>
      <c r="AU114" s="59"/>
      <c r="AV114" s="59"/>
      <c r="AW114" s="59"/>
    </row>
    <row r="115" spans="1:49" ht="16.5">
      <c r="A115" s="217"/>
      <c r="B115" s="196"/>
      <c r="C115" s="161"/>
      <c r="D115" s="162"/>
      <c r="E115" s="162"/>
      <c r="F115" s="162"/>
      <c r="G115" s="162"/>
      <c r="H115" s="162"/>
      <c r="I115" s="164"/>
      <c r="J115" s="284"/>
      <c r="K115" s="284"/>
      <c r="L115" s="166" t="str">
        <f t="shared" si="174"/>
        <v/>
      </c>
      <c r="M115" s="251"/>
      <c r="N115" s="251"/>
      <c r="O115" s="166" t="str">
        <f t="shared" si="191"/>
        <v/>
      </c>
      <c r="P115" s="296" t="s">
        <v>455</v>
      </c>
      <c r="Q115" s="296">
        <v>1</v>
      </c>
      <c r="R115" s="166" t="str">
        <f t="shared" si="192"/>
        <v>公斤</v>
      </c>
      <c r="S115" s="205"/>
      <c r="T115" s="205"/>
      <c r="U115" s="166" t="str">
        <f t="shared" si="193"/>
        <v/>
      </c>
      <c r="V115" s="284"/>
      <c r="W115" s="284"/>
      <c r="X115" s="166" t="str">
        <f t="shared" si="194"/>
        <v/>
      </c>
      <c r="Y115" s="172"/>
      <c r="Z115" s="208"/>
      <c r="AA115" s="209"/>
      <c r="AB115" s="108"/>
      <c r="AC115" s="97"/>
      <c r="AD115" s="96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18"/>
      <c r="B116" s="303"/>
      <c r="C116" s="304"/>
      <c r="D116" s="305"/>
      <c r="E116" s="305"/>
      <c r="F116" s="305"/>
      <c r="G116" s="305"/>
      <c r="H116" s="305"/>
      <c r="I116" s="306"/>
      <c r="J116" s="285"/>
      <c r="K116" s="285"/>
      <c r="L116" s="175" t="str">
        <f t="shared" si="174"/>
        <v/>
      </c>
      <c r="M116" s="261"/>
      <c r="N116" s="261"/>
      <c r="O116" s="175" t="str">
        <f t="shared" si="191"/>
        <v/>
      </c>
      <c r="P116" s="261"/>
      <c r="Q116" s="261"/>
      <c r="R116" s="175" t="str">
        <f t="shared" si="192"/>
        <v/>
      </c>
      <c r="S116" s="204"/>
      <c r="T116" s="204"/>
      <c r="U116" s="175" t="str">
        <f t="shared" si="193"/>
        <v/>
      </c>
      <c r="V116" s="285"/>
      <c r="W116" s="285"/>
      <c r="X116" s="175" t="str">
        <f t="shared" si="194"/>
        <v/>
      </c>
      <c r="Y116" s="176"/>
      <c r="Z116" s="210"/>
      <c r="AA116" s="211"/>
      <c r="AB116" s="109"/>
      <c r="AC116" s="97"/>
      <c r="AD116" s="96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59"/>
      <c r="AR116" s="59"/>
      <c r="AS116" s="59"/>
      <c r="AT116" s="59"/>
      <c r="AU116" s="59"/>
      <c r="AV116" s="59"/>
      <c r="AW116" s="59"/>
    </row>
    <row r="117" spans="1:49" ht="16.5">
      <c r="A117" s="279" t="s">
        <v>376</v>
      </c>
      <c r="B117" s="197" t="s">
        <v>103</v>
      </c>
      <c r="C117" s="179">
        <v>5</v>
      </c>
      <c r="D117" s="170">
        <v>1.8</v>
      </c>
      <c r="E117" s="170">
        <v>1.7</v>
      </c>
      <c r="F117" s="170">
        <v>0</v>
      </c>
      <c r="G117" s="170">
        <v>0</v>
      </c>
      <c r="H117" s="170">
        <v>2</v>
      </c>
      <c r="I117" s="180">
        <v>623.29999999999995</v>
      </c>
      <c r="J117" s="332" t="s">
        <v>172</v>
      </c>
      <c r="K117" s="329"/>
      <c r="L117" s="159"/>
      <c r="M117" s="344" t="s">
        <v>410</v>
      </c>
      <c r="N117" s="331"/>
      <c r="O117" s="159"/>
      <c r="P117" s="247" t="s">
        <v>203</v>
      </c>
      <c r="Q117" s="256"/>
      <c r="R117" s="159"/>
      <c r="S117" s="326" t="s">
        <v>1</v>
      </c>
      <c r="T117" s="327"/>
      <c r="U117" s="159"/>
      <c r="V117" s="328" t="s">
        <v>439</v>
      </c>
      <c r="W117" s="329"/>
      <c r="X117" s="159"/>
      <c r="Y117" s="160" t="s">
        <v>106</v>
      </c>
      <c r="Z117" s="206"/>
      <c r="AA117" s="207"/>
      <c r="AB117" s="104" t="str">
        <f>A117</f>
        <v>t2</v>
      </c>
      <c r="AC117" s="96" t="str">
        <f>J117</f>
        <v>糙米飯</v>
      </c>
      <c r="AD117" s="96" t="str">
        <f>J118&amp;" "&amp;J119&amp;" "&amp;J120&amp;" "&amp;J121&amp;" "&amp;J122&amp;" "&amp;J123</f>
        <v xml:space="preserve">米 糙米    </v>
      </c>
      <c r="AE117" s="96" t="str">
        <f>M117</f>
        <v>醬燒油腐</v>
      </c>
      <c r="AF117" s="96" t="str">
        <f>M118&amp;" "&amp;M119&amp;" "&amp;M120&amp;" "&amp;M121&amp;" "&amp;M122&amp;" "&amp;M123</f>
        <v xml:space="preserve">四角油豆腐 滷包    </v>
      </c>
      <c r="AG117" s="96" t="str">
        <f>P117</f>
        <v>豆包花椰</v>
      </c>
      <c r="AH117" s="96" t="str">
        <f>P118&amp;" "&amp;P119&amp;" "&amp;P120&amp;" "&amp;P121&amp;" "&amp;P122&amp;" "&amp;P123</f>
        <v xml:space="preserve">冷凍花椰菜 胡蘿蔔 薑 豆包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219">S117</f>
        <v>時蔬</v>
      </c>
      <c r="AL117" s="96" t="str">
        <f t="shared" ref="AL117" si="220">S118&amp;" "&amp;S119&amp;" "&amp;S120&amp;" "&amp;S121&amp;" "&amp;S122&amp;" "&amp;S123</f>
        <v xml:space="preserve">蔬菜 薑    </v>
      </c>
      <c r="AM117" s="96" t="str">
        <f t="shared" ref="AM117" si="221">V117</f>
        <v>時瓜湯</v>
      </c>
      <c r="AN117" s="96" t="str">
        <f t="shared" ref="AN117" si="222">V118&amp;" "&amp;V119&amp;" "&amp;V120&amp;" "&amp;V121&amp;" "&amp;V122&amp;" "&amp;V123</f>
        <v xml:space="preserve">時瓜 薑 素丸   </v>
      </c>
      <c r="AO117" s="96" t="str">
        <f t="shared" ref="AO117" si="223">Y117</f>
        <v>點心</v>
      </c>
      <c r="AP117" s="96">
        <f t="shared" ref="AP117" si="224">Z117</f>
        <v>0</v>
      </c>
      <c r="AQ117" s="92">
        <f t="shared" ref="AQ117:AQ145" si="225">C117</f>
        <v>5</v>
      </c>
      <c r="AR117" s="92">
        <f t="shared" ref="AR117:AR145" si="226">H117</f>
        <v>2</v>
      </c>
      <c r="AS117" s="92">
        <f t="shared" ref="AS117:AS145" si="227">E117</f>
        <v>1.7</v>
      </c>
      <c r="AT117" s="92">
        <f t="shared" ref="AT117:AT145" si="228">D117</f>
        <v>1.8</v>
      </c>
      <c r="AU117" s="92">
        <f t="shared" ref="AU117:AV145" si="229">F117</f>
        <v>0</v>
      </c>
      <c r="AV117" s="92">
        <f t="shared" si="229"/>
        <v>0</v>
      </c>
      <c r="AW117" s="92">
        <f t="shared" ref="AW117:AW145" si="230">I117</f>
        <v>623.29999999999995</v>
      </c>
    </row>
    <row r="118" spans="1:49" ht="16.5">
      <c r="A118" s="217"/>
      <c r="B118" s="197"/>
      <c r="C118" s="177"/>
      <c r="D118" s="163"/>
      <c r="E118" s="163"/>
      <c r="F118" s="163"/>
      <c r="G118" s="163"/>
      <c r="H118" s="163"/>
      <c r="I118" s="178"/>
      <c r="J118" s="284" t="s">
        <v>129</v>
      </c>
      <c r="K118" s="284">
        <v>7</v>
      </c>
      <c r="L118" s="166" t="str">
        <f t="shared" si="174"/>
        <v>公斤</v>
      </c>
      <c r="M118" s="251" t="s">
        <v>223</v>
      </c>
      <c r="N118" s="251">
        <v>7</v>
      </c>
      <c r="O118" s="166" t="str">
        <f t="shared" si="191"/>
        <v>公斤</v>
      </c>
      <c r="P118" s="113" t="s">
        <v>310</v>
      </c>
      <c r="Q118" s="113">
        <v>6</v>
      </c>
      <c r="R118" s="166" t="str">
        <f t="shared" si="192"/>
        <v>公斤</v>
      </c>
      <c r="S118" s="173" t="s">
        <v>70</v>
      </c>
      <c r="T118" s="173">
        <v>7</v>
      </c>
      <c r="U118" s="166" t="str">
        <f t="shared" si="193"/>
        <v>公斤</v>
      </c>
      <c r="V118" s="284" t="s">
        <v>440</v>
      </c>
      <c r="W118" s="284">
        <v>3</v>
      </c>
      <c r="X118" s="166" t="str">
        <f t="shared" si="194"/>
        <v>公斤</v>
      </c>
      <c r="Y118" s="167" t="s">
        <v>106</v>
      </c>
      <c r="Z118" s="208"/>
      <c r="AA118" s="209"/>
      <c r="AB118" s="108"/>
      <c r="AC118" s="97"/>
      <c r="AD118" s="96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59"/>
      <c r="AR118" s="59"/>
      <c r="AS118" s="59"/>
      <c r="AT118" s="59"/>
      <c r="AU118" s="59"/>
      <c r="AV118" s="59"/>
      <c r="AW118" s="59"/>
    </row>
    <row r="119" spans="1:49" ht="16.5">
      <c r="A119" s="217"/>
      <c r="B119" s="197"/>
      <c r="C119" s="177"/>
      <c r="D119" s="163"/>
      <c r="E119" s="163"/>
      <c r="F119" s="163"/>
      <c r="G119" s="163"/>
      <c r="H119" s="163"/>
      <c r="I119" s="178"/>
      <c r="J119" s="284" t="s">
        <v>130</v>
      </c>
      <c r="K119" s="284">
        <v>3</v>
      </c>
      <c r="L119" s="166" t="str">
        <f t="shared" si="174"/>
        <v>公斤</v>
      </c>
      <c r="M119" s="251" t="s">
        <v>411</v>
      </c>
      <c r="N119" s="251"/>
      <c r="O119" s="166" t="str">
        <f t="shared" si="191"/>
        <v/>
      </c>
      <c r="P119" s="113" t="s">
        <v>111</v>
      </c>
      <c r="Q119" s="113">
        <v>0.5</v>
      </c>
      <c r="R119" s="166" t="str">
        <f t="shared" si="192"/>
        <v>公斤</v>
      </c>
      <c r="S119" s="173" t="s">
        <v>114</v>
      </c>
      <c r="T119" s="173">
        <v>0.05</v>
      </c>
      <c r="U119" s="166" t="str">
        <f t="shared" si="193"/>
        <v>公斤</v>
      </c>
      <c r="V119" s="284" t="s">
        <v>131</v>
      </c>
      <c r="W119" s="284">
        <v>0.05</v>
      </c>
      <c r="X119" s="166" t="str">
        <f t="shared" si="194"/>
        <v>公斤</v>
      </c>
      <c r="Y119" s="172"/>
      <c r="Z119" s="208"/>
      <c r="AA119" s="209"/>
      <c r="AB119" s="108"/>
      <c r="AC119" s="97"/>
      <c r="AD119" s="96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59"/>
      <c r="AR119" s="59"/>
      <c r="AS119" s="59"/>
      <c r="AT119" s="59"/>
      <c r="AU119" s="59"/>
      <c r="AV119" s="59"/>
      <c r="AW119" s="59"/>
    </row>
    <row r="120" spans="1:49" ht="16.5">
      <c r="A120" s="217"/>
      <c r="B120" s="197"/>
      <c r="C120" s="177"/>
      <c r="D120" s="163"/>
      <c r="E120" s="163"/>
      <c r="F120" s="163"/>
      <c r="G120" s="163"/>
      <c r="H120" s="163"/>
      <c r="I120" s="178"/>
      <c r="J120" s="284"/>
      <c r="K120" s="284"/>
      <c r="L120" s="166" t="str">
        <f t="shared" si="174"/>
        <v/>
      </c>
      <c r="M120" s="258"/>
      <c r="N120" s="258"/>
      <c r="O120" s="166" t="str">
        <f t="shared" si="191"/>
        <v/>
      </c>
      <c r="P120" s="251" t="s">
        <v>131</v>
      </c>
      <c r="Q120" s="251">
        <v>0.05</v>
      </c>
      <c r="R120" s="166" t="str">
        <f t="shared" si="192"/>
        <v>公斤</v>
      </c>
      <c r="S120" s="173"/>
      <c r="T120" s="173"/>
      <c r="U120" s="166" t="str">
        <f t="shared" si="193"/>
        <v/>
      </c>
      <c r="V120" s="284" t="s">
        <v>231</v>
      </c>
      <c r="W120" s="284">
        <v>1</v>
      </c>
      <c r="X120" s="166" t="str">
        <f t="shared" si="194"/>
        <v>公斤</v>
      </c>
      <c r="Y120" s="172"/>
      <c r="Z120" s="208"/>
      <c r="AA120" s="209"/>
      <c r="AB120" s="108"/>
      <c r="AC120" s="97"/>
      <c r="AD120" s="96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59"/>
      <c r="AR120" s="59"/>
      <c r="AS120" s="59"/>
      <c r="AT120" s="59"/>
      <c r="AU120" s="59"/>
      <c r="AV120" s="59"/>
      <c r="AW120" s="59"/>
    </row>
    <row r="121" spans="1:49" ht="16.5">
      <c r="A121" s="217"/>
      <c r="B121" s="196"/>
      <c r="C121" s="161"/>
      <c r="D121" s="162"/>
      <c r="E121" s="162"/>
      <c r="F121" s="162"/>
      <c r="G121" s="162"/>
      <c r="H121" s="162"/>
      <c r="I121" s="164"/>
      <c r="J121" s="284"/>
      <c r="K121" s="284"/>
      <c r="L121" s="166" t="str">
        <f t="shared" si="174"/>
        <v/>
      </c>
      <c r="M121" s="251"/>
      <c r="N121" s="251"/>
      <c r="O121" s="166" t="str">
        <f t="shared" si="191"/>
        <v/>
      </c>
      <c r="P121" s="113" t="s">
        <v>311</v>
      </c>
      <c r="Q121" s="113">
        <v>1.5</v>
      </c>
      <c r="R121" s="166" t="str">
        <f t="shared" si="192"/>
        <v>公斤</v>
      </c>
      <c r="S121" s="173"/>
      <c r="T121" s="173"/>
      <c r="U121" s="166" t="str">
        <f t="shared" si="193"/>
        <v/>
      </c>
      <c r="V121" s="284"/>
      <c r="W121" s="284"/>
      <c r="X121" s="166" t="str">
        <f t="shared" si="194"/>
        <v/>
      </c>
      <c r="Y121" s="172"/>
      <c r="Z121" s="208"/>
      <c r="AA121" s="209"/>
      <c r="AB121" s="108"/>
      <c r="AC121" s="97"/>
      <c r="AD121" s="96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59"/>
      <c r="AR121" s="59"/>
      <c r="AS121" s="59"/>
      <c r="AT121" s="59"/>
      <c r="AU121" s="59"/>
      <c r="AV121" s="59"/>
      <c r="AW121" s="59"/>
    </row>
    <row r="122" spans="1:49" ht="16.5">
      <c r="A122" s="217"/>
      <c r="B122" s="196"/>
      <c r="C122" s="161"/>
      <c r="D122" s="162"/>
      <c r="E122" s="162"/>
      <c r="F122" s="162"/>
      <c r="G122" s="162"/>
      <c r="H122" s="162"/>
      <c r="I122" s="164"/>
      <c r="J122" s="284"/>
      <c r="K122" s="284"/>
      <c r="L122" s="166" t="str">
        <f t="shared" si="174"/>
        <v/>
      </c>
      <c r="M122" s="251"/>
      <c r="N122" s="251"/>
      <c r="O122" s="166" t="str">
        <f t="shared" si="191"/>
        <v/>
      </c>
      <c r="P122" s="251"/>
      <c r="Q122" s="251"/>
      <c r="R122" s="166" t="str">
        <f t="shared" si="192"/>
        <v/>
      </c>
      <c r="S122" s="173"/>
      <c r="T122" s="173"/>
      <c r="U122" s="166" t="str">
        <f t="shared" si="193"/>
        <v/>
      </c>
      <c r="V122" s="284"/>
      <c r="W122" s="284"/>
      <c r="X122" s="166" t="str">
        <f t="shared" si="194"/>
        <v/>
      </c>
      <c r="Y122" s="172"/>
      <c r="Z122" s="208"/>
      <c r="AA122" s="209"/>
      <c r="AB122" s="108"/>
      <c r="AC122" s="97"/>
      <c r="AD122" s="96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18"/>
      <c r="B123" s="303"/>
      <c r="C123" s="304"/>
      <c r="D123" s="305"/>
      <c r="E123" s="305"/>
      <c r="F123" s="305"/>
      <c r="G123" s="305"/>
      <c r="H123" s="305"/>
      <c r="I123" s="306"/>
      <c r="J123" s="285"/>
      <c r="K123" s="285"/>
      <c r="L123" s="175" t="str">
        <f t="shared" si="174"/>
        <v/>
      </c>
      <c r="M123" s="261"/>
      <c r="N123" s="261"/>
      <c r="O123" s="175" t="str">
        <f t="shared" si="191"/>
        <v/>
      </c>
      <c r="P123" s="261"/>
      <c r="Q123" s="261"/>
      <c r="R123" s="175" t="str">
        <f t="shared" si="192"/>
        <v/>
      </c>
      <c r="S123" s="204"/>
      <c r="T123" s="204"/>
      <c r="U123" s="175" t="str">
        <f t="shared" si="193"/>
        <v/>
      </c>
      <c r="V123" s="285"/>
      <c r="W123" s="285"/>
      <c r="X123" s="175" t="str">
        <f t="shared" si="194"/>
        <v/>
      </c>
      <c r="Y123" s="176"/>
      <c r="Z123" s="210"/>
      <c r="AA123" s="211"/>
      <c r="AB123" s="109"/>
      <c r="AC123" s="97"/>
      <c r="AD123" s="96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59"/>
      <c r="AR123" s="59"/>
      <c r="AS123" s="59"/>
      <c r="AT123" s="59"/>
      <c r="AU123" s="59"/>
      <c r="AV123" s="59"/>
      <c r="AW123" s="59"/>
    </row>
    <row r="124" spans="1:49" ht="16.5">
      <c r="A124" s="216" t="s">
        <v>377</v>
      </c>
      <c r="B124" s="197" t="s">
        <v>103</v>
      </c>
      <c r="C124" s="179">
        <v>5</v>
      </c>
      <c r="D124" s="170">
        <v>2</v>
      </c>
      <c r="E124" s="170">
        <v>1.9</v>
      </c>
      <c r="F124" s="170">
        <v>0</v>
      </c>
      <c r="G124" s="170">
        <v>0</v>
      </c>
      <c r="H124" s="170">
        <v>2.2000000000000002</v>
      </c>
      <c r="I124" s="180">
        <v>651.6</v>
      </c>
      <c r="J124" s="332" t="s">
        <v>385</v>
      </c>
      <c r="K124" s="329"/>
      <c r="L124" s="159"/>
      <c r="M124" s="330" t="s">
        <v>412</v>
      </c>
      <c r="N124" s="331"/>
      <c r="O124" s="159"/>
      <c r="P124" s="330" t="s">
        <v>429</v>
      </c>
      <c r="Q124" s="331"/>
      <c r="R124" s="159"/>
      <c r="S124" s="326" t="s">
        <v>1</v>
      </c>
      <c r="T124" s="327"/>
      <c r="U124" s="159"/>
      <c r="V124" s="328" t="s">
        <v>447</v>
      </c>
      <c r="W124" s="329"/>
      <c r="X124" s="159"/>
      <c r="Y124" s="160" t="s">
        <v>106</v>
      </c>
      <c r="Z124" s="206"/>
      <c r="AA124" s="207"/>
      <c r="AB124" s="104" t="str">
        <f>A124</f>
        <v>t3</v>
      </c>
      <c r="AC124" s="96" t="str">
        <f>J124</f>
        <v>拌麵特餐</v>
      </c>
      <c r="AD124" s="96" t="str">
        <f>J125&amp;" "&amp;J126&amp;" "&amp;J127&amp;" "&amp;J128&amp;" "&amp;J129&amp;" "&amp;J130</f>
        <v xml:space="preserve">麵條     </v>
      </c>
      <c r="AE124" s="96" t="str">
        <f>M124</f>
        <v>香菇絞若</v>
      </c>
      <c r="AF124" s="96" t="str">
        <f>M125&amp;" "&amp;M126&amp;" "&amp;M127&amp;" "&amp;M128&amp;" "&amp;M129&amp;" "&amp;M130</f>
        <v xml:space="preserve">豆干 冬瓜 乾香菇 薑  </v>
      </c>
      <c r="AG124" s="96" t="str">
        <f>P124</f>
        <v>拌麵配料</v>
      </c>
      <c r="AH124" s="96" t="str">
        <f>P125&amp;" "&amp;P126&amp;" "&amp;P127&amp;" "&amp;P128&amp;" "&amp;P129&amp;" "&amp;P130</f>
        <v xml:space="preserve">素絞肉 甘藍 胡蘿蔔 薑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231">S124</f>
        <v>時蔬</v>
      </c>
      <c r="AL124" s="96" t="str">
        <f t="shared" ref="AL124" si="232">S125&amp;" "&amp;S126&amp;" "&amp;S127&amp;" "&amp;S128&amp;" "&amp;S129&amp;" "&amp;S130</f>
        <v xml:space="preserve">蔬菜 薑    </v>
      </c>
      <c r="AM124" s="96" t="str">
        <f t="shared" ref="AM124" si="233">V124</f>
        <v>三絲羹湯</v>
      </c>
      <c r="AN124" s="96" t="str">
        <f t="shared" ref="AN124" si="234">V125&amp;" "&amp;V126&amp;" "&amp;V127&amp;" "&amp;V128&amp;" "&amp;V129&amp;" "&amp;V130</f>
        <v xml:space="preserve">雞蛋 脆筍 時蔬 乾木耳  </v>
      </c>
      <c r="AO124" s="96" t="str">
        <f t="shared" ref="AO124" si="235">Y124</f>
        <v>點心</v>
      </c>
      <c r="AP124" s="96">
        <f t="shared" ref="AP124" si="236">Z124</f>
        <v>0</v>
      </c>
      <c r="AQ124" s="92">
        <f t="shared" ref="AQ124:AQ145" si="237">C124</f>
        <v>5</v>
      </c>
      <c r="AR124" s="92">
        <f t="shared" ref="AR124:AR145" si="238">H124</f>
        <v>2.2000000000000002</v>
      </c>
      <c r="AS124" s="92">
        <f t="shared" ref="AS124:AS145" si="239">E124</f>
        <v>1.9</v>
      </c>
      <c r="AT124" s="92">
        <f t="shared" ref="AT124:AT145" si="240">D124</f>
        <v>2</v>
      </c>
      <c r="AU124" s="92">
        <f t="shared" ref="AU124:AV145" si="241">F124</f>
        <v>0</v>
      </c>
      <c r="AV124" s="92">
        <f t="shared" si="241"/>
        <v>0</v>
      </c>
      <c r="AW124" s="92">
        <f t="shared" ref="AW124:AW145" si="242">I124</f>
        <v>651.6</v>
      </c>
    </row>
    <row r="125" spans="1:49" ht="16.5">
      <c r="A125" s="217"/>
      <c r="B125" s="197"/>
      <c r="C125" s="177"/>
      <c r="D125" s="163"/>
      <c r="E125" s="163"/>
      <c r="F125" s="163"/>
      <c r="G125" s="163"/>
      <c r="H125" s="163"/>
      <c r="I125" s="178"/>
      <c r="J125" s="284" t="s">
        <v>386</v>
      </c>
      <c r="K125" s="284">
        <v>15</v>
      </c>
      <c r="L125" s="166" t="str">
        <f t="shared" si="174"/>
        <v>公斤</v>
      </c>
      <c r="M125" s="284" t="s">
        <v>216</v>
      </c>
      <c r="N125" s="284">
        <v>6</v>
      </c>
      <c r="O125" s="166" t="str">
        <f t="shared" si="191"/>
        <v>公斤</v>
      </c>
      <c r="P125" s="284" t="s">
        <v>430</v>
      </c>
      <c r="Q125" s="284">
        <v>0.5</v>
      </c>
      <c r="R125" s="166" t="str">
        <f t="shared" si="192"/>
        <v>公斤</v>
      </c>
      <c r="S125" s="173" t="s">
        <v>70</v>
      </c>
      <c r="T125" s="173">
        <v>7</v>
      </c>
      <c r="U125" s="166" t="str">
        <f t="shared" si="193"/>
        <v>公斤</v>
      </c>
      <c r="V125" s="284" t="s">
        <v>220</v>
      </c>
      <c r="W125" s="284">
        <v>1.5</v>
      </c>
      <c r="X125" s="166" t="str">
        <f t="shared" si="194"/>
        <v>公斤</v>
      </c>
      <c r="Y125" s="167" t="s">
        <v>106</v>
      </c>
      <c r="Z125" s="208"/>
      <c r="AA125" s="209"/>
      <c r="AB125" s="108"/>
      <c r="AC125" s="97"/>
      <c r="AD125" s="96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59"/>
      <c r="AR125" s="59"/>
      <c r="AS125" s="59"/>
      <c r="AT125" s="59"/>
      <c r="AU125" s="59"/>
      <c r="AV125" s="59"/>
      <c r="AW125" s="59"/>
    </row>
    <row r="126" spans="1:49" ht="16.5">
      <c r="A126" s="217"/>
      <c r="B126" s="197"/>
      <c r="C126" s="177"/>
      <c r="D126" s="163"/>
      <c r="E126" s="163"/>
      <c r="F126" s="163"/>
      <c r="G126" s="163"/>
      <c r="H126" s="163"/>
      <c r="I126" s="178"/>
      <c r="J126" s="284"/>
      <c r="K126" s="284"/>
      <c r="L126" s="166" t="str">
        <f t="shared" si="174"/>
        <v/>
      </c>
      <c r="M126" s="284" t="s">
        <v>413</v>
      </c>
      <c r="N126" s="284">
        <v>4</v>
      </c>
      <c r="O126" s="166" t="str">
        <f t="shared" si="191"/>
        <v>公斤</v>
      </c>
      <c r="P126" s="284" t="s">
        <v>224</v>
      </c>
      <c r="Q126" s="284">
        <v>4</v>
      </c>
      <c r="R126" s="166" t="str">
        <f t="shared" si="192"/>
        <v>公斤</v>
      </c>
      <c r="S126" s="173" t="s">
        <v>114</v>
      </c>
      <c r="T126" s="173">
        <v>0.05</v>
      </c>
      <c r="U126" s="166" t="str">
        <f t="shared" si="193"/>
        <v>公斤</v>
      </c>
      <c r="V126" s="284" t="s">
        <v>228</v>
      </c>
      <c r="W126" s="284">
        <v>1.5</v>
      </c>
      <c r="X126" s="166" t="str">
        <f t="shared" si="194"/>
        <v>公斤</v>
      </c>
      <c r="Y126" s="172"/>
      <c r="Z126" s="208"/>
      <c r="AA126" s="209"/>
      <c r="AB126" s="108"/>
      <c r="AC126" s="97"/>
      <c r="AD126" s="96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59"/>
      <c r="AR126" s="59"/>
      <c r="AS126" s="59"/>
      <c r="AT126" s="59"/>
      <c r="AU126" s="59"/>
      <c r="AV126" s="59"/>
      <c r="AW126" s="59"/>
    </row>
    <row r="127" spans="1:49" ht="16.5">
      <c r="A127" s="217"/>
      <c r="B127" s="197"/>
      <c r="C127" s="177"/>
      <c r="D127" s="163"/>
      <c r="E127" s="163"/>
      <c r="F127" s="163"/>
      <c r="G127" s="163"/>
      <c r="H127" s="163"/>
      <c r="I127" s="178"/>
      <c r="J127" s="284"/>
      <c r="K127" s="284"/>
      <c r="L127" s="166" t="str">
        <f t="shared" si="174"/>
        <v/>
      </c>
      <c r="M127" s="291" t="s">
        <v>217</v>
      </c>
      <c r="N127" s="291">
        <v>0.05</v>
      </c>
      <c r="O127" s="166" t="str">
        <f t="shared" si="191"/>
        <v>公斤</v>
      </c>
      <c r="P127" s="284" t="s">
        <v>128</v>
      </c>
      <c r="Q127" s="284">
        <v>0.5</v>
      </c>
      <c r="R127" s="166" t="str">
        <f t="shared" si="192"/>
        <v>公斤</v>
      </c>
      <c r="S127" s="173"/>
      <c r="T127" s="173"/>
      <c r="U127" s="166" t="str">
        <f t="shared" si="193"/>
        <v/>
      </c>
      <c r="V127" s="284" t="s">
        <v>132</v>
      </c>
      <c r="W127" s="284">
        <v>1.5</v>
      </c>
      <c r="X127" s="166" t="str">
        <f t="shared" si="194"/>
        <v>公斤</v>
      </c>
      <c r="Y127" s="172"/>
      <c r="Z127" s="208"/>
      <c r="AA127" s="209"/>
      <c r="AB127" s="108"/>
      <c r="AC127" s="97"/>
      <c r="AD127" s="96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59"/>
      <c r="AR127" s="59"/>
      <c r="AS127" s="59"/>
      <c r="AT127" s="59"/>
      <c r="AU127" s="59"/>
      <c r="AV127" s="59"/>
      <c r="AW127" s="59"/>
    </row>
    <row r="128" spans="1:49" ht="16.5">
      <c r="A128" s="217"/>
      <c r="B128" s="196"/>
      <c r="C128" s="161"/>
      <c r="D128" s="162"/>
      <c r="E128" s="162"/>
      <c r="F128" s="162"/>
      <c r="G128" s="162"/>
      <c r="H128" s="162"/>
      <c r="I128" s="164"/>
      <c r="J128" s="284"/>
      <c r="K128" s="284"/>
      <c r="L128" s="166" t="str">
        <f t="shared" si="174"/>
        <v/>
      </c>
      <c r="M128" s="284" t="s">
        <v>131</v>
      </c>
      <c r="N128" s="284">
        <v>0.05</v>
      </c>
      <c r="O128" s="166" t="str">
        <f t="shared" si="191"/>
        <v>公斤</v>
      </c>
      <c r="P128" s="284" t="s">
        <v>131</v>
      </c>
      <c r="Q128" s="284">
        <v>0.05</v>
      </c>
      <c r="R128" s="166" t="str">
        <f t="shared" si="192"/>
        <v>公斤</v>
      </c>
      <c r="S128" s="173"/>
      <c r="T128" s="173"/>
      <c r="U128" s="166" t="str">
        <f t="shared" si="193"/>
        <v/>
      </c>
      <c r="V128" s="284" t="s">
        <v>222</v>
      </c>
      <c r="W128" s="284">
        <v>0.01</v>
      </c>
      <c r="X128" s="166" t="str">
        <f t="shared" si="194"/>
        <v>公斤</v>
      </c>
      <c r="Y128" s="172"/>
      <c r="Z128" s="208"/>
      <c r="AA128" s="209"/>
      <c r="AB128" s="108"/>
      <c r="AC128" s="97"/>
      <c r="AD128" s="96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59"/>
      <c r="AR128" s="59"/>
      <c r="AS128" s="59"/>
      <c r="AT128" s="59"/>
      <c r="AU128" s="59"/>
      <c r="AV128" s="59"/>
      <c r="AW128" s="59"/>
    </row>
    <row r="129" spans="1:49" ht="16.5">
      <c r="A129" s="217"/>
      <c r="B129" s="196"/>
      <c r="C129" s="161"/>
      <c r="D129" s="162"/>
      <c r="E129" s="162"/>
      <c r="F129" s="162"/>
      <c r="G129" s="162"/>
      <c r="H129" s="162"/>
      <c r="I129" s="164"/>
      <c r="J129" s="284"/>
      <c r="K129" s="284"/>
      <c r="L129" s="166" t="str">
        <f t="shared" si="174"/>
        <v/>
      </c>
      <c r="M129" s="284"/>
      <c r="N129" s="284"/>
      <c r="O129" s="166" t="str">
        <f t="shared" si="191"/>
        <v/>
      </c>
      <c r="P129" s="284"/>
      <c r="Q129" s="284"/>
      <c r="R129" s="166" t="str">
        <f t="shared" si="192"/>
        <v/>
      </c>
      <c r="S129" s="173"/>
      <c r="T129" s="173"/>
      <c r="U129" s="166" t="str">
        <f t="shared" si="193"/>
        <v/>
      </c>
      <c r="V129" s="284"/>
      <c r="W129" s="284"/>
      <c r="X129" s="166" t="str">
        <f t="shared" si="194"/>
        <v/>
      </c>
      <c r="Y129" s="172"/>
      <c r="Z129" s="208"/>
      <c r="AA129" s="209"/>
      <c r="AB129" s="108"/>
      <c r="AC129" s="97"/>
      <c r="AD129" s="96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18"/>
      <c r="B130" s="303"/>
      <c r="C130" s="304"/>
      <c r="D130" s="305"/>
      <c r="E130" s="305"/>
      <c r="F130" s="305"/>
      <c r="G130" s="305"/>
      <c r="H130" s="305"/>
      <c r="I130" s="306"/>
      <c r="J130" s="285"/>
      <c r="K130" s="285"/>
      <c r="L130" s="175" t="str">
        <f t="shared" si="174"/>
        <v/>
      </c>
      <c r="M130" s="285"/>
      <c r="N130" s="285"/>
      <c r="O130" s="175" t="str">
        <f t="shared" si="191"/>
        <v/>
      </c>
      <c r="P130" s="285"/>
      <c r="Q130" s="285"/>
      <c r="R130" s="175" t="str">
        <f t="shared" si="192"/>
        <v/>
      </c>
      <c r="S130" s="204"/>
      <c r="T130" s="204"/>
      <c r="U130" s="175" t="str">
        <f t="shared" si="193"/>
        <v/>
      </c>
      <c r="V130" s="285"/>
      <c r="W130" s="285"/>
      <c r="X130" s="175" t="str">
        <f t="shared" si="194"/>
        <v/>
      </c>
      <c r="Y130" s="176"/>
      <c r="Z130" s="210"/>
      <c r="AA130" s="211"/>
      <c r="AB130" s="109"/>
      <c r="AC130" s="97"/>
      <c r="AD130" s="96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59"/>
      <c r="AR130" s="59"/>
      <c r="AS130" s="59"/>
      <c r="AT130" s="59"/>
      <c r="AU130" s="59"/>
      <c r="AV130" s="59"/>
      <c r="AW130" s="59"/>
    </row>
    <row r="131" spans="1:49" ht="16.5">
      <c r="A131" s="216" t="s">
        <v>378</v>
      </c>
      <c r="B131" s="197" t="s">
        <v>103</v>
      </c>
      <c r="C131" s="179">
        <v>6.5</v>
      </c>
      <c r="D131" s="170">
        <v>2</v>
      </c>
      <c r="E131" s="170">
        <v>1.6</v>
      </c>
      <c r="F131" s="170">
        <v>0</v>
      </c>
      <c r="G131" s="170">
        <v>0.5</v>
      </c>
      <c r="H131" s="170">
        <v>2.2999999999999998</v>
      </c>
      <c r="I131" s="180">
        <v>785.8</v>
      </c>
      <c r="J131" s="332" t="s">
        <v>172</v>
      </c>
      <c r="K131" s="329"/>
      <c r="L131" s="159"/>
      <c r="M131" s="332" t="s">
        <v>414</v>
      </c>
      <c r="N131" s="329"/>
      <c r="O131" s="159"/>
      <c r="P131" s="328" t="s">
        <v>431</v>
      </c>
      <c r="Q131" s="337"/>
      <c r="R131" s="159"/>
      <c r="S131" s="326" t="s">
        <v>1</v>
      </c>
      <c r="T131" s="327"/>
      <c r="U131" s="159"/>
      <c r="V131" s="245" t="s">
        <v>354</v>
      </c>
      <c r="W131" s="255"/>
      <c r="X131" s="159"/>
      <c r="Y131" s="160" t="s">
        <v>106</v>
      </c>
      <c r="Z131" s="206"/>
      <c r="AA131" s="207"/>
      <c r="AB131" s="104" t="str">
        <f>A131</f>
        <v>t4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醬瓜麵腸</v>
      </c>
      <c r="AF131" s="96" t="str">
        <f>M132&amp;" "&amp;M133&amp;" "&amp;M134&amp;" "&amp;M135&amp;" "&amp;M136&amp;" "&amp;M137</f>
        <v xml:space="preserve">麵腸 醃漬花胡瓜 胡蘿蔔 薑  </v>
      </c>
      <c r="AG131" s="96" t="str">
        <f>P131</f>
        <v>豆皮白菜</v>
      </c>
      <c r="AH131" s="96" t="str">
        <f>P132&amp;" "&amp;P133&amp;" "&amp;P134&amp;" "&amp;P135&amp;" "&amp;P136&amp;" "&amp;P137</f>
        <v xml:space="preserve">豆包 結球白菜 乾香菇 胡蘿蔔 薑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243">S131</f>
        <v>時蔬</v>
      </c>
      <c r="AL131" s="96" t="str">
        <f t="shared" ref="AL131" si="244">S132&amp;" "&amp;S133&amp;" "&amp;S134&amp;" "&amp;S135&amp;" "&amp;S136&amp;" "&amp;S137</f>
        <v xml:space="preserve">蔬菜 薑    </v>
      </c>
      <c r="AM131" s="96" t="str">
        <f t="shared" ref="AM131" si="245">V131</f>
        <v>黑糖綜合圓</v>
      </c>
      <c r="AN131" s="96" t="str">
        <f t="shared" ref="AN131" si="246">V132&amp;" "&amp;V133&amp;" "&amp;V134&amp;" "&amp;V135&amp;" "&amp;V136&amp;" "&amp;V137</f>
        <v xml:space="preserve">地瓜圓 黑糖 芋圓   </v>
      </c>
      <c r="AO131" s="96" t="str">
        <f t="shared" ref="AO131" si="247">Y131</f>
        <v>點心</v>
      </c>
      <c r="AP131" s="96">
        <f t="shared" ref="AP131" si="248">Z131</f>
        <v>0</v>
      </c>
      <c r="AQ131" s="92">
        <f t="shared" ref="AQ131:AQ145" si="249">C131</f>
        <v>6.5</v>
      </c>
      <c r="AR131" s="92">
        <f t="shared" ref="AR131:AR145" si="250">H131</f>
        <v>2.2999999999999998</v>
      </c>
      <c r="AS131" s="92">
        <f t="shared" ref="AS131:AS145" si="251">E131</f>
        <v>1.6</v>
      </c>
      <c r="AT131" s="92">
        <f t="shared" ref="AT131:AT145" si="252">D131</f>
        <v>2</v>
      </c>
      <c r="AU131" s="92">
        <f t="shared" ref="AU131:AV145" si="253">F131</f>
        <v>0</v>
      </c>
      <c r="AV131" s="92">
        <f t="shared" si="253"/>
        <v>0.5</v>
      </c>
      <c r="AW131" s="92">
        <f t="shared" ref="AW131:AW145" si="254">I131</f>
        <v>785.8</v>
      </c>
    </row>
    <row r="132" spans="1:49" ht="16.5">
      <c r="A132" s="217"/>
      <c r="B132" s="197"/>
      <c r="C132" s="177"/>
      <c r="D132" s="163"/>
      <c r="E132" s="163"/>
      <c r="F132" s="163"/>
      <c r="G132" s="163"/>
      <c r="H132" s="163"/>
      <c r="I132" s="178"/>
      <c r="J132" s="284" t="s">
        <v>129</v>
      </c>
      <c r="K132" s="284">
        <v>7</v>
      </c>
      <c r="L132" s="166" t="str">
        <f t="shared" si="174"/>
        <v>公斤</v>
      </c>
      <c r="M132" s="284" t="s">
        <v>210</v>
      </c>
      <c r="N132" s="284">
        <v>7</v>
      </c>
      <c r="O132" s="166" t="str">
        <f t="shared" si="191"/>
        <v>公斤</v>
      </c>
      <c r="P132" s="284" t="s">
        <v>221</v>
      </c>
      <c r="Q132" s="284">
        <v>1</v>
      </c>
      <c r="R132" s="166" t="str">
        <f t="shared" si="192"/>
        <v>公斤</v>
      </c>
      <c r="S132" s="173" t="s">
        <v>70</v>
      </c>
      <c r="T132" s="173">
        <v>7</v>
      </c>
      <c r="U132" s="166" t="str">
        <f t="shared" si="193"/>
        <v>公斤</v>
      </c>
      <c r="V132" s="113" t="s">
        <v>355</v>
      </c>
      <c r="W132" s="113">
        <v>1.5</v>
      </c>
      <c r="X132" s="166" t="str">
        <f t="shared" si="194"/>
        <v>公斤</v>
      </c>
      <c r="Y132" s="167" t="s">
        <v>106</v>
      </c>
      <c r="Z132" s="208"/>
      <c r="AA132" s="209"/>
      <c r="AB132" s="108"/>
      <c r="AC132" s="97"/>
      <c r="AD132" s="96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59"/>
      <c r="AR132" s="59"/>
      <c r="AS132" s="59"/>
      <c r="AT132" s="59"/>
      <c r="AU132" s="59"/>
      <c r="AV132" s="59"/>
      <c r="AW132" s="59"/>
    </row>
    <row r="133" spans="1:49" ht="16.5">
      <c r="A133" s="217"/>
      <c r="B133" s="197"/>
      <c r="C133" s="177"/>
      <c r="D133" s="163"/>
      <c r="E133" s="163"/>
      <c r="F133" s="163"/>
      <c r="G133" s="163"/>
      <c r="H133" s="163"/>
      <c r="I133" s="178"/>
      <c r="J133" s="284" t="s">
        <v>130</v>
      </c>
      <c r="K133" s="284">
        <v>3</v>
      </c>
      <c r="L133" s="166" t="str">
        <f t="shared" si="174"/>
        <v>公斤</v>
      </c>
      <c r="M133" s="284" t="s">
        <v>415</v>
      </c>
      <c r="N133" s="284">
        <v>2</v>
      </c>
      <c r="O133" s="166" t="str">
        <f t="shared" si="191"/>
        <v>公斤</v>
      </c>
      <c r="P133" s="284" t="s">
        <v>173</v>
      </c>
      <c r="Q133" s="284">
        <v>6</v>
      </c>
      <c r="R133" s="166" t="str">
        <f t="shared" si="192"/>
        <v>公斤</v>
      </c>
      <c r="S133" s="173" t="s">
        <v>114</v>
      </c>
      <c r="T133" s="173">
        <v>0.05</v>
      </c>
      <c r="U133" s="166" t="str">
        <f t="shared" si="193"/>
        <v>公斤</v>
      </c>
      <c r="V133" s="113" t="s">
        <v>356</v>
      </c>
      <c r="W133" s="113">
        <v>1</v>
      </c>
      <c r="X133" s="166" t="str">
        <f t="shared" si="194"/>
        <v>公斤</v>
      </c>
      <c r="Y133" s="172"/>
      <c r="Z133" s="208"/>
      <c r="AA133" s="209"/>
      <c r="AB133" s="108"/>
      <c r="AC133" s="97"/>
      <c r="AD133" s="96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59"/>
      <c r="AR133" s="59"/>
      <c r="AS133" s="59"/>
      <c r="AT133" s="59"/>
      <c r="AU133" s="59"/>
      <c r="AV133" s="59"/>
      <c r="AW133" s="59"/>
    </row>
    <row r="134" spans="1:49" ht="16.5">
      <c r="A134" s="217"/>
      <c r="B134" s="197"/>
      <c r="C134" s="177"/>
      <c r="D134" s="163"/>
      <c r="E134" s="163"/>
      <c r="F134" s="163"/>
      <c r="G134" s="163"/>
      <c r="H134" s="163"/>
      <c r="I134" s="178"/>
      <c r="J134" s="284"/>
      <c r="K134" s="284"/>
      <c r="L134" s="166" t="str">
        <f t="shared" si="174"/>
        <v/>
      </c>
      <c r="M134" s="291" t="s">
        <v>128</v>
      </c>
      <c r="N134" s="291">
        <v>0.5</v>
      </c>
      <c r="O134" s="166" t="str">
        <f t="shared" si="191"/>
        <v>公斤</v>
      </c>
      <c r="P134" s="284" t="s">
        <v>217</v>
      </c>
      <c r="Q134" s="284">
        <v>0.01</v>
      </c>
      <c r="R134" s="166" t="str">
        <f t="shared" si="192"/>
        <v>公斤</v>
      </c>
      <c r="S134" s="173"/>
      <c r="T134" s="173"/>
      <c r="U134" s="166" t="str">
        <f t="shared" si="193"/>
        <v/>
      </c>
      <c r="V134" s="113" t="s">
        <v>357</v>
      </c>
      <c r="W134" s="113">
        <v>1.5</v>
      </c>
      <c r="X134" s="166" t="str">
        <f t="shared" si="194"/>
        <v>公斤</v>
      </c>
      <c r="Y134" s="172"/>
      <c r="Z134" s="208"/>
      <c r="AA134" s="209"/>
      <c r="AB134" s="108"/>
      <c r="AC134" s="97"/>
      <c r="AD134" s="96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59"/>
      <c r="AR134" s="59"/>
      <c r="AS134" s="59"/>
      <c r="AT134" s="59"/>
      <c r="AU134" s="59"/>
      <c r="AV134" s="59"/>
      <c r="AW134" s="59"/>
    </row>
    <row r="135" spans="1:49" ht="16.5">
      <c r="A135" s="217"/>
      <c r="B135" s="196"/>
      <c r="C135" s="161"/>
      <c r="D135" s="162"/>
      <c r="E135" s="162"/>
      <c r="F135" s="162"/>
      <c r="G135" s="162"/>
      <c r="H135" s="162"/>
      <c r="I135" s="164"/>
      <c r="J135" s="284"/>
      <c r="K135" s="284"/>
      <c r="L135" s="166" t="str">
        <f t="shared" si="174"/>
        <v/>
      </c>
      <c r="M135" s="284" t="s">
        <v>131</v>
      </c>
      <c r="N135" s="284">
        <v>0.05</v>
      </c>
      <c r="O135" s="166" t="str">
        <f t="shared" si="191"/>
        <v>公斤</v>
      </c>
      <c r="P135" s="284" t="s">
        <v>128</v>
      </c>
      <c r="Q135" s="284">
        <v>0.5</v>
      </c>
      <c r="R135" s="166" t="str">
        <f t="shared" si="192"/>
        <v>公斤</v>
      </c>
      <c r="S135" s="173"/>
      <c r="T135" s="173"/>
      <c r="U135" s="166" t="str">
        <f t="shared" si="193"/>
        <v/>
      </c>
      <c r="V135" s="284"/>
      <c r="W135" s="284"/>
      <c r="X135" s="166" t="str">
        <f t="shared" si="194"/>
        <v/>
      </c>
      <c r="Y135" s="172"/>
      <c r="Z135" s="208"/>
      <c r="AA135" s="209"/>
      <c r="AB135" s="108"/>
      <c r="AC135" s="97"/>
      <c r="AD135" s="96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59"/>
      <c r="AR135" s="59"/>
      <c r="AS135" s="59"/>
      <c r="AT135" s="59"/>
      <c r="AU135" s="59"/>
      <c r="AV135" s="59"/>
      <c r="AW135" s="59"/>
    </row>
    <row r="136" spans="1:49" ht="16.5">
      <c r="A136" s="217"/>
      <c r="B136" s="196"/>
      <c r="C136" s="161"/>
      <c r="D136" s="162"/>
      <c r="E136" s="162"/>
      <c r="F136" s="162"/>
      <c r="G136" s="162"/>
      <c r="H136" s="162"/>
      <c r="I136" s="164"/>
      <c r="J136" s="284"/>
      <c r="K136" s="284"/>
      <c r="L136" s="166" t="str">
        <f t="shared" si="174"/>
        <v/>
      </c>
      <c r="M136" s="284"/>
      <c r="N136" s="284"/>
      <c r="O136" s="166" t="str">
        <f t="shared" si="191"/>
        <v/>
      </c>
      <c r="P136" s="284" t="s">
        <v>131</v>
      </c>
      <c r="Q136" s="284">
        <v>0.05</v>
      </c>
      <c r="R136" s="166" t="str">
        <f t="shared" si="192"/>
        <v>公斤</v>
      </c>
      <c r="S136" s="173"/>
      <c r="T136" s="173"/>
      <c r="U136" s="166" t="str">
        <f t="shared" si="193"/>
        <v/>
      </c>
      <c r="V136" s="284"/>
      <c r="W136" s="284"/>
      <c r="X136" s="166" t="str">
        <f t="shared" si="194"/>
        <v/>
      </c>
      <c r="Y136" s="172"/>
      <c r="Z136" s="208"/>
      <c r="AA136" s="209"/>
      <c r="AB136" s="108"/>
      <c r="AC136" s="97"/>
      <c r="AD136" s="96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17"/>
      <c r="B137" s="303"/>
      <c r="C137" s="304"/>
      <c r="D137" s="305"/>
      <c r="E137" s="305"/>
      <c r="F137" s="305"/>
      <c r="G137" s="305"/>
      <c r="H137" s="305"/>
      <c r="I137" s="306"/>
      <c r="J137" s="285"/>
      <c r="K137" s="285"/>
      <c r="L137" s="175" t="str">
        <f t="shared" si="174"/>
        <v/>
      </c>
      <c r="M137" s="285"/>
      <c r="N137" s="285"/>
      <c r="O137" s="175" t="str">
        <f t="shared" si="191"/>
        <v/>
      </c>
      <c r="P137" s="285"/>
      <c r="Q137" s="285"/>
      <c r="R137" s="175" t="str">
        <f t="shared" si="192"/>
        <v/>
      </c>
      <c r="S137" s="204"/>
      <c r="T137" s="204"/>
      <c r="U137" s="175" t="str">
        <f t="shared" si="193"/>
        <v/>
      </c>
      <c r="V137" s="285"/>
      <c r="W137" s="285"/>
      <c r="X137" s="175" t="str">
        <f t="shared" si="194"/>
        <v/>
      </c>
      <c r="Y137" s="176"/>
      <c r="Z137" s="210"/>
      <c r="AA137" s="211"/>
      <c r="AB137" s="109"/>
      <c r="AC137" s="97"/>
      <c r="AD137" s="96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59"/>
      <c r="AR137" s="59"/>
      <c r="AS137" s="59"/>
      <c r="AT137" s="59"/>
      <c r="AU137" s="59"/>
      <c r="AV137" s="59"/>
      <c r="AW137" s="59"/>
    </row>
    <row r="138" spans="1:49" ht="16.5">
      <c r="A138" s="216" t="s">
        <v>379</v>
      </c>
      <c r="B138" s="197" t="s">
        <v>103</v>
      </c>
      <c r="C138" s="179">
        <v>5.0999999999999996</v>
      </c>
      <c r="D138" s="170">
        <v>2.1</v>
      </c>
      <c r="E138" s="170">
        <v>1.7</v>
      </c>
      <c r="F138" s="170">
        <v>0</v>
      </c>
      <c r="G138" s="170">
        <v>0</v>
      </c>
      <c r="H138" s="170">
        <v>2.5</v>
      </c>
      <c r="I138" s="180">
        <v>676.6</v>
      </c>
      <c r="J138" s="332" t="s">
        <v>387</v>
      </c>
      <c r="K138" s="329"/>
      <c r="L138" s="159"/>
      <c r="M138" s="332" t="s">
        <v>416</v>
      </c>
      <c r="N138" s="329"/>
      <c r="O138" s="159"/>
      <c r="P138" s="295" t="s">
        <v>432</v>
      </c>
      <c r="Q138" s="256"/>
      <c r="R138" s="159"/>
      <c r="S138" s="326" t="s">
        <v>1</v>
      </c>
      <c r="T138" s="327"/>
      <c r="U138" s="159"/>
      <c r="V138" s="328" t="s">
        <v>358</v>
      </c>
      <c r="W138" s="329"/>
      <c r="X138" s="159"/>
      <c r="Y138" s="160" t="s">
        <v>106</v>
      </c>
      <c r="Z138" s="206" t="s">
        <v>133</v>
      </c>
      <c r="AA138" s="207"/>
      <c r="AB138" s="104" t="str">
        <f>A138</f>
        <v>t5</v>
      </c>
      <c r="AC138" s="96" t="str">
        <f>J138</f>
        <v>紅藜飯</v>
      </c>
      <c r="AD138" s="96" t="str">
        <f>J139&amp;" "&amp;J140&amp;" "&amp;J141&amp;" "&amp;J142&amp;" "&amp;J143&amp;" "&amp;J144</f>
        <v xml:space="preserve">米 紅藜    </v>
      </c>
      <c r="AE138" s="96" t="str">
        <f>M138</f>
        <v>塔香麵輪</v>
      </c>
      <c r="AF138" s="96" t="str">
        <f>M139&amp;" "&amp;M140&amp;" "&amp;M141&amp;" "&amp;M142&amp;" "&amp;M143&amp;" "&amp;M144</f>
        <v xml:space="preserve">麵輪 豆薯 九層塔 薑  </v>
      </c>
      <c r="AG138" s="96" t="str">
        <f>P138</f>
        <v>麻油鮑菇干片</v>
      </c>
      <c r="AH138" s="96" t="str">
        <f>P139&amp;" "&amp;P140&amp;" "&amp;P141&amp;" "&amp;P142&amp;" "&amp;P143&amp;" "&amp;P144</f>
        <v xml:space="preserve">豆干 杏鮑菇 枸杞 薑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255">S138</f>
        <v>時蔬</v>
      </c>
      <c r="AL138" s="96" t="str">
        <f t="shared" ref="AL138" si="256">S139&amp;" "&amp;S140&amp;" "&amp;S141&amp;" "&amp;S142&amp;" "&amp;S143&amp;" "&amp;S144</f>
        <v xml:space="preserve">蔬菜 薑    </v>
      </c>
      <c r="AM138" s="96" t="str">
        <f t="shared" ref="AM138" si="257">V138</f>
        <v>四神湯</v>
      </c>
      <c r="AN138" s="96" t="str">
        <f t="shared" ref="AN138" si="258">V139&amp;" "&amp;V140&amp;" "&amp;V141&amp;" "&amp;V142&amp;" "&amp;V143&amp;" "&amp;V144</f>
        <v xml:space="preserve">四神 白蘿蔔 薑   </v>
      </c>
      <c r="AO138" s="96" t="str">
        <f t="shared" ref="AO138" si="259">Y138</f>
        <v>點心</v>
      </c>
      <c r="AP138" s="96" t="str">
        <f t="shared" ref="AP138" si="260">Z138</f>
        <v>有機豆奶</v>
      </c>
      <c r="AQ138" s="92">
        <f t="shared" ref="AQ138:AQ145" si="261">C138</f>
        <v>5.0999999999999996</v>
      </c>
      <c r="AR138" s="92">
        <f t="shared" ref="AR138:AR145" si="262">H138</f>
        <v>2.5</v>
      </c>
      <c r="AS138" s="92">
        <f t="shared" ref="AS138:AS145" si="263">E138</f>
        <v>1.7</v>
      </c>
      <c r="AT138" s="92">
        <f t="shared" ref="AT138:AT145" si="264">D138</f>
        <v>2.1</v>
      </c>
      <c r="AU138" s="92">
        <f t="shared" ref="AU138:AV145" si="265">F138</f>
        <v>0</v>
      </c>
      <c r="AV138" s="92">
        <f t="shared" si="265"/>
        <v>0</v>
      </c>
      <c r="AW138" s="92">
        <f t="shared" ref="AW138:AW145" si="266">I138</f>
        <v>676.6</v>
      </c>
    </row>
    <row r="139" spans="1:49" ht="16.5">
      <c r="A139" s="217"/>
      <c r="B139" s="197"/>
      <c r="C139" s="177"/>
      <c r="D139" s="163"/>
      <c r="E139" s="163"/>
      <c r="F139" s="163"/>
      <c r="G139" s="163"/>
      <c r="H139" s="163"/>
      <c r="I139" s="178"/>
      <c r="J139" s="284" t="s">
        <v>129</v>
      </c>
      <c r="K139" s="284">
        <v>10</v>
      </c>
      <c r="L139" s="166" t="str">
        <f t="shared" si="174"/>
        <v>公斤</v>
      </c>
      <c r="M139" s="292" t="s">
        <v>417</v>
      </c>
      <c r="N139" s="284">
        <v>7</v>
      </c>
      <c r="O139" s="166" t="str">
        <f t="shared" si="191"/>
        <v>公斤</v>
      </c>
      <c r="P139" s="212" t="s">
        <v>433</v>
      </c>
      <c r="Q139" s="113">
        <v>2</v>
      </c>
      <c r="R139" s="166" t="str">
        <f t="shared" si="192"/>
        <v>公斤</v>
      </c>
      <c r="S139" s="173" t="s">
        <v>70</v>
      </c>
      <c r="T139" s="173">
        <v>7</v>
      </c>
      <c r="U139" s="166" t="str">
        <f t="shared" si="193"/>
        <v>公斤</v>
      </c>
      <c r="V139" s="284" t="s">
        <v>359</v>
      </c>
      <c r="W139" s="284">
        <v>1.5</v>
      </c>
      <c r="X139" s="166" t="str">
        <f t="shared" si="194"/>
        <v>公斤</v>
      </c>
      <c r="Y139" s="167" t="s">
        <v>106</v>
      </c>
      <c r="Z139" s="208" t="s">
        <v>133</v>
      </c>
      <c r="AA139" s="209"/>
      <c r="AB139" s="108"/>
      <c r="AC139" s="97"/>
      <c r="AD139" s="96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59"/>
      <c r="AR139" s="59"/>
      <c r="AS139" s="59"/>
      <c r="AT139" s="59"/>
      <c r="AU139" s="59"/>
      <c r="AV139" s="59"/>
      <c r="AW139" s="59"/>
    </row>
    <row r="140" spans="1:49" ht="16.5">
      <c r="A140" s="217"/>
      <c r="B140" s="197"/>
      <c r="C140" s="177"/>
      <c r="D140" s="163"/>
      <c r="E140" s="163"/>
      <c r="F140" s="163"/>
      <c r="G140" s="163"/>
      <c r="H140" s="163"/>
      <c r="I140" s="178"/>
      <c r="J140" s="284" t="s">
        <v>388</v>
      </c>
      <c r="K140" s="284">
        <v>0.1</v>
      </c>
      <c r="L140" s="166" t="str">
        <f t="shared" si="174"/>
        <v>公斤</v>
      </c>
      <c r="M140" s="254" t="s">
        <v>282</v>
      </c>
      <c r="N140" s="254">
        <v>3</v>
      </c>
      <c r="O140" s="166" t="str">
        <f t="shared" si="191"/>
        <v>公斤</v>
      </c>
      <c r="P140" s="113" t="s">
        <v>200</v>
      </c>
      <c r="Q140" s="113">
        <v>4</v>
      </c>
      <c r="R140" s="166" t="str">
        <f t="shared" si="192"/>
        <v>公斤</v>
      </c>
      <c r="S140" s="173" t="s">
        <v>114</v>
      </c>
      <c r="T140" s="173">
        <v>0.05</v>
      </c>
      <c r="U140" s="166" t="str">
        <f t="shared" si="193"/>
        <v>公斤</v>
      </c>
      <c r="V140" s="284" t="s">
        <v>196</v>
      </c>
      <c r="W140" s="284">
        <v>2.5</v>
      </c>
      <c r="X140" s="166" t="str">
        <f t="shared" si="194"/>
        <v>公斤</v>
      </c>
      <c r="Y140" s="172"/>
      <c r="Z140" s="208"/>
      <c r="AA140" s="209"/>
      <c r="AB140" s="108"/>
      <c r="AC140" s="97"/>
      <c r="AD140" s="96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59"/>
      <c r="AR140" s="59"/>
      <c r="AS140" s="59"/>
      <c r="AT140" s="59"/>
      <c r="AU140" s="59"/>
      <c r="AV140" s="59"/>
      <c r="AW140" s="59"/>
    </row>
    <row r="141" spans="1:49" ht="16.5">
      <c r="A141" s="217"/>
      <c r="B141" s="197"/>
      <c r="C141" s="177"/>
      <c r="D141" s="163"/>
      <c r="E141" s="163"/>
      <c r="F141" s="163"/>
      <c r="G141" s="163"/>
      <c r="H141" s="163"/>
      <c r="I141" s="178"/>
      <c r="J141" s="284"/>
      <c r="K141" s="284"/>
      <c r="L141" s="166" t="str">
        <f t="shared" si="174"/>
        <v/>
      </c>
      <c r="M141" s="254" t="s">
        <v>182</v>
      </c>
      <c r="N141" s="254">
        <v>0.2</v>
      </c>
      <c r="O141" s="166" t="str">
        <f t="shared" si="191"/>
        <v>公斤</v>
      </c>
      <c r="P141" s="113" t="s">
        <v>316</v>
      </c>
      <c r="Q141" s="250">
        <v>0.01</v>
      </c>
      <c r="R141" s="166" t="str">
        <f t="shared" si="192"/>
        <v>公斤</v>
      </c>
      <c r="S141" s="173"/>
      <c r="T141" s="173"/>
      <c r="U141" s="166" t="str">
        <f t="shared" si="193"/>
        <v/>
      </c>
      <c r="V141" s="284" t="s">
        <v>201</v>
      </c>
      <c r="W141" s="284">
        <v>0.05</v>
      </c>
      <c r="X141" s="166" t="str">
        <f t="shared" si="194"/>
        <v>公斤</v>
      </c>
      <c r="Y141" s="172"/>
      <c r="Z141" s="208"/>
      <c r="AA141" s="209"/>
      <c r="AB141" s="108"/>
      <c r="AC141" s="97"/>
      <c r="AD141" s="96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59"/>
      <c r="AR141" s="59"/>
      <c r="AS141" s="59"/>
      <c r="AT141" s="59"/>
      <c r="AU141" s="59"/>
      <c r="AV141" s="59"/>
      <c r="AW141" s="59"/>
    </row>
    <row r="142" spans="1:49" ht="16.5">
      <c r="A142" s="217"/>
      <c r="B142" s="196"/>
      <c r="C142" s="161"/>
      <c r="D142" s="162"/>
      <c r="E142" s="162"/>
      <c r="F142" s="162"/>
      <c r="G142" s="162"/>
      <c r="H142" s="162"/>
      <c r="I142" s="164"/>
      <c r="J142" s="284"/>
      <c r="K142" s="284"/>
      <c r="L142" s="166" t="str">
        <f t="shared" si="174"/>
        <v/>
      </c>
      <c r="M142" s="284" t="s">
        <v>201</v>
      </c>
      <c r="N142" s="284">
        <v>0.05</v>
      </c>
      <c r="O142" s="166" t="str">
        <f t="shared" si="191"/>
        <v>公斤</v>
      </c>
      <c r="P142" s="113" t="s">
        <v>201</v>
      </c>
      <c r="Q142" s="113">
        <v>0.05</v>
      </c>
      <c r="R142" s="166" t="str">
        <f t="shared" si="192"/>
        <v>公斤</v>
      </c>
      <c r="S142" s="173"/>
      <c r="T142" s="173"/>
      <c r="U142" s="166" t="str">
        <f t="shared" si="193"/>
        <v/>
      </c>
      <c r="V142" s="284"/>
      <c r="W142" s="284"/>
      <c r="X142" s="166" t="str">
        <f t="shared" si="194"/>
        <v/>
      </c>
      <c r="Y142" s="172"/>
      <c r="Z142" s="208"/>
      <c r="AA142" s="209"/>
      <c r="AB142" s="108"/>
      <c r="AC142" s="97"/>
      <c r="AD142" s="96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59"/>
      <c r="AR142" s="59"/>
      <c r="AS142" s="59"/>
      <c r="AT142" s="59"/>
      <c r="AU142" s="59"/>
      <c r="AV142" s="59"/>
      <c r="AW142" s="59"/>
    </row>
    <row r="143" spans="1:49" ht="16.5">
      <c r="A143" s="217"/>
      <c r="B143" s="196"/>
      <c r="C143" s="161"/>
      <c r="D143" s="162"/>
      <c r="E143" s="162"/>
      <c r="F143" s="162"/>
      <c r="G143" s="162"/>
      <c r="H143" s="162"/>
      <c r="I143" s="164"/>
      <c r="J143" s="251"/>
      <c r="K143" s="251"/>
      <c r="L143" s="166" t="str">
        <f t="shared" si="174"/>
        <v/>
      </c>
      <c r="M143" s="251"/>
      <c r="N143" s="251"/>
      <c r="O143" s="166" t="str">
        <f t="shared" si="191"/>
        <v/>
      </c>
      <c r="P143" s="284"/>
      <c r="Q143" s="284"/>
      <c r="R143" s="166" t="str">
        <f t="shared" si="192"/>
        <v/>
      </c>
      <c r="S143" s="173"/>
      <c r="T143" s="173"/>
      <c r="U143" s="166" t="str">
        <f t="shared" si="193"/>
        <v/>
      </c>
      <c r="V143" s="284"/>
      <c r="W143" s="284"/>
      <c r="X143" s="166" t="str">
        <f t="shared" si="194"/>
        <v/>
      </c>
      <c r="Y143" s="172"/>
      <c r="Z143" s="208"/>
      <c r="AA143" s="209"/>
      <c r="AB143" s="108"/>
      <c r="AC143" s="97"/>
      <c r="AD143" s="96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18"/>
      <c r="B144" s="303"/>
      <c r="C144" s="304"/>
      <c r="D144" s="305"/>
      <c r="E144" s="305"/>
      <c r="F144" s="305"/>
      <c r="G144" s="305"/>
      <c r="H144" s="305"/>
      <c r="I144" s="306"/>
      <c r="J144" s="261"/>
      <c r="K144" s="261"/>
      <c r="L144" s="175" t="str">
        <f t="shared" si="174"/>
        <v/>
      </c>
      <c r="M144" s="261"/>
      <c r="N144" s="261"/>
      <c r="O144" s="175" t="str">
        <f t="shared" si="191"/>
        <v/>
      </c>
      <c r="P144" s="285"/>
      <c r="Q144" s="285"/>
      <c r="R144" s="175" t="str">
        <f t="shared" si="192"/>
        <v/>
      </c>
      <c r="S144" s="204"/>
      <c r="T144" s="204"/>
      <c r="U144" s="175" t="str">
        <f t="shared" si="193"/>
        <v/>
      </c>
      <c r="V144" s="285"/>
      <c r="W144" s="285"/>
      <c r="X144" s="175" t="str">
        <f t="shared" si="194"/>
        <v/>
      </c>
      <c r="Y144" s="176"/>
      <c r="Z144" s="210"/>
      <c r="AA144" s="211"/>
      <c r="AB144" s="109"/>
      <c r="AC144" s="97"/>
      <c r="AD144" s="96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59"/>
      <c r="AR144" s="59"/>
      <c r="AS144" s="59"/>
      <c r="AT144" s="59"/>
      <c r="AU144" s="59"/>
      <c r="AV144" s="59"/>
      <c r="AW144" s="59"/>
    </row>
    <row r="145" spans="1:49" ht="16.5">
      <c r="A145" s="239" t="s">
        <v>380</v>
      </c>
      <c r="B145" s="197" t="s">
        <v>103</v>
      </c>
      <c r="C145" s="179">
        <v>5.2</v>
      </c>
      <c r="D145" s="170">
        <v>2</v>
      </c>
      <c r="E145" s="170">
        <v>2</v>
      </c>
      <c r="F145" s="170">
        <v>0</v>
      </c>
      <c r="G145" s="170">
        <v>0</v>
      </c>
      <c r="H145" s="170">
        <v>2</v>
      </c>
      <c r="I145" s="180">
        <v>653.20000000000005</v>
      </c>
      <c r="J145" s="330" t="s">
        <v>209</v>
      </c>
      <c r="K145" s="331"/>
      <c r="L145" s="159"/>
      <c r="M145" s="333" t="s">
        <v>418</v>
      </c>
      <c r="N145" s="334"/>
      <c r="O145" s="159"/>
      <c r="P145" s="247" t="s">
        <v>317</v>
      </c>
      <c r="Q145" s="256"/>
      <c r="R145" s="159"/>
      <c r="S145" s="326" t="s">
        <v>1</v>
      </c>
      <c r="T145" s="327"/>
      <c r="U145" s="159"/>
      <c r="V145" s="245" t="s">
        <v>166</v>
      </c>
      <c r="W145" s="255"/>
      <c r="X145" s="159"/>
      <c r="Y145" s="160" t="s">
        <v>106</v>
      </c>
      <c r="Z145" s="206"/>
      <c r="AA145" s="207"/>
      <c r="AB145" s="104" t="str">
        <f>A145</f>
        <v>u1</v>
      </c>
      <c r="AC145" s="96" t="str">
        <f>J145</f>
        <v>白米飯</v>
      </c>
      <c r="AD145" s="96" t="str">
        <f>J146&amp;" "&amp;J147&amp;" "&amp;J148&amp;" "&amp;J149&amp;" "&amp;J150&amp;" "&amp;J151</f>
        <v xml:space="preserve">米     </v>
      </c>
      <c r="AE145" s="96" t="str">
        <f>M145</f>
        <v>咖哩絞若</v>
      </c>
      <c r="AF145" s="96" t="str">
        <f>M146&amp;" "&amp;M147&amp;" "&amp;M148&amp;" "&amp;M149&amp;" "&amp;M150&amp;" "&amp;M151</f>
        <v xml:space="preserve">素絞肉 馬鈴薯 芹菜 紅蘿蔔 薑 </v>
      </c>
      <c r="AG145" s="96" t="str">
        <f>P145</f>
        <v>香滷海結</v>
      </c>
      <c r="AH145" s="96" t="str">
        <f>P146&amp;" "&amp;P147&amp;" "&amp;P148&amp;" "&amp;P149&amp;" "&amp;P150&amp;" "&amp;P151</f>
        <v xml:space="preserve">海帶結 芝麻(白)  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267">S145</f>
        <v>時蔬</v>
      </c>
      <c r="AL145" s="96" t="str">
        <f t="shared" ref="AL145" si="268">S146&amp;" "&amp;S147&amp;" "&amp;S148&amp;" "&amp;S149&amp;" "&amp;S150&amp;" "&amp;S151</f>
        <v xml:space="preserve">蔬菜 薑    </v>
      </c>
      <c r="AM145" s="96" t="str">
        <f t="shared" ref="AM145" si="269">V145</f>
        <v>仙草甜湯</v>
      </c>
      <c r="AN145" s="96" t="str">
        <f t="shared" ref="AN145" si="270">V146&amp;" "&amp;V147&amp;" "&amp;V148&amp;" "&amp;V149&amp;" "&amp;V150&amp;" "&amp;V151</f>
        <v xml:space="preserve">仙草凍 紅砂糖 奶粉   </v>
      </c>
      <c r="AO145" s="96" t="str">
        <f t="shared" ref="AO145" si="271">Y145</f>
        <v>點心</v>
      </c>
      <c r="AP145" s="96">
        <f t="shared" ref="AP145" si="272">Z145</f>
        <v>0</v>
      </c>
      <c r="AQ145" s="92">
        <f t="shared" ref="AQ145" si="273">C145</f>
        <v>5.2</v>
      </c>
      <c r="AR145" s="92">
        <f t="shared" ref="AR145" si="274">H145</f>
        <v>2</v>
      </c>
      <c r="AS145" s="92">
        <f t="shared" ref="AS145" si="275">E145</f>
        <v>2</v>
      </c>
      <c r="AT145" s="92">
        <f t="shared" ref="AT145" si="276">D145</f>
        <v>2</v>
      </c>
      <c r="AU145" s="92">
        <f t="shared" ref="AU145:AV145" si="277">F145</f>
        <v>0</v>
      </c>
      <c r="AV145" s="92">
        <f t="shared" si="277"/>
        <v>0</v>
      </c>
      <c r="AW145" s="92">
        <f t="shared" ref="AW145" si="278">I145</f>
        <v>653.20000000000005</v>
      </c>
    </row>
    <row r="146" spans="1:49" ht="16.5">
      <c r="A146" s="239"/>
      <c r="B146" s="197"/>
      <c r="C146" s="177"/>
      <c r="D146" s="163"/>
      <c r="E146" s="163"/>
      <c r="F146" s="163"/>
      <c r="G146" s="163"/>
      <c r="H146" s="163"/>
      <c r="I146" s="178"/>
      <c r="J146" s="251" t="s">
        <v>129</v>
      </c>
      <c r="K146" s="251">
        <v>10</v>
      </c>
      <c r="L146" s="166" t="str">
        <f t="shared" ref="L146:L151" si="279">IF(K146,"公斤","")</f>
        <v>公斤</v>
      </c>
      <c r="M146" s="294" t="s">
        <v>174</v>
      </c>
      <c r="N146" s="251">
        <v>2.4</v>
      </c>
      <c r="O146" s="166" t="str">
        <f t="shared" ref="O146:O151" si="280">IF(N146,"公斤","")</f>
        <v>公斤</v>
      </c>
      <c r="P146" s="113" t="s">
        <v>318</v>
      </c>
      <c r="Q146" s="113">
        <v>2.5</v>
      </c>
      <c r="R146" s="166" t="str">
        <f t="shared" ref="R146:R151" si="281">IF(Q146,"公斤","")</f>
        <v>公斤</v>
      </c>
      <c r="S146" s="173" t="s">
        <v>70</v>
      </c>
      <c r="T146" s="173">
        <v>7</v>
      </c>
      <c r="U146" s="166" t="str">
        <f t="shared" ref="U146:U151" si="282">IF(T146,"公斤","")</f>
        <v>公斤</v>
      </c>
      <c r="V146" s="113" t="s">
        <v>167</v>
      </c>
      <c r="W146" s="113">
        <v>6</v>
      </c>
      <c r="X146" s="166" t="str">
        <f t="shared" ref="X146:X151" si="283">IF(W146,"公斤","")</f>
        <v>公斤</v>
      </c>
      <c r="Y146" s="167" t="s">
        <v>106</v>
      </c>
      <c r="Z146" s="208"/>
      <c r="AA146" s="209"/>
      <c r="AB146" s="10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239"/>
      <c r="B147" s="197"/>
      <c r="C147" s="177"/>
      <c r="D147" s="163"/>
      <c r="E147" s="163"/>
      <c r="F147" s="163"/>
      <c r="G147" s="163"/>
      <c r="H147" s="163"/>
      <c r="I147" s="178"/>
      <c r="J147" s="259"/>
      <c r="K147" s="251"/>
      <c r="L147" s="166" t="str">
        <f t="shared" si="279"/>
        <v/>
      </c>
      <c r="M147" s="251" t="s">
        <v>175</v>
      </c>
      <c r="N147" s="251">
        <v>2</v>
      </c>
      <c r="O147" s="166" t="str">
        <f t="shared" si="280"/>
        <v>公斤</v>
      </c>
      <c r="P147" s="113" t="s">
        <v>319</v>
      </c>
      <c r="Q147" s="113">
        <v>0.01</v>
      </c>
      <c r="R147" s="166" t="str">
        <f t="shared" si="281"/>
        <v>公斤</v>
      </c>
      <c r="S147" s="173" t="s">
        <v>114</v>
      </c>
      <c r="T147" s="173">
        <v>0.05</v>
      </c>
      <c r="U147" s="166" t="str">
        <f t="shared" si="282"/>
        <v>公斤</v>
      </c>
      <c r="V147" s="113" t="s">
        <v>134</v>
      </c>
      <c r="W147" s="113">
        <v>1</v>
      </c>
      <c r="X147" s="166" t="str">
        <f t="shared" si="283"/>
        <v>公斤</v>
      </c>
      <c r="Y147" s="172"/>
      <c r="Z147" s="208"/>
      <c r="AA147" s="209"/>
      <c r="AB147" s="10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239"/>
      <c r="B148" s="197"/>
      <c r="C148" s="177"/>
      <c r="D148" s="163"/>
      <c r="E148" s="163"/>
      <c r="F148" s="163"/>
      <c r="G148" s="163"/>
      <c r="H148" s="163"/>
      <c r="I148" s="178"/>
      <c r="J148" s="259"/>
      <c r="K148" s="251"/>
      <c r="L148" s="166" t="str">
        <f t="shared" si="279"/>
        <v/>
      </c>
      <c r="M148" s="258" t="s">
        <v>155</v>
      </c>
      <c r="N148" s="258">
        <v>3</v>
      </c>
      <c r="O148" s="166" t="str">
        <f t="shared" si="280"/>
        <v>公斤</v>
      </c>
      <c r="P148" s="251"/>
      <c r="Q148" s="251"/>
      <c r="R148" s="166" t="str">
        <f t="shared" si="281"/>
        <v/>
      </c>
      <c r="S148" s="173"/>
      <c r="T148" s="173"/>
      <c r="U148" s="166" t="str">
        <f t="shared" si="282"/>
        <v/>
      </c>
      <c r="V148" s="296" t="s">
        <v>453</v>
      </c>
      <c r="W148" s="296">
        <v>1</v>
      </c>
      <c r="X148" s="166" t="str">
        <f t="shared" si="283"/>
        <v>公斤</v>
      </c>
      <c r="Y148" s="172"/>
      <c r="Z148" s="208"/>
      <c r="AA148" s="209"/>
      <c r="AB148" s="10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239"/>
      <c r="B149" s="196"/>
      <c r="C149" s="161"/>
      <c r="D149" s="162"/>
      <c r="E149" s="162"/>
      <c r="F149" s="162"/>
      <c r="G149" s="162"/>
      <c r="H149" s="162"/>
      <c r="I149" s="164"/>
      <c r="J149" s="259"/>
      <c r="K149" s="251"/>
      <c r="L149" s="166" t="str">
        <f t="shared" si="279"/>
        <v/>
      </c>
      <c r="M149" s="251" t="s">
        <v>409</v>
      </c>
      <c r="N149" s="251">
        <v>2</v>
      </c>
      <c r="O149" s="166" t="str">
        <f t="shared" si="280"/>
        <v>公斤</v>
      </c>
      <c r="P149" s="251"/>
      <c r="Q149" s="251"/>
      <c r="R149" s="166" t="str">
        <f t="shared" si="281"/>
        <v/>
      </c>
      <c r="S149" s="173"/>
      <c r="T149" s="173"/>
      <c r="U149" s="166" t="str">
        <f t="shared" si="282"/>
        <v/>
      </c>
      <c r="V149" s="251"/>
      <c r="W149" s="251"/>
      <c r="X149" s="166" t="str">
        <f t="shared" si="283"/>
        <v/>
      </c>
      <c r="Y149" s="172"/>
      <c r="Z149" s="208"/>
      <c r="AA149" s="209"/>
      <c r="AB149" s="10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239"/>
      <c r="B150" s="196"/>
      <c r="C150" s="161"/>
      <c r="D150" s="162"/>
      <c r="E150" s="162"/>
      <c r="F150" s="162"/>
      <c r="G150" s="162"/>
      <c r="H150" s="162"/>
      <c r="I150" s="164"/>
      <c r="J150" s="259"/>
      <c r="K150" s="251"/>
      <c r="L150" s="166" t="str">
        <f t="shared" si="279"/>
        <v/>
      </c>
      <c r="M150" s="251" t="s">
        <v>131</v>
      </c>
      <c r="N150" s="251">
        <v>0.05</v>
      </c>
      <c r="O150" s="166" t="str">
        <f t="shared" si="280"/>
        <v>公斤</v>
      </c>
      <c r="P150" s="251"/>
      <c r="Q150" s="251"/>
      <c r="R150" s="166" t="str">
        <f t="shared" si="281"/>
        <v/>
      </c>
      <c r="S150" s="173"/>
      <c r="T150" s="173"/>
      <c r="U150" s="166" t="str">
        <f t="shared" si="282"/>
        <v/>
      </c>
      <c r="V150" s="251"/>
      <c r="W150" s="251"/>
      <c r="X150" s="166" t="str">
        <f t="shared" si="283"/>
        <v/>
      </c>
      <c r="Y150" s="172"/>
      <c r="Z150" s="208"/>
      <c r="AA150" s="209"/>
      <c r="AB150" s="10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240"/>
      <c r="B151" s="303"/>
      <c r="C151" s="304"/>
      <c r="D151" s="305"/>
      <c r="E151" s="305"/>
      <c r="F151" s="305"/>
      <c r="G151" s="305"/>
      <c r="H151" s="305"/>
      <c r="I151" s="306"/>
      <c r="J151" s="260"/>
      <c r="K151" s="261"/>
      <c r="L151" s="175" t="str">
        <f t="shared" si="279"/>
        <v/>
      </c>
      <c r="M151" s="261"/>
      <c r="N151" s="261"/>
      <c r="O151" s="175" t="str">
        <f t="shared" si="280"/>
        <v/>
      </c>
      <c r="P151" s="261"/>
      <c r="Q151" s="261"/>
      <c r="R151" s="175" t="str">
        <f t="shared" si="281"/>
        <v/>
      </c>
      <c r="S151" s="204"/>
      <c r="T151" s="204"/>
      <c r="U151" s="175" t="str">
        <f t="shared" si="282"/>
        <v/>
      </c>
      <c r="V151" s="261"/>
      <c r="W151" s="261"/>
      <c r="X151" s="175" t="str">
        <f t="shared" si="283"/>
        <v/>
      </c>
      <c r="Y151" s="176"/>
      <c r="Z151" s="210"/>
      <c r="AA151" s="211"/>
      <c r="AB151" s="10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8"/>
      <c r="AB152" s="11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8"/>
      <c r="AB153" s="11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8"/>
      <c r="AB154" s="11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8"/>
      <c r="AB155" s="11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8"/>
      <c r="AB156" s="11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8"/>
      <c r="AB157" s="11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8"/>
      <c r="AB158" s="11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8"/>
      <c r="AB159" s="11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8"/>
      <c r="AB160" s="11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8"/>
      <c r="AB161" s="11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8"/>
      <c r="AB162" s="11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8"/>
      <c r="AB163" s="11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8"/>
      <c r="AB164" s="11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8"/>
      <c r="AB165" s="11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8"/>
      <c r="AB166" s="11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8"/>
      <c r="AB167" s="11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8"/>
      <c r="AB168" s="11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8"/>
      <c r="AB169" s="11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8"/>
      <c r="AB170" s="11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8"/>
      <c r="AB171" s="11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8"/>
      <c r="AB172" s="11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8"/>
      <c r="AB173" s="11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8"/>
      <c r="AB174" s="11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8"/>
      <c r="AB175" s="11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8"/>
      <c r="AB176" s="11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8"/>
      <c r="AB177" s="11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8"/>
      <c r="AB178" s="11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8"/>
      <c r="AB179" s="11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8"/>
      <c r="AB180" s="11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8"/>
      <c r="AB181" s="11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8"/>
      <c r="AB182" s="11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8"/>
      <c r="AB183" s="11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8"/>
      <c r="AB184" s="11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8"/>
      <c r="AB185" s="11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8"/>
      <c r="AB186" s="11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8"/>
      <c r="AB187" s="11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8"/>
      <c r="AB188" s="11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8"/>
      <c r="AB189" s="11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8"/>
      <c r="AB190" s="11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8"/>
      <c r="AB191" s="11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8"/>
      <c r="AB192" s="11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8"/>
      <c r="AB193" s="11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8"/>
      <c r="AB194" s="11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8"/>
      <c r="AB195" s="11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8"/>
      <c r="AB196" s="11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8"/>
      <c r="AB197" s="11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8"/>
      <c r="AB198" s="11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8"/>
      <c r="AB199" s="11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8"/>
      <c r="AB200" s="11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8"/>
      <c r="AB201" s="11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8"/>
      <c r="AB202" s="11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8"/>
      <c r="AB203" s="11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8"/>
      <c r="AB204" s="11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8"/>
      <c r="AB205" s="11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8"/>
      <c r="AB206" s="11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8"/>
      <c r="AB207" s="11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8"/>
      <c r="AB208" s="11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8"/>
      <c r="AB209" s="11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8"/>
      <c r="AB210" s="11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8"/>
      <c r="AB211" s="11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8"/>
      <c r="AB212" s="11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8"/>
      <c r="AB213" s="11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8"/>
      <c r="AB214" s="11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8"/>
      <c r="AB215" s="11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8"/>
      <c r="AB216" s="11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8"/>
      <c r="AB217" s="11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8"/>
      <c r="AB218" s="11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8"/>
      <c r="AB219" s="11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8"/>
      <c r="AB220" s="11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8"/>
      <c r="AB221" s="11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8"/>
      <c r="AB222" s="11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8"/>
      <c r="AB223" s="11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8"/>
      <c r="AB224" s="11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8"/>
      <c r="AB225" s="11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8"/>
      <c r="AB226" s="11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8"/>
      <c r="AB227" s="11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8"/>
      <c r="AB228" s="11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8"/>
      <c r="AB229" s="11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8"/>
      <c r="AB230" s="11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8"/>
      <c r="AB231" s="11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8"/>
      <c r="AB232" s="11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8"/>
      <c r="AB233" s="11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8"/>
      <c r="AB234" s="11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8"/>
      <c r="AB235" s="11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8"/>
      <c r="AB236" s="11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8"/>
      <c r="AB237" s="11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8"/>
      <c r="AB238" s="11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8"/>
      <c r="AB239" s="11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8"/>
      <c r="AB240" s="11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8"/>
      <c r="AB241" s="11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8"/>
      <c r="AB242" s="11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8"/>
      <c r="AB243" s="11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8"/>
      <c r="AB244" s="11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8"/>
      <c r="AB245" s="11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8"/>
      <c r="AB246" s="11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8"/>
      <c r="AB247" s="11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8"/>
      <c r="AB248" s="11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8"/>
      <c r="AB249" s="11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8"/>
      <c r="AB250" s="11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8"/>
      <c r="AB251" s="11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8"/>
      <c r="AB252" s="11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8"/>
      <c r="AB253" s="11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8"/>
      <c r="AB254" s="11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8"/>
      <c r="AB255" s="11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8"/>
      <c r="AB256" s="11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8"/>
      <c r="AB257" s="11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8"/>
      <c r="AB258" s="11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8"/>
      <c r="AB259" s="11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8"/>
      <c r="AB260" s="11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8"/>
      <c r="AB261" s="11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8"/>
      <c r="AB262" s="11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8"/>
      <c r="AB263" s="11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8"/>
      <c r="AB264" s="11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8"/>
      <c r="AB265" s="11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8"/>
      <c r="AB266" s="11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8"/>
      <c r="AB267" s="11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8"/>
      <c r="AB268" s="11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8"/>
      <c r="AB269" s="11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8"/>
      <c r="AB270" s="11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8"/>
      <c r="AB271" s="11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8"/>
      <c r="AB272" s="11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8"/>
      <c r="AB273" s="11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8"/>
      <c r="AB274" s="11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8"/>
      <c r="AB275" s="11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8"/>
      <c r="AB276" s="11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8"/>
      <c r="AB277" s="11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8"/>
      <c r="AB278" s="11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8"/>
      <c r="AB279" s="11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8"/>
      <c r="AB280" s="11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8"/>
      <c r="AB281" s="11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8"/>
      <c r="AB282" s="11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8"/>
      <c r="AB283" s="11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8"/>
      <c r="AB284" s="11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8"/>
      <c r="AB285" s="11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8"/>
      <c r="AB286" s="11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8"/>
      <c r="AB287" s="11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8"/>
      <c r="AB288" s="11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8"/>
      <c r="AB289" s="11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8"/>
      <c r="AB290" s="11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8"/>
      <c r="AB291" s="11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8"/>
      <c r="AB292" s="11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8"/>
      <c r="AB293" s="11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8"/>
      <c r="AB294" s="11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8"/>
      <c r="AB295" s="11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8"/>
      <c r="AB296" s="11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8"/>
      <c r="AB297" s="11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8"/>
      <c r="AB298" s="11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8"/>
      <c r="AB299" s="11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8"/>
      <c r="AB300" s="11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8"/>
      <c r="AB301" s="11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8"/>
      <c r="AB302" s="11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8"/>
      <c r="AB303" s="11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8"/>
      <c r="AB304" s="11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8"/>
      <c r="AB305" s="11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8"/>
      <c r="AB306" s="11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8"/>
      <c r="AB307" s="11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8"/>
      <c r="AB308" s="11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8"/>
      <c r="AB309" s="11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8"/>
      <c r="AB310" s="11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8"/>
      <c r="AB311" s="11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8"/>
      <c r="AB312" s="11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8"/>
      <c r="AB313" s="11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8"/>
      <c r="AB314" s="11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8"/>
      <c r="AB315" s="11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8"/>
      <c r="AB316" s="11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8"/>
      <c r="AB317" s="11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8"/>
      <c r="AB318" s="11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8"/>
      <c r="AB319" s="11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8"/>
      <c r="AB320" s="11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8"/>
      <c r="AB321" s="11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8"/>
      <c r="AB322" s="11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8"/>
      <c r="AB323" s="11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8"/>
      <c r="AB324" s="11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8"/>
      <c r="AB325" s="11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8"/>
      <c r="AB326" s="11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8"/>
      <c r="AB327" s="11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8"/>
      <c r="AB328" s="11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8"/>
      <c r="AB329" s="11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8"/>
      <c r="AB330" s="11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8"/>
      <c r="AB331" s="11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8"/>
      <c r="AB332" s="11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8"/>
      <c r="AB333" s="11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8"/>
      <c r="AB334" s="11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8"/>
      <c r="AB335" s="11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8"/>
      <c r="AB336" s="11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8"/>
      <c r="AB337" s="11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8"/>
      <c r="AB338" s="11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8"/>
      <c r="AB339" s="11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8"/>
      <c r="AB340" s="11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8"/>
      <c r="AB341" s="11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8"/>
      <c r="AB342" s="11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8"/>
      <c r="AB343" s="11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8"/>
      <c r="AB344" s="11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8"/>
      <c r="AB345" s="11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8"/>
      <c r="AB346" s="11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8"/>
      <c r="AB347" s="11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8"/>
      <c r="AB348" s="11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8"/>
      <c r="AB349" s="11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8"/>
      <c r="AB350" s="11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8"/>
      <c r="AB351" s="11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8"/>
      <c r="AB352" s="11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8"/>
      <c r="AB353" s="11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8"/>
      <c r="AB354" s="11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8"/>
      <c r="AB355" s="11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8"/>
      <c r="AB356" s="11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8"/>
      <c r="AB357" s="11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8"/>
      <c r="AB358" s="11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8"/>
      <c r="AB359" s="11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8"/>
      <c r="AB360" s="11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8"/>
      <c r="AB361" s="11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8"/>
      <c r="AB362" s="11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8"/>
      <c r="AB363" s="11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8"/>
      <c r="AB364" s="11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8"/>
      <c r="AB365" s="11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8"/>
      <c r="AB366" s="11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8"/>
      <c r="AB367" s="11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8"/>
      <c r="AB368" s="11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8"/>
      <c r="AB369" s="11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8"/>
      <c r="AB370" s="11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8"/>
      <c r="AB371" s="11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8"/>
      <c r="AB372" s="11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8"/>
      <c r="AB373" s="11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8"/>
      <c r="AB374" s="11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8"/>
      <c r="AB375" s="11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8"/>
      <c r="AB376" s="11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8"/>
      <c r="AB377" s="11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8"/>
      <c r="AB378" s="11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8"/>
      <c r="AB379" s="11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8"/>
      <c r="AB380" s="11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8"/>
      <c r="AB381" s="11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8"/>
      <c r="AB382" s="11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8"/>
      <c r="AB383" s="11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8"/>
      <c r="AB384" s="11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8"/>
      <c r="AB385" s="11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8"/>
      <c r="AB386" s="11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8"/>
      <c r="AB387" s="11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8"/>
      <c r="AB388" s="11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8"/>
      <c r="AB389" s="11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8"/>
      <c r="AB390" s="11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8"/>
      <c r="AB391" s="11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8"/>
      <c r="AB392" s="11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8"/>
      <c r="AB393" s="11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8"/>
      <c r="AB394" s="11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8"/>
      <c r="AB395" s="11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8"/>
      <c r="AB396" s="11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8"/>
      <c r="AB397" s="11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8"/>
      <c r="AB398" s="11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8"/>
      <c r="AB399" s="11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8"/>
      <c r="AB400" s="11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8"/>
      <c r="AB401" s="11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8"/>
      <c r="AB402" s="11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8"/>
      <c r="AB403" s="11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8"/>
      <c r="AB404" s="11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8"/>
      <c r="AB405" s="11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8"/>
      <c r="AB406" s="11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8"/>
      <c r="AB407" s="11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8"/>
      <c r="AB408" s="11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8"/>
      <c r="AB409" s="11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8"/>
      <c r="AB410" s="11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8"/>
      <c r="AB411" s="11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8"/>
      <c r="AB412" s="11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8"/>
      <c r="AB413" s="11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8"/>
      <c r="AB414" s="11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8"/>
      <c r="AB415" s="11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8"/>
      <c r="AB416" s="11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8"/>
      <c r="AB417" s="11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8"/>
      <c r="AB418" s="11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8"/>
      <c r="AB419" s="11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8"/>
      <c r="AB420" s="11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8"/>
      <c r="AB421" s="11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8"/>
      <c r="AB422" s="11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8"/>
      <c r="AB423" s="11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8"/>
      <c r="AB424" s="11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8"/>
      <c r="AB425" s="11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8"/>
      <c r="AB426" s="11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8"/>
      <c r="AB427" s="11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8"/>
      <c r="AB428" s="11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8"/>
      <c r="AB429" s="11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8"/>
      <c r="AB430" s="11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8"/>
      <c r="AB431" s="11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8"/>
      <c r="AB432" s="11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8"/>
      <c r="AB433" s="11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8"/>
      <c r="AB434" s="11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8"/>
      <c r="AB435" s="11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8"/>
      <c r="AB436" s="11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8"/>
      <c r="AB437" s="11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8"/>
      <c r="AB438" s="11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8"/>
      <c r="AB439" s="11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8"/>
      <c r="AB440" s="11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8"/>
      <c r="AB441" s="11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8"/>
      <c r="AB442" s="11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8"/>
      <c r="AB443" s="11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8"/>
      <c r="AB444" s="11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8"/>
      <c r="AB445" s="11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8"/>
      <c r="AB446" s="11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8"/>
      <c r="AB447" s="11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8"/>
      <c r="AB448" s="11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8"/>
      <c r="AB449" s="11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8"/>
      <c r="AB450" s="11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8"/>
      <c r="AB451" s="11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8"/>
      <c r="AB452" s="11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8"/>
      <c r="AB453" s="11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8"/>
      <c r="AB454" s="11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8"/>
      <c r="AB455" s="11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8"/>
      <c r="AB456" s="11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8"/>
      <c r="AB457" s="11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8"/>
      <c r="AB458" s="11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8"/>
      <c r="AB459" s="11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8"/>
      <c r="AB460" s="11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8"/>
      <c r="AB461" s="11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8"/>
      <c r="AB462" s="11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8"/>
      <c r="AB463" s="11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8"/>
      <c r="AB464" s="11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8"/>
      <c r="AB465" s="11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8"/>
      <c r="AB466" s="11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8"/>
      <c r="AB467" s="11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8"/>
      <c r="AB468" s="11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8"/>
      <c r="AB469" s="11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8"/>
      <c r="AB470" s="11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8"/>
      <c r="AB471" s="11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8"/>
      <c r="AB472" s="11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8"/>
      <c r="AB473" s="11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8"/>
      <c r="AB474" s="11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8"/>
      <c r="AB475" s="11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8"/>
      <c r="AB476" s="11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8"/>
      <c r="AB477" s="11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8"/>
      <c r="AB478" s="11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8"/>
      <c r="AB479" s="11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8"/>
      <c r="AB480" s="11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8"/>
      <c r="AB481" s="11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8"/>
      <c r="AB482" s="11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8"/>
      <c r="AB483" s="11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8"/>
      <c r="AB484" s="11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8"/>
      <c r="AB485" s="11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8"/>
      <c r="AB486" s="11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8"/>
      <c r="AB487" s="11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8"/>
      <c r="AB488" s="11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8"/>
      <c r="AB489" s="11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8"/>
      <c r="AB490" s="11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8"/>
      <c r="AB491" s="11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100">
    <mergeCell ref="J47:K47"/>
    <mergeCell ref="S47:T47"/>
    <mergeCell ref="S33:T33"/>
    <mergeCell ref="V33:W33"/>
    <mergeCell ref="V117:W117"/>
    <mergeCell ref="V138:W138"/>
    <mergeCell ref="J12:K12"/>
    <mergeCell ref="J26:K26"/>
    <mergeCell ref="J33:K33"/>
    <mergeCell ref="J40:K40"/>
    <mergeCell ref="M19:N19"/>
    <mergeCell ref="M26:N26"/>
    <mergeCell ref="M33:N33"/>
    <mergeCell ref="M40:N40"/>
    <mergeCell ref="P26:Q26"/>
    <mergeCell ref="P33:Q33"/>
    <mergeCell ref="P40:Q40"/>
    <mergeCell ref="J131:K131"/>
    <mergeCell ref="M138:N138"/>
    <mergeCell ref="V1:X1"/>
    <mergeCell ref="J5:K5"/>
    <mergeCell ref="M12:N12"/>
    <mergeCell ref="V19:W19"/>
    <mergeCell ref="V5:W5"/>
    <mergeCell ref="J19:K19"/>
    <mergeCell ref="P5:Q5"/>
    <mergeCell ref="J124:K124"/>
    <mergeCell ref="J138:K138"/>
    <mergeCell ref="Y1:Z1"/>
    <mergeCell ref="S26:T26"/>
    <mergeCell ref="V12:W12"/>
    <mergeCell ref="P12:Q12"/>
    <mergeCell ref="S12:T12"/>
    <mergeCell ref="S19:T19"/>
    <mergeCell ref="A2:Z2"/>
    <mergeCell ref="A3:Z3"/>
    <mergeCell ref="S5:T5"/>
    <mergeCell ref="A1:I1"/>
    <mergeCell ref="J1:L1"/>
    <mergeCell ref="M1:O1"/>
    <mergeCell ref="P1:R1"/>
    <mergeCell ref="S1:U1"/>
    <mergeCell ref="J110:K110"/>
    <mergeCell ref="J117:K117"/>
    <mergeCell ref="J54:K54"/>
    <mergeCell ref="J61:K61"/>
    <mergeCell ref="J75:K75"/>
    <mergeCell ref="J82:K82"/>
    <mergeCell ref="J68:K68"/>
    <mergeCell ref="J145:K145"/>
    <mergeCell ref="M5:N5"/>
    <mergeCell ref="M47:N47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89:K89"/>
    <mergeCell ref="J96:K96"/>
    <mergeCell ref="J103:K103"/>
    <mergeCell ref="V40:W40"/>
    <mergeCell ref="V47:W47"/>
    <mergeCell ref="S89:T89"/>
    <mergeCell ref="S96:T96"/>
    <mergeCell ref="S103:T103"/>
    <mergeCell ref="S40:T40"/>
    <mergeCell ref="S54:T54"/>
    <mergeCell ref="S61:T61"/>
    <mergeCell ref="S68:T68"/>
    <mergeCell ref="S75:T75"/>
    <mergeCell ref="S82:T82"/>
    <mergeCell ref="V68:W68"/>
    <mergeCell ref="S124:T124"/>
    <mergeCell ref="S131:T131"/>
    <mergeCell ref="S138:T138"/>
    <mergeCell ref="V110:W110"/>
    <mergeCell ref="V124:W124"/>
    <mergeCell ref="S110:T110"/>
    <mergeCell ref="S117:T117"/>
    <mergeCell ref="M131:N131"/>
    <mergeCell ref="M145:N145"/>
    <mergeCell ref="P19:Q19"/>
    <mergeCell ref="P61:Q61"/>
    <mergeCell ref="P75:Q75"/>
    <mergeCell ref="P96:Q96"/>
    <mergeCell ref="P103:Q103"/>
    <mergeCell ref="P110:Q110"/>
    <mergeCell ref="P124:Q124"/>
    <mergeCell ref="P131:Q131"/>
    <mergeCell ref="P89:Q89"/>
    <mergeCell ref="S145:T145"/>
    <mergeCell ref="V82:W82"/>
    <mergeCell ref="V89:W89"/>
    <mergeCell ref="V96:W96"/>
    <mergeCell ref="V103:W103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O3" sqref="O3:U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312" t="s">
        <v>118</v>
      </c>
      <c r="B1" s="313"/>
      <c r="C1" s="313"/>
      <c r="D1" s="313"/>
      <c r="E1" s="311" t="s">
        <v>460</v>
      </c>
      <c r="F1" s="311"/>
      <c r="G1" s="301" t="s">
        <v>145</v>
      </c>
      <c r="H1" s="301" t="s">
        <v>103</v>
      </c>
      <c r="I1" s="313" t="s">
        <v>448</v>
      </c>
      <c r="J1" s="313"/>
      <c r="K1" s="313" t="s">
        <v>100</v>
      </c>
      <c r="L1" s="313"/>
      <c r="M1" s="313" t="s">
        <v>0</v>
      </c>
      <c r="N1" s="325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55" t="s">
        <v>93</v>
      </c>
      <c r="B3" s="357" t="s">
        <v>94</v>
      </c>
      <c r="C3" s="357" t="s">
        <v>66</v>
      </c>
      <c r="D3" s="359" t="s">
        <v>72</v>
      </c>
      <c r="E3" s="357" t="s">
        <v>67</v>
      </c>
      <c r="F3" s="362" t="s">
        <v>73</v>
      </c>
      <c r="G3" s="357" t="s">
        <v>68</v>
      </c>
      <c r="H3" s="362" t="s">
        <v>74</v>
      </c>
      <c r="I3" s="357" t="s">
        <v>70</v>
      </c>
      <c r="J3" s="362" t="s">
        <v>75</v>
      </c>
      <c r="K3" s="357" t="s">
        <v>71</v>
      </c>
      <c r="L3" s="362" t="s">
        <v>76</v>
      </c>
      <c r="M3" s="357" t="s">
        <v>95</v>
      </c>
      <c r="N3" s="357" t="s">
        <v>96</v>
      </c>
      <c r="O3" s="357" t="s">
        <v>463</v>
      </c>
      <c r="P3" s="357"/>
      <c r="Q3" s="357"/>
      <c r="R3" s="357"/>
      <c r="S3" s="357"/>
      <c r="T3" s="357"/>
      <c r="U3" s="361"/>
    </row>
    <row r="4" spans="1:21" ht="15.75" customHeight="1" thickBot="1">
      <c r="A4" s="356"/>
      <c r="B4" s="358"/>
      <c r="C4" s="358"/>
      <c r="D4" s="360"/>
      <c r="E4" s="358"/>
      <c r="F4" s="363"/>
      <c r="G4" s="358"/>
      <c r="H4" s="363"/>
      <c r="I4" s="358"/>
      <c r="J4" s="363"/>
      <c r="K4" s="358"/>
      <c r="L4" s="363"/>
      <c r="M4" s="358"/>
      <c r="N4" s="358"/>
      <c r="O4" s="147" t="s">
        <v>77</v>
      </c>
      <c r="P4" s="147" t="s">
        <v>78</v>
      </c>
      <c r="Q4" s="147" t="s">
        <v>79</v>
      </c>
      <c r="R4" s="147" t="s">
        <v>80</v>
      </c>
      <c r="S4" s="147" t="s">
        <v>81</v>
      </c>
      <c r="T4" s="147" t="s">
        <v>82</v>
      </c>
      <c r="U4" s="148" t="s">
        <v>83</v>
      </c>
    </row>
    <row r="5" spans="1:21" ht="18.75" customHeight="1">
      <c r="A5" s="115">
        <v>45810</v>
      </c>
      <c r="B5" s="50" t="str">
        <f>'偏鄉國小(素)'!AB5</f>
        <v>q1</v>
      </c>
      <c r="C5" s="50" t="str">
        <f>'偏鄉國小(素)'!AC5</f>
        <v>白米飯</v>
      </c>
      <c r="D5" s="67" t="str">
        <f>'偏鄉國小(素)'!AD5</f>
        <v xml:space="preserve">米     </v>
      </c>
      <c r="E5" s="50" t="str">
        <f>'偏鄉國小(素)'!AE5</f>
        <v>筍片油腐</v>
      </c>
      <c r="F5" s="67" t="str">
        <f>'偏鄉國小(素)'!AF5</f>
        <v xml:space="preserve">四角油豆腐 脆筍片 胡蘿蔔 薑  </v>
      </c>
      <c r="G5" s="50" t="str">
        <f>'偏鄉國小(素)'!AG5</f>
        <v>堅果花椰</v>
      </c>
      <c r="H5" s="67" t="str">
        <f>'偏鄉國小(素)'!AH5</f>
        <v xml:space="preserve">冷凍花椰菜 胡蘿蔔 薑 腰果 素肉絲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金針湯</v>
      </c>
      <c r="L5" s="67" t="str">
        <f>'偏鄉國小(素)'!AN5</f>
        <v xml:space="preserve">金針菜乾 榨菜 薑 素羊肉  </v>
      </c>
      <c r="M5" s="50" t="str">
        <f>'偏鄉國小(素)'!AO5</f>
        <v>點心</v>
      </c>
      <c r="N5" s="227">
        <f>'偏鄉國小(素)'!AP5</f>
        <v>0</v>
      </c>
      <c r="O5" s="233">
        <f>'偏鄉國小(素)'!AQ5</f>
        <v>5</v>
      </c>
      <c r="P5" s="50">
        <f>'偏鄉國小(素)'!AR5</f>
        <v>1.6</v>
      </c>
      <c r="Q5" s="50">
        <f>'偏鄉國小(素)'!AS5</f>
        <v>1.8</v>
      </c>
      <c r="R5" s="50">
        <f>'偏鄉國小(素)'!AT5</f>
        <v>1.7</v>
      </c>
      <c r="S5" s="50">
        <f>'偏鄉國小(素)'!AU5</f>
        <v>0</v>
      </c>
      <c r="T5" s="50">
        <f>'偏鄉國小(素)'!AV5</f>
        <v>0</v>
      </c>
      <c r="U5" s="81">
        <f>'偏鄉國小(素)'!AW5</f>
        <v>593.6</v>
      </c>
    </row>
    <row r="6" spans="1:21" ht="18.75" customHeight="1">
      <c r="A6" s="116">
        <f>A5+1</f>
        <v>45811</v>
      </c>
      <c r="B6" s="64" t="str">
        <f>'偏鄉國小(素)'!AB12</f>
        <v>q2</v>
      </c>
      <c r="C6" s="64" t="str">
        <f>'偏鄉國小(素)'!AC12</f>
        <v>糙米飯</v>
      </c>
      <c r="D6" s="68" t="str">
        <f>'偏鄉國小(素)'!AD12</f>
        <v xml:space="preserve">米 糙米    </v>
      </c>
      <c r="E6" s="64" t="str">
        <f>'偏鄉國小(素)'!AE12</f>
        <v>壽喜麵腸</v>
      </c>
      <c r="F6" s="68" t="str">
        <f>'偏鄉國小(素)'!AF12</f>
        <v xml:space="preserve">麵腸 大白菜 胡蘿蔔 薑  </v>
      </c>
      <c r="G6" s="64" t="str">
        <f>'偏鄉國小(素)'!AG12</f>
        <v>芹香干片</v>
      </c>
      <c r="H6" s="68" t="str">
        <f>'偏鄉國小(素)'!AH12</f>
        <v xml:space="preserve">豆干 芹菜 薑   </v>
      </c>
      <c r="I6" s="64" t="str">
        <f>'偏鄉國小(素)'!AK12</f>
        <v>時蔬</v>
      </c>
      <c r="J6" s="68" t="str">
        <f>'偏鄉國小(素)'!AL12</f>
        <v xml:space="preserve">蔬菜 薑    </v>
      </c>
      <c r="K6" s="64" t="str">
        <f>'偏鄉國小(素)'!AM12</f>
        <v>紫菜蛋花湯</v>
      </c>
      <c r="L6" s="68" t="str">
        <f>'偏鄉國小(素)'!AN12</f>
        <v xml:space="preserve">紫菜 雞蛋 薑   </v>
      </c>
      <c r="M6" s="64" t="str">
        <f>'偏鄉國小(素)'!AO12</f>
        <v>點心</v>
      </c>
      <c r="N6" s="229">
        <f>'偏鄉國小(素)'!AP12</f>
        <v>0</v>
      </c>
      <c r="O6" s="235">
        <f>'偏鄉國小(素)'!AQ12</f>
        <v>5</v>
      </c>
      <c r="P6" s="64">
        <f>'偏鄉國小(素)'!AR12</f>
        <v>2.6</v>
      </c>
      <c r="Q6" s="64">
        <f>'偏鄉國小(素)'!AS12</f>
        <v>1.5</v>
      </c>
      <c r="R6" s="64">
        <f>'偏鄉國小(素)'!AT12</f>
        <v>2</v>
      </c>
      <c r="S6" s="64">
        <f>'偏鄉國小(素)'!AU12</f>
        <v>0</v>
      </c>
      <c r="T6" s="64">
        <f>'偏鄉國小(素)'!AV12</f>
        <v>0</v>
      </c>
      <c r="U6" s="82">
        <f>'偏鄉國小(素)'!AW12</f>
        <v>669.8</v>
      </c>
    </row>
    <row r="7" spans="1:21" ht="18.75" customHeight="1">
      <c r="A7" s="116">
        <f t="shared" ref="A7:A9" si="0">A6+1</f>
        <v>45812</v>
      </c>
      <c r="B7" s="64" t="str">
        <f>'偏鄉國小(素)'!AB19</f>
        <v>q3</v>
      </c>
      <c r="C7" s="64" t="str">
        <f>'偏鄉國小(素)'!AC19</f>
        <v>刈包特餐</v>
      </c>
      <c r="D7" s="68" t="str">
        <f>'偏鄉國小(素)'!AD19</f>
        <v xml:space="preserve">刈包     </v>
      </c>
      <c r="E7" s="64" t="str">
        <f>'偏鄉國小(素)'!AE19</f>
        <v>紅麴素排</v>
      </c>
      <c r="F7" s="68" t="str">
        <f>'偏鄉國小(素)'!AF19</f>
        <v xml:space="preserve">素排     </v>
      </c>
      <c r="G7" s="64" t="str">
        <f>'偏鄉國小(素)'!AG19</f>
        <v>關東煮</v>
      </c>
      <c r="H7" s="68" t="str">
        <f>'偏鄉國小(素)'!AH19</f>
        <v>素黑輪 甜玉米 白蘿蔔 紅蘿蔔 味醂 薑</v>
      </c>
      <c r="I7" s="64" t="str">
        <f>'偏鄉國小(素)'!AK19</f>
        <v>時蔬</v>
      </c>
      <c r="J7" s="68" t="str">
        <f>'偏鄉國小(素)'!AL19</f>
        <v xml:space="preserve">蔬菜 薑    </v>
      </c>
      <c r="K7" s="64" t="str">
        <f>'偏鄉國小(素)'!AM19</f>
        <v>芙蓉鹹粥</v>
      </c>
      <c r="L7" s="68" t="str">
        <f>'偏鄉國小(素)'!AN19</f>
        <v xml:space="preserve">雞蛋 米 胡蘿蔔 乾香菇 芹菜 </v>
      </c>
      <c r="M7" s="64" t="str">
        <f>'偏鄉國小(素)'!AO19</f>
        <v>點心</v>
      </c>
      <c r="N7" s="229">
        <f>'偏鄉國小(素)'!AP19</f>
        <v>0</v>
      </c>
      <c r="O7" s="235">
        <f>'偏鄉國小(素)'!AQ19</f>
        <v>3.5</v>
      </c>
      <c r="P7" s="64">
        <f>'偏鄉國小(素)'!AR19</f>
        <v>2</v>
      </c>
      <c r="Q7" s="64">
        <f>'偏鄉國小(素)'!AS19</f>
        <v>1.5</v>
      </c>
      <c r="R7" s="64">
        <f>'偏鄉國小(素)'!AT19</f>
        <v>1.7</v>
      </c>
      <c r="S7" s="64">
        <f>'偏鄉國小(素)'!AU19</f>
        <v>0</v>
      </c>
      <c r="T7" s="64">
        <f>'偏鄉國小(素)'!AV19</f>
        <v>0</v>
      </c>
      <c r="U7" s="82">
        <f>'偏鄉國小(素)'!AW19</f>
        <v>507.2</v>
      </c>
    </row>
    <row r="8" spans="1:21" ht="18.75" customHeight="1">
      <c r="A8" s="116">
        <f t="shared" si="0"/>
        <v>45813</v>
      </c>
      <c r="B8" s="64" t="str">
        <f>'偏鄉國小(素)'!AB26</f>
        <v>q4</v>
      </c>
      <c r="C8" s="64" t="str">
        <f>'偏鄉國小(素)'!AC26</f>
        <v>糙米飯</v>
      </c>
      <c r="D8" s="68" t="str">
        <f>'偏鄉國小(素)'!AD26</f>
        <v xml:space="preserve">米 糙米    </v>
      </c>
      <c r="E8" s="64" t="str">
        <f>'偏鄉國小(素)'!AE26</f>
        <v>絞若豆干</v>
      </c>
      <c r="F8" s="68" t="str">
        <f>'偏鄉國小(素)'!AF26</f>
        <v xml:space="preserve">素肉 豆干 豆豉 芹菜 胡蘿蔔 </v>
      </c>
      <c r="G8" s="64" t="str">
        <f>'偏鄉國小(素)'!AG26</f>
        <v>蛋炒白菜</v>
      </c>
      <c r="H8" s="68" t="str">
        <f>'偏鄉國小(素)'!AH26</f>
        <v xml:space="preserve">雞蛋 結球白菜 胡蘿蔔 薑絲 乾木耳 </v>
      </c>
      <c r="I8" s="64" t="str">
        <f>'偏鄉國小(素)'!AK26</f>
        <v>時蔬</v>
      </c>
      <c r="J8" s="68" t="str">
        <f>'偏鄉國小(素)'!AL26</f>
        <v xml:space="preserve">蔬菜 薑    </v>
      </c>
      <c r="K8" s="64" t="str">
        <f>'偏鄉國小(素)'!AM26</f>
        <v>紫米桂圓湯</v>
      </c>
      <c r="L8" s="68" t="str">
        <f>'偏鄉國小(素)'!AN26</f>
        <v xml:space="preserve">黑糯米 桂圓 紅砂糖   </v>
      </c>
      <c r="M8" s="64" t="str">
        <f>'偏鄉國小(素)'!AO26</f>
        <v>點心</v>
      </c>
      <c r="N8" s="229">
        <f>'偏鄉國小(素)'!AP26</f>
        <v>0</v>
      </c>
      <c r="O8" s="235">
        <f>'偏鄉國小(素)'!AQ26</f>
        <v>6</v>
      </c>
      <c r="P8" s="64">
        <f>'偏鄉國小(素)'!AR26</f>
        <v>2.5</v>
      </c>
      <c r="Q8" s="64">
        <f>'偏鄉國小(素)'!AS26</f>
        <v>1.5</v>
      </c>
      <c r="R8" s="64">
        <f>'偏鄉國小(素)'!AT26</f>
        <v>2</v>
      </c>
      <c r="S8" s="64">
        <f>'偏鄉國小(素)'!AU26</f>
        <v>0</v>
      </c>
      <c r="T8" s="64">
        <f>'偏鄉國小(素)'!AV26</f>
        <v>0</v>
      </c>
      <c r="U8" s="82">
        <f>'偏鄉國小(素)'!AW26</f>
        <v>731.5</v>
      </c>
    </row>
    <row r="9" spans="1:21" ht="18.75" customHeight="1" thickBot="1">
      <c r="A9" s="132">
        <f t="shared" si="0"/>
        <v>45814</v>
      </c>
      <c r="B9" s="65" t="str">
        <f>'偏鄉國小(素)'!AB33</f>
        <v>q5</v>
      </c>
      <c r="C9" s="65" t="str">
        <f>'偏鄉國小(素)'!AC33</f>
        <v>燕麥飯</v>
      </c>
      <c r="D9" s="69" t="str">
        <f>'偏鄉國小(素)'!AD33</f>
        <v xml:space="preserve">米 燕麥    </v>
      </c>
      <c r="E9" s="65" t="str">
        <f>'偏鄉國小(素)'!AE33</f>
        <v>素麥克雞塊</v>
      </c>
      <c r="F9" s="69" t="str">
        <f>'偏鄉國小(素)'!AF33</f>
        <v xml:space="preserve">素麥克雞塊     </v>
      </c>
      <c r="G9" s="65" t="str">
        <f>'偏鄉國小(素)'!AG33</f>
        <v>泡菜凍腐</v>
      </c>
      <c r="H9" s="69" t="str">
        <f>'偏鄉國小(素)'!AH33</f>
        <v xml:space="preserve">凍豆腐 薑 泡菜 高麗菜  </v>
      </c>
      <c r="I9" s="65" t="str">
        <f>'偏鄉國小(素)'!AK33</f>
        <v>時蔬</v>
      </c>
      <c r="J9" s="69" t="str">
        <f>'偏鄉國小(素)'!AL33</f>
        <v xml:space="preserve">蔬菜 薑    </v>
      </c>
      <c r="K9" s="65" t="str">
        <f>'偏鄉國小(素)'!AM33</f>
        <v>蘿蔔湯</v>
      </c>
      <c r="L9" s="69" t="str">
        <f>'偏鄉國小(素)'!AN33</f>
        <v xml:space="preserve">白蘿蔔 素丸 薑 胡蘿蔔  </v>
      </c>
      <c r="M9" s="65" t="str">
        <f>'偏鄉國小(素)'!AO33</f>
        <v>點心</v>
      </c>
      <c r="N9" s="228">
        <f>'偏鄉國小(素)'!AP33</f>
        <v>0</v>
      </c>
      <c r="O9" s="234">
        <f>'偏鄉國小(素)'!AQ33</f>
        <v>5.2</v>
      </c>
      <c r="P9" s="65">
        <f>'偏鄉國小(素)'!AR33</f>
        <v>2.2000000000000002</v>
      </c>
      <c r="Q9" s="65">
        <f>'偏鄉國小(素)'!AS33</f>
        <v>1.5</v>
      </c>
      <c r="R9" s="65">
        <f>'偏鄉國小(素)'!AT33</f>
        <v>1.8</v>
      </c>
      <c r="S9" s="65">
        <f>'偏鄉國小(素)'!AU33</f>
        <v>0</v>
      </c>
      <c r="T9" s="65">
        <f>'偏鄉國小(素)'!AV33</f>
        <v>0</v>
      </c>
      <c r="U9" s="83">
        <f>'偏鄉國小(素)'!AW33</f>
        <v>642.70000000000005</v>
      </c>
    </row>
    <row r="10" spans="1:21" ht="18.75" customHeight="1">
      <c r="A10" s="115">
        <f>A9+3</f>
        <v>45817</v>
      </c>
      <c r="B10" s="50" t="str">
        <f>'偏鄉國小(素)'!AB40</f>
        <v>r1</v>
      </c>
      <c r="C10" s="50" t="str">
        <f>'偏鄉國小(素)'!AC40</f>
        <v>白米飯</v>
      </c>
      <c r="D10" s="67" t="str">
        <f>'偏鄉國小(素)'!AD40</f>
        <v xml:space="preserve">米     </v>
      </c>
      <c r="E10" s="50" t="str">
        <f>'偏鄉國小(素)'!AE40</f>
        <v>花瓜麵腸</v>
      </c>
      <c r="F10" s="67" t="str">
        <f>'偏鄉國小(素)'!AF40</f>
        <v xml:space="preserve">麵腸 醃漬花胡瓜 胡蘿蔔 薑  </v>
      </c>
      <c r="G10" s="50" t="str">
        <f>'偏鄉國小(素)'!AG40</f>
        <v>麵筋時瓜</v>
      </c>
      <c r="H10" s="67" t="str">
        <f>'偏鄉國小(素)'!AH40</f>
        <v xml:space="preserve">時瓜 麵筋泡 胡蘿蔔 薑  </v>
      </c>
      <c r="I10" s="50" t="str">
        <f>'偏鄉國小(素)'!AK40</f>
        <v>時蔬</v>
      </c>
      <c r="J10" s="67" t="str">
        <f>'偏鄉國小(素)'!AL40</f>
        <v xml:space="preserve">蔬菜 薑    </v>
      </c>
      <c r="K10" s="50" t="str">
        <f>'偏鄉國小(素)'!AM40</f>
        <v>針菇蔬湯</v>
      </c>
      <c r="L10" s="67" t="str">
        <f>'偏鄉國小(素)'!AN40</f>
        <v xml:space="preserve">金針菇 時蔬 薑 素羊肉  </v>
      </c>
      <c r="M10" s="50" t="str">
        <f>'偏鄉國小(素)'!AO40</f>
        <v>點心</v>
      </c>
      <c r="N10" s="227">
        <f>'偏鄉國小(素)'!AP40</f>
        <v>0</v>
      </c>
      <c r="O10" s="233">
        <f>'偏鄉國小(素)'!AQ40</f>
        <v>5</v>
      </c>
      <c r="P10" s="50">
        <f>'偏鄉國小(素)'!AR40</f>
        <v>2.2000000000000002</v>
      </c>
      <c r="Q10" s="50">
        <f>'偏鄉國小(素)'!AS40</f>
        <v>2.6</v>
      </c>
      <c r="R10" s="50">
        <f>'偏鄉國小(素)'!AT40</f>
        <v>2.4</v>
      </c>
      <c r="S10" s="50">
        <f>'偏鄉國小(素)'!AU40</f>
        <v>0</v>
      </c>
      <c r="T10" s="50">
        <f>'偏鄉國小(素)'!AV40</f>
        <v>0</v>
      </c>
      <c r="U10" s="81">
        <f>'偏鄉國小(素)'!AW40</f>
        <v>692.6</v>
      </c>
    </row>
    <row r="11" spans="1:21" ht="18.75" customHeight="1">
      <c r="A11" s="116">
        <f>A10+1</f>
        <v>45818</v>
      </c>
      <c r="B11" s="64" t="str">
        <f>'偏鄉國小(素)'!AB47</f>
        <v>r2</v>
      </c>
      <c r="C11" s="64" t="str">
        <f>'偏鄉國小(素)'!AC47</f>
        <v>糙米飯</v>
      </c>
      <c r="D11" s="68" t="str">
        <f>'偏鄉國小(素)'!AD47</f>
        <v xml:space="preserve">米 糙米    </v>
      </c>
      <c r="E11" s="64" t="str">
        <f>'偏鄉國小(素)'!AE47</f>
        <v>香炸豆包</v>
      </c>
      <c r="F11" s="68" t="str">
        <f>'偏鄉國小(素)'!AF47</f>
        <v xml:space="preserve">豆包     </v>
      </c>
      <c r="G11" s="64" t="str">
        <f>'偏鄉國小(素)'!AG47</f>
        <v>番茄炒蛋</v>
      </c>
      <c r="H11" s="68" t="str">
        <f>'偏鄉國小(素)'!AH47</f>
        <v xml:space="preserve">大番茄 蛋 薑   </v>
      </c>
      <c r="I11" s="64" t="str">
        <f>'偏鄉國小(素)'!AK47</f>
        <v>時蔬</v>
      </c>
      <c r="J11" s="68" t="str">
        <f>'偏鄉國小(素)'!AL47</f>
        <v xml:space="preserve">蔬菜 薑    </v>
      </c>
      <c r="K11" s="64" t="str">
        <f>'偏鄉國小(素)'!AM47</f>
        <v>時瓜湯</v>
      </c>
      <c r="L11" s="68" t="str">
        <f>'偏鄉國小(素)'!AN47</f>
        <v xml:space="preserve">時瓜 胡蘿蔔 薑 素羊肉  </v>
      </c>
      <c r="M11" s="64" t="str">
        <f>'偏鄉國小(素)'!AO47</f>
        <v>點心</v>
      </c>
      <c r="N11" s="229">
        <f>'偏鄉國小(素)'!AP47</f>
        <v>0</v>
      </c>
      <c r="O11" s="235">
        <f>'偏鄉國小(素)'!AQ47</f>
        <v>5</v>
      </c>
      <c r="P11" s="64">
        <f>'偏鄉國小(素)'!AR47</f>
        <v>2.5</v>
      </c>
      <c r="Q11" s="64">
        <f>'偏鄉國小(素)'!AS47</f>
        <v>1.8</v>
      </c>
      <c r="R11" s="64">
        <f>'偏鄉國小(素)'!AT47</f>
        <v>2.1</v>
      </c>
      <c r="S11" s="64">
        <f>'偏鄉國小(素)'!AU47</f>
        <v>0</v>
      </c>
      <c r="T11" s="64">
        <f>'偏鄉國小(素)'!AV47</f>
        <v>0</v>
      </c>
      <c r="U11" s="82">
        <f>'偏鄉國小(素)'!AW47</f>
        <v>681.3</v>
      </c>
    </row>
    <row r="12" spans="1:21" ht="18.75" customHeight="1">
      <c r="A12" s="116">
        <f>A11+1</f>
        <v>45819</v>
      </c>
      <c r="B12" s="64" t="str">
        <f>'偏鄉國小(素)'!AB54</f>
        <v>r3</v>
      </c>
      <c r="C12" s="64" t="str">
        <f>'偏鄉國小(素)'!AC54</f>
        <v>咖哩麵特餐</v>
      </c>
      <c r="D12" s="68" t="str">
        <f>'偏鄉國小(素)'!AD54</f>
        <v xml:space="preserve">麵條     </v>
      </c>
      <c r="E12" s="64" t="str">
        <f>'偏鄉國小(素)'!AE54</f>
        <v>咖哩絞若</v>
      </c>
      <c r="F12" s="68" t="str">
        <f>'偏鄉國小(素)'!AF54</f>
        <v xml:space="preserve">素肉 馬鈴薯 胡蘿蔔 咖哩粉  </v>
      </c>
      <c r="G12" s="64" t="str">
        <f>'偏鄉國小(素)'!AG54</f>
        <v>蜜汁豆干</v>
      </c>
      <c r="H12" s="68" t="str">
        <f>'偏鄉國小(素)'!AH54</f>
        <v xml:space="preserve">豆干 白芝麻(熟) 滷包   </v>
      </c>
      <c r="I12" s="64" t="str">
        <f>'偏鄉國小(素)'!AK54</f>
        <v>時蔬</v>
      </c>
      <c r="J12" s="68" t="str">
        <f>'偏鄉國小(素)'!AL54</f>
        <v xml:space="preserve">蔬菜 薑    </v>
      </c>
      <c r="K12" s="64" t="str">
        <f>'偏鄉國小(素)'!AM54</f>
        <v>味噌湯</v>
      </c>
      <c r="L12" s="68" t="str">
        <f>'偏鄉國小(素)'!AN54</f>
        <v xml:space="preserve">乾裙帶菜 味噌 薑 白蘿蔔  </v>
      </c>
      <c r="M12" s="64" t="str">
        <f>'偏鄉國小(素)'!AO54</f>
        <v>點心</v>
      </c>
      <c r="N12" s="229">
        <f>'偏鄉國小(素)'!AP54</f>
        <v>0</v>
      </c>
      <c r="O12" s="235">
        <f>'偏鄉國小(素)'!AQ54</f>
        <v>5.5</v>
      </c>
      <c r="P12" s="64">
        <f>'偏鄉國小(素)'!AR54</f>
        <v>2.2999999999999998</v>
      </c>
      <c r="Q12" s="64">
        <f>'偏鄉國小(素)'!AS54</f>
        <v>1.5</v>
      </c>
      <c r="R12" s="64">
        <f>'偏鄉國小(素)'!AT54</f>
        <v>1.9</v>
      </c>
      <c r="S12" s="64">
        <f>'偏鄉國小(素)'!AU54</f>
        <v>0</v>
      </c>
      <c r="T12" s="64">
        <f>'偏鄉國小(素)'!AV54</f>
        <v>0</v>
      </c>
      <c r="U12" s="82">
        <f>'偏鄉國小(素)'!AW54</f>
        <v>674.5</v>
      </c>
    </row>
    <row r="13" spans="1:21" ht="18.75" customHeight="1">
      <c r="A13" s="116">
        <f>A12+1</f>
        <v>45820</v>
      </c>
      <c r="B13" s="64" t="str">
        <f>'偏鄉國小(素)'!AB61</f>
        <v>r4</v>
      </c>
      <c r="C13" s="64" t="str">
        <f>'偏鄉國小(素)'!AC61</f>
        <v>糙米飯</v>
      </c>
      <c r="D13" s="68" t="str">
        <f>'偏鄉國小(素)'!AD61</f>
        <v xml:space="preserve">米 糙米    </v>
      </c>
      <c r="E13" s="64" t="str">
        <f>'偏鄉國小(素)'!AE61</f>
        <v>照燒百頁</v>
      </c>
      <c r="F13" s="68" t="str">
        <f>'偏鄉國小(素)'!AF61</f>
        <v xml:space="preserve">百頁豆腐 胡蘿蔔 芹菜   </v>
      </c>
      <c r="G13" s="64" t="str">
        <f>'偏鄉國小(素)'!AG61</f>
        <v>紅仁玉米炒蛋</v>
      </c>
      <c r="H13" s="68" t="str">
        <f>'偏鄉國小(素)'!AH61</f>
        <v xml:space="preserve">雞蛋 胡蘿蔔 薑 冷凍玉米粒  </v>
      </c>
      <c r="I13" s="64" t="str">
        <f>'偏鄉國小(素)'!AK61</f>
        <v>時蔬</v>
      </c>
      <c r="J13" s="68" t="str">
        <f>'偏鄉國小(素)'!AL61</f>
        <v xml:space="preserve">蔬菜 薑    </v>
      </c>
      <c r="K13" s="64" t="str">
        <f>'偏鄉國小(素)'!AM61</f>
        <v>粉圓甜湯</v>
      </c>
      <c r="L13" s="68" t="str">
        <f>'偏鄉國小(素)'!AN61</f>
        <v xml:space="preserve">粉圓 紅砂糖 奶粉   </v>
      </c>
      <c r="M13" s="64" t="str">
        <f>'偏鄉國小(素)'!AO61</f>
        <v>點心</v>
      </c>
      <c r="N13" s="229">
        <f>'偏鄉國小(素)'!AP61</f>
        <v>0</v>
      </c>
      <c r="O13" s="235">
        <f>'偏鄉國小(素)'!AQ61</f>
        <v>7</v>
      </c>
      <c r="P13" s="64">
        <f>'偏鄉國小(素)'!AR61</f>
        <v>2</v>
      </c>
      <c r="Q13" s="64">
        <f>'偏鄉國小(素)'!AS61</f>
        <v>1.5</v>
      </c>
      <c r="R13" s="64">
        <f>'偏鄉國小(素)'!AT61</f>
        <v>1.7</v>
      </c>
      <c r="S13" s="64">
        <f>'偏鄉國小(素)'!AU61</f>
        <v>0</v>
      </c>
      <c r="T13" s="64">
        <f>'偏鄉國小(素)'!AV61</f>
        <v>0</v>
      </c>
      <c r="U13" s="82">
        <f>'偏鄉國小(素)'!AW61</f>
        <v>754.1</v>
      </c>
    </row>
    <row r="14" spans="1:21" ht="18.75" customHeight="1" thickBot="1">
      <c r="A14" s="132">
        <f>A13+1</f>
        <v>45821</v>
      </c>
      <c r="B14" s="65" t="str">
        <f>'偏鄉國小(素)'!AB68</f>
        <v>r5</v>
      </c>
      <c r="C14" s="65" t="str">
        <f>'偏鄉國小(素)'!AC68</f>
        <v>芝麻飯</v>
      </c>
      <c r="D14" s="69" t="str">
        <f>'偏鄉國小(素)'!AD68</f>
        <v xml:space="preserve">米 芝麻(熟)    </v>
      </c>
      <c r="E14" s="65" t="str">
        <f>'偏鄉國小(素)'!AE68</f>
        <v>京醬麵輪</v>
      </c>
      <c r="F14" s="69" t="str">
        <f>'偏鄉國小(素)'!AF68</f>
        <v xml:space="preserve">麵輪 豆薯 胡蘿蔔 甜麵醬  </v>
      </c>
      <c r="G14" s="65" t="str">
        <f>'偏鄉國小(素)'!AG68</f>
        <v>香炸薯餅</v>
      </c>
      <c r="H14" s="69" t="str">
        <f>'偏鄉國小(素)'!AH68</f>
        <v xml:space="preserve">薯餅     </v>
      </c>
      <c r="I14" s="65" t="str">
        <f>'偏鄉國小(素)'!AK68</f>
        <v>時蔬</v>
      </c>
      <c r="J14" s="69" t="str">
        <f>'偏鄉國小(素)'!AL68</f>
        <v xml:space="preserve">蔬菜 薑    </v>
      </c>
      <c r="K14" s="65" t="str">
        <f>'偏鄉國小(素)'!AM68</f>
        <v>時蔬湯</v>
      </c>
      <c r="L14" s="69" t="str">
        <f>'偏鄉國小(素)'!AN68</f>
        <v xml:space="preserve">時蔬 薑 素羊肉   </v>
      </c>
      <c r="M14" s="65" t="str">
        <f>'偏鄉國小(素)'!AO68</f>
        <v>點心</v>
      </c>
      <c r="N14" s="228" t="str">
        <f>'偏鄉國小(素)'!AP68</f>
        <v>有機豆奶</v>
      </c>
      <c r="O14" s="234">
        <f>'偏鄉國小(素)'!AQ68</f>
        <v>5</v>
      </c>
      <c r="P14" s="65">
        <f>'偏鄉國小(素)'!AR68</f>
        <v>2</v>
      </c>
      <c r="Q14" s="65">
        <f>'偏鄉國小(素)'!AS68</f>
        <v>1.6</v>
      </c>
      <c r="R14" s="65">
        <f>'偏鄉國小(素)'!AT68</f>
        <v>1.8</v>
      </c>
      <c r="S14" s="65">
        <f>'偏鄉國小(素)'!AU68</f>
        <v>0</v>
      </c>
      <c r="T14" s="65">
        <f>'偏鄉國小(素)'!AV68</f>
        <v>0</v>
      </c>
      <c r="U14" s="83">
        <f>'偏鄉國小(素)'!AW68</f>
        <v>618.6</v>
      </c>
    </row>
    <row r="15" spans="1:21" ht="18.75" customHeight="1">
      <c r="A15" s="115">
        <f>A14+3</f>
        <v>45824</v>
      </c>
      <c r="B15" s="50" t="str">
        <f>'偏鄉國小(素)'!AB75</f>
        <v>s1</v>
      </c>
      <c r="C15" s="50" t="str">
        <f>'偏鄉國小(素)'!AC75</f>
        <v>白米飯</v>
      </c>
      <c r="D15" s="67" t="str">
        <f>'偏鄉國小(素)'!AD75</f>
        <v xml:space="preserve">米     </v>
      </c>
      <c r="E15" s="50" t="str">
        <f>'偏鄉國小(素)'!AE75</f>
        <v>茄汁豆包</v>
      </c>
      <c r="F15" s="67" t="str">
        <f>'偏鄉國小(素)'!AF75</f>
        <v xml:space="preserve">豆包 芹菜 胡蘿蔔 大番茄 薑 </v>
      </c>
      <c r="G15" s="50" t="str">
        <f>'偏鄉國小(素)'!AG75</f>
        <v>碎瓜豆干</v>
      </c>
      <c r="H15" s="67" t="str">
        <f>'偏鄉國小(素)'!AH75</f>
        <v xml:space="preserve">豆干 醃漬花胡瓜 薑   </v>
      </c>
      <c r="I15" s="50" t="str">
        <f>'偏鄉國小(素)'!AK75</f>
        <v>時蔬</v>
      </c>
      <c r="J15" s="67" t="str">
        <f>'偏鄉國小(素)'!AL75</f>
        <v xml:space="preserve">蔬菜 薑    </v>
      </c>
      <c r="K15" s="50" t="str">
        <f>'偏鄉國小(素)'!AM75</f>
        <v>玉米濃湯</v>
      </c>
      <c r="L15" s="67" t="str">
        <f>'偏鄉國小(素)'!AN75</f>
        <v xml:space="preserve">雞蛋 玉米粒 玉米濃湯調理包 胡蘿蔔  </v>
      </c>
      <c r="M15" s="50" t="str">
        <f>'偏鄉國小(素)'!AO75</f>
        <v>點心</v>
      </c>
      <c r="N15" s="227">
        <f>'偏鄉國小(素)'!AP75</f>
        <v>0</v>
      </c>
      <c r="O15" s="233">
        <f>'偏鄉國小(素)'!AQ75</f>
        <v>5.2</v>
      </c>
      <c r="P15" s="50">
        <f>'偏鄉國小(素)'!AR75</f>
        <v>3</v>
      </c>
      <c r="Q15" s="50">
        <f>'偏鄉國小(素)'!AS75</f>
        <v>1.5</v>
      </c>
      <c r="R15" s="50">
        <f>'偏鄉國小(素)'!AT75</f>
        <v>2.2999999999999998</v>
      </c>
      <c r="S15" s="50">
        <f>'偏鄉國小(素)'!AU75</f>
        <v>0</v>
      </c>
      <c r="T15" s="50">
        <f>'偏鄉國小(素)'!AV75</f>
        <v>0</v>
      </c>
      <c r="U15" s="81">
        <f>'偏鄉國小(素)'!AW75</f>
        <v>732.4</v>
      </c>
    </row>
    <row r="16" spans="1:21" ht="18.75" customHeight="1">
      <c r="A16" s="116">
        <f>A15+1</f>
        <v>45825</v>
      </c>
      <c r="B16" s="64" t="str">
        <f>'偏鄉國小(素)'!AB82</f>
        <v>s2</v>
      </c>
      <c r="C16" s="64" t="str">
        <f>'偏鄉國小(素)'!AC82</f>
        <v>糙米飯</v>
      </c>
      <c r="D16" s="68" t="str">
        <f>'偏鄉國小(素)'!AD82</f>
        <v xml:space="preserve">米 糙米    </v>
      </c>
      <c r="E16" s="64" t="str">
        <f>'偏鄉國小(素)'!AE82</f>
        <v>洋芋若片</v>
      </c>
      <c r="F16" s="68" t="str">
        <f>'偏鄉國小(素)'!AF82</f>
        <v xml:space="preserve">素肉 馬鈴薯 胡蘿蔔 薑  </v>
      </c>
      <c r="G16" s="64" t="str">
        <f>'偏鄉國小(素)'!AG82</f>
        <v>沙茶凍腐</v>
      </c>
      <c r="H16" s="68" t="str">
        <f>'偏鄉國小(素)'!AH82</f>
        <v xml:space="preserve">凍豆腐 秀珍菇 乾香菇 素沙茶醬 薑 </v>
      </c>
      <c r="I16" s="64" t="str">
        <f>'偏鄉國小(素)'!AK82</f>
        <v>時蔬</v>
      </c>
      <c r="J16" s="68" t="str">
        <f>'偏鄉國小(素)'!AL82</f>
        <v xml:space="preserve">蔬菜 薑    </v>
      </c>
      <c r="K16" s="64" t="str">
        <f>'偏鄉國小(素)'!AM82</f>
        <v>時蔬湯</v>
      </c>
      <c r="L16" s="68" t="str">
        <f>'偏鄉國小(素)'!AN82</f>
        <v xml:space="preserve">時蔬 紅蘿蔔 薑   </v>
      </c>
      <c r="M16" s="64" t="str">
        <f>'偏鄉國小(素)'!AO82</f>
        <v>點心</v>
      </c>
      <c r="N16" s="229">
        <f>'偏鄉國小(素)'!AP82</f>
        <v>0</v>
      </c>
      <c r="O16" s="235">
        <f>'偏鄉國小(素)'!AQ82</f>
        <v>5</v>
      </c>
      <c r="P16" s="64">
        <f>'偏鄉國小(素)'!AR82</f>
        <v>2.2000000000000002</v>
      </c>
      <c r="Q16" s="64">
        <f>'偏鄉國小(素)'!AS82</f>
        <v>1.5</v>
      </c>
      <c r="R16" s="64">
        <f>'偏鄉國小(素)'!AT82</f>
        <v>1.8</v>
      </c>
      <c r="S16" s="64">
        <f>'偏鄉國小(素)'!AU82</f>
        <v>0</v>
      </c>
      <c r="T16" s="64">
        <f>'偏鄉國小(素)'!AV82</f>
        <v>0</v>
      </c>
      <c r="U16" s="82">
        <f>'偏鄉國小(素)'!AW82</f>
        <v>630.4</v>
      </c>
    </row>
    <row r="17" spans="1:21" ht="18.75" customHeight="1">
      <c r="A17" s="116">
        <f>A16+1</f>
        <v>45826</v>
      </c>
      <c r="B17" s="64" t="str">
        <f>'偏鄉國小(素)'!AB89</f>
        <v>s3</v>
      </c>
      <c r="C17" s="64" t="str">
        <f>'偏鄉國小(素)'!AC89</f>
        <v>油飯特餐</v>
      </c>
      <c r="D17" s="68" t="str">
        <f>'偏鄉國小(素)'!AD89</f>
        <v xml:space="preserve">米 糯米    </v>
      </c>
      <c r="E17" s="64" t="str">
        <f>'偏鄉國小(素)'!AE89</f>
        <v>煎滷蒸炒蛋</v>
      </c>
      <c r="F17" s="68" t="str">
        <f>'偏鄉國小(素)'!AF89</f>
        <v xml:space="preserve">雞蛋     </v>
      </c>
      <c r="G17" s="64" t="str">
        <f>'偏鄉國小(素)'!AG89</f>
        <v>油飯配料</v>
      </c>
      <c r="H17" s="68" t="str">
        <f>'偏鄉國小(素)'!AH89</f>
        <v xml:space="preserve">素香鬆 乾香菇 薑 脆筍 豆干 </v>
      </c>
      <c r="I17" s="64" t="str">
        <f>'偏鄉國小(素)'!AK89</f>
        <v>時蔬</v>
      </c>
      <c r="J17" s="68" t="str">
        <f>'偏鄉國小(素)'!AL89</f>
        <v xml:space="preserve">蔬菜 薑    </v>
      </c>
      <c r="K17" s="64" t="str">
        <f>'偏鄉國小(素)'!AM89</f>
        <v>時瓜湯</v>
      </c>
      <c r="L17" s="68" t="str">
        <f>'偏鄉國小(素)'!AN89</f>
        <v xml:space="preserve">時瓜 薑 素羊肉   </v>
      </c>
      <c r="M17" s="64" t="str">
        <f>'偏鄉國小(素)'!AO89</f>
        <v>點心</v>
      </c>
      <c r="N17" s="229">
        <f>'偏鄉國小(素)'!AP89</f>
        <v>0</v>
      </c>
      <c r="O17" s="235">
        <f>'偏鄉國小(素)'!AQ89</f>
        <v>5.5</v>
      </c>
      <c r="P17" s="64">
        <f>'偏鄉國小(素)'!AR89</f>
        <v>2.6</v>
      </c>
      <c r="Q17" s="64">
        <f>'偏鄉國小(素)'!AS89</f>
        <v>1.5</v>
      </c>
      <c r="R17" s="64">
        <f>'偏鄉國小(素)'!AT89</f>
        <v>2.1</v>
      </c>
      <c r="S17" s="64">
        <f>'偏鄉國小(素)'!AU89</f>
        <v>0</v>
      </c>
      <c r="T17" s="64">
        <f>'偏鄉國小(素)'!AV89</f>
        <v>0</v>
      </c>
      <c r="U17" s="82">
        <f>'偏鄉國小(素)'!AW89</f>
        <v>712.9</v>
      </c>
    </row>
    <row r="18" spans="1:21" ht="18.75" customHeight="1">
      <c r="A18" s="116">
        <f>A17+1</f>
        <v>45827</v>
      </c>
      <c r="B18" s="64" t="str">
        <f>'偏鄉國小(素)'!AB96</f>
        <v>s4</v>
      </c>
      <c r="C18" s="68" t="str">
        <f>'偏鄉國小(素)'!AC96</f>
        <v>糙米飯</v>
      </c>
      <c r="D18" s="68" t="str">
        <f>'偏鄉國小(素)'!AD96</f>
        <v xml:space="preserve">米 糙米    </v>
      </c>
      <c r="E18" s="68" t="str">
        <f>'偏鄉國小(素)'!AE96</f>
        <v>塔香百頁</v>
      </c>
      <c r="F18" s="68" t="str">
        <f>'偏鄉國小(素)'!AF96</f>
        <v xml:space="preserve">百頁豆腐 胡蘿蔔 九層塔 薑  </v>
      </c>
      <c r="G18" s="68" t="str">
        <f>'偏鄉國小(素)'!AG96</f>
        <v>蕎麥冬粉</v>
      </c>
      <c r="H18" s="68" t="str">
        <f>'偏鄉國小(素)'!AH96</f>
        <v>蕎麥 冬粉 時蔬 木耳絲 胡蘿蔔 素絞肉</v>
      </c>
      <c r="I18" s="68" t="str">
        <f>'偏鄉國小(素)'!AK96</f>
        <v>時蔬</v>
      </c>
      <c r="J18" s="68" t="str">
        <f>'偏鄉國小(素)'!AL96</f>
        <v xml:space="preserve">蔬菜 薑    </v>
      </c>
      <c r="K18" s="68" t="str">
        <f>'偏鄉國小(素)'!AM96</f>
        <v>綠豆湯</v>
      </c>
      <c r="L18" s="68" t="str">
        <f>'偏鄉國小(素)'!AN96</f>
        <v xml:space="preserve">綠豆 紅砂糖    </v>
      </c>
      <c r="M18" s="68" t="str">
        <f>'偏鄉國小(素)'!AO96</f>
        <v>點心</v>
      </c>
      <c r="N18" s="230">
        <f>'偏鄉國小(素)'!AP96</f>
        <v>0</v>
      </c>
      <c r="O18" s="236">
        <f>'偏鄉國小(素)'!AQ96</f>
        <v>6.9</v>
      </c>
      <c r="P18" s="68">
        <f>'偏鄉國小(素)'!AR96</f>
        <v>2</v>
      </c>
      <c r="Q18" s="68">
        <f>'偏鄉國小(素)'!AS96</f>
        <v>1.5</v>
      </c>
      <c r="R18" s="68">
        <f>'偏鄉國小(素)'!AT96</f>
        <v>1.7</v>
      </c>
      <c r="S18" s="68">
        <f>'偏鄉國小(素)'!AU96</f>
        <v>0</v>
      </c>
      <c r="T18" s="68">
        <f>'偏鄉國小(素)'!AV96</f>
        <v>0</v>
      </c>
      <c r="U18" s="201">
        <f>'偏鄉國小(素)'!AW96</f>
        <v>743.2</v>
      </c>
    </row>
    <row r="19" spans="1:21" ht="18.75" customHeight="1" thickBot="1">
      <c r="A19" s="132">
        <f>A18+1</f>
        <v>45828</v>
      </c>
      <c r="B19" s="69" t="str">
        <f>'偏鄉國小(素)'!AB103</f>
        <v>s5</v>
      </c>
      <c r="C19" s="69" t="str">
        <f>'偏鄉國小(素)'!AC103</f>
        <v>小米飯</v>
      </c>
      <c r="D19" s="69" t="str">
        <f>'偏鄉國小(素)'!AD103</f>
        <v xml:space="preserve">米 小米    </v>
      </c>
      <c r="E19" s="69" t="str">
        <f>'偏鄉國小(素)'!AE103</f>
        <v>紅麴素排</v>
      </c>
      <c r="F19" s="69" t="str">
        <f>'偏鄉國小(素)'!AF103</f>
        <v xml:space="preserve">素排     </v>
      </c>
      <c r="G19" s="69" t="str">
        <f>'偏鄉國小(素)'!AG103</f>
        <v>木須蛋香</v>
      </c>
      <c r="H19" s="69" t="str">
        <f>'偏鄉國小(素)'!AH103</f>
        <v xml:space="preserve">雞蛋 時蔬 胡蘿蔔 薑 木耳絲 </v>
      </c>
      <c r="I19" s="69" t="str">
        <f>'偏鄉國小(素)'!AK103</f>
        <v>時蔬</v>
      </c>
      <c r="J19" s="69" t="str">
        <f>'偏鄉國小(素)'!AL103</f>
        <v xml:space="preserve">蔬菜 薑    </v>
      </c>
      <c r="K19" s="69" t="str">
        <f>'偏鄉國小(素)'!AM103</f>
        <v>金針湯</v>
      </c>
      <c r="L19" s="69" t="str">
        <f>'偏鄉國小(素)'!AN103</f>
        <v xml:space="preserve">金針菜乾 榨菜 薑 素羊肉  </v>
      </c>
      <c r="M19" s="69" t="str">
        <f>'偏鄉國小(素)'!AO103</f>
        <v>點心</v>
      </c>
      <c r="N19" s="231" t="str">
        <f>'偏鄉國小(素)'!AP103</f>
        <v>有機豆奶</v>
      </c>
      <c r="O19" s="237">
        <f>'偏鄉國小(素)'!AQ103</f>
        <v>5.2</v>
      </c>
      <c r="P19" s="69">
        <f>'偏鄉國小(素)'!AR103</f>
        <v>2.1</v>
      </c>
      <c r="Q19" s="69">
        <f>'偏鄉國小(素)'!AS103</f>
        <v>1.5</v>
      </c>
      <c r="R19" s="69">
        <f>'偏鄉國小(素)'!AT103</f>
        <v>1.8</v>
      </c>
      <c r="S19" s="69">
        <f>'偏鄉國小(素)'!AU103</f>
        <v>0</v>
      </c>
      <c r="T19" s="69">
        <f>'偏鄉國小(素)'!AV103</f>
        <v>0</v>
      </c>
      <c r="U19" s="202">
        <f>'偏鄉國小(素)'!AW103</f>
        <v>638.5</v>
      </c>
    </row>
    <row r="20" spans="1:21" ht="18.75" customHeight="1">
      <c r="A20" s="115">
        <f>A19+3</f>
        <v>45831</v>
      </c>
      <c r="B20" s="67" t="str">
        <f>'偏鄉國小(素)'!AB110</f>
        <v>t1</v>
      </c>
      <c r="C20" s="67" t="str">
        <f>'偏鄉國小(素)'!AC110</f>
        <v>白米飯</v>
      </c>
      <c r="D20" s="67" t="str">
        <f>'偏鄉國小(素)'!AD110</f>
        <v xml:space="preserve">米     </v>
      </c>
      <c r="E20" s="67" t="str">
        <f>'偏鄉國小(素)'!AE110</f>
        <v>紅燒若片</v>
      </c>
      <c r="F20" s="67" t="str">
        <f>'偏鄉國小(素)'!AF110</f>
        <v xml:space="preserve">素肉 芹菜 紅蘿蔔 薑  </v>
      </c>
      <c r="G20" s="67" t="str">
        <f>'偏鄉國小(素)'!AG110</f>
        <v>青椒豆干</v>
      </c>
      <c r="H20" s="67" t="str">
        <f>'偏鄉國小(素)'!AH110</f>
        <v xml:space="preserve">豆干 甜椒(青皮) 乾木耳 薑 冷凍玉米筍 </v>
      </c>
      <c r="I20" s="67" t="str">
        <f>'偏鄉國小(素)'!AK110</f>
        <v>時蔬</v>
      </c>
      <c r="J20" s="67" t="str">
        <f>'偏鄉國小(素)'!AL110</f>
        <v xml:space="preserve">蔬菜 薑    </v>
      </c>
      <c r="K20" s="67" t="str">
        <f>'偏鄉國小(素)'!AM110</f>
        <v>鮮菇紫菜湯</v>
      </c>
      <c r="L20" s="67" t="str">
        <f>'偏鄉國小(素)'!AN110</f>
        <v xml:space="preserve">紫菜 金針菇 薑 素羊肉  </v>
      </c>
      <c r="M20" s="67" t="str">
        <f>'偏鄉國小(素)'!AO110</f>
        <v>點心</v>
      </c>
      <c r="N20" s="232">
        <f>'偏鄉國小(素)'!AP110</f>
        <v>0</v>
      </c>
      <c r="O20" s="238">
        <f>'偏鄉國小(素)'!AQ110</f>
        <v>5</v>
      </c>
      <c r="P20" s="67">
        <f>'偏鄉國小(素)'!AR110</f>
        <v>2.2999999999999998</v>
      </c>
      <c r="Q20" s="67">
        <f>'偏鄉國小(素)'!AS110</f>
        <v>1.6</v>
      </c>
      <c r="R20" s="67">
        <f>'偏鄉國小(素)'!AT110</f>
        <v>1.9</v>
      </c>
      <c r="S20" s="67">
        <f>'偏鄉國小(素)'!AU110</f>
        <v>0</v>
      </c>
      <c r="T20" s="67">
        <f>'偏鄉國小(素)'!AV110</f>
        <v>0</v>
      </c>
      <c r="U20" s="203">
        <f>'偏鄉國小(素)'!AW110</f>
        <v>643.20000000000005</v>
      </c>
    </row>
    <row r="21" spans="1:21" ht="18.75" customHeight="1">
      <c r="A21" s="116">
        <f>A20+1</f>
        <v>45832</v>
      </c>
      <c r="B21" s="68" t="str">
        <f>'偏鄉國小(素)'!AB117</f>
        <v>t2</v>
      </c>
      <c r="C21" s="68" t="str">
        <f>'偏鄉國小(素)'!AC117</f>
        <v>糙米飯</v>
      </c>
      <c r="D21" s="68" t="str">
        <f>'偏鄉國小(素)'!AD117</f>
        <v xml:space="preserve">米 糙米    </v>
      </c>
      <c r="E21" s="68" t="str">
        <f>'偏鄉國小(素)'!AE117</f>
        <v>醬燒油腐</v>
      </c>
      <c r="F21" s="68" t="str">
        <f>'偏鄉國小(素)'!AF117</f>
        <v xml:space="preserve">四角油豆腐 滷包    </v>
      </c>
      <c r="G21" s="68" t="str">
        <f>'偏鄉國小(素)'!AG117</f>
        <v>豆包花椰</v>
      </c>
      <c r="H21" s="68" t="str">
        <f>'偏鄉國小(素)'!AH117</f>
        <v xml:space="preserve">冷凍花椰菜 胡蘿蔔 薑 豆包  </v>
      </c>
      <c r="I21" s="68" t="str">
        <f>'偏鄉國小(素)'!AK117</f>
        <v>時蔬</v>
      </c>
      <c r="J21" s="68" t="str">
        <f>'偏鄉國小(素)'!AL117</f>
        <v xml:space="preserve">蔬菜 薑    </v>
      </c>
      <c r="K21" s="68" t="str">
        <f>'偏鄉國小(素)'!AM117</f>
        <v>時瓜湯</v>
      </c>
      <c r="L21" s="68" t="str">
        <f>'偏鄉國小(素)'!AN117</f>
        <v xml:space="preserve">時瓜 薑 素丸   </v>
      </c>
      <c r="M21" s="68" t="str">
        <f>'偏鄉國小(素)'!AO117</f>
        <v>點心</v>
      </c>
      <c r="N21" s="230">
        <f>'偏鄉國小(素)'!AP117</f>
        <v>0</v>
      </c>
      <c r="O21" s="236">
        <f>'偏鄉國小(素)'!AQ117</f>
        <v>5</v>
      </c>
      <c r="P21" s="68">
        <f>'偏鄉國小(素)'!AR117</f>
        <v>2</v>
      </c>
      <c r="Q21" s="68">
        <f>'偏鄉國小(素)'!AS117</f>
        <v>1.7</v>
      </c>
      <c r="R21" s="68">
        <f>'偏鄉國小(素)'!AT117</f>
        <v>1.8</v>
      </c>
      <c r="S21" s="68">
        <f>'偏鄉國小(素)'!AU117</f>
        <v>0</v>
      </c>
      <c r="T21" s="68">
        <f>'偏鄉國小(素)'!AV117</f>
        <v>0</v>
      </c>
      <c r="U21" s="201">
        <f>'偏鄉國小(素)'!AW117</f>
        <v>623.29999999999995</v>
      </c>
    </row>
    <row r="22" spans="1:21" ht="18.75" customHeight="1">
      <c r="A22" s="116">
        <f>A21+1</f>
        <v>45833</v>
      </c>
      <c r="B22" s="68" t="str">
        <f>'偏鄉國小(素)'!AB124</f>
        <v>t3</v>
      </c>
      <c r="C22" s="68" t="str">
        <f>'偏鄉國小(素)'!AC124</f>
        <v>拌麵特餐</v>
      </c>
      <c r="D22" s="68" t="str">
        <f>'偏鄉國小(素)'!AD124</f>
        <v xml:space="preserve">麵條     </v>
      </c>
      <c r="E22" s="68" t="str">
        <f>'偏鄉國小(素)'!AE124</f>
        <v>香菇絞若</v>
      </c>
      <c r="F22" s="68" t="str">
        <f>'偏鄉國小(素)'!AF124</f>
        <v xml:space="preserve">豆干 冬瓜 乾香菇 薑  </v>
      </c>
      <c r="G22" s="68" t="str">
        <f>'偏鄉國小(素)'!AG124</f>
        <v>拌麵配料</v>
      </c>
      <c r="H22" s="68" t="str">
        <f>'偏鄉國小(素)'!AH124</f>
        <v xml:space="preserve">素絞肉 甘藍 胡蘿蔔 薑  </v>
      </c>
      <c r="I22" s="68" t="str">
        <f>'偏鄉國小(素)'!AK124</f>
        <v>時蔬</v>
      </c>
      <c r="J22" s="68" t="str">
        <f>'偏鄉國小(素)'!AL124</f>
        <v xml:space="preserve">蔬菜 薑    </v>
      </c>
      <c r="K22" s="68" t="str">
        <f>'偏鄉國小(素)'!AM124</f>
        <v>三絲羹湯</v>
      </c>
      <c r="L22" s="68" t="str">
        <f>'偏鄉國小(素)'!AN124</f>
        <v xml:space="preserve">雞蛋 脆筍 時蔬 乾木耳  </v>
      </c>
      <c r="M22" s="68" t="str">
        <f>'偏鄉國小(素)'!AO124</f>
        <v>點心</v>
      </c>
      <c r="N22" s="230">
        <f>'偏鄉國小(素)'!AP124</f>
        <v>0</v>
      </c>
      <c r="O22" s="236">
        <f>'偏鄉國小(素)'!AQ124</f>
        <v>5</v>
      </c>
      <c r="P22" s="68">
        <f>'偏鄉國小(素)'!AR124</f>
        <v>2.2000000000000002</v>
      </c>
      <c r="Q22" s="68">
        <f>'偏鄉國小(素)'!AS124</f>
        <v>1.9</v>
      </c>
      <c r="R22" s="68">
        <f>'偏鄉國小(素)'!AT124</f>
        <v>2</v>
      </c>
      <c r="S22" s="68">
        <f>'偏鄉國小(素)'!AU124</f>
        <v>0</v>
      </c>
      <c r="T22" s="68">
        <f>'偏鄉國小(素)'!AV124</f>
        <v>0</v>
      </c>
      <c r="U22" s="201">
        <f>'偏鄉國小(素)'!AW124</f>
        <v>651.6</v>
      </c>
    </row>
    <row r="23" spans="1:21" ht="18.75" customHeight="1">
      <c r="A23" s="116">
        <f>A22+1</f>
        <v>45834</v>
      </c>
      <c r="B23" s="68" t="str">
        <f>'偏鄉國小(素)'!AB131</f>
        <v>t4</v>
      </c>
      <c r="C23" s="68" t="str">
        <f>'偏鄉國小(素)'!AC131</f>
        <v>糙米飯</v>
      </c>
      <c r="D23" s="68" t="str">
        <f>'偏鄉國小(素)'!AD131</f>
        <v xml:space="preserve">米 糙米    </v>
      </c>
      <c r="E23" s="68" t="str">
        <f>'偏鄉國小(素)'!AE131</f>
        <v>醬瓜麵腸</v>
      </c>
      <c r="F23" s="68" t="str">
        <f>'偏鄉國小(素)'!AF131</f>
        <v xml:space="preserve">麵腸 醃漬花胡瓜 胡蘿蔔 薑  </v>
      </c>
      <c r="G23" s="68" t="str">
        <f>'偏鄉國小(素)'!AG131</f>
        <v>豆皮白菜</v>
      </c>
      <c r="H23" s="68" t="str">
        <f>'偏鄉國小(素)'!AH131</f>
        <v xml:space="preserve">豆包 結球白菜 乾香菇 胡蘿蔔 薑 </v>
      </c>
      <c r="I23" s="68" t="str">
        <f>'偏鄉國小(素)'!AK131</f>
        <v>時蔬</v>
      </c>
      <c r="J23" s="68" t="str">
        <f>'偏鄉國小(素)'!AL131</f>
        <v xml:space="preserve">蔬菜 薑    </v>
      </c>
      <c r="K23" s="68" t="str">
        <f>'偏鄉國小(素)'!AM131</f>
        <v>黑糖綜合圓</v>
      </c>
      <c r="L23" s="68" t="str">
        <f>'偏鄉國小(素)'!AN131</f>
        <v xml:space="preserve">地瓜圓 黑糖 芋圓   </v>
      </c>
      <c r="M23" s="68" t="str">
        <f>'偏鄉國小(素)'!AO131</f>
        <v>點心</v>
      </c>
      <c r="N23" s="230">
        <f>'偏鄉國小(素)'!AP131</f>
        <v>0</v>
      </c>
      <c r="O23" s="236">
        <f>'偏鄉國小(素)'!AQ131</f>
        <v>6.5</v>
      </c>
      <c r="P23" s="68">
        <f>'偏鄉國小(素)'!AR131</f>
        <v>2.2999999999999998</v>
      </c>
      <c r="Q23" s="68">
        <f>'偏鄉國小(素)'!AS131</f>
        <v>1.6</v>
      </c>
      <c r="R23" s="68">
        <f>'偏鄉國小(素)'!AT131</f>
        <v>2</v>
      </c>
      <c r="S23" s="68">
        <f>'偏鄉國小(素)'!AU131</f>
        <v>0</v>
      </c>
      <c r="T23" s="68">
        <f>'偏鄉國小(素)'!AV131</f>
        <v>0.5</v>
      </c>
      <c r="U23" s="201">
        <f>'偏鄉國小(素)'!AW131</f>
        <v>785.8</v>
      </c>
    </row>
    <row r="24" spans="1:21" ht="18.75" customHeight="1" thickBot="1">
      <c r="A24" s="132">
        <f>A23+1</f>
        <v>45835</v>
      </c>
      <c r="B24" s="69" t="str">
        <f>'偏鄉國小(素)'!AB138</f>
        <v>t5</v>
      </c>
      <c r="C24" s="69" t="str">
        <f>'偏鄉國小(素)'!AC138</f>
        <v>紅藜飯</v>
      </c>
      <c r="D24" s="69" t="str">
        <f>'偏鄉國小(素)'!AD138</f>
        <v xml:space="preserve">米 紅藜    </v>
      </c>
      <c r="E24" s="69" t="str">
        <f>'偏鄉國小(素)'!AE138</f>
        <v>塔香麵輪</v>
      </c>
      <c r="F24" s="69" t="str">
        <f>'偏鄉國小(素)'!AF138</f>
        <v xml:space="preserve">麵輪 豆薯 九層塔 薑  </v>
      </c>
      <c r="G24" s="69" t="str">
        <f>'偏鄉國小(素)'!AG138</f>
        <v>麻油鮑菇干片</v>
      </c>
      <c r="H24" s="69" t="str">
        <f>'偏鄉國小(素)'!AH138</f>
        <v xml:space="preserve">豆干 杏鮑菇 枸杞 薑  </v>
      </c>
      <c r="I24" s="69" t="str">
        <f>'偏鄉國小(素)'!AK138</f>
        <v>時蔬</v>
      </c>
      <c r="J24" s="69" t="str">
        <f>'偏鄉國小(素)'!AL138</f>
        <v xml:space="preserve">蔬菜 薑    </v>
      </c>
      <c r="K24" s="69" t="str">
        <f>'偏鄉國小(素)'!AM138</f>
        <v>四神湯</v>
      </c>
      <c r="L24" s="69" t="str">
        <f>'偏鄉國小(素)'!AN138</f>
        <v xml:space="preserve">四神 白蘿蔔 薑   </v>
      </c>
      <c r="M24" s="69" t="str">
        <f>'偏鄉國小(素)'!AO138</f>
        <v>點心</v>
      </c>
      <c r="N24" s="231" t="str">
        <f>'偏鄉國小(素)'!AP138</f>
        <v>有機豆奶</v>
      </c>
      <c r="O24" s="237">
        <f>'偏鄉國小(素)'!AQ138</f>
        <v>5.0999999999999996</v>
      </c>
      <c r="P24" s="69">
        <f>'偏鄉國小(素)'!AR138</f>
        <v>2.5</v>
      </c>
      <c r="Q24" s="69">
        <f>'偏鄉國小(素)'!AS138</f>
        <v>1.7</v>
      </c>
      <c r="R24" s="69">
        <f>'偏鄉國小(素)'!AT138</f>
        <v>2.1</v>
      </c>
      <c r="S24" s="69">
        <f>'偏鄉國小(素)'!AU138</f>
        <v>0</v>
      </c>
      <c r="T24" s="69">
        <f>'偏鄉國小(素)'!AV138</f>
        <v>0</v>
      </c>
      <c r="U24" s="202">
        <f>'偏鄉國小(素)'!AW138</f>
        <v>676.6</v>
      </c>
    </row>
    <row r="25" spans="1:21" ht="18.75" customHeight="1" thickBot="1">
      <c r="A25" s="274">
        <f>A24+3</f>
        <v>45838</v>
      </c>
      <c r="B25" s="89" t="str">
        <f>'偏鄉國小(素)'!AB145</f>
        <v>u1</v>
      </c>
      <c r="C25" s="89" t="str">
        <f>'偏鄉國小(素)'!AC145</f>
        <v>白米飯</v>
      </c>
      <c r="D25" s="89" t="str">
        <f>'偏鄉國小(素)'!AD145</f>
        <v xml:space="preserve">米     </v>
      </c>
      <c r="E25" s="89" t="str">
        <f>'偏鄉國小(素)'!AE145</f>
        <v>咖哩絞若</v>
      </c>
      <c r="F25" s="89" t="str">
        <f>'偏鄉國小(素)'!AF145</f>
        <v xml:space="preserve">素絞肉 馬鈴薯 芹菜 紅蘿蔔 薑 </v>
      </c>
      <c r="G25" s="89" t="str">
        <f>'偏鄉國小(素)'!AG145</f>
        <v>香滷海結</v>
      </c>
      <c r="H25" s="89" t="str">
        <f>'偏鄉國小(素)'!AH145</f>
        <v xml:space="preserve">海帶結 芝麻(白)    </v>
      </c>
      <c r="I25" s="89" t="str">
        <f>'偏鄉國小(素)'!AK145</f>
        <v>時蔬</v>
      </c>
      <c r="J25" s="89" t="str">
        <f>'偏鄉國小(素)'!AL145</f>
        <v xml:space="preserve">蔬菜 薑    </v>
      </c>
      <c r="K25" s="89" t="str">
        <f>'偏鄉國小(素)'!AM145</f>
        <v>仙草甜湯</v>
      </c>
      <c r="L25" s="89" t="str">
        <f>'偏鄉國小(素)'!AN145</f>
        <v xml:space="preserve">仙草凍 紅砂糖 奶粉   </v>
      </c>
      <c r="M25" s="89" t="str">
        <f>'偏鄉國小(素)'!AO145</f>
        <v>點心</v>
      </c>
      <c r="N25" s="281">
        <f>'偏鄉國小(素)'!AP145</f>
        <v>0</v>
      </c>
      <c r="O25" s="282">
        <f>'偏鄉國小(素)'!AQ145</f>
        <v>5.2</v>
      </c>
      <c r="P25" s="89">
        <f>'偏鄉國小(素)'!AR145</f>
        <v>2</v>
      </c>
      <c r="Q25" s="89">
        <f>'偏鄉國小(素)'!AS145</f>
        <v>2</v>
      </c>
      <c r="R25" s="89">
        <f>'偏鄉國小(素)'!AT145</f>
        <v>2</v>
      </c>
      <c r="S25" s="89">
        <f>'偏鄉國小(素)'!AU145</f>
        <v>0</v>
      </c>
      <c r="T25" s="89">
        <f>'偏鄉國小(素)'!AV145</f>
        <v>0</v>
      </c>
      <c r="U25" s="280">
        <f>'偏鄉國小(素)'!AW145</f>
        <v>653.20000000000005</v>
      </c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4" t="s">
        <v>88</v>
      </c>
      <c r="B29" s="59" t="s">
        <v>86</v>
      </c>
    </row>
    <row r="30" spans="1:21" s="59" customFormat="1" ht="16.5" customHeight="1">
      <c r="A30" s="74" t="s">
        <v>89</v>
      </c>
      <c r="B30" s="302" t="s">
        <v>459</v>
      </c>
    </row>
    <row r="31" spans="1:21" s="59" customFormat="1" ht="16.5" customHeight="1">
      <c r="A31" s="75" t="s">
        <v>90</v>
      </c>
      <c r="B31" s="302" t="s">
        <v>464</v>
      </c>
    </row>
    <row r="32" spans="1:21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E3:E4"/>
    <mergeCell ref="E1:F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A1:D1"/>
    <mergeCell ref="A3:A4"/>
    <mergeCell ref="B3:B4"/>
    <mergeCell ref="C3:C4"/>
    <mergeCell ref="D3:D4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2025-04-21T05:49:54Z</cp:lastPrinted>
  <dcterms:created xsi:type="dcterms:W3CDTF">2022-06-28T23:45:29Z</dcterms:created>
  <dcterms:modified xsi:type="dcterms:W3CDTF">2025-05-20T14:03:07Z</dcterms:modified>
</cp:coreProperties>
</file>