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5\"/>
    </mc:Choice>
  </mc:AlternateContent>
  <xr:revisionPtr revIDLastSave="0" documentId="13_ncr:1_{43C0A5FB-F160-418E-8C29-91808B272557}" xr6:coauthVersionLast="47" xr6:coauthVersionMax="47" xr10:uidLastSave="{00000000-0000-0000-0000-000000000000}"/>
  <bookViews>
    <workbookView xWindow="5460" yWindow="495" windowWidth="20115" windowHeight="14925" tabRatio="607" activeTab="2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'非偏鄉國中(素)'!$A$4:$AA$151</definedName>
    <definedName name="_xlnm.Print_Area" localSheetId="0">'非偏鄉國中(葷)'!$A$4:$AA$151</definedName>
    <definedName name="_xlnm.Print_Area" localSheetId="1">非偏鄉國中葷總表!$A$1:$W$33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4" l="1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AE145" i="2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B25" i="4"/>
  <c r="A25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6" i="4"/>
  <c r="L151" i="2" l="1"/>
  <c r="L150" i="2"/>
  <c r="L149" i="2"/>
  <c r="L148" i="2"/>
  <c r="L147" i="2"/>
  <c r="L146" i="2"/>
  <c r="O151" i="2"/>
  <c r="O150" i="2"/>
  <c r="O149" i="2"/>
  <c r="O148" i="2"/>
  <c r="O147" i="2"/>
  <c r="O146" i="2"/>
  <c r="R151" i="2"/>
  <c r="R150" i="2"/>
  <c r="R149" i="2"/>
  <c r="R148" i="2"/>
  <c r="R147" i="2"/>
  <c r="R146" i="2"/>
  <c r="U151" i="2"/>
  <c r="U150" i="2"/>
  <c r="U149" i="2"/>
  <c r="U148" i="2"/>
  <c r="U147" i="2"/>
  <c r="U146" i="2"/>
  <c r="AA151" i="2"/>
  <c r="AA150" i="2"/>
  <c r="AA149" i="2"/>
  <c r="AA148" i="2"/>
  <c r="AA147" i="2"/>
  <c r="AA146" i="2"/>
  <c r="X151" i="2"/>
  <c r="X150" i="2"/>
  <c r="X149" i="2"/>
  <c r="X148" i="2"/>
  <c r="X147" i="2"/>
  <c r="X146" i="2"/>
  <c r="AN145" i="1"/>
  <c r="K25" i="3" s="1"/>
  <c r="N25" i="3"/>
  <c r="P25" i="3"/>
  <c r="C25" i="3"/>
  <c r="D25" i="3"/>
  <c r="E25" i="3"/>
  <c r="F25" i="3"/>
  <c r="G25" i="3"/>
  <c r="H25" i="3"/>
  <c r="I25" i="3"/>
  <c r="J25" i="3"/>
  <c r="M25" i="3"/>
  <c r="B25" i="3"/>
  <c r="A2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L7" i="2" l="1"/>
  <c r="L6" i="2"/>
  <c r="L35" i="2"/>
  <c r="L34" i="2"/>
  <c r="W18" i="4"/>
  <c r="O20" i="4"/>
  <c r="K21" i="4"/>
  <c r="O23" i="4"/>
  <c r="K24" i="4"/>
  <c r="R24" i="4"/>
  <c r="V24" i="4"/>
  <c r="B24" i="4"/>
  <c r="AZ138" i="2"/>
  <c r="W24" i="4" s="1"/>
  <c r="AY138" i="2"/>
  <c r="AX138" i="2"/>
  <c r="U24" i="4" s="1"/>
  <c r="AW138" i="2"/>
  <c r="T24" i="4" s="1"/>
  <c r="AV138" i="2"/>
  <c r="S24" i="4" s="1"/>
  <c r="AU138" i="2"/>
  <c r="AT138" i="2"/>
  <c r="Q24" i="4" s="1"/>
  <c r="AS138" i="2"/>
  <c r="P24" i="4" s="1"/>
  <c r="AR138" i="2"/>
  <c r="O24" i="4" s="1"/>
  <c r="AQ138" i="2"/>
  <c r="N24" i="4" s="1"/>
  <c r="AP138" i="2"/>
  <c r="M24" i="4" s="1"/>
  <c r="AO138" i="2"/>
  <c r="L24" i="4" s="1"/>
  <c r="AN138" i="2"/>
  <c r="AM138" i="2"/>
  <c r="J24" i="4" s="1"/>
  <c r="AL138" i="2"/>
  <c r="I24" i="4" s="1"/>
  <c r="AK138" i="2"/>
  <c r="H24" i="4" s="1"/>
  <c r="AJ138" i="2"/>
  <c r="G24" i="4" s="1"/>
  <c r="AI138" i="2"/>
  <c r="F24" i="4" s="1"/>
  <c r="AH138" i="2"/>
  <c r="E24" i="4" s="1"/>
  <c r="AG138" i="2"/>
  <c r="D24" i="4" s="1"/>
  <c r="AF138" i="2"/>
  <c r="C24" i="4" s="1"/>
  <c r="AE138" i="2"/>
  <c r="AZ131" i="2"/>
  <c r="W23" i="4" s="1"/>
  <c r="AY131" i="2"/>
  <c r="V23" i="4" s="1"/>
  <c r="AX131" i="2"/>
  <c r="U23" i="4" s="1"/>
  <c r="AW131" i="2"/>
  <c r="T23" i="4" s="1"/>
  <c r="AV131" i="2"/>
  <c r="S23" i="4" s="1"/>
  <c r="AU131" i="2"/>
  <c r="R23" i="4" s="1"/>
  <c r="AT131" i="2"/>
  <c r="Q23" i="4" s="1"/>
  <c r="AS131" i="2"/>
  <c r="P23" i="4" s="1"/>
  <c r="AR131" i="2"/>
  <c r="AQ131" i="2"/>
  <c r="N23" i="4" s="1"/>
  <c r="AP131" i="2"/>
  <c r="M23" i="4" s="1"/>
  <c r="AO131" i="2"/>
  <c r="L23" i="4" s="1"/>
  <c r="AN131" i="2"/>
  <c r="K23" i="4" s="1"/>
  <c r="AM131" i="2"/>
  <c r="J23" i="4" s="1"/>
  <c r="AL131" i="2"/>
  <c r="I23" i="4" s="1"/>
  <c r="AK131" i="2"/>
  <c r="H23" i="4" s="1"/>
  <c r="AJ131" i="2"/>
  <c r="G23" i="4" s="1"/>
  <c r="AI131" i="2"/>
  <c r="F23" i="4" s="1"/>
  <c r="AH131" i="2"/>
  <c r="E23" i="4" s="1"/>
  <c r="AG131" i="2"/>
  <c r="D23" i="4" s="1"/>
  <c r="AF131" i="2"/>
  <c r="C23" i="4" s="1"/>
  <c r="AE131" i="2"/>
  <c r="B23" i="4" s="1"/>
  <c r="AZ124" i="2"/>
  <c r="W22" i="4" s="1"/>
  <c r="AY124" i="2"/>
  <c r="V22" i="4" s="1"/>
  <c r="AX124" i="2"/>
  <c r="U22" i="4" s="1"/>
  <c r="AW124" i="2"/>
  <c r="T22" i="4" s="1"/>
  <c r="AV124" i="2"/>
  <c r="S22" i="4" s="1"/>
  <c r="AU124" i="2"/>
  <c r="R22" i="4" s="1"/>
  <c r="AT124" i="2"/>
  <c r="Q22" i="4" s="1"/>
  <c r="AS124" i="2"/>
  <c r="P22" i="4" s="1"/>
  <c r="AR124" i="2"/>
  <c r="O22" i="4" s="1"/>
  <c r="AQ124" i="2"/>
  <c r="N22" i="4" s="1"/>
  <c r="AP124" i="2"/>
  <c r="M22" i="4" s="1"/>
  <c r="AO124" i="2"/>
  <c r="L22" i="4" s="1"/>
  <c r="AN124" i="2"/>
  <c r="K22" i="4" s="1"/>
  <c r="AM124" i="2"/>
  <c r="J22" i="4" s="1"/>
  <c r="AL124" i="2"/>
  <c r="I22" i="4" s="1"/>
  <c r="AK124" i="2"/>
  <c r="H22" i="4" s="1"/>
  <c r="AJ124" i="2"/>
  <c r="G22" i="4" s="1"/>
  <c r="AI124" i="2"/>
  <c r="F22" i="4" s="1"/>
  <c r="AH124" i="2"/>
  <c r="E22" i="4" s="1"/>
  <c r="AG124" i="2"/>
  <c r="D22" i="4" s="1"/>
  <c r="AF124" i="2"/>
  <c r="C22" i="4" s="1"/>
  <c r="AE124" i="2"/>
  <c r="B22" i="4" s="1"/>
  <c r="AZ117" i="2"/>
  <c r="W21" i="4" s="1"/>
  <c r="AY117" i="2"/>
  <c r="V21" i="4" s="1"/>
  <c r="AX117" i="2"/>
  <c r="U21" i="4" s="1"/>
  <c r="AW117" i="2"/>
  <c r="T21" i="4" s="1"/>
  <c r="AV117" i="2"/>
  <c r="S21" i="4" s="1"/>
  <c r="AU117" i="2"/>
  <c r="R21" i="4" s="1"/>
  <c r="AT117" i="2"/>
  <c r="Q21" i="4" s="1"/>
  <c r="AS117" i="2"/>
  <c r="P21" i="4" s="1"/>
  <c r="AR117" i="2"/>
  <c r="O21" i="4" s="1"/>
  <c r="AQ117" i="2"/>
  <c r="N21" i="4" s="1"/>
  <c r="AP117" i="2"/>
  <c r="M21" i="4" s="1"/>
  <c r="AO117" i="2"/>
  <c r="L21" i="4" s="1"/>
  <c r="AN117" i="2"/>
  <c r="AM117" i="2"/>
  <c r="J21" i="4" s="1"/>
  <c r="AL117" i="2"/>
  <c r="I21" i="4" s="1"/>
  <c r="AK117" i="2"/>
  <c r="H21" i="4" s="1"/>
  <c r="AJ117" i="2"/>
  <c r="G21" i="4" s="1"/>
  <c r="AI117" i="2"/>
  <c r="F21" i="4" s="1"/>
  <c r="AH117" i="2"/>
  <c r="E21" i="4" s="1"/>
  <c r="AG117" i="2"/>
  <c r="D21" i="4" s="1"/>
  <c r="AF117" i="2"/>
  <c r="C21" i="4" s="1"/>
  <c r="AE117" i="2"/>
  <c r="B21" i="4" s="1"/>
  <c r="AZ110" i="2"/>
  <c r="W20" i="4" s="1"/>
  <c r="AY110" i="2"/>
  <c r="V20" i="4" s="1"/>
  <c r="AX110" i="2"/>
  <c r="U20" i="4" s="1"/>
  <c r="AW110" i="2"/>
  <c r="T20" i="4" s="1"/>
  <c r="AV110" i="2"/>
  <c r="S20" i="4" s="1"/>
  <c r="AU110" i="2"/>
  <c r="R20" i="4" s="1"/>
  <c r="AT110" i="2"/>
  <c r="Q20" i="4" s="1"/>
  <c r="AS110" i="2"/>
  <c r="P20" i="4" s="1"/>
  <c r="AR110" i="2"/>
  <c r="AQ110" i="2"/>
  <c r="N20" i="4" s="1"/>
  <c r="AP110" i="2"/>
  <c r="M20" i="4" s="1"/>
  <c r="AO110" i="2"/>
  <c r="L20" i="4" s="1"/>
  <c r="AN110" i="2"/>
  <c r="K20" i="4" s="1"/>
  <c r="AM110" i="2"/>
  <c r="J20" i="4" s="1"/>
  <c r="AL110" i="2"/>
  <c r="I20" i="4" s="1"/>
  <c r="AK110" i="2"/>
  <c r="H20" i="4" s="1"/>
  <c r="AJ110" i="2"/>
  <c r="G20" i="4" s="1"/>
  <c r="AI110" i="2"/>
  <c r="F20" i="4" s="1"/>
  <c r="AH110" i="2"/>
  <c r="E20" i="4" s="1"/>
  <c r="AG110" i="2"/>
  <c r="D20" i="4" s="1"/>
  <c r="AF110" i="2"/>
  <c r="C20" i="4" s="1"/>
  <c r="AE110" i="2"/>
  <c r="B20" i="4" s="1"/>
  <c r="AZ103" i="2"/>
  <c r="W19" i="4" s="1"/>
  <c r="AY103" i="2"/>
  <c r="V19" i="4" s="1"/>
  <c r="AX103" i="2"/>
  <c r="U19" i="4" s="1"/>
  <c r="AW103" i="2"/>
  <c r="T19" i="4" s="1"/>
  <c r="AV103" i="2"/>
  <c r="S19" i="4" s="1"/>
  <c r="AU103" i="2"/>
  <c r="R19" i="4" s="1"/>
  <c r="AT103" i="2"/>
  <c r="Q19" i="4" s="1"/>
  <c r="AS103" i="2"/>
  <c r="P19" i="4" s="1"/>
  <c r="AR103" i="2"/>
  <c r="O19" i="4" s="1"/>
  <c r="AQ103" i="2"/>
  <c r="N19" i="4" s="1"/>
  <c r="AP103" i="2"/>
  <c r="M19" i="4" s="1"/>
  <c r="AO103" i="2"/>
  <c r="L19" i="4" s="1"/>
  <c r="AN103" i="2"/>
  <c r="K19" i="4" s="1"/>
  <c r="AM103" i="2"/>
  <c r="J19" i="4" s="1"/>
  <c r="AL103" i="2"/>
  <c r="I19" i="4" s="1"/>
  <c r="AK103" i="2"/>
  <c r="H19" i="4" s="1"/>
  <c r="AJ103" i="2"/>
  <c r="G19" i="4" s="1"/>
  <c r="AI103" i="2"/>
  <c r="F19" i="4" s="1"/>
  <c r="AH103" i="2"/>
  <c r="E19" i="4" s="1"/>
  <c r="AG103" i="2"/>
  <c r="D19" i="4" s="1"/>
  <c r="AF103" i="2"/>
  <c r="C19" i="4" s="1"/>
  <c r="AE103" i="2"/>
  <c r="B19" i="4" s="1"/>
  <c r="AZ96" i="2"/>
  <c r="AY96" i="2"/>
  <c r="V18" i="4" s="1"/>
  <c r="AX96" i="2"/>
  <c r="U18" i="4" s="1"/>
  <c r="AW96" i="2"/>
  <c r="T18" i="4" s="1"/>
  <c r="AV96" i="2"/>
  <c r="S18" i="4" s="1"/>
  <c r="AU96" i="2"/>
  <c r="R18" i="4" s="1"/>
  <c r="AT96" i="2"/>
  <c r="Q18" i="4" s="1"/>
  <c r="AS96" i="2"/>
  <c r="P18" i="4" s="1"/>
  <c r="AR96" i="2"/>
  <c r="O18" i="4" s="1"/>
  <c r="AQ96" i="2"/>
  <c r="N18" i="4" s="1"/>
  <c r="AP96" i="2"/>
  <c r="M18" i="4" s="1"/>
  <c r="AO96" i="2"/>
  <c r="L18" i="4" s="1"/>
  <c r="AN96" i="2"/>
  <c r="K18" i="4" s="1"/>
  <c r="AM96" i="2"/>
  <c r="J18" i="4" s="1"/>
  <c r="AL96" i="2"/>
  <c r="I18" i="4" s="1"/>
  <c r="AK96" i="2"/>
  <c r="H18" i="4" s="1"/>
  <c r="AJ96" i="2"/>
  <c r="G18" i="4" s="1"/>
  <c r="AI96" i="2"/>
  <c r="F18" i="4" s="1"/>
  <c r="AH96" i="2"/>
  <c r="E18" i="4" s="1"/>
  <c r="AG96" i="2"/>
  <c r="D18" i="4" s="1"/>
  <c r="AF96" i="2"/>
  <c r="C18" i="4" s="1"/>
  <c r="AE96" i="2"/>
  <c r="B18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K19" i="3"/>
  <c r="L19" i="3"/>
  <c r="O19" i="3"/>
  <c r="K20" i="3"/>
  <c r="L20" i="3"/>
  <c r="O20" i="3"/>
  <c r="K21" i="3"/>
  <c r="L21" i="3"/>
  <c r="O21" i="3"/>
  <c r="K22" i="3"/>
  <c r="L22" i="3"/>
  <c r="O22" i="3"/>
  <c r="K23" i="3"/>
  <c r="L23" i="3"/>
  <c r="O23" i="3"/>
  <c r="K24" i="3"/>
  <c r="L24" i="3"/>
  <c r="O24" i="3"/>
  <c r="K18" i="3"/>
  <c r="L18" i="3"/>
  <c r="O18" i="3"/>
  <c r="B20" i="3"/>
  <c r="AZ145" i="1"/>
  <c r="W25" i="3" s="1"/>
  <c r="AY145" i="1"/>
  <c r="V25" i="3" s="1"/>
  <c r="AX145" i="1"/>
  <c r="U25" i="3" s="1"/>
  <c r="AW145" i="1"/>
  <c r="T25" i="3" s="1"/>
  <c r="AV145" i="1"/>
  <c r="S25" i="3" s="1"/>
  <c r="AU145" i="1"/>
  <c r="R25" i="3" s="1"/>
  <c r="AT145" i="1"/>
  <c r="Q25" i="3" s="1"/>
  <c r="AS145" i="1"/>
  <c r="AZ138" i="1"/>
  <c r="W24" i="3" s="1"/>
  <c r="AY138" i="1"/>
  <c r="V24" i="3" s="1"/>
  <c r="AX138" i="1"/>
  <c r="U24" i="3" s="1"/>
  <c r="AW138" i="1"/>
  <c r="T24" i="3" s="1"/>
  <c r="AV138" i="1"/>
  <c r="S24" i="3" s="1"/>
  <c r="AU138" i="1"/>
  <c r="R24" i="3" s="1"/>
  <c r="AT138" i="1"/>
  <c r="Q24" i="3" s="1"/>
  <c r="AS138" i="1"/>
  <c r="P24" i="3" s="1"/>
  <c r="AZ131" i="1"/>
  <c r="W23" i="3" s="1"/>
  <c r="AY131" i="1"/>
  <c r="V23" i="3" s="1"/>
  <c r="AX131" i="1"/>
  <c r="U23" i="3" s="1"/>
  <c r="AW131" i="1"/>
  <c r="T23" i="3" s="1"/>
  <c r="AV131" i="1"/>
  <c r="S23" i="3" s="1"/>
  <c r="AU131" i="1"/>
  <c r="R23" i="3" s="1"/>
  <c r="AT131" i="1"/>
  <c r="Q23" i="3" s="1"/>
  <c r="AS131" i="1"/>
  <c r="P23" i="3" s="1"/>
  <c r="AZ124" i="1"/>
  <c r="W22" i="3" s="1"/>
  <c r="AY124" i="1"/>
  <c r="V22" i="3" s="1"/>
  <c r="AX124" i="1"/>
  <c r="U22" i="3" s="1"/>
  <c r="AW124" i="1"/>
  <c r="T22" i="3" s="1"/>
  <c r="AV124" i="1"/>
  <c r="S22" i="3" s="1"/>
  <c r="AU124" i="1"/>
  <c r="R22" i="3" s="1"/>
  <c r="AT124" i="1"/>
  <c r="Q22" i="3" s="1"/>
  <c r="AS124" i="1"/>
  <c r="P22" i="3" s="1"/>
  <c r="AZ117" i="1"/>
  <c r="W21" i="3" s="1"/>
  <c r="AY117" i="1"/>
  <c r="V21" i="3" s="1"/>
  <c r="AX117" i="1"/>
  <c r="U21" i="3" s="1"/>
  <c r="AW117" i="1"/>
  <c r="T21" i="3" s="1"/>
  <c r="AV117" i="1"/>
  <c r="S21" i="3" s="1"/>
  <c r="AU117" i="1"/>
  <c r="R21" i="3" s="1"/>
  <c r="AT117" i="1"/>
  <c r="Q21" i="3" s="1"/>
  <c r="AS117" i="1"/>
  <c r="P21" i="3" s="1"/>
  <c r="AZ110" i="1"/>
  <c r="W20" i="3" s="1"/>
  <c r="AY110" i="1"/>
  <c r="V20" i="3" s="1"/>
  <c r="AX110" i="1"/>
  <c r="U20" i="3" s="1"/>
  <c r="AW110" i="1"/>
  <c r="T20" i="3" s="1"/>
  <c r="AV110" i="1"/>
  <c r="S20" i="3" s="1"/>
  <c r="AU110" i="1"/>
  <c r="R20" i="3" s="1"/>
  <c r="AT110" i="1"/>
  <c r="Q20" i="3" s="1"/>
  <c r="AS110" i="1"/>
  <c r="P20" i="3" s="1"/>
  <c r="AZ103" i="1"/>
  <c r="W19" i="3" s="1"/>
  <c r="AY103" i="1"/>
  <c r="V19" i="3" s="1"/>
  <c r="AX103" i="1"/>
  <c r="U19" i="3" s="1"/>
  <c r="AW103" i="1"/>
  <c r="T19" i="3" s="1"/>
  <c r="AV103" i="1"/>
  <c r="S19" i="3" s="1"/>
  <c r="AU103" i="1"/>
  <c r="R19" i="3" s="1"/>
  <c r="AT103" i="1"/>
  <c r="Q19" i="3" s="1"/>
  <c r="AS103" i="1"/>
  <c r="P19" i="3" s="1"/>
  <c r="AZ96" i="1"/>
  <c r="W18" i="3" s="1"/>
  <c r="AY96" i="1"/>
  <c r="V18" i="3" s="1"/>
  <c r="AX96" i="1"/>
  <c r="U18" i="3" s="1"/>
  <c r="AW96" i="1"/>
  <c r="T18" i="3" s="1"/>
  <c r="AV96" i="1"/>
  <c r="S18" i="3" s="1"/>
  <c r="AU96" i="1"/>
  <c r="R18" i="3" s="1"/>
  <c r="AT96" i="1"/>
  <c r="Q18" i="3" s="1"/>
  <c r="AS96" i="1"/>
  <c r="P18" i="3" s="1"/>
  <c r="AR145" i="1"/>
  <c r="O25" i="3" s="1"/>
  <c r="AQ145" i="1"/>
  <c r="AP145" i="1"/>
  <c r="AO145" i="1"/>
  <c r="L25" i="3" s="1"/>
  <c r="AM145" i="1"/>
  <c r="AL145" i="1"/>
  <c r="AK145" i="1"/>
  <c r="AJ145" i="1"/>
  <c r="AI145" i="1"/>
  <c r="AH145" i="1"/>
  <c r="AG145" i="1"/>
  <c r="AF145" i="1"/>
  <c r="AE145" i="1"/>
  <c r="AR138" i="1"/>
  <c r="AQ138" i="1"/>
  <c r="N24" i="3" s="1"/>
  <c r="AP138" i="1"/>
  <c r="M24" i="3" s="1"/>
  <c r="AO138" i="1"/>
  <c r="AN138" i="1"/>
  <c r="AM138" i="1"/>
  <c r="J24" i="3" s="1"/>
  <c r="AL138" i="1"/>
  <c r="I24" i="3" s="1"/>
  <c r="AK138" i="1"/>
  <c r="H24" i="3" s="1"/>
  <c r="AJ138" i="1"/>
  <c r="G24" i="3" s="1"/>
  <c r="AI138" i="1"/>
  <c r="F24" i="3" s="1"/>
  <c r="AH138" i="1"/>
  <c r="E24" i="3" s="1"/>
  <c r="AG138" i="1"/>
  <c r="D24" i="3" s="1"/>
  <c r="AF138" i="1"/>
  <c r="C24" i="3" s="1"/>
  <c r="AE138" i="1"/>
  <c r="B24" i="3" s="1"/>
  <c r="AR131" i="1"/>
  <c r="AQ131" i="1"/>
  <c r="N23" i="3" s="1"/>
  <c r="AP131" i="1"/>
  <c r="M23" i="3" s="1"/>
  <c r="AO131" i="1"/>
  <c r="AN131" i="1"/>
  <c r="AM131" i="1"/>
  <c r="J23" i="3" s="1"/>
  <c r="AL131" i="1"/>
  <c r="I23" i="3" s="1"/>
  <c r="AK131" i="1"/>
  <c r="H23" i="3" s="1"/>
  <c r="AJ131" i="1"/>
  <c r="G23" i="3" s="1"/>
  <c r="AI131" i="1"/>
  <c r="F23" i="3" s="1"/>
  <c r="AH131" i="1"/>
  <c r="E23" i="3" s="1"/>
  <c r="AG131" i="1"/>
  <c r="D23" i="3" s="1"/>
  <c r="AF131" i="1"/>
  <c r="C23" i="3" s="1"/>
  <c r="AE131" i="1"/>
  <c r="B23" i="3" s="1"/>
  <c r="AR124" i="1"/>
  <c r="AQ124" i="1"/>
  <c r="N22" i="3" s="1"/>
  <c r="AP124" i="1"/>
  <c r="M22" i="3" s="1"/>
  <c r="AO124" i="1"/>
  <c r="AN124" i="1"/>
  <c r="AM124" i="1"/>
  <c r="J22" i="3" s="1"/>
  <c r="AL124" i="1"/>
  <c r="I22" i="3" s="1"/>
  <c r="AK124" i="1"/>
  <c r="H22" i="3" s="1"/>
  <c r="AJ124" i="1"/>
  <c r="G22" i="3" s="1"/>
  <c r="AI124" i="1"/>
  <c r="F22" i="3" s="1"/>
  <c r="AH124" i="1"/>
  <c r="E22" i="3" s="1"/>
  <c r="AG124" i="1"/>
  <c r="D22" i="3" s="1"/>
  <c r="AF124" i="1"/>
  <c r="C22" i="3" s="1"/>
  <c r="AE124" i="1"/>
  <c r="B22" i="3" s="1"/>
  <c r="AR117" i="1"/>
  <c r="AQ117" i="1"/>
  <c r="N21" i="3" s="1"/>
  <c r="AP117" i="1"/>
  <c r="M21" i="3" s="1"/>
  <c r="AO117" i="1"/>
  <c r="AN117" i="1"/>
  <c r="AM117" i="1"/>
  <c r="J21" i="3" s="1"/>
  <c r="AL117" i="1"/>
  <c r="I21" i="3" s="1"/>
  <c r="AK117" i="1"/>
  <c r="H21" i="3" s="1"/>
  <c r="AJ117" i="1"/>
  <c r="G21" i="3" s="1"/>
  <c r="AI117" i="1"/>
  <c r="F21" i="3" s="1"/>
  <c r="AH117" i="1"/>
  <c r="E21" i="3" s="1"/>
  <c r="AG117" i="1"/>
  <c r="D21" i="3" s="1"/>
  <c r="AF117" i="1"/>
  <c r="C21" i="3" s="1"/>
  <c r="AE117" i="1"/>
  <c r="B21" i="3" s="1"/>
  <c r="AR110" i="1"/>
  <c r="AQ110" i="1"/>
  <c r="N20" i="3" s="1"/>
  <c r="AP110" i="1"/>
  <c r="M20" i="3" s="1"/>
  <c r="AO110" i="1"/>
  <c r="AN110" i="1"/>
  <c r="AM110" i="1"/>
  <c r="J20" i="3" s="1"/>
  <c r="AL110" i="1"/>
  <c r="I20" i="3" s="1"/>
  <c r="AK110" i="1"/>
  <c r="H20" i="3" s="1"/>
  <c r="AJ110" i="1"/>
  <c r="G20" i="3" s="1"/>
  <c r="AI110" i="1"/>
  <c r="F20" i="3" s="1"/>
  <c r="AH110" i="1"/>
  <c r="E20" i="3" s="1"/>
  <c r="AG110" i="1"/>
  <c r="D20" i="3" s="1"/>
  <c r="AF110" i="1"/>
  <c r="C20" i="3" s="1"/>
  <c r="AE110" i="1"/>
  <c r="AR103" i="1"/>
  <c r="AQ103" i="1"/>
  <c r="N19" i="3" s="1"/>
  <c r="AP103" i="1"/>
  <c r="M19" i="3" s="1"/>
  <c r="AO103" i="1"/>
  <c r="AN103" i="1"/>
  <c r="AM103" i="1"/>
  <c r="J19" i="3" s="1"/>
  <c r="AL103" i="1"/>
  <c r="I19" i="3" s="1"/>
  <c r="AK103" i="1"/>
  <c r="H19" i="3" s="1"/>
  <c r="AJ103" i="1"/>
  <c r="G19" i="3" s="1"/>
  <c r="AI103" i="1"/>
  <c r="F19" i="3" s="1"/>
  <c r="AH103" i="1"/>
  <c r="E19" i="3" s="1"/>
  <c r="AG103" i="1"/>
  <c r="D19" i="3" s="1"/>
  <c r="AF103" i="1"/>
  <c r="C19" i="3" s="1"/>
  <c r="AE103" i="1"/>
  <c r="B19" i="3" s="1"/>
  <c r="AR96" i="1"/>
  <c r="AQ96" i="1"/>
  <c r="N18" i="3" s="1"/>
  <c r="AP96" i="1"/>
  <c r="M18" i="3" s="1"/>
  <c r="AO96" i="1"/>
  <c r="AN96" i="1"/>
  <c r="AM96" i="1"/>
  <c r="J18" i="3" s="1"/>
  <c r="AL96" i="1"/>
  <c r="I18" i="3" s="1"/>
  <c r="AK96" i="1"/>
  <c r="H18" i="3" s="1"/>
  <c r="AJ96" i="1"/>
  <c r="G18" i="3" s="1"/>
  <c r="AI96" i="1"/>
  <c r="F18" i="3" s="1"/>
  <c r="AH96" i="1"/>
  <c r="E18" i="3" s="1"/>
  <c r="AG96" i="1"/>
  <c r="D18" i="3" s="1"/>
  <c r="AF96" i="1"/>
  <c r="C18" i="3" s="1"/>
  <c r="AE96" i="1"/>
  <c r="B18" i="3" s="1"/>
  <c r="AA144" i="1"/>
  <c r="AA143" i="1"/>
  <c r="AA142" i="1"/>
  <c r="AA141" i="1"/>
  <c r="AA140" i="1"/>
  <c r="AA139" i="1"/>
  <c r="AA137" i="1"/>
  <c r="AA136" i="1"/>
  <c r="AA135" i="1"/>
  <c r="AA134" i="1"/>
  <c r="AA133" i="1"/>
  <c r="AA132" i="1"/>
  <c r="AA130" i="1"/>
  <c r="AA129" i="1"/>
  <c r="AA128" i="1"/>
  <c r="AA127" i="1"/>
  <c r="AA126" i="1"/>
  <c r="AA125" i="1"/>
  <c r="AA123" i="1"/>
  <c r="AA122" i="1"/>
  <c r="AA121" i="1"/>
  <c r="AA120" i="1"/>
  <c r="AA119" i="1"/>
  <c r="AA118" i="1"/>
  <c r="AA116" i="1"/>
  <c r="AA115" i="1"/>
  <c r="AA114" i="1"/>
  <c r="AA113" i="1"/>
  <c r="AA112" i="1"/>
  <c r="AA111" i="1"/>
  <c r="AA109" i="1"/>
  <c r="AA108" i="1"/>
  <c r="AA107" i="1"/>
  <c r="AA106" i="1"/>
  <c r="AA105" i="1"/>
  <c r="AA104" i="1"/>
  <c r="AA102" i="1"/>
  <c r="AA101" i="1"/>
  <c r="AA100" i="1"/>
  <c r="AA99" i="1"/>
  <c r="AA98" i="1"/>
  <c r="AA97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A53" i="2"/>
  <c r="X53" i="2"/>
  <c r="U53" i="2"/>
  <c r="R53" i="2"/>
  <c r="O53" i="2"/>
  <c r="L53" i="2"/>
  <c r="AA52" i="2"/>
  <c r="X52" i="2"/>
  <c r="U52" i="2"/>
  <c r="R52" i="2"/>
  <c r="O52" i="2"/>
  <c r="L52" i="2"/>
  <c r="AA51" i="2"/>
  <c r="X51" i="2"/>
  <c r="U51" i="2"/>
  <c r="R51" i="2"/>
  <c r="O51" i="2"/>
  <c r="L51" i="2"/>
  <c r="AA50" i="2"/>
  <c r="X50" i="2"/>
  <c r="U50" i="2"/>
  <c r="R50" i="2"/>
  <c r="O50" i="2"/>
  <c r="L50" i="2"/>
  <c r="AA49" i="2"/>
  <c r="X49" i="2"/>
  <c r="U49" i="2"/>
  <c r="R49" i="2"/>
  <c r="O49" i="2"/>
  <c r="L49" i="2"/>
  <c r="AA48" i="2"/>
  <c r="X48" i="2"/>
  <c r="U48" i="2"/>
  <c r="R48" i="2"/>
  <c r="O48" i="2"/>
  <c r="L48" i="2"/>
  <c r="AA46" i="2"/>
  <c r="X46" i="2"/>
  <c r="U46" i="2"/>
  <c r="R46" i="2"/>
  <c r="O46" i="2"/>
  <c r="L46" i="2"/>
  <c r="AA45" i="2"/>
  <c r="X45" i="2"/>
  <c r="U45" i="2"/>
  <c r="R45" i="2"/>
  <c r="O45" i="2"/>
  <c r="L45" i="2"/>
  <c r="AA44" i="2"/>
  <c r="X44" i="2"/>
  <c r="U44" i="2"/>
  <c r="R44" i="2"/>
  <c r="O44" i="2"/>
  <c r="L44" i="2"/>
  <c r="AA43" i="2"/>
  <c r="X43" i="2"/>
  <c r="U43" i="2"/>
  <c r="R43" i="2"/>
  <c r="O43" i="2"/>
  <c r="L43" i="2"/>
  <c r="AA42" i="2"/>
  <c r="X42" i="2"/>
  <c r="U42" i="2"/>
  <c r="R42" i="2"/>
  <c r="O42" i="2"/>
  <c r="L42" i="2"/>
  <c r="AA41" i="2"/>
  <c r="X41" i="2"/>
  <c r="U41" i="2"/>
  <c r="R41" i="2"/>
  <c r="O41" i="2"/>
  <c r="L41" i="2"/>
  <c r="AA39" i="2"/>
  <c r="X39" i="2"/>
  <c r="U39" i="2"/>
  <c r="R39" i="2"/>
  <c r="O39" i="2"/>
  <c r="L39" i="2"/>
  <c r="AA38" i="2"/>
  <c r="X38" i="2"/>
  <c r="U38" i="2"/>
  <c r="R38" i="2"/>
  <c r="O38" i="2"/>
  <c r="L38" i="2"/>
  <c r="AA37" i="2"/>
  <c r="X37" i="2"/>
  <c r="U37" i="2"/>
  <c r="R37" i="2"/>
  <c r="O37" i="2"/>
  <c r="L37" i="2"/>
  <c r="AA36" i="2"/>
  <c r="X36" i="2"/>
  <c r="U36" i="2"/>
  <c r="R36" i="2"/>
  <c r="O36" i="2"/>
  <c r="L36" i="2"/>
  <c r="AA35" i="2"/>
  <c r="X35" i="2"/>
  <c r="U35" i="2"/>
  <c r="R35" i="2"/>
  <c r="O35" i="2"/>
  <c r="AA34" i="2"/>
  <c r="X34" i="2"/>
  <c r="U34" i="2"/>
  <c r="R34" i="2"/>
  <c r="O34" i="2"/>
  <c r="AA32" i="2"/>
  <c r="X32" i="2"/>
  <c r="U32" i="2"/>
  <c r="R32" i="2"/>
  <c r="O32" i="2"/>
  <c r="L32" i="2"/>
  <c r="AA31" i="2"/>
  <c r="X31" i="2"/>
  <c r="U31" i="2"/>
  <c r="R31" i="2"/>
  <c r="O31" i="2"/>
  <c r="L31" i="2"/>
  <c r="AA30" i="2"/>
  <c r="X30" i="2"/>
  <c r="U30" i="2"/>
  <c r="R30" i="2"/>
  <c r="O30" i="2"/>
  <c r="L30" i="2"/>
  <c r="AA29" i="2"/>
  <c r="X29" i="2"/>
  <c r="U29" i="2"/>
  <c r="R29" i="2"/>
  <c r="O29" i="2"/>
  <c r="L29" i="2"/>
  <c r="AA28" i="2"/>
  <c r="X28" i="2"/>
  <c r="U28" i="2"/>
  <c r="R28" i="2"/>
  <c r="O28" i="2"/>
  <c r="L28" i="2"/>
  <c r="AA27" i="2"/>
  <c r="X27" i="2"/>
  <c r="U27" i="2"/>
  <c r="R27" i="2"/>
  <c r="O27" i="2"/>
  <c r="L27" i="2"/>
  <c r="AA25" i="2"/>
  <c r="X25" i="2"/>
  <c r="U25" i="2"/>
  <c r="R25" i="2"/>
  <c r="O25" i="2"/>
  <c r="L25" i="2"/>
  <c r="AA24" i="2"/>
  <c r="X24" i="2"/>
  <c r="U24" i="2"/>
  <c r="R24" i="2"/>
  <c r="O24" i="2"/>
  <c r="L24" i="2"/>
  <c r="AA23" i="2"/>
  <c r="X23" i="2"/>
  <c r="U23" i="2"/>
  <c r="R23" i="2"/>
  <c r="O23" i="2"/>
  <c r="L23" i="2"/>
  <c r="AA22" i="2"/>
  <c r="X22" i="2"/>
  <c r="U22" i="2"/>
  <c r="R22" i="2"/>
  <c r="O22" i="2"/>
  <c r="L22" i="2"/>
  <c r="AA21" i="2"/>
  <c r="X21" i="2"/>
  <c r="U21" i="2"/>
  <c r="R21" i="2"/>
  <c r="O21" i="2"/>
  <c r="L21" i="2"/>
  <c r="AA20" i="2"/>
  <c r="X20" i="2"/>
  <c r="U20" i="2"/>
  <c r="R20" i="2"/>
  <c r="O20" i="2"/>
  <c r="L20" i="2"/>
  <c r="AA18" i="2"/>
  <c r="X18" i="2"/>
  <c r="U18" i="2"/>
  <c r="R18" i="2"/>
  <c r="O18" i="2"/>
  <c r="L18" i="2"/>
  <c r="AA17" i="2"/>
  <c r="X17" i="2"/>
  <c r="U17" i="2"/>
  <c r="R17" i="2"/>
  <c r="O17" i="2"/>
  <c r="L17" i="2"/>
  <c r="AA16" i="2"/>
  <c r="X16" i="2"/>
  <c r="U16" i="2"/>
  <c r="R16" i="2"/>
  <c r="O16" i="2"/>
  <c r="L16" i="2"/>
  <c r="AA15" i="2"/>
  <c r="X15" i="2"/>
  <c r="U15" i="2"/>
  <c r="R15" i="2"/>
  <c r="O15" i="2"/>
  <c r="L15" i="2"/>
  <c r="AA14" i="2"/>
  <c r="X14" i="2"/>
  <c r="U14" i="2"/>
  <c r="R14" i="2"/>
  <c r="O14" i="2"/>
  <c r="L14" i="2"/>
  <c r="AA13" i="2"/>
  <c r="X13" i="2"/>
  <c r="U13" i="2"/>
  <c r="R13" i="2"/>
  <c r="O13" i="2"/>
  <c r="L13" i="2"/>
  <c r="AA11" i="2"/>
  <c r="X11" i="2"/>
  <c r="U11" i="2"/>
  <c r="R11" i="2"/>
  <c r="O11" i="2"/>
  <c r="L11" i="2"/>
  <c r="AA10" i="2"/>
  <c r="X10" i="2"/>
  <c r="U10" i="2"/>
  <c r="R10" i="2"/>
  <c r="O10" i="2"/>
  <c r="L10" i="2"/>
  <c r="AA9" i="2"/>
  <c r="X9" i="2"/>
  <c r="U9" i="2"/>
  <c r="R9" i="2"/>
  <c r="O9" i="2"/>
  <c r="L9" i="2"/>
  <c r="AA8" i="2"/>
  <c r="X8" i="2"/>
  <c r="U8" i="2"/>
  <c r="R8" i="2"/>
  <c r="O8" i="2"/>
  <c r="L8" i="2"/>
  <c r="AA7" i="2"/>
  <c r="X7" i="2"/>
  <c r="U7" i="2"/>
  <c r="R7" i="2"/>
  <c r="O7" i="2"/>
  <c r="AA6" i="2"/>
  <c r="X6" i="2"/>
  <c r="U6" i="2"/>
  <c r="R6" i="2"/>
  <c r="O6" i="2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A53" i="1"/>
  <c r="X53" i="1"/>
  <c r="U53" i="1"/>
  <c r="R53" i="1"/>
  <c r="O53" i="1"/>
  <c r="L53" i="1"/>
  <c r="AA52" i="1"/>
  <c r="X52" i="1"/>
  <c r="U52" i="1"/>
  <c r="R52" i="1"/>
  <c r="O52" i="1"/>
  <c r="L52" i="1"/>
  <c r="AA51" i="1"/>
  <c r="X51" i="1"/>
  <c r="U51" i="1"/>
  <c r="R51" i="1"/>
  <c r="O51" i="1"/>
  <c r="L51" i="1"/>
  <c r="AA50" i="1"/>
  <c r="X50" i="1"/>
  <c r="U50" i="1"/>
  <c r="R50" i="1"/>
  <c r="O50" i="1"/>
  <c r="L50" i="1"/>
  <c r="AA49" i="1"/>
  <c r="X49" i="1"/>
  <c r="U49" i="1"/>
  <c r="R49" i="1"/>
  <c r="O49" i="1"/>
  <c r="L49" i="1"/>
  <c r="AA48" i="1"/>
  <c r="X48" i="1"/>
  <c r="U48" i="1"/>
  <c r="R48" i="1"/>
  <c r="O48" i="1"/>
  <c r="L48" i="1"/>
  <c r="AA46" i="1"/>
  <c r="X46" i="1"/>
  <c r="U46" i="1"/>
  <c r="R46" i="1"/>
  <c r="O46" i="1"/>
  <c r="L46" i="1"/>
  <c r="AA45" i="1"/>
  <c r="X45" i="1"/>
  <c r="U45" i="1"/>
  <c r="R45" i="1"/>
  <c r="O45" i="1"/>
  <c r="L45" i="1"/>
  <c r="AA44" i="1"/>
  <c r="X44" i="1"/>
  <c r="U44" i="1"/>
  <c r="R44" i="1"/>
  <c r="O44" i="1"/>
  <c r="L44" i="1"/>
  <c r="AA43" i="1"/>
  <c r="X43" i="1"/>
  <c r="U43" i="1"/>
  <c r="R43" i="1"/>
  <c r="O43" i="1"/>
  <c r="L43" i="1"/>
  <c r="AA42" i="1"/>
  <c r="X42" i="1"/>
  <c r="U42" i="1"/>
  <c r="R42" i="1"/>
  <c r="O42" i="1"/>
  <c r="L42" i="1"/>
  <c r="AA41" i="1"/>
  <c r="X41" i="1"/>
  <c r="U41" i="1"/>
  <c r="R41" i="1"/>
  <c r="O41" i="1"/>
  <c r="L41" i="1"/>
  <c r="AA39" i="1"/>
  <c r="X39" i="1"/>
  <c r="U39" i="1"/>
  <c r="R39" i="1"/>
  <c r="O39" i="1"/>
  <c r="L39" i="1"/>
  <c r="AA38" i="1"/>
  <c r="X38" i="1"/>
  <c r="U38" i="1"/>
  <c r="R38" i="1"/>
  <c r="O38" i="1"/>
  <c r="L38" i="1"/>
  <c r="AA37" i="1"/>
  <c r="X37" i="1"/>
  <c r="U37" i="1"/>
  <c r="R37" i="1"/>
  <c r="O37" i="1"/>
  <c r="L37" i="1"/>
  <c r="AA36" i="1"/>
  <c r="X36" i="1"/>
  <c r="U36" i="1"/>
  <c r="R36" i="1"/>
  <c r="O36" i="1"/>
  <c r="L36" i="1"/>
  <c r="AA35" i="1"/>
  <c r="X35" i="1"/>
  <c r="U35" i="1"/>
  <c r="R35" i="1"/>
  <c r="O35" i="1"/>
  <c r="L35" i="1"/>
  <c r="AA34" i="1"/>
  <c r="X34" i="1"/>
  <c r="U34" i="1"/>
  <c r="R34" i="1"/>
  <c r="O34" i="1"/>
  <c r="L34" i="1"/>
  <c r="AA32" i="1"/>
  <c r="X32" i="1"/>
  <c r="U32" i="1"/>
  <c r="R32" i="1"/>
  <c r="O32" i="1"/>
  <c r="L32" i="1"/>
  <c r="AA31" i="1"/>
  <c r="X31" i="1"/>
  <c r="U31" i="1"/>
  <c r="R31" i="1"/>
  <c r="O31" i="1"/>
  <c r="L31" i="1"/>
  <c r="AA30" i="1"/>
  <c r="X30" i="1"/>
  <c r="U30" i="1"/>
  <c r="R30" i="1"/>
  <c r="O30" i="1"/>
  <c r="L30" i="1"/>
  <c r="AA29" i="1"/>
  <c r="X29" i="1"/>
  <c r="U29" i="1"/>
  <c r="R29" i="1"/>
  <c r="O29" i="1"/>
  <c r="L29" i="1"/>
  <c r="AA28" i="1"/>
  <c r="X28" i="1"/>
  <c r="U28" i="1"/>
  <c r="R28" i="1"/>
  <c r="O28" i="1"/>
  <c r="L28" i="1"/>
  <c r="AA27" i="1"/>
  <c r="X27" i="1"/>
  <c r="U27" i="1"/>
  <c r="R27" i="1"/>
  <c r="O27" i="1"/>
  <c r="L27" i="1"/>
  <c r="AA25" i="1"/>
  <c r="X25" i="1"/>
  <c r="U25" i="1"/>
  <c r="R25" i="1"/>
  <c r="O25" i="1"/>
  <c r="L25" i="1"/>
  <c r="AA24" i="1"/>
  <c r="X24" i="1"/>
  <c r="U24" i="1"/>
  <c r="R24" i="1"/>
  <c r="O24" i="1"/>
  <c r="L24" i="1"/>
  <c r="AA23" i="1"/>
  <c r="X23" i="1"/>
  <c r="U23" i="1"/>
  <c r="R23" i="1"/>
  <c r="O23" i="1"/>
  <c r="L23" i="1"/>
  <c r="AA22" i="1"/>
  <c r="X22" i="1"/>
  <c r="U22" i="1"/>
  <c r="R22" i="1"/>
  <c r="O22" i="1"/>
  <c r="L22" i="1"/>
  <c r="AA21" i="1"/>
  <c r="X21" i="1"/>
  <c r="U21" i="1"/>
  <c r="R21" i="1"/>
  <c r="O21" i="1"/>
  <c r="L21" i="1"/>
  <c r="AA20" i="1"/>
  <c r="X20" i="1"/>
  <c r="U20" i="1"/>
  <c r="R20" i="1"/>
  <c r="O20" i="1"/>
  <c r="L20" i="1"/>
  <c r="AA18" i="1"/>
  <c r="X18" i="1"/>
  <c r="U18" i="1"/>
  <c r="R18" i="1"/>
  <c r="O18" i="1"/>
  <c r="L18" i="1"/>
  <c r="AA17" i="1"/>
  <c r="X17" i="1"/>
  <c r="U17" i="1"/>
  <c r="R17" i="1"/>
  <c r="O17" i="1"/>
  <c r="L17" i="1"/>
  <c r="AA16" i="1"/>
  <c r="X16" i="1"/>
  <c r="U16" i="1"/>
  <c r="R16" i="1"/>
  <c r="O16" i="1"/>
  <c r="L16" i="1"/>
  <c r="AA15" i="1"/>
  <c r="X15" i="1"/>
  <c r="U15" i="1"/>
  <c r="R15" i="1"/>
  <c r="O15" i="1"/>
  <c r="L15" i="1"/>
  <c r="AA14" i="1"/>
  <c r="X14" i="1"/>
  <c r="U14" i="1"/>
  <c r="R14" i="1"/>
  <c r="O14" i="1"/>
  <c r="L14" i="1"/>
  <c r="AA13" i="1"/>
  <c r="X13" i="1"/>
  <c r="U13" i="1"/>
  <c r="R13" i="1"/>
  <c r="O13" i="1"/>
  <c r="L13" i="1"/>
  <c r="AA11" i="1"/>
  <c r="X11" i="1"/>
  <c r="U11" i="1"/>
  <c r="R11" i="1"/>
  <c r="O11" i="1"/>
  <c r="L11" i="1"/>
  <c r="AA10" i="1"/>
  <c r="X10" i="1"/>
  <c r="U10" i="1"/>
  <c r="R10" i="1"/>
  <c r="O10" i="1"/>
  <c r="L10" i="1"/>
  <c r="AA9" i="1"/>
  <c r="X9" i="1"/>
  <c r="U9" i="1"/>
  <c r="R9" i="1"/>
  <c r="O9" i="1"/>
  <c r="L9" i="1"/>
  <c r="AA8" i="1"/>
  <c r="X8" i="1"/>
  <c r="U8" i="1"/>
  <c r="R8" i="1"/>
  <c r="O8" i="1"/>
  <c r="L8" i="1"/>
  <c r="AA7" i="1"/>
  <c r="X7" i="1"/>
  <c r="U7" i="1"/>
  <c r="R7" i="1"/>
  <c r="O7" i="1"/>
  <c r="L7" i="1"/>
  <c r="AA6" i="1"/>
  <c r="X6" i="1"/>
  <c r="U6" i="1"/>
  <c r="R6" i="1"/>
  <c r="O6" i="1"/>
  <c r="L6" i="1"/>
  <c r="AI54" i="1"/>
  <c r="F12" i="3" s="1"/>
  <c r="AE12" i="2"/>
  <c r="B6" i="4" s="1"/>
  <c r="AE19" i="2"/>
  <c r="B7" i="4" s="1"/>
  <c r="AE26" i="2"/>
  <c r="B8" i="4" s="1"/>
  <c r="AE33" i="2"/>
  <c r="B9" i="4" s="1"/>
  <c r="AE40" i="2"/>
  <c r="B10" i="4" s="1"/>
  <c r="AE47" i="2"/>
  <c r="B11" i="4" s="1"/>
  <c r="AE54" i="2"/>
  <c r="B12" i="4" s="1"/>
  <c r="AE61" i="2"/>
  <c r="B13" i="4" s="1"/>
  <c r="AE68" i="2"/>
  <c r="B14" i="4" s="1"/>
  <c r="AE75" i="2"/>
  <c r="B15" i="4" s="1"/>
  <c r="AE82" i="2"/>
  <c r="B16" i="4" s="1"/>
  <c r="AE89" i="2"/>
  <c r="B17" i="4" s="1"/>
  <c r="AE5" i="2"/>
  <c r="B5" i="4" s="1"/>
  <c r="AE12" i="1"/>
  <c r="B6" i="3" s="1"/>
  <c r="AE19" i="1"/>
  <c r="AE26" i="1"/>
  <c r="B8" i="3" s="1"/>
  <c r="AE33" i="1"/>
  <c r="B9" i="3"/>
  <c r="AE40" i="1"/>
  <c r="B10" i="3" s="1"/>
  <c r="AE47" i="1"/>
  <c r="B11" i="3"/>
  <c r="AE54" i="1"/>
  <c r="B12" i="3"/>
  <c r="AE61" i="1"/>
  <c r="B13" i="3" s="1"/>
  <c r="AE68" i="1"/>
  <c r="B14" i="3"/>
  <c r="AE75" i="1"/>
  <c r="B15" i="3"/>
  <c r="AE82" i="1"/>
  <c r="AE89" i="1"/>
  <c r="B17" i="3" s="1"/>
  <c r="AE5" i="1"/>
  <c r="B5" i="3" s="1"/>
  <c r="AU12" i="2"/>
  <c r="R6" i="4" s="1"/>
  <c r="AX12" i="2"/>
  <c r="U6" i="4" s="1"/>
  <c r="AY12" i="2"/>
  <c r="V6" i="4" s="1"/>
  <c r="AX19" i="2"/>
  <c r="U7" i="4" s="1"/>
  <c r="AY19" i="2"/>
  <c r="V7" i="4" s="1"/>
  <c r="AX26" i="2"/>
  <c r="U8" i="4" s="1"/>
  <c r="AY26" i="2"/>
  <c r="V8" i="4" s="1"/>
  <c r="AX33" i="2"/>
  <c r="U9" i="4" s="1"/>
  <c r="AY33" i="2"/>
  <c r="V9" i="4" s="1"/>
  <c r="AX40" i="2"/>
  <c r="U10" i="4"/>
  <c r="AY40" i="2"/>
  <c r="V10" i="4" s="1"/>
  <c r="AX47" i="2"/>
  <c r="U11" i="4" s="1"/>
  <c r="AY47" i="2"/>
  <c r="V11" i="4" s="1"/>
  <c r="AX54" i="2"/>
  <c r="U12" i="4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/>
  <c r="AY5" i="2"/>
  <c r="V5" i="4" s="1"/>
  <c r="AX5" i="2"/>
  <c r="U5" i="4" s="1"/>
  <c r="AV5" i="2"/>
  <c r="S5" i="4" s="1"/>
  <c r="AT5" i="2"/>
  <c r="Q5" i="4" s="1"/>
  <c r="AS5" i="1"/>
  <c r="P5" i="3" s="1"/>
  <c r="AS12" i="1"/>
  <c r="P6" i="3" s="1"/>
  <c r="AS19" i="1"/>
  <c r="P7" i="3"/>
  <c r="AS26" i="1"/>
  <c r="P8" i="3"/>
  <c r="AS33" i="1"/>
  <c r="P9" i="3" s="1"/>
  <c r="AS40" i="1"/>
  <c r="P10" i="3"/>
  <c r="AS47" i="1"/>
  <c r="P11" i="3"/>
  <c r="AS54" i="1"/>
  <c r="P12" i="3" s="1"/>
  <c r="AS61" i="1"/>
  <c r="P13" i="3" s="1"/>
  <c r="AS68" i="1"/>
  <c r="P14" i="3"/>
  <c r="AS75" i="1"/>
  <c r="P15" i="3" s="1"/>
  <c r="AS82" i="1"/>
  <c r="P16" i="3" s="1"/>
  <c r="AS89" i="1"/>
  <c r="P17" i="3" s="1"/>
  <c r="AX12" i="1"/>
  <c r="U6" i="3"/>
  <c r="AY12" i="1"/>
  <c r="V6" i="3" s="1"/>
  <c r="AX19" i="1"/>
  <c r="U7" i="3" s="1"/>
  <c r="AY19" i="1"/>
  <c r="V7" i="3" s="1"/>
  <c r="AX26" i="1"/>
  <c r="U8" i="3" s="1"/>
  <c r="AY26" i="1"/>
  <c r="V8" i="3" s="1"/>
  <c r="AX33" i="1"/>
  <c r="U9" i="3" s="1"/>
  <c r="AY33" i="1"/>
  <c r="V9" i="3" s="1"/>
  <c r="AX40" i="1"/>
  <c r="U10" i="3" s="1"/>
  <c r="AY40" i="1"/>
  <c r="V10" i="3" s="1"/>
  <c r="AX47" i="1"/>
  <c r="U11" i="3" s="1"/>
  <c r="AY47" i="1"/>
  <c r="V11" i="3" s="1"/>
  <c r="AX54" i="1"/>
  <c r="U12" i="3" s="1"/>
  <c r="AY54" i="1"/>
  <c r="V12" i="3" s="1"/>
  <c r="AX61" i="1"/>
  <c r="U13" i="3" s="1"/>
  <c r="AY61" i="1"/>
  <c r="V13" i="3" s="1"/>
  <c r="AX68" i="1"/>
  <c r="U14" i="3" s="1"/>
  <c r="AY68" i="1"/>
  <c r="V14" i="3" s="1"/>
  <c r="AX75" i="1"/>
  <c r="U15" i="3" s="1"/>
  <c r="AY75" i="1"/>
  <c r="V15" i="3" s="1"/>
  <c r="AX82" i="1"/>
  <c r="U16" i="3" s="1"/>
  <c r="AY82" i="1"/>
  <c r="V16" i="3" s="1"/>
  <c r="AX89" i="1"/>
  <c r="U17" i="3" s="1"/>
  <c r="AY89" i="1"/>
  <c r="V17" i="3" s="1"/>
  <c r="AX5" i="1"/>
  <c r="U5" i="3"/>
  <c r="AF12" i="2"/>
  <c r="C6" i="4" s="1"/>
  <c r="AG12" i="2"/>
  <c r="D6" i="4" s="1"/>
  <c r="AH12" i="2"/>
  <c r="E6" i="4" s="1"/>
  <c r="AI12" i="2"/>
  <c r="F6" i="4" s="1"/>
  <c r="AJ12" i="2"/>
  <c r="G6" i="4" s="1"/>
  <c r="AK12" i="2"/>
  <c r="H6" i="4" s="1"/>
  <c r="AL12" i="2"/>
  <c r="I6" i="4"/>
  <c r="AM12" i="2"/>
  <c r="J6" i="4" s="1"/>
  <c r="AN12" i="2"/>
  <c r="K6" i="4" s="1"/>
  <c r="AO12" i="2"/>
  <c r="L6" i="4"/>
  <c r="AP12" i="2"/>
  <c r="M6" i="4" s="1"/>
  <c r="AQ12" i="2"/>
  <c r="N6" i="4" s="1"/>
  <c r="AF19" i="2"/>
  <c r="C7" i="4" s="1"/>
  <c r="AG19" i="2"/>
  <c r="D7" i="4" s="1"/>
  <c r="AH19" i="2"/>
  <c r="E7" i="4"/>
  <c r="AI19" i="2"/>
  <c r="F7" i="4" s="1"/>
  <c r="AJ19" i="2"/>
  <c r="G7" i="4" s="1"/>
  <c r="AK19" i="2"/>
  <c r="H7" i="4" s="1"/>
  <c r="AL19" i="2"/>
  <c r="I7" i="4" s="1"/>
  <c r="AM19" i="2"/>
  <c r="J7" i="4" s="1"/>
  <c r="AN19" i="2"/>
  <c r="K7" i="4"/>
  <c r="AO19" i="2"/>
  <c r="L7" i="4" s="1"/>
  <c r="AP19" i="2"/>
  <c r="M7" i="4"/>
  <c r="AQ19" i="2"/>
  <c r="N7" i="4"/>
  <c r="AF26" i="2"/>
  <c r="C8" i="4" s="1"/>
  <c r="AG26" i="2"/>
  <c r="D8" i="4" s="1"/>
  <c r="AH26" i="2"/>
  <c r="E8" i="4" s="1"/>
  <c r="AI26" i="2"/>
  <c r="F8" i="4" s="1"/>
  <c r="AJ26" i="2"/>
  <c r="G8" i="4" s="1"/>
  <c r="AK26" i="2"/>
  <c r="H8" i="4" s="1"/>
  <c r="AL26" i="2"/>
  <c r="I8" i="4" s="1"/>
  <c r="AM26" i="2"/>
  <c r="J8" i="4" s="1"/>
  <c r="AN26" i="2"/>
  <c r="K8" i="4"/>
  <c r="AO26" i="2"/>
  <c r="L8" i="4"/>
  <c r="AP26" i="2"/>
  <c r="M8" i="4" s="1"/>
  <c r="AQ26" i="2"/>
  <c r="N8" i="4" s="1"/>
  <c r="AF33" i="2"/>
  <c r="C9" i="4" s="1"/>
  <c r="AG33" i="2"/>
  <c r="D9" i="4" s="1"/>
  <c r="AH33" i="2"/>
  <c r="E9" i="4" s="1"/>
  <c r="AI33" i="2"/>
  <c r="F9" i="4" s="1"/>
  <c r="AJ33" i="2"/>
  <c r="G9" i="4" s="1"/>
  <c r="AK33" i="2"/>
  <c r="H9" i="4" s="1"/>
  <c r="AL33" i="2"/>
  <c r="I9" i="4" s="1"/>
  <c r="AM33" i="2"/>
  <c r="J9" i="4" s="1"/>
  <c r="AN33" i="2"/>
  <c r="K9" i="4"/>
  <c r="AO33" i="2"/>
  <c r="L9" i="4"/>
  <c r="AP33" i="2"/>
  <c r="M9" i="4" s="1"/>
  <c r="AQ33" i="2"/>
  <c r="N9" i="4"/>
  <c r="AF40" i="2"/>
  <c r="C10" i="4" s="1"/>
  <c r="AG40" i="2"/>
  <c r="D10" i="4" s="1"/>
  <c r="AH40" i="2"/>
  <c r="E10" i="4" s="1"/>
  <c r="AI40" i="2"/>
  <c r="F10" i="4" s="1"/>
  <c r="AJ40" i="2"/>
  <c r="G10" i="4"/>
  <c r="AK40" i="2"/>
  <c r="H10" i="4" s="1"/>
  <c r="AL40" i="2"/>
  <c r="I10" i="4" s="1"/>
  <c r="AM40" i="2"/>
  <c r="J10" i="4" s="1"/>
  <c r="AN40" i="2"/>
  <c r="K10" i="4"/>
  <c r="AO40" i="2"/>
  <c r="L10" i="4"/>
  <c r="AP40" i="2"/>
  <c r="M10" i="4" s="1"/>
  <c r="AQ40" i="2"/>
  <c r="N10" i="4"/>
  <c r="AF47" i="2"/>
  <c r="C11" i="4" s="1"/>
  <c r="AG47" i="2"/>
  <c r="D11" i="4" s="1"/>
  <c r="AH47" i="2"/>
  <c r="E11" i="4" s="1"/>
  <c r="AI47" i="2"/>
  <c r="F11" i="4" s="1"/>
  <c r="AJ47" i="2"/>
  <c r="G11" i="4" s="1"/>
  <c r="AK47" i="2"/>
  <c r="H11" i="4" s="1"/>
  <c r="AL47" i="2"/>
  <c r="I11" i="4" s="1"/>
  <c r="AM47" i="2"/>
  <c r="J11" i="4" s="1"/>
  <c r="AN47" i="2"/>
  <c r="K11" i="4"/>
  <c r="AO47" i="2"/>
  <c r="L11" i="4" s="1"/>
  <c r="AP47" i="2"/>
  <c r="M11" i="4" s="1"/>
  <c r="AQ47" i="2"/>
  <c r="N11" i="4" s="1"/>
  <c r="AF54" i="2"/>
  <c r="C12" i="4" s="1"/>
  <c r="AG54" i="2"/>
  <c r="D12" i="4" s="1"/>
  <c r="AH54" i="2"/>
  <c r="E12" i="4"/>
  <c r="AI54" i="2"/>
  <c r="F12" i="4" s="1"/>
  <c r="AJ54" i="2"/>
  <c r="G12" i="4" s="1"/>
  <c r="AK54" i="2"/>
  <c r="H12" i="4" s="1"/>
  <c r="AL54" i="2"/>
  <c r="I12" i="4"/>
  <c r="AM54" i="2"/>
  <c r="J12" i="4" s="1"/>
  <c r="AN54" i="2"/>
  <c r="K12" i="4" s="1"/>
  <c r="AO54" i="2"/>
  <c r="L12" i="4"/>
  <c r="AP54" i="2"/>
  <c r="M12" i="4" s="1"/>
  <c r="AQ54" i="2"/>
  <c r="N12" i="4" s="1"/>
  <c r="AF61" i="2"/>
  <c r="C13" i="4" s="1"/>
  <c r="AG61" i="2"/>
  <c r="D13" i="4" s="1"/>
  <c r="AH61" i="2"/>
  <c r="E13" i="4" s="1"/>
  <c r="AI61" i="2"/>
  <c r="F13" i="4" s="1"/>
  <c r="AJ61" i="2"/>
  <c r="G13" i="4" s="1"/>
  <c r="AK61" i="2"/>
  <c r="H13" i="4" s="1"/>
  <c r="AL61" i="2"/>
  <c r="I13" i="4" s="1"/>
  <c r="AM61" i="2"/>
  <c r="J13" i="4" s="1"/>
  <c r="AN61" i="2"/>
  <c r="K13" i="4"/>
  <c r="AO61" i="2"/>
  <c r="L13" i="4"/>
  <c r="AP61" i="2"/>
  <c r="M13" i="4" s="1"/>
  <c r="AQ61" i="2"/>
  <c r="N13" i="4" s="1"/>
  <c r="AF68" i="2"/>
  <c r="C14" i="4" s="1"/>
  <c r="AG68" i="2"/>
  <c r="D14" i="4" s="1"/>
  <c r="AH68" i="2"/>
  <c r="E14" i="4" s="1"/>
  <c r="AI68" i="2"/>
  <c r="F14" i="4" s="1"/>
  <c r="AJ68" i="2"/>
  <c r="G14" i="4" s="1"/>
  <c r="AK68" i="2"/>
  <c r="H14" i="4" s="1"/>
  <c r="AL68" i="2"/>
  <c r="I14" i="4" s="1"/>
  <c r="AM68" i="2"/>
  <c r="J14" i="4" s="1"/>
  <c r="AN68" i="2"/>
  <c r="K14" i="4" s="1"/>
  <c r="AO68" i="2"/>
  <c r="L14" i="4"/>
  <c r="AP68" i="2"/>
  <c r="M14" i="4" s="1"/>
  <c r="AQ68" i="2"/>
  <c r="N14" i="4" s="1"/>
  <c r="AF75" i="2"/>
  <c r="C15" i="4" s="1"/>
  <c r="AG75" i="2"/>
  <c r="D15" i="4" s="1"/>
  <c r="AH75" i="2"/>
  <c r="E15" i="4" s="1"/>
  <c r="AI75" i="2"/>
  <c r="F15" i="4" s="1"/>
  <c r="AJ75" i="2"/>
  <c r="G15" i="4" s="1"/>
  <c r="AK75" i="2"/>
  <c r="H15" i="4" s="1"/>
  <c r="AL75" i="2"/>
  <c r="I15" i="4"/>
  <c r="AM75" i="2"/>
  <c r="J15" i="4" s="1"/>
  <c r="AN75" i="2"/>
  <c r="K15" i="4"/>
  <c r="AO75" i="2"/>
  <c r="L15" i="4"/>
  <c r="AP75" i="2"/>
  <c r="M15" i="4" s="1"/>
  <c r="AQ75" i="2"/>
  <c r="N15" i="4" s="1"/>
  <c r="AF82" i="2"/>
  <c r="C16" i="4"/>
  <c r="AG82" i="2"/>
  <c r="D16" i="4" s="1"/>
  <c r="AH82" i="2"/>
  <c r="E16" i="4" s="1"/>
  <c r="AI82" i="2"/>
  <c r="F16" i="4" s="1"/>
  <c r="AJ82" i="2"/>
  <c r="G16" i="4" s="1"/>
  <c r="AK82" i="2"/>
  <c r="H16" i="4" s="1"/>
  <c r="AL82" i="2"/>
  <c r="I16" i="4" s="1"/>
  <c r="AM82" i="2"/>
  <c r="J16" i="4"/>
  <c r="AN82" i="2"/>
  <c r="K16" i="4"/>
  <c r="AO82" i="2"/>
  <c r="L16" i="4" s="1"/>
  <c r="AP82" i="2"/>
  <c r="M16" i="4"/>
  <c r="AQ82" i="2"/>
  <c r="N16" i="4" s="1"/>
  <c r="AF89" i="2"/>
  <c r="C17" i="4" s="1"/>
  <c r="AG89" i="2"/>
  <c r="D17" i="4" s="1"/>
  <c r="AH89" i="2"/>
  <c r="E17" i="4"/>
  <c r="AI89" i="2"/>
  <c r="F17" i="4" s="1"/>
  <c r="AJ89" i="2"/>
  <c r="G17" i="4" s="1"/>
  <c r="AK89" i="2"/>
  <c r="H17" i="4" s="1"/>
  <c r="AL89" i="2"/>
  <c r="I17" i="4" s="1"/>
  <c r="AM89" i="2"/>
  <c r="J17" i="4" s="1"/>
  <c r="AN89" i="2"/>
  <c r="K17" i="4" s="1"/>
  <c r="AO89" i="2"/>
  <c r="L17" i="4"/>
  <c r="AP89" i="2"/>
  <c r="M17" i="4" s="1"/>
  <c r="AQ89" i="2"/>
  <c r="N17" i="4" s="1"/>
  <c r="AO5" i="2"/>
  <c r="L5" i="4"/>
  <c r="AQ5" i="2"/>
  <c r="N5" i="4" s="1"/>
  <c r="AM5" i="2"/>
  <c r="J5" i="4" s="1"/>
  <c r="AK5" i="2"/>
  <c r="H5" i="4" s="1"/>
  <c r="AI5" i="2"/>
  <c r="F5" i="4" s="1"/>
  <c r="AG5" i="2"/>
  <c r="D5" i="4" s="1"/>
  <c r="AF19" i="1"/>
  <c r="C7" i="3" s="1"/>
  <c r="AG19" i="1"/>
  <c r="D7" i="3" s="1"/>
  <c r="AH19" i="1"/>
  <c r="E7" i="3"/>
  <c r="AI19" i="1"/>
  <c r="F7" i="3" s="1"/>
  <c r="AJ19" i="1"/>
  <c r="G7" i="3" s="1"/>
  <c r="AK19" i="1"/>
  <c r="H7" i="3" s="1"/>
  <c r="AL19" i="1"/>
  <c r="I7" i="3" s="1"/>
  <c r="AM19" i="1"/>
  <c r="J7" i="3" s="1"/>
  <c r="AN19" i="1"/>
  <c r="K7" i="3"/>
  <c r="AO19" i="1"/>
  <c r="L7" i="3"/>
  <c r="AP19" i="1"/>
  <c r="M7" i="3" s="1"/>
  <c r="AQ19" i="1"/>
  <c r="N7" i="3" s="1"/>
  <c r="AF26" i="1"/>
  <c r="C8" i="3" s="1"/>
  <c r="AG26" i="1"/>
  <c r="D8" i="3" s="1"/>
  <c r="AH26" i="1"/>
  <c r="E8" i="3"/>
  <c r="AI26" i="1"/>
  <c r="F8" i="3" s="1"/>
  <c r="AJ26" i="1"/>
  <c r="G8" i="3"/>
  <c r="AK26" i="1"/>
  <c r="H8" i="3" s="1"/>
  <c r="AL26" i="1"/>
  <c r="I8" i="3" s="1"/>
  <c r="AM26" i="1"/>
  <c r="J8" i="3"/>
  <c r="AN26" i="1"/>
  <c r="K8" i="3"/>
  <c r="AO26" i="1"/>
  <c r="L8" i="3"/>
  <c r="AP26" i="1"/>
  <c r="M8" i="3" s="1"/>
  <c r="AQ26" i="1"/>
  <c r="N8" i="3" s="1"/>
  <c r="AF33" i="1"/>
  <c r="C9" i="3" s="1"/>
  <c r="AG33" i="1"/>
  <c r="D9" i="3" s="1"/>
  <c r="AH33" i="1"/>
  <c r="E9" i="3"/>
  <c r="AI33" i="1"/>
  <c r="F9" i="3" s="1"/>
  <c r="AJ33" i="1"/>
  <c r="G9" i="3"/>
  <c r="AK33" i="1"/>
  <c r="H9" i="3" s="1"/>
  <c r="AL33" i="1"/>
  <c r="I9" i="3" s="1"/>
  <c r="AM33" i="1"/>
  <c r="J9" i="3" s="1"/>
  <c r="AN33" i="1"/>
  <c r="K9" i="3"/>
  <c r="AO33" i="1"/>
  <c r="L9" i="3"/>
  <c r="AP33" i="1"/>
  <c r="M9" i="3" s="1"/>
  <c r="AQ33" i="1"/>
  <c r="N9" i="3" s="1"/>
  <c r="AF40" i="1"/>
  <c r="C10" i="3" s="1"/>
  <c r="AG40" i="1"/>
  <c r="D10" i="3" s="1"/>
  <c r="AH40" i="1"/>
  <c r="E10" i="3" s="1"/>
  <c r="AI40" i="1"/>
  <c r="F10" i="3" s="1"/>
  <c r="AJ40" i="1"/>
  <c r="G10" i="3" s="1"/>
  <c r="AK40" i="1"/>
  <c r="H10" i="3" s="1"/>
  <c r="AL40" i="1"/>
  <c r="I10" i="3" s="1"/>
  <c r="AM40" i="1"/>
  <c r="J10" i="3" s="1"/>
  <c r="AN40" i="1"/>
  <c r="K10" i="3"/>
  <c r="AO40" i="1"/>
  <c r="L10" i="3"/>
  <c r="AP40" i="1"/>
  <c r="M10" i="3" s="1"/>
  <c r="AQ40" i="1"/>
  <c r="N10" i="3" s="1"/>
  <c r="AF47" i="1"/>
  <c r="C11" i="3" s="1"/>
  <c r="AG47" i="1"/>
  <c r="D11" i="3" s="1"/>
  <c r="AH47" i="1"/>
  <c r="E11" i="3" s="1"/>
  <c r="AI47" i="1"/>
  <c r="F11" i="3" s="1"/>
  <c r="AJ47" i="1"/>
  <c r="G11" i="3" s="1"/>
  <c r="AK47" i="1"/>
  <c r="H11" i="3" s="1"/>
  <c r="AL47" i="1"/>
  <c r="I11" i="3" s="1"/>
  <c r="AM47" i="1"/>
  <c r="J11" i="3" s="1"/>
  <c r="AN47" i="1"/>
  <c r="K11" i="3"/>
  <c r="AO47" i="1"/>
  <c r="L11" i="3"/>
  <c r="AP47" i="1"/>
  <c r="M11" i="3" s="1"/>
  <c r="AQ47" i="1"/>
  <c r="N11" i="3" s="1"/>
  <c r="AF54" i="1"/>
  <c r="C12" i="3" s="1"/>
  <c r="AG54" i="1"/>
  <c r="D12" i="3" s="1"/>
  <c r="AH54" i="1"/>
  <c r="E12" i="3" s="1"/>
  <c r="AJ54" i="1"/>
  <c r="G12" i="3" s="1"/>
  <c r="AK54" i="1"/>
  <c r="H12" i="3"/>
  <c r="AL54" i="1"/>
  <c r="I12" i="3"/>
  <c r="AM54" i="1"/>
  <c r="J12" i="3" s="1"/>
  <c r="AN54" i="1"/>
  <c r="K12" i="3"/>
  <c r="AO54" i="1"/>
  <c r="L12" i="3"/>
  <c r="AP54" i="1"/>
  <c r="M12" i="3" s="1"/>
  <c r="AQ54" i="1"/>
  <c r="N12" i="3" s="1"/>
  <c r="AF61" i="1"/>
  <c r="AG61" i="1"/>
  <c r="D13" i="3" s="1"/>
  <c r="AH61" i="1"/>
  <c r="E13" i="3" s="1"/>
  <c r="AI61" i="1"/>
  <c r="F13" i="3" s="1"/>
  <c r="AJ61" i="1"/>
  <c r="G13" i="3"/>
  <c r="AK61" i="1"/>
  <c r="H13" i="3" s="1"/>
  <c r="AL61" i="1"/>
  <c r="I13" i="3" s="1"/>
  <c r="AM61" i="1"/>
  <c r="J13" i="3" s="1"/>
  <c r="AN61" i="1"/>
  <c r="K13" i="3"/>
  <c r="AO61" i="1"/>
  <c r="L13" i="3"/>
  <c r="AP61" i="1"/>
  <c r="M13" i="3" s="1"/>
  <c r="AQ61" i="1"/>
  <c r="N13" i="3" s="1"/>
  <c r="AF68" i="1"/>
  <c r="C14" i="3" s="1"/>
  <c r="AG68" i="1"/>
  <c r="D14" i="3" s="1"/>
  <c r="AH68" i="1"/>
  <c r="E14" i="3" s="1"/>
  <c r="AI68" i="1"/>
  <c r="F14" i="3" s="1"/>
  <c r="AJ68" i="1"/>
  <c r="G14" i="3" s="1"/>
  <c r="AK68" i="1"/>
  <c r="H14" i="3" s="1"/>
  <c r="AL68" i="1"/>
  <c r="I14" i="3" s="1"/>
  <c r="AM68" i="1"/>
  <c r="J14" i="3" s="1"/>
  <c r="AN68" i="1"/>
  <c r="K14" i="3"/>
  <c r="AO68" i="1"/>
  <c r="L14" i="3"/>
  <c r="AP68" i="1"/>
  <c r="M14" i="3"/>
  <c r="AQ68" i="1"/>
  <c r="N14" i="3" s="1"/>
  <c r="AF75" i="1"/>
  <c r="C15" i="3" s="1"/>
  <c r="AG75" i="1"/>
  <c r="D15" i="3" s="1"/>
  <c r="AH75" i="1"/>
  <c r="E15" i="3" s="1"/>
  <c r="AI75" i="1"/>
  <c r="F15" i="3" s="1"/>
  <c r="AJ75" i="1"/>
  <c r="G15" i="3" s="1"/>
  <c r="AK75" i="1"/>
  <c r="H15" i="3"/>
  <c r="AL75" i="1"/>
  <c r="I15" i="3" s="1"/>
  <c r="AM75" i="1"/>
  <c r="J15" i="3" s="1"/>
  <c r="AN75" i="1"/>
  <c r="K15" i="3"/>
  <c r="AO75" i="1"/>
  <c r="L15" i="3"/>
  <c r="AP75" i="1"/>
  <c r="M15" i="3" s="1"/>
  <c r="AQ75" i="1"/>
  <c r="N15" i="3" s="1"/>
  <c r="AF82" i="1"/>
  <c r="C16" i="3" s="1"/>
  <c r="AG82" i="1"/>
  <c r="D16" i="3" s="1"/>
  <c r="AH82" i="1"/>
  <c r="E16" i="3" s="1"/>
  <c r="AI82" i="1"/>
  <c r="F16" i="3" s="1"/>
  <c r="AJ82" i="1"/>
  <c r="G16" i="3" s="1"/>
  <c r="AK82" i="1"/>
  <c r="H16" i="3"/>
  <c r="AL82" i="1"/>
  <c r="I16" i="3" s="1"/>
  <c r="AM82" i="1"/>
  <c r="J16" i="3"/>
  <c r="AN82" i="1"/>
  <c r="K16" i="3"/>
  <c r="AO82" i="1"/>
  <c r="L16" i="3"/>
  <c r="AP82" i="1"/>
  <c r="M16" i="3" s="1"/>
  <c r="AQ82" i="1"/>
  <c r="N16" i="3" s="1"/>
  <c r="AF89" i="1"/>
  <c r="C17" i="3" s="1"/>
  <c r="AG89" i="1"/>
  <c r="D17" i="3" s="1"/>
  <c r="AH89" i="1"/>
  <c r="E17" i="3" s="1"/>
  <c r="AI89" i="1"/>
  <c r="F17" i="3" s="1"/>
  <c r="AJ89" i="1"/>
  <c r="G17" i="3"/>
  <c r="AK89" i="1"/>
  <c r="H17" i="3" s="1"/>
  <c r="AL89" i="1"/>
  <c r="I17" i="3" s="1"/>
  <c r="AM89" i="1"/>
  <c r="J17" i="3"/>
  <c r="AN89" i="1"/>
  <c r="K17" i="3"/>
  <c r="AO89" i="1"/>
  <c r="L17" i="3"/>
  <c r="AP89" i="1"/>
  <c r="M17" i="3" s="1"/>
  <c r="AQ89" i="1"/>
  <c r="N17" i="3" s="1"/>
  <c r="AF12" i="1"/>
  <c r="C6" i="3" s="1"/>
  <c r="AG12" i="1"/>
  <c r="D6" i="3" s="1"/>
  <c r="AH12" i="1"/>
  <c r="E6" i="3" s="1"/>
  <c r="AI12" i="1"/>
  <c r="F6" i="3" s="1"/>
  <c r="AJ12" i="1"/>
  <c r="G6" i="3" s="1"/>
  <c r="AK12" i="1"/>
  <c r="H6" i="3" s="1"/>
  <c r="AL12" i="1"/>
  <c r="I6" i="3" s="1"/>
  <c r="AM12" i="1"/>
  <c r="J6" i="3" s="1"/>
  <c r="AN12" i="1"/>
  <c r="K6" i="3"/>
  <c r="AO12" i="1"/>
  <c r="L6" i="3"/>
  <c r="AP12" i="1"/>
  <c r="M6" i="3"/>
  <c r="AQ12" i="1"/>
  <c r="N6" i="3" s="1"/>
  <c r="AQ5" i="1"/>
  <c r="N5" i="3" s="1"/>
  <c r="AO5" i="1"/>
  <c r="L5" i="3"/>
  <c r="AM5" i="1"/>
  <c r="J5" i="3" s="1"/>
  <c r="AK5" i="1"/>
  <c r="H5" i="3" s="1"/>
  <c r="AI5" i="1"/>
  <c r="F5" i="3" s="1"/>
  <c r="AG5" i="1"/>
  <c r="D5" i="3" s="1"/>
  <c r="AY5" i="1"/>
  <c r="V5" i="3" s="1"/>
  <c r="AU26" i="2"/>
  <c r="R8" i="4" s="1"/>
  <c r="AV89" i="2"/>
  <c r="S17" i="4" s="1"/>
  <c r="AU89" i="2"/>
  <c r="R17" i="4" s="1"/>
  <c r="AV89" i="1"/>
  <c r="S17" i="3" s="1"/>
  <c r="AS89" i="2"/>
  <c r="P17" i="4" s="1"/>
  <c r="AR89" i="2"/>
  <c r="O17" i="4" s="1"/>
  <c r="AT89" i="2"/>
  <c r="Q17" i="4" s="1"/>
  <c r="AS82" i="2"/>
  <c r="P16" i="4" s="1"/>
  <c r="AR82" i="2"/>
  <c r="O16" i="4"/>
  <c r="AU82" i="2"/>
  <c r="R16" i="4" s="1"/>
  <c r="AS75" i="2"/>
  <c r="P15" i="4" s="1"/>
  <c r="AR75" i="2"/>
  <c r="O15" i="4"/>
  <c r="AU75" i="2"/>
  <c r="R15" i="4" s="1"/>
  <c r="AT75" i="2"/>
  <c r="Q15" i="4" s="1"/>
  <c r="AS68" i="2"/>
  <c r="P14" i="4" s="1"/>
  <c r="AR68" i="2"/>
  <c r="O14" i="4"/>
  <c r="AU68" i="2"/>
  <c r="R14" i="4" s="1"/>
  <c r="AT68" i="2"/>
  <c r="Q14" i="4" s="1"/>
  <c r="AS61" i="2"/>
  <c r="P13" i="4" s="1"/>
  <c r="AR61" i="2"/>
  <c r="O13" i="4" s="1"/>
  <c r="AV61" i="2"/>
  <c r="S13" i="4" s="1"/>
  <c r="AS54" i="2"/>
  <c r="P12" i="4" s="1"/>
  <c r="AR54" i="2"/>
  <c r="O12" i="4"/>
  <c r="AS47" i="2"/>
  <c r="P11" i="4" s="1"/>
  <c r="AR47" i="2"/>
  <c r="O11" i="4" s="1"/>
  <c r="AT47" i="2"/>
  <c r="Q11" i="4" s="1"/>
  <c r="AS40" i="2"/>
  <c r="P10" i="4" s="1"/>
  <c r="AR40" i="2"/>
  <c r="O10" i="4" s="1"/>
  <c r="AV40" i="2"/>
  <c r="S10" i="4" s="1"/>
  <c r="AS33" i="2"/>
  <c r="P9" i="4" s="1"/>
  <c r="AR33" i="2"/>
  <c r="O9" i="4" s="1"/>
  <c r="AU33" i="2"/>
  <c r="R9" i="4" s="1"/>
  <c r="AV33" i="2"/>
  <c r="S9" i="4" s="1"/>
  <c r="AT33" i="2"/>
  <c r="Q9" i="4" s="1"/>
  <c r="AS26" i="2"/>
  <c r="P8" i="4" s="1"/>
  <c r="AR26" i="2"/>
  <c r="O8" i="4"/>
  <c r="AT26" i="2"/>
  <c r="Q8" i="4" s="1"/>
  <c r="AS19" i="2"/>
  <c r="P7" i="4" s="1"/>
  <c r="AR19" i="2"/>
  <c r="O7" i="4"/>
  <c r="AU19" i="2"/>
  <c r="R7" i="4" s="1"/>
  <c r="AT19" i="2"/>
  <c r="Q7" i="4" s="1"/>
  <c r="AS12" i="2"/>
  <c r="P6" i="4"/>
  <c r="AR12" i="2"/>
  <c r="O6" i="4" s="1"/>
  <c r="AT12" i="2"/>
  <c r="Q6" i="4" s="1"/>
  <c r="AS5" i="2"/>
  <c r="P5" i="4" s="1"/>
  <c r="AR5" i="2"/>
  <c r="O5" i="4" s="1"/>
  <c r="AP5" i="2"/>
  <c r="M5" i="4" s="1"/>
  <c r="AN5" i="2"/>
  <c r="K5" i="4"/>
  <c r="AL5" i="2"/>
  <c r="I5" i="4" s="1"/>
  <c r="AJ5" i="2"/>
  <c r="G5" i="4" s="1"/>
  <c r="AH5" i="2"/>
  <c r="E5" i="4" s="1"/>
  <c r="AF5" i="2"/>
  <c r="C5" i="4" s="1"/>
  <c r="AU5" i="2"/>
  <c r="R5" i="4" s="1"/>
  <c r="AU89" i="1"/>
  <c r="R17" i="3" s="1"/>
  <c r="AR89" i="1"/>
  <c r="O17" i="3"/>
  <c r="AR82" i="1"/>
  <c r="O16" i="3"/>
  <c r="B16" i="3"/>
  <c r="AR75" i="1"/>
  <c r="O15" i="3"/>
  <c r="AR68" i="1"/>
  <c r="O14" i="3"/>
  <c r="AR61" i="1"/>
  <c r="O13" i="3"/>
  <c r="C13" i="3"/>
  <c r="AR54" i="1"/>
  <c r="O12" i="3"/>
  <c r="AT54" i="1"/>
  <c r="Q12" i="3" s="1"/>
  <c r="AR47" i="1"/>
  <c r="O11" i="3"/>
  <c r="AT47" i="1"/>
  <c r="Q11" i="3" s="1"/>
  <c r="AR40" i="1"/>
  <c r="O10" i="3"/>
  <c r="AU40" i="1"/>
  <c r="R10" i="3" s="1"/>
  <c r="AV40" i="1"/>
  <c r="S10" i="3" s="1"/>
  <c r="AT40" i="1"/>
  <c r="Q10" i="3" s="1"/>
  <c r="AR33" i="1"/>
  <c r="O9" i="3"/>
  <c r="AU33" i="1"/>
  <c r="R9" i="3" s="1"/>
  <c r="AV33" i="1"/>
  <c r="S9" i="3" s="1"/>
  <c r="AT33" i="1"/>
  <c r="Q9" i="3" s="1"/>
  <c r="AR26" i="1"/>
  <c r="O8" i="3"/>
  <c r="AU26" i="1"/>
  <c r="R8" i="3" s="1"/>
  <c r="AV26" i="1"/>
  <c r="S8" i="3" s="1"/>
  <c r="AT26" i="1"/>
  <c r="Q8" i="3" s="1"/>
  <c r="AR19" i="1"/>
  <c r="O7" i="3"/>
  <c r="B7" i="3"/>
  <c r="AR12" i="1"/>
  <c r="O6" i="3"/>
  <c r="AR5" i="1"/>
  <c r="O5" i="3"/>
  <c r="AP5" i="1"/>
  <c r="M5" i="3" s="1"/>
  <c r="AN5" i="1"/>
  <c r="K5" i="3"/>
  <c r="AL5" i="1"/>
  <c r="I5" i="3" s="1"/>
  <c r="AJ5" i="1"/>
  <c r="G5" i="3"/>
  <c r="AH5" i="1"/>
  <c r="E5" i="3" s="1"/>
  <c r="AF5" i="1"/>
  <c r="C5" i="3" s="1"/>
  <c r="AV75" i="2"/>
  <c r="S15" i="4" s="1"/>
  <c r="AV12" i="2"/>
  <c r="S6" i="4" s="1"/>
  <c r="AV26" i="2"/>
  <c r="S8" i="4" s="1"/>
  <c r="AV19" i="2"/>
  <c r="S7" i="4" s="1"/>
  <c r="AT82" i="2"/>
  <c r="Q16" i="4" s="1"/>
  <c r="AT54" i="2"/>
  <c r="Q12" i="4"/>
  <c r="AV68" i="2"/>
  <c r="S14" i="4" s="1"/>
  <c r="AV82" i="2"/>
  <c r="S16" i="4" s="1"/>
  <c r="AT61" i="2"/>
  <c r="Q13" i="4" s="1"/>
  <c r="AU40" i="2"/>
  <c r="R10" i="4" s="1"/>
  <c r="AT40" i="2"/>
  <c r="Q10" i="4" s="1"/>
  <c r="AV5" i="1"/>
  <c r="S5" i="3" s="1"/>
  <c r="AT12" i="1"/>
  <c r="Q6" i="3" s="1"/>
  <c r="AV12" i="1"/>
  <c r="S6" i="3" s="1"/>
  <c r="AU5" i="1"/>
  <c r="R5" i="3" s="1"/>
  <c r="AU12" i="1"/>
  <c r="R6" i="3" s="1"/>
  <c r="AT19" i="1"/>
  <c r="Q7" i="3" s="1"/>
  <c r="AU19" i="1"/>
  <c r="R7" i="3" s="1"/>
  <c r="AV19" i="1"/>
  <c r="S7" i="3" s="1"/>
  <c r="AU47" i="1"/>
  <c r="R11" i="3" s="1"/>
  <c r="AV54" i="1"/>
  <c r="S12" i="3" s="1"/>
  <c r="AU61" i="1"/>
  <c r="R13" i="3" s="1"/>
  <c r="AT75" i="1"/>
  <c r="Q15" i="3" s="1"/>
  <c r="AT89" i="1"/>
  <c r="Q17" i="3" s="1"/>
  <c r="AV47" i="1"/>
  <c r="S11" i="3" s="1"/>
  <c r="AU54" i="1"/>
  <c r="R12" i="3" s="1"/>
  <c r="AU68" i="1"/>
  <c r="R14" i="3" s="1"/>
  <c r="AU82" i="1"/>
  <c r="R16" i="3" s="1"/>
  <c r="AU61" i="2"/>
  <c r="R13" i="4" s="1"/>
  <c r="AV75" i="1"/>
  <c r="S15" i="3" s="1"/>
  <c r="AV47" i="2"/>
  <c r="S11" i="4" s="1"/>
  <c r="AT82" i="1"/>
  <c r="Q16" i="3" s="1"/>
  <c r="AU75" i="1"/>
  <c r="R15" i="3" s="1"/>
  <c r="AW33" i="1"/>
  <c r="T9" i="3" s="1"/>
  <c r="AW26" i="1"/>
  <c r="T8" i="3" s="1"/>
  <c r="AT5" i="1"/>
  <c r="Q5" i="3" s="1"/>
  <c r="AU54" i="2"/>
  <c r="R12" i="4" s="1"/>
  <c r="AU47" i="2"/>
  <c r="R11" i="4" s="1"/>
  <c r="AW33" i="2"/>
  <c r="T9" i="4"/>
  <c r="AW82" i="2"/>
  <c r="T16" i="4" s="1"/>
  <c r="AW5" i="2"/>
  <c r="T5" i="4" s="1"/>
  <c r="AW12" i="2"/>
  <c r="T6" i="4" s="1"/>
  <c r="AW89" i="2"/>
  <c r="T17" i="4" s="1"/>
  <c r="AT61" i="1"/>
  <c r="Q13" i="3" s="1"/>
  <c r="AW75" i="2"/>
  <c r="T15" i="4"/>
  <c r="AW68" i="2"/>
  <c r="T14" i="4" s="1"/>
  <c r="AW40" i="2"/>
  <c r="T10" i="4" s="1"/>
  <c r="AV54" i="2"/>
  <c r="S12" i="4" s="1"/>
  <c r="AW19" i="2"/>
  <c r="T7" i="4" s="1"/>
  <c r="AW26" i="2"/>
  <c r="T8" i="4" s="1"/>
  <c r="AZ5" i="2"/>
  <c r="W5" i="4"/>
  <c r="AW40" i="1"/>
  <c r="T10" i="3" s="1"/>
  <c r="AW5" i="1"/>
  <c r="T5" i="3" s="1"/>
  <c r="AW12" i="1"/>
  <c r="T6" i="3" s="1"/>
  <c r="AV82" i="1"/>
  <c r="S16" i="3" s="1"/>
  <c r="AV61" i="1"/>
  <c r="S13" i="3" s="1"/>
  <c r="AW19" i="1"/>
  <c r="T7" i="3" s="1"/>
  <c r="AT68" i="1"/>
  <c r="Q14" i="3" s="1"/>
  <c r="AV68" i="1"/>
  <c r="S14" i="3" s="1"/>
  <c r="AW47" i="1"/>
  <c r="T11" i="3" s="1"/>
  <c r="AW54" i="1"/>
  <c r="T12" i="3" s="1"/>
  <c r="AW61" i="2"/>
  <c r="T13" i="4" s="1"/>
  <c r="AZ33" i="2"/>
  <c r="W9" i="4"/>
  <c r="AZ26" i="1"/>
  <c r="W8" i="3" s="1"/>
  <c r="AW75" i="1"/>
  <c r="T15" i="3" s="1"/>
  <c r="AZ33" i="1"/>
  <c r="W9" i="3" s="1"/>
  <c r="AZ40" i="1"/>
  <c r="W10" i="3" s="1"/>
  <c r="AZ54" i="1"/>
  <c r="W12" i="3" s="1"/>
  <c r="AZ75" i="2"/>
  <c r="W15" i="4" s="1"/>
  <c r="AZ82" i="2"/>
  <c r="W16" i="4"/>
  <c r="AZ26" i="2"/>
  <c r="W8" i="4" s="1"/>
  <c r="AZ12" i="2"/>
  <c r="W6" i="4" s="1"/>
  <c r="AZ19" i="2"/>
  <c r="W7" i="4" s="1"/>
  <c r="AZ68" i="2"/>
  <c r="W14" i="4" s="1"/>
  <c r="AZ89" i="2"/>
  <c r="W17" i="4" s="1"/>
  <c r="AZ40" i="2"/>
  <c r="W10" i="4"/>
  <c r="AW47" i="2"/>
  <c r="T11" i="4" s="1"/>
  <c r="AW54" i="2"/>
  <c r="T12" i="4" s="1"/>
  <c r="AZ61" i="2"/>
  <c r="W13" i="4" s="1"/>
  <c r="AZ12" i="1"/>
  <c r="W6" i="3" s="1"/>
  <c r="AZ47" i="1"/>
  <c r="W11" i="3" s="1"/>
  <c r="AZ82" i="1"/>
  <c r="W16" i="3" s="1"/>
  <c r="AW82" i="1"/>
  <c r="T16" i="3" s="1"/>
  <c r="AZ5" i="1"/>
  <c r="W5" i="3" s="1"/>
  <c r="AW89" i="1"/>
  <c r="T17" i="3" s="1"/>
  <c r="AW61" i="1"/>
  <c r="T13" i="3" s="1"/>
  <c r="AZ19" i="1"/>
  <c r="W7" i="3" s="1"/>
  <c r="AW68" i="1"/>
  <c r="T14" i="3" s="1"/>
  <c r="AZ68" i="1"/>
  <c r="W14" i="3" s="1"/>
  <c r="AZ75" i="1"/>
  <c r="W15" i="3" s="1"/>
  <c r="AZ47" i="2"/>
  <c r="W11" i="4" s="1"/>
  <c r="AZ61" i="1"/>
  <c r="W13" i="3" s="1"/>
  <c r="AZ89" i="1"/>
  <c r="W17" i="3" s="1"/>
  <c r="AZ54" i="2"/>
  <c r="W12" i="4" s="1"/>
</calcChain>
</file>

<file path=xl/sharedStrings.xml><?xml version="1.0" encoding="utf-8"?>
<sst xmlns="http://schemas.openxmlformats.org/spreadsheetml/2006/main" count="1544" uniqueCount="525">
  <si>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</si>
  <si>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</si>
  <si>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</si>
  <si>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</si>
  <si>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</si>
  <si>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</si>
  <si>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</si>
  <si>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</si>
  <si>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</si>
  <si>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</si>
  <si>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</si>
  <si>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</si>
  <si>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</si>
  <si>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</si>
  <si>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</si>
  <si>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</si>
  <si>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</si>
  <si>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</si>
  <si>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</si>
  <si>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</si>
  <si>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</si>
  <si>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</si>
  <si>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</si>
  <si>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</si>
  <si>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</si>
  <si>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</si>
  <si>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</si>
  <si>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</si>
  <si>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</si>
  <si>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</si>
  <si>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</si>
  <si>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</si>
  <si>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</si>
  <si>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</si>
  <si>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</si>
  <si>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</si>
  <si>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</si>
  <si>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</si>
  <si>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</si>
  <si>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</si>
  <si>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</si>
  <si>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</si>
  <si>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</si>
  <si>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</si>
  <si>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</si>
  <si>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</si>
  <si>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</si>
  <si>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</si>
  <si>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</si>
  <si>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</si>
  <si>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</si>
  <si>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</si>
  <si>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</si>
  <si>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</si>
  <si>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</si>
  <si>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</si>
  <si>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</si>
  <si>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</si>
  <si>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</si>
  <si>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</si>
  <si>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</si>
  <si>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</si>
  <si>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</si>
  <si>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</si>
  <si>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</si>
  <si>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</si>
  <si>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</si>
  <si>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</si>
  <si>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</si>
  <si>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</si>
  <si>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</si>
  <si>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</si>
  <si>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</si>
  <si>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</si>
  <si>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</si>
  <si>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</si>
  <si>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</si>
  <si>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</si>
  <si>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</si>
  <si>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</si>
  <si>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</si>
  <si>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</si>
  <si>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</si>
  <si>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</si>
  <si>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</si>
  <si>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</si>
  <si>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</si>
  <si>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</si>
  <si>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</si>
  <si>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</si>
  <si>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</si>
  <si>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</si>
  <si>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</si>
  <si>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</si>
  <si>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</si>
  <si>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</si>
  <si>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</si>
  <si>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</si>
  <si>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</si>
  <si>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</si>
  <si>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</si>
  <si>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</si>
  <si>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</si>
  <si>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</si>
  <si>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</si>
  <si>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>素食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</si>
  <si>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</si>
  <si>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</si>
  <si>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</si>
  <si>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</si>
  <si>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</si>
  <si>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</si>
  <si>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</si>
  <si>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</si>
  <si>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</si>
  <si>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</si>
  <si>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</si>
  <si>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</si>
  <si>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</si>
  <si>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</si>
  <si>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</si>
  <si>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</si>
  <si>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薑</t>
  </si>
  <si>
    <t>每日附餐點心1預計提供：水果、果汁、餐包、堅果、海苔、小饅頭餅乾、豆漿、葡萄乾等品項輪流供應。</t>
    <phoneticPr fontId="22" type="noConversion"/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</si>
  <si>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</si>
  <si>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</si>
  <si>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</si>
  <si>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</si>
  <si>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</si>
  <si>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</si>
  <si>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</si>
  <si>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</si>
  <si>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四角油豆腐</t>
  </si>
  <si>
    <t>大骨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</si>
  <si>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</si>
  <si>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</si>
  <si>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</si>
  <si>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</si>
  <si>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</si>
  <si>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</si>
  <si>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</si>
  <si>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</si>
  <si>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</si>
  <si>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</si>
  <si>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</si>
  <si>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綠豆芽</t>
  </si>
  <si>
    <t>時瓜湯</t>
  </si>
  <si>
    <t>凍豆腐</t>
  </si>
  <si>
    <t>味噌</t>
  </si>
  <si>
    <t>滷包</t>
  </si>
  <si>
    <t>芹菜</t>
  </si>
  <si>
    <t>甘藍</t>
  </si>
  <si>
    <t>白米飯</t>
  </si>
  <si>
    <t>胡蘿蔔</t>
    <phoneticPr fontId="22" type="noConversion"/>
  </si>
  <si>
    <t>時蔬</t>
    <phoneticPr fontId="22" type="noConversion"/>
  </si>
  <si>
    <t>結球白菜</t>
  </si>
  <si>
    <t>肉雞</t>
  </si>
  <si>
    <t>麻竹筍干</t>
  </si>
  <si>
    <t>洋蔥</t>
  </si>
  <si>
    <t>柴魚片</t>
  </si>
  <si>
    <t>豬絞肉</t>
  </si>
  <si>
    <t>下學期</t>
  </si>
  <si>
    <t>下學期</t>
    <phoneticPr fontId="22" type="noConversion"/>
  </si>
  <si>
    <t>糙米飯</t>
  </si>
  <si>
    <t>糙米</t>
  </si>
  <si>
    <t>芝麻(熟)</t>
  </si>
  <si>
    <t>馬鈴薯</t>
  </si>
  <si>
    <t>魚排</t>
  </si>
  <si>
    <t>南瓜</t>
  </si>
  <si>
    <t>冬粉</t>
  </si>
  <si>
    <t>冷凍菜豆(莢)</t>
  </si>
  <si>
    <t>韓式泡菜</t>
  </si>
  <si>
    <t>冷凍花椰菜</t>
  </si>
  <si>
    <t>金針菇</t>
  </si>
  <si>
    <r>
      <rPr>
        <sz val="12"/>
        <color rgb="FF000000"/>
        <rFont val="標楷體"/>
        <family val="4"/>
        <charset val="136"/>
      </rPr>
      <t>芹菜</t>
    </r>
  </si>
  <si>
    <t>百頁豆腐</t>
    <phoneticPr fontId="22" type="noConversion"/>
  </si>
  <si>
    <t>紅藜飯</t>
  </si>
  <si>
    <t>紅藜</t>
  </si>
  <si>
    <t>小米飯</t>
  </si>
  <si>
    <t>小米</t>
  </si>
  <si>
    <t>胡椒鹽</t>
  </si>
  <si>
    <t>咖哩粉</t>
  </si>
  <si>
    <t>甜麵醬</t>
  </si>
  <si>
    <t>青蔥</t>
  </si>
  <si>
    <t>沙茶醬</t>
  </si>
  <si>
    <t>豆干</t>
  </si>
  <si>
    <t>豆腐</t>
  </si>
  <si>
    <t>韮菜</t>
  </si>
  <si>
    <t>洋蔥</t>
    <phoneticPr fontId="22" type="noConversion"/>
  </si>
  <si>
    <t>肉絲</t>
  </si>
  <si>
    <t>脆筍</t>
  </si>
  <si>
    <t>菇拌海帶</t>
  </si>
  <si>
    <t>乾裙帶菜</t>
  </si>
  <si>
    <t>蔬香冬粉</t>
  </si>
  <si>
    <t>乾銀耳</t>
  </si>
  <si>
    <t>枸杞</t>
  </si>
  <si>
    <t>肉羹</t>
  </si>
  <si>
    <t>冬瓜</t>
  </si>
  <si>
    <t>紅仁炒蛋</t>
  </si>
  <si>
    <t>素火腿</t>
    <phoneticPr fontId="22" type="noConversion"/>
  </si>
  <si>
    <t>素羊肉</t>
  </si>
  <si>
    <t>素肉羹</t>
    <phoneticPr fontId="22" type="noConversion"/>
  </si>
  <si>
    <t>油豆腐</t>
    <phoneticPr fontId="22" type="noConversion"/>
  </si>
  <si>
    <t>芹菜</t>
    <phoneticPr fontId="22" type="noConversion"/>
  </si>
  <si>
    <t>高麗菜</t>
    <phoneticPr fontId="22" type="noConversion"/>
  </si>
  <si>
    <t>米血</t>
    <phoneticPr fontId="22" type="noConversion"/>
  </si>
  <si>
    <t>冷凍玉米筍</t>
    <phoneticPr fontId="22" type="noConversion"/>
  </si>
  <si>
    <t>花生罐頭</t>
    <phoneticPr fontId="22" type="noConversion"/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</si>
  <si>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</si>
  <si>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洋蔥</t>
    </r>
  </si>
  <si>
    <t>甜椒(青皮)</t>
  </si>
  <si>
    <t>仙草甜湯</t>
  </si>
  <si>
    <t>仙草凍</t>
  </si>
  <si>
    <t>小魚干</t>
  </si>
  <si>
    <t>粉圓</t>
  </si>
  <si>
    <t>紅茶包</t>
  </si>
  <si>
    <t>玉米濃湯調理包</t>
  </si>
  <si>
    <t>金針菇</t>
    <phoneticPr fontId="22" type="noConversion"/>
  </si>
  <si>
    <t>有機豆奶</t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</si>
  <si>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</si>
  <si>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結球白菜</t>
    </r>
  </si>
  <si>
    <t>素絞肉</t>
    <phoneticPr fontId="22" type="noConversion"/>
  </si>
  <si>
    <t>素肉片</t>
    <phoneticPr fontId="22" type="noConversion"/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</si>
  <si>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</si>
  <si>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馬鈴薯</t>
    </r>
  </si>
  <si>
    <t>素肉絲</t>
    <phoneticPr fontId="22" type="noConversion"/>
  </si>
  <si>
    <t>素黑輪</t>
  </si>
  <si>
    <t>芹香豆干</t>
    <phoneticPr fontId="22" type="noConversion"/>
  </si>
  <si>
    <t>味噌海芽湯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</si>
  <si>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</si>
  <si>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</si>
  <si>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</si>
  <si>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</si>
  <si>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</si>
  <si>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</si>
  <si>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</si>
  <si>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</si>
  <si>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</si>
  <si>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</si>
  <si>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</si>
  <si>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</si>
  <si>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</si>
  <si>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</si>
  <si>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</si>
  <si>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</si>
  <si>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</si>
  <si>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</si>
  <si>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</si>
  <si>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</si>
  <si>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</si>
  <si>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</si>
  <si>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</si>
  <si>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</si>
  <si>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</si>
  <si>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</si>
  <si>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</si>
  <si>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</si>
  <si>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</si>
  <si>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</si>
  <si>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</si>
  <si>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米粉特餐</t>
  </si>
  <si>
    <t>米粉</t>
  </si>
  <si>
    <t>西式特餐</t>
  </si>
  <si>
    <t>通心粉</t>
  </si>
  <si>
    <t>肉羹麵特餐</t>
    <phoneticPr fontId="22" type="noConversion"/>
  </si>
  <si>
    <t>麵條</t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</si>
  <si>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</si>
  <si>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</si>
  <si>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</si>
  <si>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九層塔</t>
    </r>
  </si>
  <si>
    <t>塔香絞肉</t>
  </si>
  <si>
    <t>家常豬腳</t>
  </si>
  <si>
    <t>豬腳</t>
  </si>
  <si>
    <t>沙茶鮮魚</t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</si>
  <si>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</si>
  <si>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</si>
  <si>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</si>
  <si>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</si>
  <si>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</si>
  <si>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</si>
  <si>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t>壽喜肉片</t>
    <phoneticPr fontId="22" type="noConversion"/>
  </si>
  <si>
    <t>醬醋滷肉</t>
  </si>
  <si>
    <t>月桂葉</t>
  </si>
  <si>
    <t>紅燒雞翅</t>
  </si>
  <si>
    <t>三節翅</t>
  </si>
  <si>
    <t>油蔥肉燥</t>
  </si>
  <si>
    <t>紅蔥頭</t>
  </si>
  <si>
    <t>豆瓣雞丁</t>
  </si>
  <si>
    <t>鹹豬肉片</t>
  </si>
  <si>
    <t>醃鹹豬肉粉</t>
  </si>
  <si>
    <t>花生燉肉</t>
    <phoneticPr fontId="22" type="noConversion"/>
  </si>
  <si>
    <t>白蘿蔔</t>
    <phoneticPr fontId="22" type="noConversion"/>
  </si>
  <si>
    <t>椒鹽魚排</t>
  </si>
  <si>
    <t>茄汁肉醬</t>
  </si>
  <si>
    <t>蕃茄醬</t>
  </si>
  <si>
    <t>照燒雞</t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</si>
  <si>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</si>
  <si>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</si>
  <si>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大番茄</t>
    </r>
  </si>
  <si>
    <t>鳳梨罐頭</t>
    <phoneticPr fontId="22" type="noConversion"/>
  </si>
  <si>
    <t>黑椒豬柳</t>
  </si>
  <si>
    <t>黑胡椒粒</t>
  </si>
  <si>
    <t>咖哩雞丁</t>
    <phoneticPr fontId="22" type="noConversion"/>
  </si>
  <si>
    <t>酥炸魚條</t>
  </si>
  <si>
    <t>裹粉魚條</t>
  </si>
  <si>
    <t>冬瓜絞肉</t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</si>
  <si>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</si>
  <si>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</si>
  <si>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</si>
  <si>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紅仁炒蛋</t>
    </r>
  </si>
  <si>
    <t>海結豆干</t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</si>
  <si>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</si>
  <si>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</si>
  <si>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</si>
  <si>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刈包配料</t>
    </r>
  </si>
  <si>
    <t>絞肉</t>
    <phoneticPr fontId="22" type="noConversion"/>
  </si>
  <si>
    <t>酸菜</t>
    <phoneticPr fontId="22" type="noConversion"/>
  </si>
  <si>
    <r>
      <rPr>
        <sz val="12"/>
        <color theme="1"/>
        <rFont val="標楷體"/>
        <family val="4"/>
        <charset val="136"/>
      </rPr>
      <t>絲瓜蛋豆腐</t>
    </r>
  </si>
  <si>
    <r>
      <rPr>
        <sz val="12"/>
        <color theme="1"/>
        <rFont val="標楷體"/>
        <family val="4"/>
        <charset val="136"/>
      </rPr>
      <t>絲瓜</t>
    </r>
  </si>
  <si>
    <t>韓式年糕</t>
    <phoneticPr fontId="22" type="noConversion"/>
  </si>
  <si>
    <t>韓式包餡年糕</t>
    <phoneticPr fontId="22" type="noConversion"/>
  </si>
  <si>
    <t>韓式辣醬</t>
    <phoneticPr fontId="22" type="noConversion"/>
  </si>
  <si>
    <t>芝麻(熟)</t>
    <phoneticPr fontId="22" type="noConversion"/>
  </si>
  <si>
    <t>蘿蔔黑輪</t>
  </si>
  <si>
    <t>黑輪</t>
  </si>
  <si>
    <t>肉絲南瓜</t>
  </si>
  <si>
    <t>韭香豆芽</t>
  </si>
  <si>
    <t>白菜蛋香</t>
  </si>
  <si>
    <t>高麗豆包</t>
    <phoneticPr fontId="22" type="noConversion"/>
  </si>
  <si>
    <t>蛋香碎脯</t>
  </si>
  <si>
    <t>蘿蔔乾</t>
  </si>
  <si>
    <t>鮮味花椰</t>
  </si>
  <si>
    <t>冷凍蟹味棒</t>
  </si>
  <si>
    <t>絞肉季豆</t>
  </si>
  <si>
    <t>絞肉</t>
  </si>
  <si>
    <t>鮮菇油腐</t>
    <phoneticPr fontId="22" type="noConversion"/>
  </si>
  <si>
    <r>
      <rPr>
        <sz val="12"/>
        <color theme="1"/>
        <rFont val="標楷體"/>
        <family val="4"/>
        <charset val="136"/>
      </rPr>
      <t>鴻喜菇</t>
    </r>
  </si>
  <si>
    <t>時蔬蛋香</t>
  </si>
  <si>
    <t>西滷菜</t>
  </si>
  <si>
    <t>拌麵配料</t>
  </si>
  <si>
    <t>豆芽</t>
    <phoneticPr fontId="22" type="noConversion"/>
  </si>
  <si>
    <t>肉絲</t>
    <phoneticPr fontId="22" type="noConversion"/>
  </si>
  <si>
    <t>木耳絲</t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</si>
  <si>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</si>
  <si>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</si>
  <si>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</si>
  <si>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</si>
  <si>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蔬菜佃煮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</si>
  <si>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</si>
  <si>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</si>
  <si>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</si>
  <si>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味醂</t>
    </r>
  </si>
  <si>
    <r>
      <rPr>
        <sz val="12"/>
        <color theme="1"/>
        <rFont val="標楷體"/>
        <family val="4"/>
        <charset val="136"/>
      </rPr>
      <t>奶油白菜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</si>
  <si>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</si>
  <si>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</si>
  <si>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麵筋玉菜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</si>
  <si>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</si>
  <si>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</si>
  <si>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theme="1"/>
        <rFont val="標楷體"/>
        <family val="4"/>
        <charset val="136"/>
      </rPr>
      <t>塔香鮑菇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</si>
  <si>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</si>
  <si>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</si>
  <si>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火腿豆芽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</si>
  <si>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</si>
  <si>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切片火腿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豬肉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</si>
  <si>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韮菜</t>
    </r>
  </si>
  <si>
    <t>韓風拌菜</t>
  </si>
  <si>
    <t>黃豆芽</t>
  </si>
  <si>
    <t>香油</t>
  </si>
  <si>
    <t>絞肉時蔬</t>
  </si>
  <si>
    <t>滷蛋</t>
  </si>
  <si>
    <t>蛋</t>
  </si>
  <si>
    <t>青椒油腐</t>
  </si>
  <si>
    <t>炸物雙拼</t>
    <phoneticPr fontId="22" type="noConversion"/>
  </si>
  <si>
    <t>甜不辣</t>
    <phoneticPr fontId="22" type="noConversion"/>
  </si>
  <si>
    <t>薯條</t>
    <phoneticPr fontId="22" type="noConversion"/>
  </si>
  <si>
    <t>筍干凍腐</t>
  </si>
  <si>
    <t>魚干時瓜</t>
  </si>
  <si>
    <t>塔香海絲</t>
  </si>
  <si>
    <t>海帶絲</t>
  </si>
  <si>
    <t>照燒油腐</t>
  </si>
  <si>
    <t>醬油</t>
  </si>
  <si>
    <t>蒸水餃</t>
  </si>
  <si>
    <t>熟水餃</t>
  </si>
  <si>
    <t>豆包花椰</t>
    <phoneticPr fontId="22" type="noConversion"/>
  </si>
  <si>
    <r>
      <rPr>
        <sz val="12"/>
        <color theme="1"/>
        <rFont val="標楷體"/>
        <family val="4"/>
        <charset val="136"/>
      </rPr>
      <t>味噌豆腐湯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</si>
  <si>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</si>
  <si>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蘿蔔大骨湯</t>
    </r>
  </si>
  <si>
    <r>
      <rPr>
        <sz val="12"/>
        <color theme="1"/>
        <rFont val="標楷體"/>
        <family val="4"/>
        <charset val="136"/>
      </rPr>
      <t>大骨</t>
    </r>
  </si>
  <si>
    <t>紫菜菇菇湯</t>
    <phoneticPr fontId="22" type="noConversion"/>
  </si>
  <si>
    <t>紫菜</t>
  </si>
  <si>
    <t>珍菇</t>
    <phoneticPr fontId="22" type="noConversion"/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</si>
  <si>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</si>
  <si>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</si>
  <si>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</si>
  <si>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t>冬瓜銀耳湯</t>
  </si>
  <si>
    <t>冬瓜糖磚</t>
  </si>
  <si>
    <t>味噌湯</t>
  </si>
  <si>
    <t>金針湯</t>
    <phoneticPr fontId="22" type="noConversion"/>
  </si>
  <si>
    <r>
      <rPr>
        <sz val="12"/>
        <color theme="1"/>
        <rFont val="標楷體"/>
        <family val="4"/>
        <charset val="136"/>
      </rPr>
      <t>金針菜乾</t>
    </r>
  </si>
  <si>
    <t>榨菜絲</t>
    <phoneticPr fontId="22" type="noConversion"/>
  </si>
  <si>
    <t>蛋花時蔬湯</t>
  </si>
  <si>
    <t>蘿蔔魚丸湯</t>
  </si>
  <si>
    <t>魚丸</t>
  </si>
  <si>
    <t>綠豆湯</t>
    <phoneticPr fontId="22" type="noConversion"/>
  </si>
  <si>
    <t>三目蔬湯</t>
  </si>
  <si>
    <t>蘑菇濃湯</t>
  </si>
  <si>
    <t>洋菇罐頭</t>
  </si>
  <si>
    <t>玉米醬罐頭</t>
  </si>
  <si>
    <t>紅茶粉圓</t>
    <phoneticPr fontId="22" type="noConversion"/>
  </si>
  <si>
    <t>紅茶包</t>
    <phoneticPr fontId="22" type="noConversion"/>
  </si>
  <si>
    <t>魚丸湯</t>
  </si>
  <si>
    <t>原民野菜湯</t>
  </si>
  <si>
    <t>枸杞葉</t>
    <phoneticPr fontId="22" type="noConversion"/>
  </si>
  <si>
    <t>小魚乾</t>
  </si>
  <si>
    <t>沙茶肉羹湯</t>
    <phoneticPr fontId="22" type="noConversion"/>
  </si>
  <si>
    <t>魷魚</t>
    <phoneticPr fontId="22" type="noConversion"/>
  </si>
  <si>
    <t>冬瓜米苔目</t>
  </si>
  <si>
    <t>米苔目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</si>
  <si>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</si>
  <si>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</si>
  <si>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</si>
  <si>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</si>
  <si>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</si>
  <si>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</si>
  <si>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</si>
  <si>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t>若羹麵特餐</t>
    <phoneticPr fontId="22" type="noConversion"/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</si>
  <si>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</si>
  <si>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</si>
  <si>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</si>
  <si>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九層塔</t>
    </r>
  </si>
  <si>
    <t>塔香干丁</t>
  </si>
  <si>
    <t>紅燒若片</t>
    <phoneticPr fontId="22" type="noConversion"/>
  </si>
  <si>
    <r>
      <rPr>
        <sz val="12"/>
        <color theme="1"/>
        <rFont val="細明體"/>
        <family val="4"/>
        <charset val="136"/>
      </rPr>
      <t>沙茶</t>
    </r>
    <r>
      <rPr>
        <sz val="12"/>
        <color theme="1"/>
        <rFont val="標楷體"/>
        <family val="4"/>
        <charset val="136"/>
      </rPr>
      <t>油腐</t>
    </r>
    <phoneticPr fontId="22" type="noConversion"/>
  </si>
  <si>
    <r>
      <rPr>
        <sz val="12"/>
        <color theme="1"/>
        <rFont val="標楷體"/>
        <family val="4"/>
        <charset val="136"/>
      </rPr>
      <t>油豆腐</t>
    </r>
  </si>
  <si>
    <t>素沙茶醬</t>
    <phoneticPr fontId="22" type="noConversion"/>
  </si>
  <si>
    <t xml:space="preserve"> </t>
    <phoneticPr fontId="22" type="noConversion"/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</si>
  <si>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</si>
  <si>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</si>
  <si>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</si>
  <si>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</si>
  <si>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t>壽喜麵腸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</si>
  <si>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</si>
  <si>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</si>
  <si>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豆干</t>
    </r>
  </si>
  <si>
    <t>薑燒豆包</t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</si>
  <si>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</si>
  <si>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</si>
  <si>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素油蔥</t>
    </r>
  </si>
  <si>
    <t>豆瓣百頁</t>
    <phoneticPr fontId="22" type="noConversion"/>
  </si>
  <si>
    <t>醬燒麵輪</t>
  </si>
  <si>
    <t>麵輪</t>
  </si>
  <si>
    <t>花生麵筋</t>
  </si>
  <si>
    <t>麵筋</t>
  </si>
  <si>
    <t>花生罐頭</t>
  </si>
  <si>
    <t>椒鹽豆包</t>
  </si>
  <si>
    <t>茄汁若醬</t>
  </si>
  <si>
    <t>素肉</t>
  </si>
  <si>
    <t>茄汁麵腸</t>
    <phoneticPr fontId="22" type="noConversion"/>
  </si>
  <si>
    <t>黑椒絞若</t>
    <phoneticPr fontId="22" type="noConversion"/>
  </si>
  <si>
    <t>咖哩豆包</t>
    <phoneticPr fontId="22" type="noConversion"/>
  </si>
  <si>
    <t>椰奶</t>
  </si>
  <si>
    <t>酥炸百頁</t>
    <phoneticPr fontId="22" type="noConversion"/>
  </si>
  <si>
    <t>冬瓜絞若</t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</si>
  <si>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</si>
  <si>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</si>
  <si>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</si>
  <si>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</si>
  <si>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</si>
  <si>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theme="1"/>
        <rFont val="標楷體"/>
        <family val="4"/>
        <charset val="136"/>
      </rPr>
      <t>酸菜</t>
    </r>
  </si>
  <si>
    <t>韓式年糕</t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</si>
  <si>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</si>
  <si>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</si>
  <si>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南瓜</t>
    </r>
  </si>
  <si>
    <t>豆包豆芽</t>
  </si>
  <si>
    <t>火腿花椰</t>
    <phoneticPr fontId="22" type="noConversion"/>
  </si>
  <si>
    <t>絞若季豆</t>
  </si>
  <si>
    <t>豆芽</t>
  </si>
  <si>
    <r>
      <rPr>
        <sz val="12"/>
        <color rgb="FF000000"/>
        <rFont val="標楷體"/>
        <family val="4"/>
        <charset val="136"/>
      </rPr>
      <t>時蔬冬粉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</si>
  <si>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</si>
  <si>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</si>
  <si>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</si>
  <si>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蔬菜佃煮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</si>
  <si>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</si>
  <si>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甜玉米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</si>
  <si>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</si>
  <si>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味醂</t>
    </r>
  </si>
  <si>
    <r>
      <rPr>
        <sz val="12"/>
        <color rgb="FF000000"/>
        <rFont val="標楷體"/>
        <family val="4"/>
        <charset val="136"/>
      </rPr>
      <t>奶油白菜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</si>
  <si>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</si>
  <si>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</si>
  <si>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麵筋玉菜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</si>
  <si>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</si>
  <si>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麵筋泡</t>
    </r>
  </si>
  <si>
    <r>
      <rPr>
        <sz val="12"/>
        <color rgb="FF000000"/>
        <rFont val="標楷體"/>
        <family val="4"/>
        <charset val="136"/>
      </rPr>
      <t>素火腿豆芽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</si>
  <si>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</si>
  <si>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素火腿</t>
    </r>
  </si>
  <si>
    <t>素肉時蔬</t>
  </si>
  <si>
    <t>炸物雙拼</t>
  </si>
  <si>
    <t>素甜不辣</t>
    <phoneticPr fontId="22" type="noConversion"/>
  </si>
  <si>
    <t>薯條</t>
  </si>
  <si>
    <t>時瓜若末</t>
    <phoneticPr fontId="22" type="noConversion"/>
  </si>
  <si>
    <t>熟素水餃</t>
    <phoneticPr fontId="22" type="noConversion"/>
  </si>
  <si>
    <t>高麗菜</t>
  </si>
  <si>
    <t>豆包花椰</t>
  </si>
  <si>
    <r>
      <rPr>
        <sz val="12"/>
        <color rgb="FF000000"/>
        <rFont val="標楷體"/>
        <family val="4"/>
        <charset val="136"/>
      </rPr>
      <t>味噌豆腐湯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</si>
  <si>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</si>
  <si>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</si>
  <si>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</si>
  <si>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</si>
  <si>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</si>
  <si>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</si>
  <si>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</si>
  <si>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</si>
  <si>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麵線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</si>
  <si>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</si>
  <si>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脆筍</t>
    </r>
  </si>
  <si>
    <t>刈薯</t>
  </si>
  <si>
    <t>金針湯</t>
  </si>
  <si>
    <t>榨菜絲</t>
  </si>
  <si>
    <r>
      <rPr>
        <sz val="12"/>
        <color theme="1"/>
        <rFont val="標楷體"/>
        <family val="4"/>
        <charset val="136"/>
      </rPr>
      <t>時蔬湯</t>
    </r>
  </si>
  <si>
    <t>西谷米</t>
  </si>
  <si>
    <t>素丸湯</t>
  </si>
  <si>
    <t>素丸</t>
  </si>
  <si>
    <t>野菜湯</t>
  </si>
  <si>
    <t>枸杞葉</t>
  </si>
  <si>
    <t>沙茶肉羹湯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</si>
</sst>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000000"/>
      <name val="細明體"/>
      <family val="1"/>
      <charset val="136"/>
    </font>
    <font>
      <sz val="12"/>
      <color theme="1"/>
      <name val="細明體"/>
      <family val="4"/>
      <charset val="136"/>
    </font>
    <font>
      <sz val="12"/>
      <color theme="1"/>
      <name val="細明體"/>
      <family val="1"/>
      <charset val="136"/>
    </font>
    <font>
      <sz val="12"/>
      <color theme="1"/>
      <name val="Calibri"/>
      <family val="4"/>
      <charset val="136"/>
      <scheme val="minor"/>
    </font>
    <font>
      <sz val="12"/>
      <color theme="1"/>
      <name val="Arial"/>
      <family val="2"/>
    </font>
    <font>
      <sz val="12"/>
      <color theme="1"/>
      <name val="Times New Roman"/>
      <family val="4"/>
      <charset val="136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</fills>
  <borders count="10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34" fillId="0" borderId="4"/>
  </cellStyleXfs>
  <cellXfs count="46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176" fontId="1" fillId="7" borderId="55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vertical="center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1" fillId="7" borderId="55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176" fontId="1" fillId="8" borderId="65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69" xfId="0" applyNumberFormat="1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9" borderId="66" xfId="0" applyNumberFormat="1" applyFont="1" applyFill="1" applyBorder="1" applyAlignment="1">
      <alignment horizontal="center" vertical="center" shrinkToFit="1"/>
    </xf>
    <xf numFmtId="176" fontId="1" fillId="10" borderId="66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71" xfId="0" applyFont="1" applyFill="1" applyBorder="1" applyAlignment="1">
      <alignment horizontal="center" vertical="center" shrinkToFit="1"/>
    </xf>
    <xf numFmtId="0" fontId="17" fillId="2" borderId="72" xfId="0" applyFont="1" applyFill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17" fillId="2" borderId="28" xfId="5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5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2" borderId="7" xfId="5" applyFont="1" applyFill="1" applyBorder="1" applyAlignment="1">
      <alignment horizontal="center" vertical="center" shrinkToFit="1"/>
    </xf>
    <xf numFmtId="0" fontId="17" fillId="0" borderId="73" xfId="5" applyFont="1" applyBorder="1" applyAlignment="1">
      <alignment horizontal="center" vertical="center" shrinkToFit="1"/>
    </xf>
    <xf numFmtId="0" fontId="17" fillId="0" borderId="7" xfId="5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5" fillId="7" borderId="79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6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7" xfId="0" applyFont="1" applyFill="1" applyBorder="1" applyAlignment="1">
      <alignment vertical="center" shrinkToFit="1"/>
    </xf>
    <xf numFmtId="0" fontId="17" fillId="0" borderId="16" xfId="5" applyFont="1" applyBorder="1" applyAlignment="1">
      <alignment horizontal="center" vertical="center" shrinkToFit="1"/>
    </xf>
    <xf numFmtId="0" fontId="17" fillId="3" borderId="7" xfId="0" applyFont="1" applyFill="1" applyBorder="1" applyAlignment="1">
      <alignment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7" fillId="2" borderId="39" xfId="5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2" borderId="81" xfId="0" applyFont="1" applyFill="1" applyBorder="1" applyAlignment="1">
      <alignment horizontal="center" vertical="center" shrinkToFit="1"/>
    </xf>
    <xf numFmtId="0" fontId="17" fillId="2" borderId="82" xfId="0" applyFont="1" applyFill="1" applyBorder="1" applyAlignment="1">
      <alignment horizontal="center" vertical="center" shrinkToFit="1"/>
    </xf>
    <xf numFmtId="0" fontId="17" fillId="2" borderId="83" xfId="0" applyFont="1" applyFill="1" applyBorder="1" applyAlignment="1">
      <alignment horizontal="center" vertical="center" shrinkToFit="1"/>
    </xf>
    <xf numFmtId="0" fontId="17" fillId="3" borderId="81" xfId="0" applyFont="1" applyFill="1" applyBorder="1" applyAlignment="1">
      <alignment horizontal="center" vertical="center" shrinkToFit="1"/>
    </xf>
    <xf numFmtId="0" fontId="17" fillId="3" borderId="82" xfId="0" applyFont="1" applyFill="1" applyBorder="1" applyAlignment="1">
      <alignment vertical="center" shrinkToFit="1"/>
    </xf>
    <xf numFmtId="0" fontId="17" fillId="3" borderId="83" xfId="0" applyFont="1" applyFill="1" applyBorder="1" applyAlignment="1">
      <alignment vertical="center" shrinkToFit="1"/>
    </xf>
    <xf numFmtId="0" fontId="17" fillId="0" borderId="84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85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3" borderId="49" xfId="0" applyFont="1" applyFill="1" applyBorder="1" applyAlignment="1">
      <alignment horizontal="center" vertical="center" shrinkToFit="1"/>
    </xf>
    <xf numFmtId="0" fontId="17" fillId="3" borderId="71" xfId="0" applyFont="1" applyFill="1" applyBorder="1" applyAlignment="1">
      <alignment vertical="center" shrinkToFit="1"/>
    </xf>
    <xf numFmtId="0" fontId="17" fillId="3" borderId="72" xfId="0" applyFont="1" applyFill="1" applyBorder="1" applyAlignment="1">
      <alignment vertical="center" shrinkToFit="1"/>
    </xf>
    <xf numFmtId="0" fontId="17" fillId="3" borderId="71" xfId="0" applyFont="1" applyFill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3" borderId="73" xfId="0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74" xfId="0" applyFont="1" applyBorder="1" applyAlignment="1">
      <alignment vertical="center" shrinkToFit="1"/>
    </xf>
    <xf numFmtId="0" fontId="18" fillId="0" borderId="39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26" fillId="0" borderId="91" xfId="3" applyFont="1" applyBorder="1" applyAlignment="1">
      <alignment horizontal="center" vertical="center" shrinkToFit="1"/>
    </xf>
    <xf numFmtId="0" fontId="26" fillId="0" borderId="66" xfId="3" applyFont="1" applyBorder="1" applyAlignment="1">
      <alignment horizontal="center" vertical="center" shrinkToFit="1"/>
    </xf>
    <xf numFmtId="0" fontId="26" fillId="0" borderId="26" xfId="3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93" xfId="0" applyFont="1" applyBorder="1" applyAlignment="1">
      <alignment horizontal="center" vertical="center" shrinkToFit="1"/>
    </xf>
    <xf numFmtId="0" fontId="2" fillId="0" borderId="74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80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17" fillId="2" borderId="11" xfId="5" applyFont="1" applyFill="1" applyBorder="1" applyAlignment="1">
      <alignment horizontal="center" vertical="center" shrinkToFit="1"/>
    </xf>
    <xf numFmtId="0" fontId="4" fillId="0" borderId="73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2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33" fillId="0" borderId="1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26" fillId="0" borderId="80" xfId="0" applyFont="1" applyBorder="1" applyAlignment="1">
      <alignment vertical="center" shrinkToFit="1"/>
    </xf>
    <xf numFmtId="0" fontId="26" fillId="0" borderId="14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 shrinkToFit="1"/>
    </xf>
    <xf numFmtId="0" fontId="17" fillId="0" borderId="80" xfId="6" applyFont="1" applyBorder="1" applyAlignment="1">
      <alignment horizontal="center" vertical="center" shrinkToFit="1"/>
    </xf>
    <xf numFmtId="0" fontId="17" fillId="0" borderId="16" xfId="6" applyFont="1" applyBorder="1" applyAlignment="1">
      <alignment horizontal="center" vertical="center" shrinkToFit="1"/>
    </xf>
    <xf numFmtId="0" fontId="17" fillId="3" borderId="7" xfId="6" applyFont="1" applyFill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35" fillId="0" borderId="73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74" xfId="0" applyFont="1" applyBorder="1" applyAlignment="1">
      <alignment vertical="center" shrinkToFit="1"/>
    </xf>
    <xf numFmtId="0" fontId="4" fillId="3" borderId="51" xfId="0" applyFont="1" applyFill="1" applyBorder="1" applyAlignment="1">
      <alignment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0" fontId="17" fillId="0" borderId="74" xfId="5" applyFont="1" applyBorder="1" applyAlignment="1">
      <alignment vertical="center" shrinkToFit="1"/>
    </xf>
    <xf numFmtId="0" fontId="17" fillId="0" borderId="7" xfId="5" applyFont="1" applyBorder="1" applyAlignment="1">
      <alignment vertical="center" shrinkToFit="1"/>
    </xf>
    <xf numFmtId="0" fontId="4" fillId="3" borderId="75" xfId="0" applyFont="1" applyFill="1" applyBorder="1" applyAlignment="1">
      <alignment vertical="center" shrinkToFit="1"/>
    </xf>
    <xf numFmtId="0" fontId="26" fillId="0" borderId="37" xfId="0" applyFont="1" applyBorder="1" applyAlignment="1">
      <alignment vertical="center" shrinkToFit="1"/>
    </xf>
    <xf numFmtId="0" fontId="5" fillId="0" borderId="28" xfId="5" applyFont="1" applyBorder="1" applyAlignment="1">
      <alignment horizontal="center" vertical="center" shrinkToFit="1"/>
    </xf>
    <xf numFmtId="0" fontId="17" fillId="0" borderId="73" xfId="6" applyFont="1" applyBorder="1" applyAlignment="1">
      <alignment horizontal="center" vertical="center" shrinkToFit="1"/>
    </xf>
    <xf numFmtId="0" fontId="17" fillId="0" borderId="74" xfId="6" applyFont="1" applyBorder="1" applyAlignment="1">
      <alignment horizontal="center" vertical="center" shrinkToFit="1"/>
    </xf>
    <xf numFmtId="0" fontId="17" fillId="0" borderId="7" xfId="6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26" fillId="0" borderId="94" xfId="0" applyFont="1" applyBorder="1" applyAlignment="1">
      <alignment vertical="center" shrinkToFit="1"/>
    </xf>
    <xf numFmtId="0" fontId="2" fillId="0" borderId="68" xfId="0" applyFont="1" applyBorder="1" applyAlignment="1">
      <alignment vertical="center" shrinkToFit="1"/>
    </xf>
    <xf numFmtId="0" fontId="17" fillId="3" borderId="14" xfId="6" applyFont="1" applyFill="1" applyBorder="1" applyAlignment="1">
      <alignment horizontal="center" vertical="center" shrinkToFit="1"/>
    </xf>
    <xf numFmtId="0" fontId="17" fillId="3" borderId="16" xfId="6" applyFont="1" applyFill="1" applyBorder="1" applyAlignment="1">
      <alignment horizontal="center" vertical="center" shrinkToFit="1"/>
    </xf>
    <xf numFmtId="0" fontId="17" fillId="3" borderId="16" xfId="6" applyFont="1" applyFill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178" fontId="3" fillId="0" borderId="9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26" fillId="0" borderId="98" xfId="0" applyFont="1" applyBorder="1" applyAlignment="1">
      <alignment horizontal="center" vertical="center" shrinkToFit="1"/>
    </xf>
    <xf numFmtId="0" fontId="26" fillId="0" borderId="83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shrinkToFit="1"/>
    </xf>
    <xf numFmtId="0" fontId="3" fillId="2" borderId="8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26" fillId="0" borderId="99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68" xfId="0" applyFont="1" applyBorder="1" applyAlignment="1">
      <alignment horizontal="center" vertical="center" shrinkToFit="1"/>
    </xf>
    <xf numFmtId="0" fontId="31" fillId="2" borderId="7" xfId="5" applyFont="1" applyFill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6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0" fontId="4" fillId="0" borderId="80" xfId="6" applyFont="1" applyBorder="1" applyAlignment="1">
      <alignment vertical="center" shrinkToFit="1"/>
    </xf>
    <xf numFmtId="0" fontId="2" fillId="0" borderId="74" xfId="6" applyFont="1" applyBorder="1" applyAlignment="1">
      <alignment vertical="center" shrinkToFit="1"/>
    </xf>
    <xf numFmtId="0" fontId="4" fillId="0" borderId="7" xfId="6" applyFont="1" applyBorder="1" applyAlignment="1">
      <alignment horizontal="center" vertical="center" shrinkToFit="1"/>
    </xf>
    <xf numFmtId="0" fontId="26" fillId="0" borderId="7" xfId="6" applyFont="1" applyBorder="1" applyAlignment="1">
      <alignment horizontal="center" vertical="center" shrinkToFit="1"/>
    </xf>
    <xf numFmtId="0" fontId="3" fillId="0" borderId="100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4" fillId="0" borderId="37" xfId="6" applyFont="1" applyBorder="1" applyAlignment="1">
      <alignment vertical="center" shrinkToFit="1"/>
    </xf>
    <xf numFmtId="0" fontId="2" fillId="0" borderId="38" xfId="6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17" fillId="0" borderId="3" xfId="6" applyFont="1" applyBorder="1" applyAlignment="1">
      <alignment horizontal="center" vertical="center" shrinkToFit="1"/>
    </xf>
    <xf numFmtId="0" fontId="1" fillId="0" borderId="74" xfId="6" applyFont="1" applyBorder="1" applyAlignment="1">
      <alignment horizontal="center" vertical="center" shrinkToFit="1"/>
    </xf>
    <xf numFmtId="0" fontId="1" fillId="0" borderId="16" xfId="6" applyFont="1" applyBorder="1" applyAlignment="1">
      <alignment horizontal="center" vertical="center" shrinkToFit="1"/>
    </xf>
    <xf numFmtId="0" fontId="32" fillId="0" borderId="16" xfId="6" applyFont="1" applyBorder="1" applyAlignment="1">
      <alignment horizontal="center" vertical="center" shrinkToFit="1"/>
    </xf>
    <xf numFmtId="0" fontId="4" fillId="0" borderId="14" xfId="6" applyFont="1" applyBorder="1" applyAlignment="1">
      <alignment horizontal="center" vertical="center" shrinkToFit="1"/>
    </xf>
    <xf numFmtId="0" fontId="1" fillId="0" borderId="73" xfId="6" applyFont="1" applyBorder="1" applyAlignment="1">
      <alignment horizontal="center" vertical="center" shrinkToFit="1"/>
    </xf>
    <xf numFmtId="0" fontId="35" fillId="0" borderId="7" xfId="6" applyFont="1" applyBorder="1" applyAlignment="1">
      <alignment horizontal="center" vertical="center" shrinkToFit="1"/>
    </xf>
    <xf numFmtId="0" fontId="17" fillId="0" borderId="101" xfId="0" applyFont="1" applyBorder="1" applyAlignment="1">
      <alignment horizontal="center" vertical="center" shrinkToFit="1"/>
    </xf>
    <xf numFmtId="0" fontId="17" fillId="0" borderId="102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2" fillId="0" borderId="74" xfId="0" applyFont="1" applyBorder="1" applyAlignment="1">
      <alignment vertical="center"/>
    </xf>
    <xf numFmtId="0" fontId="4" fillId="0" borderId="73" xfId="0" applyFont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21" fillId="0" borderId="38" xfId="5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2" borderId="73" xfId="5" applyFont="1" applyFill="1" applyBorder="1" applyAlignment="1">
      <alignment horizontal="center" vertical="center" shrinkToFit="1"/>
    </xf>
    <xf numFmtId="0" fontId="21" fillId="0" borderId="74" xfId="5" applyFont="1" applyBorder="1" applyAlignment="1">
      <alignment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6" fillId="0" borderId="97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26" fillId="0" borderId="51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2" fillId="0" borderId="74" xfId="0" applyFont="1" applyBorder="1" applyAlignment="1">
      <alignment vertical="center" shrinkToFit="1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26" fillId="0" borderId="94" xfId="0" applyFont="1" applyBorder="1" applyAlignment="1">
      <alignment horizontal="center" vertical="center" shrinkToFit="1"/>
    </xf>
    <xf numFmtId="0" fontId="2" fillId="0" borderId="68" xfId="0" applyFont="1" applyBorder="1" applyAlignment="1">
      <alignment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6" fillId="0" borderId="41" xfId="0" applyFont="1" applyBorder="1" applyAlignment="1">
      <alignment horizontal="center" vertical="center" shrinkToFit="1"/>
    </xf>
    <xf numFmtId="0" fontId="2" fillId="0" borderId="64" xfId="0" applyFont="1" applyBorder="1" applyAlignment="1">
      <alignment vertical="center" shrinkToFit="1"/>
    </xf>
    <xf numFmtId="0" fontId="3" fillId="2" borderId="80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26" fillId="0" borderId="96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/>
    </xf>
    <xf numFmtId="0" fontId="37" fillId="0" borderId="73" xfId="0" applyFont="1" applyBorder="1" applyAlignment="1">
      <alignment horizontal="center" vertical="center" shrinkToFit="1"/>
    </xf>
    <xf numFmtId="0" fontId="4" fillId="0" borderId="73" xfId="6" applyFont="1" applyBorder="1" applyAlignment="1">
      <alignment horizontal="center" vertical="center" shrinkToFit="1"/>
    </xf>
    <xf numFmtId="0" fontId="2" fillId="0" borderId="74" xfId="6" applyFont="1" applyBorder="1" applyAlignment="1">
      <alignment vertical="center"/>
    </xf>
    <xf numFmtId="0" fontId="1" fillId="0" borderId="80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</cellXfs>
  <cellStyles count="7">
    <cellStyle name="一般" xfId="0" builtinId="0"/>
    <cellStyle name="一般 10" xfId="5" xr:uid="{B124CAD8-1328-49EF-A54B-A13129E6E998}"/>
    <cellStyle name="一般 11" xfId="6" xr:uid="{03364495-5430-488A-9AB6-5668A8FB3F67}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topLeftCell="A2" zoomScale="80" zoomScaleNormal="80" zoomScaleSheetLayoutView="85" workbookViewId="0">
      <pane xSplit="1" topLeftCell="B1" activePane="topRight" state="frozen"/>
      <selection pane="topRight" activeCell="J2" sqref="A1:J1048576"/>
    </sheetView>
  </sheetViews>
  <sheetFormatPr defaultColWidth="11.25" defaultRowHeight="15" customHeight="1"/>
  <cols>
    <col min="1" max="1" width="1.62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30" width="8.25" customWidth="1"/>
    <col min="31" max="31" width="3.375" hidden="1" customWidth="1"/>
    <col min="32" max="45" width="6.75" hidden="1" customWidth="1"/>
    <col min="46" max="51" width="5.375" hidden="1" customWidth="1"/>
    <col min="52" max="52" width="6.5" hidden="1" customWidth="1"/>
    <col min="53" max="55" width="11.25" customWidth="1"/>
  </cols>
  <sheetData>
    <row r="1" spans="1:52" s="60" customFormat="1" ht="17.25" thickBot="1">
      <c r="A1" s="405" t="s">
        <v>126</v>
      </c>
      <c r="B1" s="406"/>
      <c r="C1" s="406"/>
      <c r="D1" s="406"/>
      <c r="E1" s="406"/>
      <c r="F1" s="406"/>
      <c r="G1" s="406"/>
      <c r="H1" s="406"/>
      <c r="I1" s="406"/>
      <c r="J1" s="125" t="s">
        <v>103</v>
      </c>
      <c r="K1" s="125"/>
      <c r="L1" s="125"/>
      <c r="M1" s="125" t="s">
        <v>162</v>
      </c>
      <c r="N1" s="125"/>
      <c r="O1" s="125"/>
      <c r="P1" s="126" t="s">
        <v>100</v>
      </c>
      <c r="Q1" s="126"/>
      <c r="R1" s="126"/>
      <c r="S1" s="78"/>
      <c r="T1" s="79"/>
      <c r="U1" s="78"/>
      <c r="V1" s="123" t="s">
        <v>104</v>
      </c>
      <c r="W1" s="123"/>
      <c r="X1" s="123"/>
      <c r="Y1" s="123" t="s">
        <v>95</v>
      </c>
      <c r="Z1" s="123"/>
      <c r="AA1" s="123"/>
      <c r="AB1" s="124" t="s">
        <v>0</v>
      </c>
      <c r="AC1" s="124"/>
      <c r="AD1" s="106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28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7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7"/>
      <c r="AA2" s="122"/>
      <c r="AB2" s="122"/>
      <c r="AC2" s="122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407" t="s">
        <v>111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8"/>
      <c r="AD3" s="57"/>
      <c r="AE3" s="81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19" t="s">
        <v>97</v>
      </c>
      <c r="B4" s="90"/>
      <c r="C4" s="90" t="s">
        <v>79</v>
      </c>
      <c r="D4" s="90" t="s">
        <v>82</v>
      </c>
      <c r="E4" s="90" t="s">
        <v>81</v>
      </c>
      <c r="F4" s="90" t="s">
        <v>83</v>
      </c>
      <c r="G4" s="90" t="s">
        <v>84</v>
      </c>
      <c r="H4" s="90" t="s">
        <v>80</v>
      </c>
      <c r="I4" s="90" t="s">
        <v>85</v>
      </c>
      <c r="J4" s="91" t="s">
        <v>67</v>
      </c>
      <c r="K4" s="91" t="s">
        <v>112</v>
      </c>
      <c r="L4" s="92" t="s">
        <v>66</v>
      </c>
      <c r="M4" s="91" t="s">
        <v>68</v>
      </c>
      <c r="N4" s="91" t="s">
        <v>112</v>
      </c>
      <c r="O4" s="92" t="s">
        <v>66</v>
      </c>
      <c r="P4" s="91" t="s">
        <v>69</v>
      </c>
      <c r="Q4" s="91" t="s">
        <v>112</v>
      </c>
      <c r="R4" s="92" t="s">
        <v>66</v>
      </c>
      <c r="S4" s="91" t="s">
        <v>70</v>
      </c>
      <c r="T4" s="91" t="s">
        <v>112</v>
      </c>
      <c r="U4" s="92" t="s">
        <v>66</v>
      </c>
      <c r="V4" s="91" t="s">
        <v>71</v>
      </c>
      <c r="W4" s="91" t="s">
        <v>112</v>
      </c>
      <c r="X4" s="92" t="s">
        <v>66</v>
      </c>
      <c r="Y4" s="91" t="s">
        <v>72</v>
      </c>
      <c r="Z4" s="91" t="s">
        <v>112</v>
      </c>
      <c r="AA4" s="92" t="s">
        <v>66</v>
      </c>
      <c r="AB4" s="93" t="s">
        <v>98</v>
      </c>
      <c r="AC4" s="82" t="s">
        <v>99</v>
      </c>
      <c r="AD4" s="107"/>
      <c r="AE4" s="94"/>
      <c r="AF4" s="94" t="s">
        <v>67</v>
      </c>
      <c r="AG4" s="94"/>
      <c r="AH4" s="94" t="s">
        <v>68</v>
      </c>
      <c r="AI4" s="94"/>
      <c r="AJ4" s="94" t="s">
        <v>69</v>
      </c>
      <c r="AK4" s="94"/>
      <c r="AL4" s="94" t="s">
        <v>70</v>
      </c>
      <c r="AM4" s="94"/>
      <c r="AN4" s="94" t="s">
        <v>71</v>
      </c>
      <c r="AO4" s="94"/>
      <c r="AP4" s="94" t="s">
        <v>72</v>
      </c>
      <c r="AQ4" s="94"/>
      <c r="AR4" s="94"/>
      <c r="AS4" s="88"/>
      <c r="AT4" s="95" t="s">
        <v>79</v>
      </c>
      <c r="AU4" s="95" t="s">
        <v>80</v>
      </c>
      <c r="AV4" s="95" t="s">
        <v>81</v>
      </c>
      <c r="AW4" s="95" t="s">
        <v>82</v>
      </c>
      <c r="AX4" s="95" t="s">
        <v>83</v>
      </c>
      <c r="AY4" s="95" t="s">
        <v>84</v>
      </c>
      <c r="AZ4" s="95" t="s">
        <v>85</v>
      </c>
    </row>
    <row r="5" spans="1:52" ht="16.5">
      <c r="A5" s="253" t="s">
        <v>229</v>
      </c>
      <c r="B5" s="148" t="s">
        <v>108</v>
      </c>
      <c r="C5" s="198">
        <v>5.8</v>
      </c>
      <c r="D5" s="199">
        <v>2.4</v>
      </c>
      <c r="E5" s="200">
        <v>2.1</v>
      </c>
      <c r="F5" s="149">
        <v>0</v>
      </c>
      <c r="G5" s="149">
        <v>0</v>
      </c>
      <c r="H5" s="201">
        <v>2.6</v>
      </c>
      <c r="I5" s="202">
        <v>760.4</v>
      </c>
      <c r="J5" s="296" t="s">
        <v>250</v>
      </c>
      <c r="K5" s="297"/>
      <c r="L5" s="132"/>
      <c r="M5" s="296" t="s">
        <v>266</v>
      </c>
      <c r="N5" s="297"/>
      <c r="O5" s="132"/>
      <c r="P5" s="333" t="s">
        <v>306</v>
      </c>
      <c r="Q5" s="297"/>
      <c r="R5" s="132"/>
      <c r="S5" s="333" t="s">
        <v>343</v>
      </c>
      <c r="T5" s="297"/>
      <c r="U5" s="132"/>
      <c r="V5" s="203" t="s">
        <v>136</v>
      </c>
      <c r="W5" s="203"/>
      <c r="X5" s="132"/>
      <c r="Y5" s="296" t="s">
        <v>211</v>
      </c>
      <c r="Z5" s="297"/>
      <c r="AA5" s="132"/>
      <c r="AB5" s="145" t="s">
        <v>113</v>
      </c>
      <c r="AC5" s="232"/>
      <c r="AD5" s="135"/>
      <c r="AE5" s="108" t="str">
        <f>A5</f>
        <v>l4</v>
      </c>
      <c r="AF5" s="59" t="str">
        <f>J5</f>
        <v>糙米飯</v>
      </c>
      <c r="AG5" s="59" t="str">
        <f>J6&amp;" "&amp;J7&amp;" "&amp;J8&amp;" "&amp;J9&amp;" "&amp;J10&amp;" "&amp;J11</f>
        <v xml:space="preserve">米 糙米    </v>
      </c>
      <c r="AH5" s="59" t="str">
        <f>M5</f>
        <v>三杯雞</v>
      </c>
      <c r="AI5" s="59" t="str">
        <f>M6&amp;" "&amp;M7&amp;" "&amp;M8&amp;" "&amp;M9&amp;" "&amp;M10&amp;" "&amp;M11</f>
        <v xml:space="preserve">肉雞 洋蔥 胡蘿蔔 九層塔 大蒜 </v>
      </c>
      <c r="AJ5" s="59" t="str">
        <f>P5</f>
        <v>蛋香時蔬</v>
      </c>
      <c r="AK5" s="59" t="str">
        <f>P6&amp;" "&amp;P7&amp;" "&amp;P8&amp;" "&amp;P9&amp;" "&amp;P10&amp;" "&amp;P11</f>
        <v xml:space="preserve">雞蛋 時蔬 乾香菇 大蒜  </v>
      </c>
      <c r="AL5" s="59" t="str">
        <f>S5</f>
        <v>螞蟻上樹</v>
      </c>
      <c r="AM5" s="59" t="str">
        <f>S6&amp;" "&amp;S7&amp;" "&amp;S8&amp;" "&amp;S9&amp;" "&amp;S10&amp;" "&amp;S11</f>
        <v xml:space="preserve">豬絞肉 冬粉 時蔬 乾木耳 大蒜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仙草甜湯</v>
      </c>
      <c r="AQ5" s="59" t="str">
        <f>Y6&amp;" "&amp;Y7&amp;" "&amp;Y8&amp;" "&amp;Y9&amp;" "&amp;Y10&amp;" "&amp;Y11</f>
        <v xml:space="preserve">仙草凍 紅砂糖    </v>
      </c>
      <c r="AR5" s="59" t="str">
        <f>AB5</f>
        <v>點心</v>
      </c>
      <c r="AS5" s="59">
        <f>AC5</f>
        <v>0</v>
      </c>
      <c r="AT5" s="96">
        <f>C5</f>
        <v>5.8</v>
      </c>
      <c r="AU5" s="96">
        <f>H5</f>
        <v>2.6</v>
      </c>
      <c r="AV5" s="96">
        <f>E5</f>
        <v>2.1</v>
      </c>
      <c r="AW5" s="96">
        <f>D5</f>
        <v>2.4</v>
      </c>
      <c r="AX5" s="96">
        <f>F5</f>
        <v>0</v>
      </c>
      <c r="AY5" s="96">
        <f>G5</f>
        <v>0</v>
      </c>
      <c r="AZ5" s="96">
        <f>I5</f>
        <v>760.4</v>
      </c>
    </row>
    <row r="6" spans="1:52" ht="16.5">
      <c r="A6" s="254"/>
      <c r="B6" s="129"/>
      <c r="C6" s="130"/>
      <c r="D6" s="130"/>
      <c r="E6" s="204"/>
      <c r="F6" s="130"/>
      <c r="G6" s="130"/>
      <c r="H6" s="205"/>
      <c r="I6" s="131"/>
      <c r="J6" s="298" t="s">
        <v>251</v>
      </c>
      <c r="K6" s="159">
        <v>7</v>
      </c>
      <c r="L6" s="51" t="str">
        <f>IF(K6,"公斤","")</f>
        <v>公斤</v>
      </c>
      <c r="M6" s="158" t="s">
        <v>267</v>
      </c>
      <c r="N6" s="297">
        <v>9</v>
      </c>
      <c r="O6" s="51" t="str">
        <f>IF(N6,"公斤","")</f>
        <v>公斤</v>
      </c>
      <c r="P6" s="297" t="s">
        <v>307</v>
      </c>
      <c r="Q6" s="297">
        <v>0.6</v>
      </c>
      <c r="R6" s="51" t="str">
        <f>IF(Q6,"公斤","")</f>
        <v>公斤</v>
      </c>
      <c r="S6" s="297" t="s">
        <v>344</v>
      </c>
      <c r="T6" s="297">
        <v>0.6</v>
      </c>
      <c r="U6" s="51" t="str">
        <f>IF(T6,"公斤","")</f>
        <v>公斤</v>
      </c>
      <c r="V6" s="159" t="s">
        <v>136</v>
      </c>
      <c r="W6" s="159">
        <v>7</v>
      </c>
      <c r="X6" s="51" t="str">
        <f>IF(W6,"公斤","")</f>
        <v>公斤</v>
      </c>
      <c r="Y6" s="159" t="s">
        <v>212</v>
      </c>
      <c r="Z6" s="159">
        <v>6</v>
      </c>
      <c r="AA6" s="51" t="str">
        <f>IF(Z6,"公斤","")</f>
        <v>公斤</v>
      </c>
      <c r="AB6" s="118" t="s">
        <v>113</v>
      </c>
      <c r="AC6" s="230"/>
      <c r="AD6" s="133"/>
      <c r="AE6" s="104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60"/>
      <c r="AU6" s="60"/>
      <c r="AV6" s="60"/>
      <c r="AW6" s="60"/>
      <c r="AX6" s="60"/>
      <c r="AY6" s="60"/>
      <c r="AZ6" s="60"/>
    </row>
    <row r="7" spans="1:52" ht="16.5">
      <c r="A7" s="254"/>
      <c r="B7" s="129" t="s">
        <v>109</v>
      </c>
      <c r="C7" s="206">
        <v>5.2</v>
      </c>
      <c r="D7" s="130">
        <v>2.1</v>
      </c>
      <c r="E7" s="204">
        <v>1.8</v>
      </c>
      <c r="F7" s="130">
        <v>0</v>
      </c>
      <c r="G7" s="130">
        <v>0</v>
      </c>
      <c r="H7" s="207">
        <v>2.4</v>
      </c>
      <c r="I7" s="131">
        <v>682.8</v>
      </c>
      <c r="J7" s="298" t="s">
        <v>252</v>
      </c>
      <c r="K7" s="159">
        <v>3</v>
      </c>
      <c r="L7" s="51" t="str">
        <f t="shared" ref="L7:L11" si="0">IF(K7,"公斤","")</f>
        <v>公斤</v>
      </c>
      <c r="M7" s="158" t="s">
        <v>209</v>
      </c>
      <c r="N7" s="297">
        <v>3</v>
      </c>
      <c r="O7" s="51" t="str">
        <f t="shared" ref="O7:O11" si="1">IF(N7,"公斤","")</f>
        <v>公斤</v>
      </c>
      <c r="P7" s="297" t="s">
        <v>136</v>
      </c>
      <c r="Q7" s="297">
        <v>7</v>
      </c>
      <c r="R7" s="51" t="str">
        <f t="shared" ref="R7:R11" si="2">IF(Q7,"公斤","")</f>
        <v>公斤</v>
      </c>
      <c r="S7" s="297" t="s">
        <v>345</v>
      </c>
      <c r="T7" s="297">
        <v>1</v>
      </c>
      <c r="U7" s="51" t="str">
        <f t="shared" ref="U7:U11" si="3">IF(T7,"公斤","")</f>
        <v>公斤</v>
      </c>
      <c r="V7" s="154" t="s">
        <v>135</v>
      </c>
      <c r="W7" s="154">
        <v>0.05</v>
      </c>
      <c r="X7" s="51" t="str">
        <f t="shared" ref="X7:X11" si="4">IF(W7,"公斤","")</f>
        <v>公斤</v>
      </c>
      <c r="Y7" s="112" t="s">
        <v>143</v>
      </c>
      <c r="Z7" s="159">
        <v>1</v>
      </c>
      <c r="AA7" s="51" t="str">
        <f t="shared" ref="AA7:AA11" si="5">IF(Z7,"公斤","")</f>
        <v>公斤</v>
      </c>
      <c r="AB7" s="136"/>
      <c r="AC7" s="230"/>
      <c r="AD7" s="133"/>
      <c r="AE7" s="104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60"/>
      <c r="AU7" s="60"/>
      <c r="AV7" s="60"/>
      <c r="AW7" s="60"/>
      <c r="AX7" s="60"/>
      <c r="AY7" s="60"/>
      <c r="AZ7" s="60"/>
    </row>
    <row r="8" spans="1:52" ht="16.5">
      <c r="A8" s="254"/>
      <c r="B8" s="129"/>
      <c r="C8" s="130"/>
      <c r="D8" s="130"/>
      <c r="E8" s="204"/>
      <c r="F8" s="130"/>
      <c r="G8" s="130"/>
      <c r="H8" s="205"/>
      <c r="I8" s="131"/>
      <c r="J8" s="298"/>
      <c r="K8" s="159"/>
      <c r="L8" s="51" t="str">
        <f t="shared" si="0"/>
        <v/>
      </c>
      <c r="M8" s="158" t="s">
        <v>268</v>
      </c>
      <c r="N8" s="297">
        <v>1</v>
      </c>
      <c r="O8" s="51" t="str">
        <f t="shared" si="1"/>
        <v>公斤</v>
      </c>
      <c r="P8" s="297" t="s">
        <v>308</v>
      </c>
      <c r="Q8" s="297">
        <v>0.01</v>
      </c>
      <c r="R8" s="51" t="str">
        <f t="shared" si="2"/>
        <v>公斤</v>
      </c>
      <c r="S8" s="297" t="s">
        <v>136</v>
      </c>
      <c r="T8" s="297">
        <v>3</v>
      </c>
      <c r="U8" s="51" t="str">
        <f t="shared" si="3"/>
        <v>公斤</v>
      </c>
      <c r="V8" s="159"/>
      <c r="W8" s="159"/>
      <c r="X8" s="51" t="str">
        <f t="shared" si="4"/>
        <v/>
      </c>
      <c r="Y8" s="159"/>
      <c r="Z8" s="159"/>
      <c r="AA8" s="51" t="str">
        <f t="shared" si="5"/>
        <v/>
      </c>
      <c r="AB8" s="136"/>
      <c r="AC8" s="230"/>
      <c r="AD8" s="133"/>
      <c r="AE8" s="104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60"/>
      <c r="AU8" s="60"/>
      <c r="AV8" s="60"/>
      <c r="AW8" s="60"/>
      <c r="AX8" s="60"/>
      <c r="AY8" s="60"/>
      <c r="AZ8" s="60"/>
    </row>
    <row r="9" spans="1:52" ht="16.5">
      <c r="A9" s="254"/>
      <c r="B9" s="129"/>
      <c r="C9" s="130"/>
      <c r="D9" s="130"/>
      <c r="E9" s="204"/>
      <c r="F9" s="130"/>
      <c r="G9" s="130"/>
      <c r="H9" s="205"/>
      <c r="I9" s="131"/>
      <c r="J9" s="298"/>
      <c r="K9" s="159"/>
      <c r="L9" s="51" t="str">
        <f t="shared" si="0"/>
        <v/>
      </c>
      <c r="M9" s="158" t="s">
        <v>269</v>
      </c>
      <c r="N9" s="297">
        <v>0.2</v>
      </c>
      <c r="O9" s="51" t="str">
        <f t="shared" si="1"/>
        <v>公斤</v>
      </c>
      <c r="P9" s="297" t="s">
        <v>135</v>
      </c>
      <c r="Q9" s="297">
        <v>0.05</v>
      </c>
      <c r="R9" s="51" t="str">
        <f t="shared" si="2"/>
        <v>公斤</v>
      </c>
      <c r="S9" s="297" t="s">
        <v>346</v>
      </c>
      <c r="T9" s="297">
        <v>0.01</v>
      </c>
      <c r="U9" s="51" t="str">
        <f t="shared" si="3"/>
        <v>公斤</v>
      </c>
      <c r="V9" s="159"/>
      <c r="W9" s="159"/>
      <c r="X9" s="51" t="str">
        <f t="shared" si="4"/>
        <v/>
      </c>
      <c r="Y9" s="159"/>
      <c r="Z9" s="159"/>
      <c r="AA9" s="51" t="str">
        <f t="shared" si="5"/>
        <v/>
      </c>
      <c r="AB9" s="136"/>
      <c r="AC9" s="230"/>
      <c r="AD9" s="133"/>
      <c r="AE9" s="104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60"/>
      <c r="AU9" s="60"/>
      <c r="AV9" s="60"/>
      <c r="AW9" s="60"/>
      <c r="AX9" s="60"/>
      <c r="AY9" s="60"/>
      <c r="AZ9" s="60"/>
    </row>
    <row r="10" spans="1:52" ht="16.5">
      <c r="A10" s="254"/>
      <c r="B10" s="129"/>
      <c r="C10" s="130"/>
      <c r="D10" s="130"/>
      <c r="E10" s="204"/>
      <c r="F10" s="130"/>
      <c r="G10" s="130"/>
      <c r="H10" s="205"/>
      <c r="I10" s="131"/>
      <c r="J10" s="298"/>
      <c r="K10" s="159"/>
      <c r="L10" s="51" t="str">
        <f t="shared" si="0"/>
        <v/>
      </c>
      <c r="M10" s="158" t="s">
        <v>135</v>
      </c>
      <c r="N10" s="297">
        <v>0.05</v>
      </c>
      <c r="O10" s="51" t="str">
        <f t="shared" si="1"/>
        <v>公斤</v>
      </c>
      <c r="P10" s="297"/>
      <c r="Q10" s="297"/>
      <c r="R10" s="51" t="str">
        <f t="shared" si="2"/>
        <v/>
      </c>
      <c r="S10" s="297" t="s">
        <v>135</v>
      </c>
      <c r="T10" s="297">
        <v>0.05</v>
      </c>
      <c r="U10" s="51" t="str">
        <f t="shared" si="3"/>
        <v>公斤</v>
      </c>
      <c r="V10" s="159"/>
      <c r="W10" s="159"/>
      <c r="X10" s="51" t="str">
        <f t="shared" si="4"/>
        <v/>
      </c>
      <c r="Y10" s="159"/>
      <c r="Z10" s="159"/>
      <c r="AA10" s="51" t="str">
        <f t="shared" si="5"/>
        <v/>
      </c>
      <c r="AB10" s="136"/>
      <c r="AC10" s="230"/>
      <c r="AD10" s="133"/>
      <c r="AE10" s="104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60"/>
      <c r="AU10" s="60"/>
      <c r="AV10" s="60"/>
      <c r="AW10" s="60"/>
      <c r="AX10" s="60"/>
      <c r="AY10" s="60"/>
      <c r="AZ10" s="60"/>
    </row>
    <row r="11" spans="1:52" ht="17.25" thickBot="1">
      <c r="A11" s="255"/>
      <c r="B11" s="150"/>
      <c r="C11" s="208"/>
      <c r="D11" s="208"/>
      <c r="E11" s="209"/>
      <c r="F11" s="208"/>
      <c r="G11" s="208"/>
      <c r="H11" s="210"/>
      <c r="I11" s="211"/>
      <c r="J11" s="299"/>
      <c r="K11" s="300"/>
      <c r="L11" s="146" t="str">
        <f t="shared" si="0"/>
        <v/>
      </c>
      <c r="M11" s="300"/>
      <c r="N11" s="300"/>
      <c r="O11" s="146" t="str">
        <f t="shared" si="1"/>
        <v/>
      </c>
      <c r="P11" s="300"/>
      <c r="Q11" s="300"/>
      <c r="R11" s="146" t="str">
        <f t="shared" si="2"/>
        <v/>
      </c>
      <c r="S11" s="300"/>
      <c r="T11" s="300"/>
      <c r="U11" s="146" t="str">
        <f t="shared" si="3"/>
        <v/>
      </c>
      <c r="V11" s="212"/>
      <c r="W11" s="212"/>
      <c r="X11" s="146" t="str">
        <f t="shared" si="4"/>
        <v/>
      </c>
      <c r="Y11" s="300"/>
      <c r="Z11" s="300"/>
      <c r="AA11" s="146" t="str">
        <f t="shared" si="5"/>
        <v/>
      </c>
      <c r="AB11" s="147"/>
      <c r="AC11" s="231"/>
      <c r="AD11" s="134"/>
      <c r="AE11" s="105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60"/>
      <c r="AU11" s="60"/>
      <c r="AV11" s="60"/>
      <c r="AW11" s="60"/>
      <c r="AX11" s="60"/>
      <c r="AY11" s="60"/>
      <c r="AZ11" s="60"/>
    </row>
    <row r="12" spans="1:52" ht="16.5">
      <c r="A12" s="253" t="s">
        <v>230</v>
      </c>
      <c r="B12" s="148" t="s">
        <v>108</v>
      </c>
      <c r="C12" s="198">
        <v>5.6</v>
      </c>
      <c r="D12" s="199">
        <v>2.5</v>
      </c>
      <c r="E12" s="200">
        <v>2</v>
      </c>
      <c r="F12" s="149">
        <v>0</v>
      </c>
      <c r="G12" s="149">
        <v>0</v>
      </c>
      <c r="H12" s="201">
        <v>3.1</v>
      </c>
      <c r="I12" s="202">
        <v>781.7</v>
      </c>
      <c r="J12" s="301" t="s">
        <v>253</v>
      </c>
      <c r="K12" s="302"/>
      <c r="L12" s="132"/>
      <c r="M12" s="310" t="s">
        <v>270</v>
      </c>
      <c r="N12" s="304"/>
      <c r="O12" s="132"/>
      <c r="P12" s="301" t="s">
        <v>309</v>
      </c>
      <c r="Q12" s="302"/>
      <c r="R12" s="132"/>
      <c r="S12" s="301" t="s">
        <v>347</v>
      </c>
      <c r="T12" s="302"/>
      <c r="U12" s="132"/>
      <c r="V12" s="203" t="s">
        <v>136</v>
      </c>
      <c r="W12" s="203"/>
      <c r="X12" s="132"/>
      <c r="Y12" s="301" t="s">
        <v>384</v>
      </c>
      <c r="Z12" s="302"/>
      <c r="AA12" s="132"/>
      <c r="AB12" s="145" t="s">
        <v>113</v>
      </c>
      <c r="AC12" s="232"/>
      <c r="AD12" s="158"/>
      <c r="AE12" s="108" t="str">
        <f t="shared" ref="AE12" si="6">A12</f>
        <v>l5</v>
      </c>
      <c r="AF12" s="59" t="str">
        <f>J12</f>
        <v>芝麻飯</v>
      </c>
      <c r="AG12" s="59" t="str">
        <f>J13&amp;" "&amp;J14&amp;" "&amp;J15&amp;" "&amp;J16&amp;" "&amp;J17&amp;" "&amp;J18</f>
        <v xml:space="preserve">米 芝麻(熟)    </v>
      </c>
      <c r="AH12" s="59" t="str">
        <f>M12</f>
        <v>塔香絞肉</v>
      </c>
      <c r="AI12" s="59" t="str">
        <f>M13&amp;" "&amp;M14&amp;" "&amp;M15&amp;" "&amp;M16&amp;" "&amp;M17&amp;" "&amp;M18</f>
        <v xml:space="preserve">豬絞肉 時蔬 九層塔 大蒜  </v>
      </c>
      <c r="AJ12" s="59" t="str">
        <f>P12</f>
        <v>紅仁炒蛋</v>
      </c>
      <c r="AK12" s="59" t="str">
        <f>P13&amp;" "&amp;P14&amp;" "&amp;P15&amp;" "&amp;P16&amp;" "&amp;P17&amp;" "&amp;P18</f>
        <v xml:space="preserve">雞蛋 胡蘿蔔 大蒜   </v>
      </c>
      <c r="AL12" s="59" t="str">
        <f>S12</f>
        <v>蔬菜佃煮</v>
      </c>
      <c r="AM12" s="59" t="str">
        <f>S13&amp;" "&amp;S14&amp;" "&amp;S15&amp;" "&amp;S16&amp;" "&amp;S17&amp;" "&amp;S18</f>
        <v>胡蘿蔔 白蘿蔔 米血 四角油豆腐 柴魚片 味醂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味噌豆腐湯</v>
      </c>
      <c r="AQ12" s="59" t="str">
        <f>Y13&amp;" "&amp;Y14&amp;" "&amp;Y15&amp;" "&amp;Y16&amp;" "&amp;Y17&amp;" "&amp;Y18</f>
        <v xml:space="preserve">豆腐 味噌 柴魚片 洋蔥  </v>
      </c>
      <c r="AR12" s="88" t="str">
        <f>AB12</f>
        <v>點心</v>
      </c>
      <c r="AS12" s="88">
        <f>AC12</f>
        <v>0</v>
      </c>
      <c r="AT12" s="96">
        <f t="shared" ref="AT12" si="7">C12</f>
        <v>5.6</v>
      </c>
      <c r="AU12" s="96">
        <f t="shared" ref="AU12" si="8">H12</f>
        <v>3.1</v>
      </c>
      <c r="AV12" s="96">
        <f t="shared" ref="AV12" si="9">E12</f>
        <v>2</v>
      </c>
      <c r="AW12" s="96">
        <f t="shared" ref="AW12" si="10">D12</f>
        <v>2.5</v>
      </c>
      <c r="AX12" s="96">
        <f t="shared" ref="AX12" si="11">F12</f>
        <v>0</v>
      </c>
      <c r="AY12" s="96">
        <f t="shared" ref="AY12" si="12">G12</f>
        <v>0</v>
      </c>
      <c r="AZ12" s="96">
        <f t="shared" ref="AZ12" si="13">I12</f>
        <v>781.7</v>
      </c>
    </row>
    <row r="13" spans="1:52" ht="16.5">
      <c r="A13" s="254"/>
      <c r="B13" s="129"/>
      <c r="C13" s="130"/>
      <c r="D13" s="130"/>
      <c r="E13" s="204"/>
      <c r="F13" s="130"/>
      <c r="G13" s="130"/>
      <c r="H13" s="205"/>
      <c r="I13" s="131"/>
      <c r="J13" s="298" t="s">
        <v>251</v>
      </c>
      <c r="K13" s="159">
        <v>10</v>
      </c>
      <c r="L13" s="51" t="str">
        <f>IF(K13,"公斤","")</f>
        <v>公斤</v>
      </c>
      <c r="M13" s="118" t="s">
        <v>160</v>
      </c>
      <c r="N13" s="118">
        <v>6.5</v>
      </c>
      <c r="O13" s="51" t="str">
        <f>IF(N13,"公斤","")</f>
        <v>公斤</v>
      </c>
      <c r="P13" s="159" t="s">
        <v>307</v>
      </c>
      <c r="Q13" s="159">
        <v>3.2</v>
      </c>
      <c r="R13" s="51" t="str">
        <f>IF(Q13,"公斤","")</f>
        <v>公斤</v>
      </c>
      <c r="S13" s="159" t="s">
        <v>268</v>
      </c>
      <c r="T13" s="159">
        <v>1</v>
      </c>
      <c r="U13" s="51" t="str">
        <f>IF(T13,"公斤","")</f>
        <v>公斤</v>
      </c>
      <c r="V13" s="159" t="s">
        <v>136</v>
      </c>
      <c r="W13" s="159">
        <v>7</v>
      </c>
      <c r="X13" s="51" t="str">
        <f>IF(W13,"公斤","")</f>
        <v>公斤</v>
      </c>
      <c r="Y13" s="159" t="s">
        <v>208</v>
      </c>
      <c r="Z13" s="159">
        <v>2.5</v>
      </c>
      <c r="AA13" s="51" t="str">
        <f>IF(Z13,"公斤","")</f>
        <v>公斤</v>
      </c>
      <c r="AB13" s="118" t="s">
        <v>113</v>
      </c>
      <c r="AC13" s="230"/>
      <c r="AD13" s="159"/>
      <c r="AE13" s="104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60"/>
      <c r="AU13" s="60"/>
      <c r="AV13" s="60"/>
      <c r="AW13" s="60"/>
      <c r="AX13" s="60"/>
      <c r="AY13" s="60"/>
      <c r="AZ13" s="60"/>
    </row>
    <row r="14" spans="1:52" ht="16.5">
      <c r="A14" s="254"/>
      <c r="B14" s="129" t="s">
        <v>109</v>
      </c>
      <c r="C14" s="206">
        <v>5</v>
      </c>
      <c r="D14" s="130">
        <v>2.2000000000000002</v>
      </c>
      <c r="E14" s="204">
        <v>1.6</v>
      </c>
      <c r="F14" s="130">
        <v>0</v>
      </c>
      <c r="G14" s="130">
        <v>0</v>
      </c>
      <c r="H14" s="207">
        <v>2.8</v>
      </c>
      <c r="I14" s="131">
        <v>692.6</v>
      </c>
      <c r="J14" s="298" t="s">
        <v>254</v>
      </c>
      <c r="K14" s="159">
        <v>0.1</v>
      </c>
      <c r="L14" s="51" t="str">
        <f t="shared" ref="L14:L18" si="14">IF(K14,"公斤","")</f>
        <v>公斤</v>
      </c>
      <c r="M14" s="118" t="s">
        <v>1</v>
      </c>
      <c r="N14" s="118">
        <v>2.5</v>
      </c>
      <c r="O14" s="51" t="str">
        <f t="shared" ref="O14:O18" si="15">IF(N14,"公斤","")</f>
        <v>公斤</v>
      </c>
      <c r="P14" s="159" t="s">
        <v>268</v>
      </c>
      <c r="Q14" s="159">
        <v>4</v>
      </c>
      <c r="R14" s="51" t="str">
        <f t="shared" ref="R14:R18" si="16">IF(Q14,"公斤","")</f>
        <v>公斤</v>
      </c>
      <c r="S14" s="159" t="s">
        <v>348</v>
      </c>
      <c r="T14" s="159">
        <v>3</v>
      </c>
      <c r="U14" s="51" t="str">
        <f t="shared" ref="U14:U18" si="17">IF(T14,"公斤","")</f>
        <v>公斤</v>
      </c>
      <c r="V14" s="154" t="s">
        <v>135</v>
      </c>
      <c r="W14" s="154">
        <v>0.05</v>
      </c>
      <c r="X14" s="51" t="str">
        <f t="shared" ref="X14:X18" si="18">IF(W14,"公斤","")</f>
        <v>公斤</v>
      </c>
      <c r="Y14" s="159" t="s">
        <v>385</v>
      </c>
      <c r="Z14" s="159">
        <v>0.6</v>
      </c>
      <c r="AA14" s="51" t="str">
        <f t="shared" ref="AA14:AA18" si="19">IF(Z14,"公斤","")</f>
        <v>公斤</v>
      </c>
      <c r="AB14" s="136"/>
      <c r="AC14" s="230"/>
      <c r="AD14" s="159"/>
      <c r="AE14" s="104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60"/>
      <c r="AU14" s="60"/>
      <c r="AV14" s="60"/>
      <c r="AW14" s="60"/>
      <c r="AX14" s="60"/>
      <c r="AY14" s="60"/>
      <c r="AZ14" s="60"/>
    </row>
    <row r="15" spans="1:52" ht="16.5">
      <c r="A15" s="254"/>
      <c r="B15" s="129"/>
      <c r="C15" s="130"/>
      <c r="D15" s="130"/>
      <c r="E15" s="204"/>
      <c r="F15" s="130"/>
      <c r="G15" s="130"/>
      <c r="H15" s="205"/>
      <c r="I15" s="131"/>
      <c r="J15" s="298"/>
      <c r="K15" s="159"/>
      <c r="L15" s="51" t="str">
        <f t="shared" si="14"/>
        <v/>
      </c>
      <c r="M15" s="118" t="s">
        <v>129</v>
      </c>
      <c r="N15" s="118">
        <v>0.1</v>
      </c>
      <c r="O15" s="51" t="str">
        <f t="shared" si="15"/>
        <v>公斤</v>
      </c>
      <c r="P15" s="159" t="s">
        <v>135</v>
      </c>
      <c r="Q15" s="159">
        <v>0.05</v>
      </c>
      <c r="R15" s="51" t="str">
        <f t="shared" si="16"/>
        <v>公斤</v>
      </c>
      <c r="S15" s="250" t="s">
        <v>205</v>
      </c>
      <c r="T15" s="159">
        <v>2</v>
      </c>
      <c r="U15" s="51" t="str">
        <f t="shared" si="17"/>
        <v>公斤</v>
      </c>
      <c r="V15" s="159"/>
      <c r="W15" s="159"/>
      <c r="X15" s="51" t="str">
        <f t="shared" si="18"/>
        <v/>
      </c>
      <c r="Y15" s="159" t="s">
        <v>350</v>
      </c>
      <c r="Z15" s="159">
        <v>0.01</v>
      </c>
      <c r="AA15" s="51" t="str">
        <f t="shared" si="19"/>
        <v>公斤</v>
      </c>
      <c r="AB15" s="136"/>
      <c r="AC15" s="230"/>
      <c r="AD15" s="159"/>
      <c r="AE15" s="104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60"/>
      <c r="AU15" s="60"/>
      <c r="AV15" s="60"/>
      <c r="AW15" s="60"/>
      <c r="AX15" s="60"/>
      <c r="AY15" s="60"/>
      <c r="AZ15" s="60"/>
    </row>
    <row r="16" spans="1:52" ht="16.5">
      <c r="A16" s="254"/>
      <c r="B16" s="129"/>
      <c r="C16" s="130"/>
      <c r="D16" s="130"/>
      <c r="E16" s="204"/>
      <c r="F16" s="130"/>
      <c r="G16" s="130"/>
      <c r="H16" s="205"/>
      <c r="I16" s="131"/>
      <c r="J16" s="298"/>
      <c r="K16" s="159"/>
      <c r="L16" s="51" t="str">
        <f t="shared" si="14"/>
        <v/>
      </c>
      <c r="M16" s="118" t="s">
        <v>118</v>
      </c>
      <c r="N16" s="314">
        <v>0.05</v>
      </c>
      <c r="O16" s="51" t="str">
        <f t="shared" si="15"/>
        <v>公斤</v>
      </c>
      <c r="P16" s="159"/>
      <c r="Q16" s="159"/>
      <c r="R16" s="51" t="str">
        <f t="shared" si="16"/>
        <v/>
      </c>
      <c r="S16" s="159" t="s">
        <v>349</v>
      </c>
      <c r="T16" s="159">
        <v>1.7</v>
      </c>
      <c r="U16" s="51" t="str">
        <f t="shared" si="17"/>
        <v>公斤</v>
      </c>
      <c r="V16" s="159"/>
      <c r="W16" s="159"/>
      <c r="X16" s="51" t="str">
        <f t="shared" si="18"/>
        <v/>
      </c>
      <c r="Y16" s="159" t="s">
        <v>209</v>
      </c>
      <c r="Z16" s="159">
        <v>2</v>
      </c>
      <c r="AA16" s="51" t="str">
        <f t="shared" si="19"/>
        <v>公斤</v>
      </c>
      <c r="AB16" s="136"/>
      <c r="AC16" s="230"/>
      <c r="AD16" s="159"/>
      <c r="AE16" s="104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60"/>
      <c r="AU16" s="60"/>
      <c r="AV16" s="60"/>
      <c r="AW16" s="60"/>
      <c r="AX16" s="60"/>
      <c r="AY16" s="60"/>
      <c r="AZ16" s="60"/>
    </row>
    <row r="17" spans="1:52" ht="16.5">
      <c r="A17" s="254"/>
      <c r="B17" s="129"/>
      <c r="C17" s="130"/>
      <c r="D17" s="130"/>
      <c r="E17" s="204"/>
      <c r="F17" s="130"/>
      <c r="G17" s="130"/>
      <c r="H17" s="205"/>
      <c r="I17" s="131"/>
      <c r="J17" s="298"/>
      <c r="K17" s="159"/>
      <c r="L17" s="51" t="str">
        <f t="shared" si="14"/>
        <v/>
      </c>
      <c r="M17" s="118"/>
      <c r="N17" s="118"/>
      <c r="O17" s="51" t="str">
        <f t="shared" si="15"/>
        <v/>
      </c>
      <c r="P17" s="159"/>
      <c r="Q17" s="159"/>
      <c r="R17" s="51" t="str">
        <f t="shared" si="16"/>
        <v/>
      </c>
      <c r="S17" s="159" t="s">
        <v>350</v>
      </c>
      <c r="T17" s="159">
        <v>0.01</v>
      </c>
      <c r="U17" s="51" t="str">
        <f t="shared" si="17"/>
        <v>公斤</v>
      </c>
      <c r="V17" s="159"/>
      <c r="W17" s="159"/>
      <c r="X17" s="51" t="str">
        <f t="shared" si="18"/>
        <v/>
      </c>
      <c r="Y17" s="159"/>
      <c r="Z17" s="159"/>
      <c r="AA17" s="51" t="str">
        <f t="shared" si="19"/>
        <v/>
      </c>
      <c r="AB17" s="136"/>
      <c r="AC17" s="230"/>
      <c r="AD17" s="159"/>
      <c r="AE17" s="104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60"/>
      <c r="AU17" s="60"/>
      <c r="AV17" s="60"/>
      <c r="AW17" s="60"/>
      <c r="AX17" s="60"/>
      <c r="AY17" s="60"/>
      <c r="AZ17" s="60"/>
    </row>
    <row r="18" spans="1:52" ht="17.25" thickBot="1">
      <c r="A18" s="254"/>
      <c r="B18" s="150"/>
      <c r="C18" s="208"/>
      <c r="D18" s="208"/>
      <c r="E18" s="209"/>
      <c r="F18" s="208"/>
      <c r="G18" s="208"/>
      <c r="H18" s="210"/>
      <c r="I18" s="211"/>
      <c r="J18" s="299"/>
      <c r="K18" s="300"/>
      <c r="L18" s="146" t="str">
        <f t="shared" si="14"/>
        <v/>
      </c>
      <c r="M18" s="305"/>
      <c r="N18" s="305"/>
      <c r="O18" s="146" t="str">
        <f t="shared" si="15"/>
        <v/>
      </c>
      <c r="P18" s="300"/>
      <c r="Q18" s="300"/>
      <c r="R18" s="146" t="str">
        <f t="shared" si="16"/>
        <v/>
      </c>
      <c r="S18" s="300" t="s">
        <v>351</v>
      </c>
      <c r="T18" s="299">
        <v>0.01</v>
      </c>
      <c r="U18" s="146" t="str">
        <f t="shared" si="17"/>
        <v>公斤</v>
      </c>
      <c r="V18" s="212"/>
      <c r="W18" s="212"/>
      <c r="X18" s="146" t="str">
        <f t="shared" si="18"/>
        <v/>
      </c>
      <c r="Y18" s="300"/>
      <c r="Z18" s="300"/>
      <c r="AA18" s="146" t="str">
        <f t="shared" si="19"/>
        <v/>
      </c>
      <c r="AB18" s="147"/>
      <c r="AC18" s="259"/>
      <c r="AD18" s="160"/>
      <c r="AE18" s="105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60"/>
      <c r="AU18" s="60"/>
      <c r="AV18" s="60"/>
      <c r="AW18" s="60"/>
      <c r="AX18" s="60"/>
      <c r="AY18" s="60"/>
      <c r="AZ18" s="60"/>
    </row>
    <row r="19" spans="1:52" ht="16.5">
      <c r="A19" s="256" t="s">
        <v>231</v>
      </c>
      <c r="B19" s="148" t="s">
        <v>108</v>
      </c>
      <c r="C19" s="198">
        <v>5</v>
      </c>
      <c r="D19" s="199">
        <v>2.6</v>
      </c>
      <c r="E19" s="200">
        <v>2.5</v>
      </c>
      <c r="F19" s="149">
        <v>0</v>
      </c>
      <c r="G19" s="149">
        <v>0</v>
      </c>
      <c r="H19" s="201">
        <v>2.7</v>
      </c>
      <c r="I19" s="202">
        <v>733.2</v>
      </c>
      <c r="J19" s="301" t="s">
        <v>255</v>
      </c>
      <c r="K19" s="302"/>
      <c r="L19" s="132"/>
      <c r="M19" s="315" t="s">
        <v>271</v>
      </c>
      <c r="N19" s="316"/>
      <c r="O19" s="132"/>
      <c r="P19" s="334" t="s">
        <v>310</v>
      </c>
      <c r="Q19" s="302"/>
      <c r="R19" s="132"/>
      <c r="S19" s="318" t="s">
        <v>352</v>
      </c>
      <c r="T19" s="302"/>
      <c r="U19" s="132"/>
      <c r="V19" s="203" t="s">
        <v>136</v>
      </c>
      <c r="W19" s="203"/>
      <c r="X19" s="132"/>
      <c r="Y19" s="301" t="s">
        <v>386</v>
      </c>
      <c r="Z19" s="302"/>
      <c r="AA19" s="132"/>
      <c r="AB19" s="145" t="s">
        <v>113</v>
      </c>
      <c r="AC19" s="260"/>
      <c r="AD19" s="161"/>
      <c r="AE19" s="108" t="str">
        <f t="shared" ref="AE19" si="20">A19</f>
        <v>m1</v>
      </c>
      <c r="AF19" s="59" t="str">
        <f>J19</f>
        <v>白米飯</v>
      </c>
      <c r="AG19" s="59" t="str">
        <f>J20&amp;" "&amp;J21&amp;" "&amp;J22&amp;" "&amp;J23&amp;" "&amp;J24&amp;" "&amp;J25</f>
        <v xml:space="preserve">米     </v>
      </c>
      <c r="AH19" s="59" t="str">
        <f>M19</f>
        <v>家常豬腳</v>
      </c>
      <c r="AI19" s="59" t="str">
        <f>M20&amp;" "&amp;M21&amp;" "&amp;M22&amp;" "&amp;M23&amp;" "&amp;M24&amp;" "&amp;M25</f>
        <v xml:space="preserve">豬腳 豬後腿肉 麻竹筍干 大蒜  </v>
      </c>
      <c r="AJ19" s="59" t="str">
        <f>P19</f>
        <v>海結豆干</v>
      </c>
      <c r="AK19" s="59" t="str">
        <f>P20&amp;" "&amp;P21&amp;" "&amp;P22&amp;" "&amp;P23&amp;" "&amp;P24&amp;" "&amp;P25</f>
        <v xml:space="preserve">乾海帶 豆干 大蒜   </v>
      </c>
      <c r="AL19" s="59" t="str">
        <f>S19</f>
        <v>奶油白菜</v>
      </c>
      <c r="AM19" s="59" t="str">
        <f>S20&amp;" "&amp;S21&amp;" "&amp;S22&amp;" "&amp;S23&amp;" "&amp;S24&amp;" "&amp;S25</f>
        <v xml:space="preserve">結球白菜 鴻喜菇 大蒜 奶油(固態)  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蘿蔔大骨湯</v>
      </c>
      <c r="AQ19" s="59" t="str">
        <f>Y20&amp;" "&amp;Y21&amp;" "&amp;Y22&amp;" "&amp;Y23&amp;" "&amp;Y24&amp;" "&amp;Y25</f>
        <v xml:space="preserve">白蘿蔔 大骨 胡蘿蔔 薑  </v>
      </c>
      <c r="AR19" s="88" t="str">
        <f>AB19</f>
        <v>點心</v>
      </c>
      <c r="AS19" s="88">
        <f>AC19</f>
        <v>0</v>
      </c>
      <c r="AT19" s="96">
        <f t="shared" ref="AT19" si="21">C19</f>
        <v>5</v>
      </c>
      <c r="AU19" s="96">
        <f t="shared" ref="AU19" si="22">H19</f>
        <v>2.7</v>
      </c>
      <c r="AV19" s="96">
        <f t="shared" ref="AV19" si="23">E19</f>
        <v>2.5</v>
      </c>
      <c r="AW19" s="96">
        <f t="shared" ref="AW19" si="24">D19</f>
        <v>2.6</v>
      </c>
      <c r="AX19" s="96">
        <f t="shared" ref="AX19" si="25">F19</f>
        <v>0</v>
      </c>
      <c r="AY19" s="96">
        <f t="shared" ref="AY19" si="26">G19</f>
        <v>0</v>
      </c>
      <c r="AZ19" s="96">
        <f t="shared" ref="AZ19" si="27">I19</f>
        <v>733.2</v>
      </c>
    </row>
    <row r="20" spans="1:52" ht="16.5">
      <c r="A20" s="257"/>
      <c r="B20" s="129"/>
      <c r="C20" s="130"/>
      <c r="D20" s="130"/>
      <c r="E20" s="204"/>
      <c r="F20" s="130"/>
      <c r="G20" s="130"/>
      <c r="H20" s="205"/>
      <c r="I20" s="131"/>
      <c r="J20" s="298" t="s">
        <v>251</v>
      </c>
      <c r="K20" s="159">
        <v>10</v>
      </c>
      <c r="L20" s="51" t="str">
        <f>IF(K20,"公斤","")</f>
        <v>公斤</v>
      </c>
      <c r="M20" s="314" t="s">
        <v>272</v>
      </c>
      <c r="N20" s="314">
        <v>3.5</v>
      </c>
      <c r="O20" s="51" t="str">
        <f>IF(N20,"公斤","")</f>
        <v>公斤</v>
      </c>
      <c r="P20" s="159" t="s">
        <v>311</v>
      </c>
      <c r="Q20" s="159">
        <v>1</v>
      </c>
      <c r="R20" s="51" t="str">
        <f>IF(Q20,"公斤","")</f>
        <v>公斤</v>
      </c>
      <c r="S20" s="297" t="s">
        <v>353</v>
      </c>
      <c r="T20" s="297">
        <v>6</v>
      </c>
      <c r="U20" s="51" t="str">
        <f>IF(T20,"公斤","")</f>
        <v>公斤</v>
      </c>
      <c r="V20" s="159" t="s">
        <v>136</v>
      </c>
      <c r="W20" s="159">
        <v>7</v>
      </c>
      <c r="X20" s="51" t="str">
        <f>IF(W20,"公斤","")</f>
        <v>公斤</v>
      </c>
      <c r="Y20" s="159" t="s">
        <v>348</v>
      </c>
      <c r="Z20" s="159">
        <v>3.5</v>
      </c>
      <c r="AA20" s="51" t="str">
        <f>IF(Z20,"公斤","")</f>
        <v>公斤</v>
      </c>
      <c r="AB20" s="118" t="s">
        <v>113</v>
      </c>
      <c r="AC20" s="261"/>
      <c r="AD20" s="162"/>
      <c r="AE20" s="104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60"/>
      <c r="AU20" s="60"/>
      <c r="AV20" s="60"/>
      <c r="AW20" s="60"/>
      <c r="AX20" s="60"/>
      <c r="AY20" s="60"/>
      <c r="AZ20" s="60"/>
    </row>
    <row r="21" spans="1:52" ht="16.5">
      <c r="A21" s="257"/>
      <c r="B21" s="129" t="s">
        <v>109</v>
      </c>
      <c r="C21" s="206">
        <v>5</v>
      </c>
      <c r="D21" s="130">
        <v>2.2000000000000002</v>
      </c>
      <c r="E21" s="204">
        <v>1.7</v>
      </c>
      <c r="F21" s="130">
        <v>0</v>
      </c>
      <c r="G21" s="130">
        <v>0</v>
      </c>
      <c r="H21" s="207">
        <v>2.7</v>
      </c>
      <c r="I21" s="131">
        <v>696.9</v>
      </c>
      <c r="J21" s="298"/>
      <c r="K21" s="159"/>
      <c r="L21" s="51" t="str">
        <f t="shared" ref="L21:L25" si="28">IF(K21,"公斤","")</f>
        <v/>
      </c>
      <c r="M21" s="314" t="s">
        <v>117</v>
      </c>
      <c r="N21" s="314">
        <v>3</v>
      </c>
      <c r="O21" s="51" t="str">
        <f t="shared" ref="O21:O25" si="29">IF(N21,"公斤","")</f>
        <v>公斤</v>
      </c>
      <c r="P21" s="159" t="s">
        <v>185</v>
      </c>
      <c r="Q21" s="159">
        <v>4</v>
      </c>
      <c r="R21" s="51" t="str">
        <f t="shared" ref="R21:R25" si="30">IF(Q21,"公斤","")</f>
        <v>公斤</v>
      </c>
      <c r="S21" s="297" t="s">
        <v>336</v>
      </c>
      <c r="T21" s="297">
        <v>1</v>
      </c>
      <c r="U21" s="51" t="str">
        <f t="shared" ref="U21:U25" si="31">IF(T21,"公斤","")</f>
        <v>公斤</v>
      </c>
      <c r="V21" s="154" t="s">
        <v>135</v>
      </c>
      <c r="W21" s="154">
        <v>0.05</v>
      </c>
      <c r="X21" s="51" t="str">
        <f t="shared" ref="X21:X25" si="32">IF(W21,"公斤","")</f>
        <v>公斤</v>
      </c>
      <c r="Y21" s="297" t="s">
        <v>387</v>
      </c>
      <c r="Z21" s="297">
        <v>1</v>
      </c>
      <c r="AA21" s="51" t="str">
        <f t="shared" ref="AA21:AA25" si="33">IF(Z21,"公斤","")</f>
        <v>公斤</v>
      </c>
      <c r="AB21" s="136"/>
      <c r="AC21" s="261"/>
      <c r="AD21" s="162"/>
      <c r="AE21" s="104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60"/>
      <c r="AU21" s="60"/>
      <c r="AV21" s="60"/>
      <c r="AW21" s="60"/>
      <c r="AX21" s="60"/>
      <c r="AY21" s="60"/>
      <c r="AZ21" s="60"/>
    </row>
    <row r="22" spans="1:52" ht="16.5">
      <c r="A22" s="257"/>
      <c r="B22" s="129"/>
      <c r="C22" s="130"/>
      <c r="D22" s="130"/>
      <c r="E22" s="204"/>
      <c r="F22" s="130"/>
      <c r="G22" s="130"/>
      <c r="H22" s="205"/>
      <c r="I22" s="131"/>
      <c r="J22" s="298"/>
      <c r="K22" s="159"/>
      <c r="L22" s="51" t="str">
        <f t="shared" si="28"/>
        <v/>
      </c>
      <c r="M22" s="314" t="s">
        <v>157</v>
      </c>
      <c r="N22" s="314">
        <v>3</v>
      </c>
      <c r="O22" s="51" t="str">
        <f t="shared" si="29"/>
        <v>公斤</v>
      </c>
      <c r="P22" s="159" t="s">
        <v>135</v>
      </c>
      <c r="Q22" s="159">
        <v>0.05</v>
      </c>
      <c r="R22" s="51" t="str">
        <f t="shared" si="30"/>
        <v>公斤</v>
      </c>
      <c r="S22" s="340" t="s">
        <v>135</v>
      </c>
      <c r="T22" s="340">
        <v>0.05</v>
      </c>
      <c r="U22" s="51" t="str">
        <f t="shared" si="31"/>
        <v>公斤</v>
      </c>
      <c r="V22" s="159"/>
      <c r="W22" s="159"/>
      <c r="X22" s="51" t="str">
        <f t="shared" si="32"/>
        <v/>
      </c>
      <c r="Y22" s="159" t="s">
        <v>268</v>
      </c>
      <c r="Z22" s="159">
        <v>0.5</v>
      </c>
      <c r="AA22" s="51" t="str">
        <f t="shared" si="33"/>
        <v>公斤</v>
      </c>
      <c r="AB22" s="136"/>
      <c r="AC22" s="261"/>
      <c r="AD22" s="162"/>
      <c r="AE22" s="104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60"/>
      <c r="AU22" s="60"/>
      <c r="AV22" s="60"/>
      <c r="AW22" s="60"/>
      <c r="AX22" s="60"/>
      <c r="AY22" s="60"/>
      <c r="AZ22" s="60"/>
    </row>
    <row r="23" spans="1:52" ht="16.5">
      <c r="A23" s="257"/>
      <c r="B23" s="129"/>
      <c r="C23" s="130"/>
      <c r="D23" s="130"/>
      <c r="E23" s="204"/>
      <c r="F23" s="130"/>
      <c r="G23" s="130"/>
      <c r="H23" s="205"/>
      <c r="I23" s="131"/>
      <c r="J23" s="298"/>
      <c r="K23" s="159"/>
      <c r="L23" s="51" t="str">
        <f t="shared" si="28"/>
        <v/>
      </c>
      <c r="M23" s="314" t="s">
        <v>118</v>
      </c>
      <c r="N23" s="314">
        <v>0.05</v>
      </c>
      <c r="O23" s="51" t="str">
        <f t="shared" si="29"/>
        <v>公斤</v>
      </c>
      <c r="P23" s="159"/>
      <c r="Q23" s="159"/>
      <c r="R23" s="51" t="str">
        <f t="shared" si="30"/>
        <v/>
      </c>
      <c r="S23" s="341" t="s">
        <v>354</v>
      </c>
      <c r="T23" s="341">
        <v>0.6</v>
      </c>
      <c r="U23" s="51" t="str">
        <f t="shared" si="31"/>
        <v>公斤</v>
      </c>
      <c r="V23" s="159"/>
      <c r="W23" s="159"/>
      <c r="X23" s="51" t="str">
        <f t="shared" si="32"/>
        <v/>
      </c>
      <c r="Y23" s="159" t="s">
        <v>360</v>
      </c>
      <c r="Z23" s="159">
        <v>0.05</v>
      </c>
      <c r="AA23" s="51" t="str">
        <f t="shared" si="33"/>
        <v>公斤</v>
      </c>
      <c r="AB23" s="136"/>
      <c r="AC23" s="261"/>
      <c r="AD23" s="162"/>
      <c r="AE23" s="104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60"/>
      <c r="AU23" s="60"/>
      <c r="AV23" s="60"/>
      <c r="AW23" s="60"/>
      <c r="AX23" s="60"/>
      <c r="AY23" s="60"/>
      <c r="AZ23" s="60"/>
    </row>
    <row r="24" spans="1:52" ht="16.5">
      <c r="A24" s="257"/>
      <c r="B24" s="129"/>
      <c r="C24" s="130"/>
      <c r="D24" s="130"/>
      <c r="E24" s="204"/>
      <c r="F24" s="130"/>
      <c r="G24" s="130"/>
      <c r="H24" s="205"/>
      <c r="I24" s="131"/>
      <c r="J24" s="298"/>
      <c r="K24" s="159"/>
      <c r="L24" s="51" t="str">
        <f t="shared" si="28"/>
        <v/>
      </c>
      <c r="M24" s="314"/>
      <c r="N24" s="314"/>
      <c r="O24" s="51" t="str">
        <f t="shared" si="29"/>
        <v/>
      </c>
      <c r="P24" s="159"/>
      <c r="Q24" s="159"/>
      <c r="R24" s="51" t="str">
        <f t="shared" si="30"/>
        <v/>
      </c>
      <c r="S24" s="341"/>
      <c r="T24" s="341"/>
      <c r="U24" s="51" t="str">
        <f t="shared" si="31"/>
        <v/>
      </c>
      <c r="V24" s="159"/>
      <c r="W24" s="159"/>
      <c r="X24" s="51" t="str">
        <f t="shared" si="32"/>
        <v/>
      </c>
      <c r="Y24" s="159"/>
      <c r="Z24" s="159"/>
      <c r="AA24" s="51" t="str">
        <f t="shared" si="33"/>
        <v/>
      </c>
      <c r="AB24" s="136"/>
      <c r="AC24" s="261"/>
      <c r="AD24" s="162"/>
      <c r="AE24" s="104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60"/>
      <c r="AU24" s="60"/>
      <c r="AV24" s="60"/>
      <c r="AW24" s="60"/>
      <c r="AX24" s="60"/>
      <c r="AY24" s="60"/>
      <c r="AZ24" s="60"/>
    </row>
    <row r="25" spans="1:52" ht="17.25" thickBot="1">
      <c r="A25" s="258"/>
      <c r="B25" s="150"/>
      <c r="C25" s="208"/>
      <c r="D25" s="208"/>
      <c r="E25" s="209"/>
      <c r="F25" s="208"/>
      <c r="G25" s="208"/>
      <c r="H25" s="210"/>
      <c r="I25" s="211"/>
      <c r="J25" s="299"/>
      <c r="K25" s="300"/>
      <c r="L25" s="146" t="str">
        <f t="shared" si="28"/>
        <v/>
      </c>
      <c r="M25" s="305"/>
      <c r="N25" s="305"/>
      <c r="O25" s="146" t="str">
        <f t="shared" si="29"/>
        <v/>
      </c>
      <c r="P25" s="300"/>
      <c r="Q25" s="300"/>
      <c r="R25" s="146" t="str">
        <f t="shared" si="30"/>
        <v/>
      </c>
      <c r="S25" s="342"/>
      <c r="T25" s="342"/>
      <c r="U25" s="146" t="str">
        <f t="shared" si="31"/>
        <v/>
      </c>
      <c r="V25" s="212"/>
      <c r="W25" s="212"/>
      <c r="X25" s="146" t="str">
        <f t="shared" si="32"/>
        <v/>
      </c>
      <c r="Y25" s="300"/>
      <c r="Z25" s="300"/>
      <c r="AA25" s="146" t="str">
        <f t="shared" si="33"/>
        <v/>
      </c>
      <c r="AB25" s="147"/>
      <c r="AC25" s="262"/>
      <c r="AD25" s="163"/>
      <c r="AE25" s="105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60"/>
      <c r="AU25" s="60"/>
      <c r="AV25" s="60"/>
      <c r="AW25" s="60"/>
      <c r="AX25" s="60"/>
      <c r="AY25" s="60"/>
      <c r="AZ25" s="60"/>
    </row>
    <row r="26" spans="1:52" ht="16.5">
      <c r="A26" s="256" t="s">
        <v>232</v>
      </c>
      <c r="B26" s="148" t="s">
        <v>108</v>
      </c>
      <c r="C26" s="198">
        <v>5</v>
      </c>
      <c r="D26" s="199">
        <v>2.6</v>
      </c>
      <c r="E26" s="200">
        <v>2.4</v>
      </c>
      <c r="F26" s="149">
        <v>0</v>
      </c>
      <c r="G26" s="149">
        <v>0</v>
      </c>
      <c r="H26" s="201">
        <v>2.8</v>
      </c>
      <c r="I26" s="202">
        <v>735.5</v>
      </c>
      <c r="J26" s="301" t="s">
        <v>250</v>
      </c>
      <c r="K26" s="302"/>
      <c r="L26" s="132"/>
      <c r="M26" s="311" t="s">
        <v>273</v>
      </c>
      <c r="N26" s="302"/>
      <c r="O26" s="132"/>
      <c r="P26" s="318" t="s">
        <v>312</v>
      </c>
      <c r="Q26" s="302"/>
      <c r="R26" s="132"/>
      <c r="S26" s="318" t="s">
        <v>355</v>
      </c>
      <c r="T26" s="302"/>
      <c r="U26" s="132"/>
      <c r="V26" s="203" t="s">
        <v>136</v>
      </c>
      <c r="W26" s="203"/>
      <c r="X26" s="132"/>
      <c r="Y26" s="251" t="s">
        <v>388</v>
      </c>
      <c r="Z26" s="302"/>
      <c r="AA26" s="132"/>
      <c r="AB26" s="145" t="s">
        <v>113</v>
      </c>
      <c r="AC26" s="260"/>
      <c r="AD26" s="158"/>
      <c r="AE26" s="108" t="str">
        <f t="shared" ref="AE26" si="34">A26</f>
        <v>m2</v>
      </c>
      <c r="AF26" s="59" t="str">
        <f>J26</f>
        <v>糙米飯</v>
      </c>
      <c r="AG26" s="59" t="str">
        <f>J27&amp;" "&amp;J28&amp;" "&amp;J29&amp;" "&amp;J30&amp;" "&amp;J31&amp;" "&amp;J32</f>
        <v xml:space="preserve">米 糙米    </v>
      </c>
      <c r="AH26" s="59" t="str">
        <f>M26</f>
        <v>沙茶鮮魚</v>
      </c>
      <c r="AI26" s="59" t="str">
        <f>M27&amp;" "&amp;M28&amp;" "&amp;M29&amp;" "&amp;M30&amp;" "&amp;M31&amp;" "&amp;M32</f>
        <v xml:space="preserve">鮮魚丁 冷凍玉米筍 洋蔥 沙茶醬  </v>
      </c>
      <c r="AJ26" s="59" t="str">
        <f>P26</f>
        <v>刈薯炒蛋</v>
      </c>
      <c r="AK26" s="59" t="str">
        <f>P27&amp;" "&amp;P28&amp;" "&amp;P29&amp;" "&amp;P30&amp;" "&amp;P31&amp;" "&amp;P32</f>
        <v xml:space="preserve">刈薯 雞蛋 胡蘿蔔   </v>
      </c>
      <c r="AL26" s="59" t="str">
        <f>S26</f>
        <v>麵筋玉菜</v>
      </c>
      <c r="AM26" s="59" t="str">
        <f>S27&amp;" "&amp;S28&amp;" "&amp;S29&amp;" "&amp;S30&amp;" "&amp;S31&amp;" "&amp;S32</f>
        <v xml:space="preserve">甘藍 麵筋泡 大蒜  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紫菜菇菇湯</v>
      </c>
      <c r="AQ26" s="59" t="str">
        <f>Y27&amp;" "&amp;Y28&amp;" "&amp;Y29&amp;" "&amp;Y30&amp;" "&amp;Y31&amp;" "&amp;Y32</f>
        <v xml:space="preserve">紫菜 珍菇 薑   </v>
      </c>
      <c r="AR26" s="88" t="str">
        <f>AB26</f>
        <v>點心</v>
      </c>
      <c r="AS26" s="88">
        <f>AC26</f>
        <v>0</v>
      </c>
      <c r="AT26" s="96">
        <f t="shared" ref="AT26" si="35">C26</f>
        <v>5</v>
      </c>
      <c r="AU26" s="96">
        <f t="shared" ref="AU26" si="36">H26</f>
        <v>2.8</v>
      </c>
      <c r="AV26" s="96">
        <f t="shared" ref="AV26" si="37">E26</f>
        <v>2.4</v>
      </c>
      <c r="AW26" s="96">
        <f t="shared" ref="AW26" si="38">D26</f>
        <v>2.6</v>
      </c>
      <c r="AX26" s="96">
        <f t="shared" ref="AX26" si="39">F26</f>
        <v>0</v>
      </c>
      <c r="AY26" s="96">
        <f t="shared" ref="AY26" si="40">G26</f>
        <v>0</v>
      </c>
      <c r="AZ26" s="96">
        <f t="shared" ref="AZ26" si="41">I26</f>
        <v>735.5</v>
      </c>
    </row>
    <row r="27" spans="1:52" ht="16.5">
      <c r="A27" s="257"/>
      <c r="B27" s="129"/>
      <c r="C27" s="130"/>
      <c r="D27" s="130"/>
      <c r="E27" s="204"/>
      <c r="F27" s="130"/>
      <c r="G27" s="130"/>
      <c r="H27" s="205"/>
      <c r="I27" s="131"/>
      <c r="J27" s="298" t="s">
        <v>251</v>
      </c>
      <c r="K27" s="159">
        <v>7</v>
      </c>
      <c r="L27" s="51" t="str">
        <f t="shared" ref="L27:L74" si="42">IF(K27,"公斤","")</f>
        <v>公斤</v>
      </c>
      <c r="M27" s="158" t="s">
        <v>274</v>
      </c>
      <c r="N27" s="297">
        <v>6.5</v>
      </c>
      <c r="O27" s="51" t="str">
        <f t="shared" ref="O27:O74" si="43">IF(N27,"公斤","")</f>
        <v>公斤</v>
      </c>
      <c r="P27" s="297" t="s">
        <v>313</v>
      </c>
      <c r="Q27" s="297">
        <v>4</v>
      </c>
      <c r="R27" s="51" t="str">
        <f t="shared" ref="R27:R74" si="44">IF(Q27,"公斤","")</f>
        <v>公斤</v>
      </c>
      <c r="S27" s="297" t="s">
        <v>356</v>
      </c>
      <c r="T27" s="297">
        <v>6.5</v>
      </c>
      <c r="U27" s="51" t="str">
        <f t="shared" ref="U27:U74" si="45">IF(T27,"公斤","")</f>
        <v>公斤</v>
      </c>
      <c r="V27" s="159" t="s">
        <v>136</v>
      </c>
      <c r="W27" s="159">
        <v>7</v>
      </c>
      <c r="X27" s="51" t="str">
        <f t="shared" ref="X27:X74" si="46">IF(W27,"公斤","")</f>
        <v>公斤</v>
      </c>
      <c r="Y27" s="250" t="s">
        <v>389</v>
      </c>
      <c r="Z27" s="159">
        <v>0.2</v>
      </c>
      <c r="AA27" s="51" t="str">
        <f t="shared" ref="AA27:AA74" si="47">IF(Z27,"公斤","")</f>
        <v>公斤</v>
      </c>
      <c r="AB27" s="118" t="s">
        <v>113</v>
      </c>
      <c r="AC27" s="261"/>
      <c r="AD27" s="159"/>
      <c r="AE27" s="104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60"/>
      <c r="AU27" s="60"/>
      <c r="AV27" s="60"/>
      <c r="AW27" s="60"/>
      <c r="AX27" s="60"/>
      <c r="AY27" s="60"/>
      <c r="AZ27" s="60"/>
    </row>
    <row r="28" spans="1:52" ht="16.5">
      <c r="A28" s="257"/>
      <c r="B28" s="129" t="s">
        <v>109</v>
      </c>
      <c r="C28" s="206">
        <v>5</v>
      </c>
      <c r="D28" s="130">
        <v>2.1</v>
      </c>
      <c r="E28" s="204">
        <v>1.7</v>
      </c>
      <c r="F28" s="130">
        <v>0</v>
      </c>
      <c r="G28" s="130">
        <v>0</v>
      </c>
      <c r="H28" s="207">
        <v>2.5</v>
      </c>
      <c r="I28" s="131">
        <v>672.1</v>
      </c>
      <c r="J28" s="298" t="s">
        <v>252</v>
      </c>
      <c r="K28" s="159">
        <v>3</v>
      </c>
      <c r="L28" s="51" t="str">
        <f t="shared" si="42"/>
        <v>公斤</v>
      </c>
      <c r="M28" s="317" t="s">
        <v>206</v>
      </c>
      <c r="N28" s="297">
        <v>2</v>
      </c>
      <c r="O28" s="51" t="str">
        <f t="shared" si="43"/>
        <v>公斤</v>
      </c>
      <c r="P28" s="297" t="s">
        <v>307</v>
      </c>
      <c r="Q28" s="297">
        <v>1.7</v>
      </c>
      <c r="R28" s="51" t="str">
        <f t="shared" si="44"/>
        <v>公斤</v>
      </c>
      <c r="S28" s="297" t="s">
        <v>357</v>
      </c>
      <c r="T28" s="297">
        <v>0.5</v>
      </c>
      <c r="U28" s="51" t="str">
        <f t="shared" si="45"/>
        <v>公斤</v>
      </c>
      <c r="V28" s="154" t="s">
        <v>135</v>
      </c>
      <c r="W28" s="154">
        <v>0.05</v>
      </c>
      <c r="X28" s="51" t="str">
        <f t="shared" si="46"/>
        <v>公斤</v>
      </c>
      <c r="Y28" s="250" t="s">
        <v>390</v>
      </c>
      <c r="Z28" s="159">
        <v>3</v>
      </c>
      <c r="AA28" s="51" t="str">
        <f t="shared" si="47"/>
        <v>公斤</v>
      </c>
      <c r="AB28" s="136"/>
      <c r="AC28" s="261"/>
      <c r="AD28" s="159"/>
      <c r="AE28" s="104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60"/>
      <c r="AU28" s="60"/>
      <c r="AV28" s="60"/>
      <c r="AW28" s="60"/>
      <c r="AX28" s="60"/>
      <c r="AY28" s="60"/>
      <c r="AZ28" s="60"/>
    </row>
    <row r="29" spans="1:52" ht="16.5">
      <c r="A29" s="257"/>
      <c r="B29" s="129"/>
      <c r="C29" s="130"/>
      <c r="D29" s="130"/>
      <c r="E29" s="204"/>
      <c r="F29" s="130"/>
      <c r="G29" s="130"/>
      <c r="H29" s="205"/>
      <c r="I29" s="131"/>
      <c r="J29" s="298"/>
      <c r="K29" s="159"/>
      <c r="L29" s="51" t="str">
        <f t="shared" si="42"/>
        <v/>
      </c>
      <c r="M29" s="158" t="s">
        <v>209</v>
      </c>
      <c r="N29" s="297">
        <v>2</v>
      </c>
      <c r="O29" s="51" t="str">
        <f t="shared" si="43"/>
        <v>公斤</v>
      </c>
      <c r="P29" s="159" t="s">
        <v>268</v>
      </c>
      <c r="Q29" s="159">
        <v>1</v>
      </c>
      <c r="R29" s="51" t="str">
        <f t="shared" si="44"/>
        <v>公斤</v>
      </c>
      <c r="S29" s="297" t="s">
        <v>135</v>
      </c>
      <c r="T29" s="297">
        <v>0.05</v>
      </c>
      <c r="U29" s="51" t="str">
        <f t="shared" si="45"/>
        <v>公斤</v>
      </c>
      <c r="V29" s="159"/>
      <c r="W29" s="159"/>
      <c r="X29" s="51" t="str">
        <f t="shared" si="46"/>
        <v/>
      </c>
      <c r="Y29" s="159" t="s">
        <v>360</v>
      </c>
      <c r="Z29" s="159">
        <v>0.05</v>
      </c>
      <c r="AA29" s="51" t="str">
        <f t="shared" si="47"/>
        <v>公斤</v>
      </c>
      <c r="AB29" s="136"/>
      <c r="AC29" s="261"/>
      <c r="AD29" s="159"/>
      <c r="AE29" s="104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60"/>
      <c r="AU29" s="60"/>
      <c r="AV29" s="60"/>
      <c r="AW29" s="60"/>
      <c r="AX29" s="60"/>
      <c r="AY29" s="60"/>
      <c r="AZ29" s="60"/>
    </row>
    <row r="30" spans="1:52" ht="16.5">
      <c r="A30" s="257"/>
      <c r="B30" s="129"/>
      <c r="C30" s="130"/>
      <c r="D30" s="130"/>
      <c r="E30" s="204"/>
      <c r="F30" s="130"/>
      <c r="G30" s="130"/>
      <c r="H30" s="205"/>
      <c r="I30" s="131"/>
      <c r="J30" s="298"/>
      <c r="K30" s="159"/>
      <c r="L30" s="51" t="str">
        <f t="shared" si="42"/>
        <v/>
      </c>
      <c r="M30" s="118" t="s">
        <v>184</v>
      </c>
      <c r="N30" s="297">
        <v>0.3</v>
      </c>
      <c r="O30" s="51" t="str">
        <f t="shared" si="43"/>
        <v>公斤</v>
      </c>
      <c r="P30" s="297"/>
      <c r="Q30" s="297"/>
      <c r="R30" s="51" t="str">
        <f t="shared" si="44"/>
        <v/>
      </c>
      <c r="S30" s="297"/>
      <c r="T30" s="297"/>
      <c r="U30" s="51" t="str">
        <f t="shared" si="45"/>
        <v/>
      </c>
      <c r="V30" s="159"/>
      <c r="W30" s="159"/>
      <c r="X30" s="51" t="str">
        <f t="shared" si="46"/>
        <v/>
      </c>
      <c r="Y30" s="159"/>
      <c r="Z30" s="159"/>
      <c r="AA30" s="51" t="str">
        <f t="shared" si="47"/>
        <v/>
      </c>
      <c r="AB30" s="136"/>
      <c r="AC30" s="261"/>
      <c r="AD30" s="159"/>
      <c r="AE30" s="104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60"/>
      <c r="AU30" s="60"/>
      <c r="AV30" s="60"/>
      <c r="AW30" s="60"/>
      <c r="AX30" s="60"/>
      <c r="AY30" s="60"/>
      <c r="AZ30" s="60"/>
    </row>
    <row r="31" spans="1:52" ht="16.5">
      <c r="A31" s="257"/>
      <c r="B31" s="129"/>
      <c r="C31" s="130"/>
      <c r="D31" s="130"/>
      <c r="E31" s="204"/>
      <c r="F31" s="130"/>
      <c r="G31" s="130"/>
      <c r="H31" s="205"/>
      <c r="I31" s="131"/>
      <c r="J31" s="298"/>
      <c r="K31" s="159"/>
      <c r="L31" s="51" t="str">
        <f t="shared" si="42"/>
        <v/>
      </c>
      <c r="M31" s="158"/>
      <c r="N31" s="297"/>
      <c r="O31" s="51" t="str">
        <f t="shared" si="43"/>
        <v/>
      </c>
      <c r="P31" s="297"/>
      <c r="Q31" s="297"/>
      <c r="R31" s="51" t="str">
        <f t="shared" si="44"/>
        <v/>
      </c>
      <c r="S31" s="297"/>
      <c r="T31" s="297"/>
      <c r="U31" s="51" t="str">
        <f t="shared" si="45"/>
        <v/>
      </c>
      <c r="V31" s="159"/>
      <c r="W31" s="159"/>
      <c r="X31" s="51" t="str">
        <f t="shared" si="46"/>
        <v/>
      </c>
      <c r="Y31" s="159"/>
      <c r="Z31" s="159"/>
      <c r="AA31" s="51" t="str">
        <f t="shared" si="47"/>
        <v/>
      </c>
      <c r="AB31" s="136"/>
      <c r="AC31" s="261"/>
      <c r="AD31" s="159"/>
      <c r="AE31" s="104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60"/>
      <c r="AU31" s="60"/>
      <c r="AV31" s="60"/>
      <c r="AW31" s="60"/>
      <c r="AX31" s="60"/>
      <c r="AY31" s="60"/>
      <c r="AZ31" s="60"/>
    </row>
    <row r="32" spans="1:52" ht="17.25" thickBot="1">
      <c r="A32" s="258"/>
      <c r="B32" s="150"/>
      <c r="C32" s="208"/>
      <c r="D32" s="208"/>
      <c r="E32" s="209"/>
      <c r="F32" s="208"/>
      <c r="G32" s="208"/>
      <c r="H32" s="210"/>
      <c r="I32" s="211"/>
      <c r="J32" s="299"/>
      <c r="K32" s="300"/>
      <c r="L32" s="146" t="str">
        <f t="shared" si="42"/>
        <v/>
      </c>
      <c r="M32" s="300"/>
      <c r="N32" s="300"/>
      <c r="O32" s="146" t="str">
        <f t="shared" si="43"/>
        <v/>
      </c>
      <c r="P32" s="300"/>
      <c r="Q32" s="300"/>
      <c r="R32" s="146" t="str">
        <f t="shared" si="44"/>
        <v/>
      </c>
      <c r="S32" s="300"/>
      <c r="T32" s="300"/>
      <c r="U32" s="146" t="str">
        <f t="shared" si="45"/>
        <v/>
      </c>
      <c r="V32" s="212"/>
      <c r="W32" s="212"/>
      <c r="X32" s="146" t="str">
        <f t="shared" si="46"/>
        <v/>
      </c>
      <c r="Y32" s="300"/>
      <c r="Z32" s="300"/>
      <c r="AA32" s="146" t="str">
        <f t="shared" si="47"/>
        <v/>
      </c>
      <c r="AB32" s="147"/>
      <c r="AC32" s="262"/>
      <c r="AD32" s="159"/>
      <c r="AE32" s="105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60"/>
      <c r="AU32" s="60"/>
      <c r="AV32" s="60"/>
      <c r="AW32" s="60"/>
      <c r="AX32" s="60"/>
      <c r="AY32" s="60"/>
      <c r="AZ32" s="60"/>
    </row>
    <row r="33" spans="1:52" ht="16.5">
      <c r="A33" s="256" t="s">
        <v>233</v>
      </c>
      <c r="B33" s="148" t="s">
        <v>108</v>
      </c>
      <c r="C33" s="198">
        <v>5</v>
      </c>
      <c r="D33" s="199">
        <v>2.2999999999999998</v>
      </c>
      <c r="E33" s="200">
        <v>2.1</v>
      </c>
      <c r="F33" s="149">
        <v>0</v>
      </c>
      <c r="G33" s="149">
        <v>0</v>
      </c>
      <c r="H33" s="201">
        <v>2.5</v>
      </c>
      <c r="I33" s="202">
        <v>690.7</v>
      </c>
      <c r="J33" s="301" t="s">
        <v>256</v>
      </c>
      <c r="K33" s="302"/>
      <c r="L33" s="132"/>
      <c r="M33" s="318" t="s">
        <v>275</v>
      </c>
      <c r="N33" s="302"/>
      <c r="O33" s="132"/>
      <c r="P33" s="318" t="s">
        <v>314</v>
      </c>
      <c r="Q33" s="302"/>
      <c r="R33" s="132"/>
      <c r="S33" s="318" t="s">
        <v>358</v>
      </c>
      <c r="T33" s="302"/>
      <c r="U33" s="132"/>
      <c r="V33" s="203" t="s">
        <v>136</v>
      </c>
      <c r="W33" s="203"/>
      <c r="X33" s="132"/>
      <c r="Y33" s="318" t="s">
        <v>391</v>
      </c>
      <c r="Z33" s="302"/>
      <c r="AA33" s="132"/>
      <c r="AB33" s="145" t="s">
        <v>113</v>
      </c>
      <c r="AC33" s="263"/>
      <c r="AD33" s="135"/>
      <c r="AE33" s="108" t="str">
        <f t="shared" ref="AE33" si="48">A33</f>
        <v>m3</v>
      </c>
      <c r="AF33" s="59" t="str">
        <f>J33</f>
        <v>刈包特餐</v>
      </c>
      <c r="AG33" s="59" t="str">
        <f>J34&amp;" "&amp;J35&amp;" "&amp;J36&amp;" "&amp;J37&amp;" "&amp;J38&amp;" "&amp;J39</f>
        <v xml:space="preserve">刈包     </v>
      </c>
      <c r="AH33" s="59" t="str">
        <f>M33</f>
        <v>香滷肉排</v>
      </c>
      <c r="AI33" s="59" t="str">
        <f>M34&amp;" "&amp;M35&amp;" "&amp;M36&amp;" "&amp;M37&amp;" "&amp;M38&amp;" "&amp;M39</f>
        <v xml:space="preserve">肉排 大蒜    </v>
      </c>
      <c r="AJ33" s="59" t="str">
        <f>P33</f>
        <v>刈包配料</v>
      </c>
      <c r="AK33" s="59" t="str">
        <f>P34&amp;" "&amp;P35&amp;" "&amp;P36&amp;" "&amp;P37&amp;" "&amp;P38&amp;" "&amp;P39</f>
        <v xml:space="preserve">絞肉 酸菜 胡蘿蔔 大蒜  </v>
      </c>
      <c r="AL33" s="59" t="str">
        <f>S33</f>
        <v>塔香鮑菇</v>
      </c>
      <c r="AM33" s="59" t="str">
        <f>S34&amp;" "&amp;S35&amp;" "&amp;S36&amp;" "&amp;S37&amp;" "&amp;S38&amp;" "&amp;S39</f>
        <v xml:space="preserve">杏鮑菇 薑 九層塔  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麵線糊</v>
      </c>
      <c r="AQ33" s="59" t="str">
        <f>Y34&amp;" "&amp;Y35&amp;" "&amp;Y36&amp;" "&amp;Y37&amp;" "&amp;Y38&amp;" "&amp;Y39</f>
        <v>麵線 豬後腿肉 脆筍絲 胡蘿蔔 乾木耳 柴魚片</v>
      </c>
      <c r="AR33" s="88" t="str">
        <f>AB33</f>
        <v>點心</v>
      </c>
      <c r="AS33" s="88">
        <f>AC33</f>
        <v>0</v>
      </c>
      <c r="AT33" s="96">
        <f t="shared" ref="AT33" si="49">C33</f>
        <v>5</v>
      </c>
      <c r="AU33" s="96">
        <f t="shared" ref="AU33" si="50">H33</f>
        <v>2.5</v>
      </c>
      <c r="AV33" s="96">
        <f t="shared" ref="AV33" si="51">E33</f>
        <v>2.1</v>
      </c>
      <c r="AW33" s="96">
        <f t="shared" ref="AW33" si="52">D33</f>
        <v>2.2999999999999998</v>
      </c>
      <c r="AX33" s="96">
        <f t="shared" ref="AX33" si="53">F33</f>
        <v>0</v>
      </c>
      <c r="AY33" s="96">
        <f t="shared" ref="AY33" si="54">G33</f>
        <v>0</v>
      </c>
      <c r="AZ33" s="96">
        <f t="shared" ref="AZ33" si="55">I33</f>
        <v>690.7</v>
      </c>
    </row>
    <row r="34" spans="1:52" ht="16.5">
      <c r="A34" s="257"/>
      <c r="B34" s="129"/>
      <c r="C34" s="130"/>
      <c r="D34" s="130"/>
      <c r="E34" s="204"/>
      <c r="F34" s="130"/>
      <c r="G34" s="130"/>
      <c r="H34" s="205"/>
      <c r="I34" s="131"/>
      <c r="J34" s="297" t="s">
        <v>257</v>
      </c>
      <c r="K34" s="297">
        <v>6</v>
      </c>
      <c r="L34" s="51" t="str">
        <f t="shared" ref="L34:L81" si="56">IF(K34,"公斤","")</f>
        <v>公斤</v>
      </c>
      <c r="M34" s="297" t="s">
        <v>276</v>
      </c>
      <c r="N34" s="297">
        <v>6</v>
      </c>
      <c r="O34" s="51" t="str">
        <f t="shared" ref="O34:O81" si="57">IF(N34,"公斤","")</f>
        <v>公斤</v>
      </c>
      <c r="P34" s="245" t="s">
        <v>315</v>
      </c>
      <c r="Q34" s="245">
        <v>1</v>
      </c>
      <c r="R34" s="51" t="str">
        <f t="shared" ref="R34:R81" si="58">IF(Q34,"公斤","")</f>
        <v>公斤</v>
      </c>
      <c r="S34" s="297" t="s">
        <v>359</v>
      </c>
      <c r="T34" s="297">
        <v>6</v>
      </c>
      <c r="U34" s="51" t="str">
        <f t="shared" ref="U34:U81" si="59">IF(T34,"公斤","")</f>
        <v>公斤</v>
      </c>
      <c r="V34" s="159" t="s">
        <v>136</v>
      </c>
      <c r="W34" s="159">
        <v>7</v>
      </c>
      <c r="X34" s="51" t="str">
        <f t="shared" ref="X34:X81" si="60">IF(W34,"公斤","")</f>
        <v>公斤</v>
      </c>
      <c r="Y34" s="297" t="s">
        <v>392</v>
      </c>
      <c r="Z34" s="297">
        <v>6</v>
      </c>
      <c r="AA34" s="51" t="str">
        <f t="shared" ref="AA34:AA81" si="61">IF(Z34,"公斤","")</f>
        <v>公斤</v>
      </c>
      <c r="AB34" s="118" t="s">
        <v>113</v>
      </c>
      <c r="AC34" s="261"/>
      <c r="AD34" s="133"/>
      <c r="AE34" s="104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60"/>
      <c r="AU34" s="60"/>
      <c r="AV34" s="60"/>
      <c r="AW34" s="60"/>
      <c r="AX34" s="60"/>
      <c r="AY34" s="60"/>
      <c r="AZ34" s="60"/>
    </row>
    <row r="35" spans="1:52" ht="16.5">
      <c r="A35" s="257"/>
      <c r="B35" s="129" t="s">
        <v>109</v>
      </c>
      <c r="C35" s="206">
        <v>5</v>
      </c>
      <c r="D35" s="130">
        <v>2</v>
      </c>
      <c r="E35" s="204">
        <v>1.5</v>
      </c>
      <c r="F35" s="130">
        <v>0</v>
      </c>
      <c r="G35" s="130">
        <v>0</v>
      </c>
      <c r="H35" s="207">
        <v>2.5</v>
      </c>
      <c r="I35" s="131">
        <v>661.2</v>
      </c>
      <c r="J35" s="297"/>
      <c r="K35" s="297"/>
      <c r="L35" s="51" t="str">
        <f t="shared" si="56"/>
        <v/>
      </c>
      <c r="M35" s="297" t="s">
        <v>135</v>
      </c>
      <c r="N35" s="297">
        <v>0.05</v>
      </c>
      <c r="O35" s="51" t="str">
        <f t="shared" si="57"/>
        <v>公斤</v>
      </c>
      <c r="P35" s="245" t="s">
        <v>316</v>
      </c>
      <c r="Q35" s="245">
        <v>4.5</v>
      </c>
      <c r="R35" s="51" t="str">
        <f t="shared" si="58"/>
        <v>公斤</v>
      </c>
      <c r="S35" s="297" t="s">
        <v>360</v>
      </c>
      <c r="T35" s="297">
        <v>0.05</v>
      </c>
      <c r="U35" s="51" t="str">
        <f t="shared" si="59"/>
        <v>公斤</v>
      </c>
      <c r="V35" s="154" t="s">
        <v>135</v>
      </c>
      <c r="W35" s="154">
        <v>0.05</v>
      </c>
      <c r="X35" s="51" t="str">
        <f t="shared" si="60"/>
        <v>公斤</v>
      </c>
      <c r="Y35" s="297" t="s">
        <v>297</v>
      </c>
      <c r="Z35" s="159">
        <v>1.7</v>
      </c>
      <c r="AA35" s="51" t="str">
        <f t="shared" si="61"/>
        <v>公斤</v>
      </c>
      <c r="AB35" s="136"/>
      <c r="AC35" s="261"/>
      <c r="AD35" s="133"/>
      <c r="AE35" s="104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60"/>
      <c r="AU35" s="60"/>
      <c r="AV35" s="60"/>
      <c r="AW35" s="60"/>
      <c r="AX35" s="60"/>
      <c r="AY35" s="60"/>
      <c r="AZ35" s="60"/>
    </row>
    <row r="36" spans="1:52" ht="16.5">
      <c r="A36" s="257"/>
      <c r="B36" s="129"/>
      <c r="C36" s="130"/>
      <c r="D36" s="130"/>
      <c r="E36" s="204"/>
      <c r="F36" s="130"/>
      <c r="G36" s="130"/>
      <c r="H36" s="205"/>
      <c r="I36" s="131"/>
      <c r="J36" s="297"/>
      <c r="K36" s="297"/>
      <c r="L36" s="51" t="str">
        <f t="shared" si="56"/>
        <v/>
      </c>
      <c r="M36" s="297"/>
      <c r="N36" s="297"/>
      <c r="O36" s="51" t="str">
        <f t="shared" si="57"/>
        <v/>
      </c>
      <c r="P36" s="297" t="s">
        <v>268</v>
      </c>
      <c r="Q36" s="297">
        <v>0.5</v>
      </c>
      <c r="R36" s="51" t="str">
        <f t="shared" si="58"/>
        <v>公斤</v>
      </c>
      <c r="S36" s="297" t="s">
        <v>269</v>
      </c>
      <c r="T36" s="297">
        <v>0.2</v>
      </c>
      <c r="U36" s="51" t="str">
        <f t="shared" si="59"/>
        <v>公斤</v>
      </c>
      <c r="V36" s="159"/>
      <c r="W36" s="159"/>
      <c r="X36" s="51" t="str">
        <f t="shared" si="60"/>
        <v/>
      </c>
      <c r="Y36" s="297" t="s">
        <v>393</v>
      </c>
      <c r="Z36" s="159">
        <v>2</v>
      </c>
      <c r="AA36" s="51" t="str">
        <f t="shared" si="61"/>
        <v>公斤</v>
      </c>
      <c r="AB36" s="136"/>
      <c r="AC36" s="261"/>
      <c r="AD36" s="133"/>
      <c r="AE36" s="104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60"/>
      <c r="AU36" s="60"/>
      <c r="AV36" s="60"/>
      <c r="AW36" s="60"/>
      <c r="AX36" s="60"/>
      <c r="AY36" s="60"/>
      <c r="AZ36" s="60"/>
    </row>
    <row r="37" spans="1:52" ht="16.5">
      <c r="A37" s="257"/>
      <c r="B37" s="129"/>
      <c r="C37" s="130"/>
      <c r="D37" s="130"/>
      <c r="E37" s="204"/>
      <c r="F37" s="130"/>
      <c r="G37" s="130"/>
      <c r="H37" s="205"/>
      <c r="I37" s="131"/>
      <c r="J37" s="297"/>
      <c r="K37" s="297"/>
      <c r="L37" s="51" t="str">
        <f t="shared" si="56"/>
        <v/>
      </c>
      <c r="M37" s="297"/>
      <c r="N37" s="297"/>
      <c r="O37" s="51" t="str">
        <f t="shared" si="57"/>
        <v/>
      </c>
      <c r="P37" s="297" t="s">
        <v>135</v>
      </c>
      <c r="Q37" s="297">
        <v>0.05</v>
      </c>
      <c r="R37" s="51" t="str">
        <f t="shared" si="58"/>
        <v>公斤</v>
      </c>
      <c r="S37" s="340"/>
      <c r="T37" s="340"/>
      <c r="U37" s="51" t="str">
        <f t="shared" si="59"/>
        <v/>
      </c>
      <c r="V37" s="159"/>
      <c r="W37" s="159"/>
      <c r="X37" s="51" t="str">
        <f t="shared" si="60"/>
        <v/>
      </c>
      <c r="Y37" s="297" t="s">
        <v>268</v>
      </c>
      <c r="Z37" s="297">
        <v>0.5</v>
      </c>
      <c r="AA37" s="51" t="str">
        <f t="shared" si="61"/>
        <v>公斤</v>
      </c>
      <c r="AB37" s="136"/>
      <c r="AC37" s="261"/>
      <c r="AD37" s="133"/>
      <c r="AE37" s="104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60"/>
      <c r="AU37" s="60"/>
      <c r="AV37" s="60"/>
      <c r="AW37" s="60"/>
      <c r="AX37" s="60"/>
      <c r="AY37" s="60"/>
      <c r="AZ37" s="60"/>
    </row>
    <row r="38" spans="1:52" ht="16.5">
      <c r="A38" s="257"/>
      <c r="B38" s="129"/>
      <c r="C38" s="130"/>
      <c r="D38" s="130"/>
      <c r="E38" s="204"/>
      <c r="F38" s="130"/>
      <c r="G38" s="130"/>
      <c r="H38" s="205"/>
      <c r="I38" s="131"/>
      <c r="J38" s="297"/>
      <c r="K38" s="297"/>
      <c r="L38" s="51" t="str">
        <f t="shared" si="56"/>
        <v/>
      </c>
      <c r="M38" s="297"/>
      <c r="N38" s="297"/>
      <c r="O38" s="51" t="str">
        <f t="shared" si="57"/>
        <v/>
      </c>
      <c r="P38" s="297"/>
      <c r="Q38" s="297"/>
      <c r="R38" s="51" t="str">
        <f t="shared" si="58"/>
        <v/>
      </c>
      <c r="S38" s="159"/>
      <c r="T38" s="159"/>
      <c r="U38" s="51" t="str">
        <f t="shared" si="59"/>
        <v/>
      </c>
      <c r="V38" s="159"/>
      <c r="W38" s="159"/>
      <c r="X38" s="51" t="str">
        <f t="shared" si="60"/>
        <v/>
      </c>
      <c r="Y38" s="297" t="s">
        <v>346</v>
      </c>
      <c r="Z38" s="297">
        <v>0.01</v>
      </c>
      <c r="AA38" s="51" t="str">
        <f t="shared" si="61"/>
        <v>公斤</v>
      </c>
      <c r="AB38" s="136"/>
      <c r="AC38" s="261"/>
      <c r="AD38" s="133"/>
      <c r="AE38" s="104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60"/>
      <c r="AU38" s="60"/>
      <c r="AV38" s="60"/>
      <c r="AW38" s="60"/>
      <c r="AX38" s="60"/>
      <c r="AY38" s="60"/>
      <c r="AZ38" s="60"/>
    </row>
    <row r="39" spans="1:52" ht="17.25" thickBot="1">
      <c r="A39" s="258"/>
      <c r="B39" s="150"/>
      <c r="C39" s="208"/>
      <c r="D39" s="208"/>
      <c r="E39" s="209"/>
      <c r="F39" s="208"/>
      <c r="G39" s="208"/>
      <c r="H39" s="210"/>
      <c r="I39" s="211"/>
      <c r="J39" s="303"/>
      <c r="K39" s="303"/>
      <c r="L39" s="146" t="str">
        <f t="shared" si="56"/>
        <v/>
      </c>
      <c r="M39" s="303"/>
      <c r="N39" s="303"/>
      <c r="O39" s="146" t="str">
        <f t="shared" si="57"/>
        <v/>
      </c>
      <c r="P39" s="303"/>
      <c r="Q39" s="303"/>
      <c r="R39" s="146" t="str">
        <f t="shared" si="58"/>
        <v/>
      </c>
      <c r="S39" s="342"/>
      <c r="T39" s="342"/>
      <c r="U39" s="146" t="str">
        <f t="shared" si="59"/>
        <v/>
      </c>
      <c r="V39" s="212"/>
      <c r="W39" s="212"/>
      <c r="X39" s="146" t="str">
        <f t="shared" si="60"/>
        <v/>
      </c>
      <c r="Y39" s="303" t="s">
        <v>350</v>
      </c>
      <c r="Z39" s="303">
        <v>0.01</v>
      </c>
      <c r="AA39" s="146" t="str">
        <f t="shared" si="61"/>
        <v>公斤</v>
      </c>
      <c r="AB39" s="147"/>
      <c r="AC39" s="262"/>
      <c r="AD39" s="134"/>
      <c r="AE39" s="105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60"/>
      <c r="AU39" s="60"/>
      <c r="AV39" s="60"/>
      <c r="AW39" s="60"/>
      <c r="AX39" s="60"/>
      <c r="AY39" s="60"/>
      <c r="AZ39" s="60"/>
    </row>
    <row r="40" spans="1:52" ht="16.5">
      <c r="A40" s="256" t="s">
        <v>234</v>
      </c>
      <c r="B40" s="148" t="s">
        <v>108</v>
      </c>
      <c r="C40" s="198">
        <v>5</v>
      </c>
      <c r="D40" s="199">
        <v>2.5</v>
      </c>
      <c r="E40" s="200">
        <v>2.1</v>
      </c>
      <c r="F40" s="149">
        <v>0</v>
      </c>
      <c r="G40" s="149">
        <v>0</v>
      </c>
      <c r="H40" s="201">
        <v>3</v>
      </c>
      <c r="I40" s="202">
        <v>735.4</v>
      </c>
      <c r="J40" s="301" t="s">
        <v>250</v>
      </c>
      <c r="K40" s="302"/>
      <c r="L40" s="132"/>
      <c r="M40" s="301" t="s">
        <v>277</v>
      </c>
      <c r="N40" s="302"/>
      <c r="O40" s="132"/>
      <c r="P40" s="318" t="s">
        <v>317</v>
      </c>
      <c r="Q40" s="302"/>
      <c r="R40" s="132"/>
      <c r="S40" s="301" t="s">
        <v>361</v>
      </c>
      <c r="T40" s="302"/>
      <c r="U40" s="132"/>
      <c r="V40" s="203" t="s">
        <v>136</v>
      </c>
      <c r="W40" s="203"/>
      <c r="X40" s="132"/>
      <c r="Y40" s="403" t="s">
        <v>394</v>
      </c>
      <c r="Z40" s="404"/>
      <c r="AA40" s="132"/>
      <c r="AB40" s="145" t="s">
        <v>113</v>
      </c>
      <c r="AC40" s="260"/>
      <c r="AD40" s="135" t="s">
        <v>142</v>
      </c>
      <c r="AE40" s="108" t="str">
        <f t="shared" ref="AE40" si="62">A40</f>
        <v>m4</v>
      </c>
      <c r="AF40" s="59" t="str">
        <f>J40</f>
        <v>糙米飯</v>
      </c>
      <c r="AG40" s="59" t="str">
        <f>J41&amp;" "&amp;J42&amp;" "&amp;J43&amp;" "&amp;J44&amp;" "&amp;J45&amp;" "&amp;J46</f>
        <v xml:space="preserve">米 糙米    </v>
      </c>
      <c r="AH40" s="59" t="str">
        <f>M40</f>
        <v>照燒雞</v>
      </c>
      <c r="AI40" s="59" t="str">
        <f>M41&amp;" "&amp;M42&amp;" "&amp;M43&amp;" "&amp;M44&amp;" "&amp;M45&amp;" "&amp;M46</f>
        <v xml:space="preserve">肉雞 洋蔥 胡蘿蔔 醬油 紅砂糖 </v>
      </c>
      <c r="AJ40" s="59" t="str">
        <f>P40</f>
        <v>絲瓜蛋豆腐</v>
      </c>
      <c r="AK40" s="59" t="str">
        <f>P41&amp;" "&amp;P42&amp;" "&amp;P43&amp;" "&amp;P44&amp;" "&amp;P45&amp;" "&amp;P46</f>
        <v xml:space="preserve">豆腐 絲瓜 雞蛋 大蒜  </v>
      </c>
      <c r="AL40" s="59" t="str">
        <f>S40</f>
        <v>火腿豆芽</v>
      </c>
      <c r="AM40" s="59" t="str">
        <f>S41&amp;" "&amp;S42&amp;" "&amp;S43&amp;" "&amp;S44&amp;" "&amp;S45&amp;" "&amp;S46</f>
        <v xml:space="preserve">綠豆芽 切片火腿(豬肉) 韮菜 胡蘿蔔 大蒜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冬瓜銀耳湯</v>
      </c>
      <c r="AQ40" s="59" t="str">
        <f>Y41&amp;" "&amp;Y42&amp;" "&amp;Y43&amp;" "&amp;Y44&amp;" "&amp;Y45&amp;" "&amp;Y46</f>
        <v xml:space="preserve">冬瓜糖磚 乾銀耳 紅砂糖   </v>
      </c>
      <c r="AR40" s="88" t="str">
        <f>AB40</f>
        <v>點心</v>
      </c>
      <c r="AS40" s="88">
        <f>AC40</f>
        <v>0</v>
      </c>
      <c r="AT40" s="96">
        <f t="shared" ref="AT40" si="63">C40</f>
        <v>5</v>
      </c>
      <c r="AU40" s="96">
        <f t="shared" ref="AU40" si="64">H40</f>
        <v>3</v>
      </c>
      <c r="AV40" s="96">
        <f t="shared" ref="AV40" si="65">E40</f>
        <v>2.1</v>
      </c>
      <c r="AW40" s="96">
        <f t="shared" ref="AW40" si="66">D40</f>
        <v>2.5</v>
      </c>
      <c r="AX40" s="96">
        <f t="shared" ref="AX40" si="67">F40</f>
        <v>0</v>
      </c>
      <c r="AY40" s="96">
        <f t="shared" ref="AY40" si="68">G40</f>
        <v>0</v>
      </c>
      <c r="AZ40" s="96">
        <f t="shared" ref="AZ40" si="69">I40</f>
        <v>735.4</v>
      </c>
    </row>
    <row r="41" spans="1:52" ht="16.5">
      <c r="A41" s="257"/>
      <c r="B41" s="129"/>
      <c r="C41" s="130"/>
      <c r="D41" s="130"/>
      <c r="E41" s="204"/>
      <c r="F41" s="130"/>
      <c r="G41" s="130"/>
      <c r="H41" s="205"/>
      <c r="I41" s="131"/>
      <c r="J41" s="298" t="s">
        <v>251</v>
      </c>
      <c r="K41" s="159">
        <v>7</v>
      </c>
      <c r="L41" s="51" t="str">
        <f t="shared" ref="L41:L88" si="70">IF(K41,"公斤","")</f>
        <v>公斤</v>
      </c>
      <c r="M41" s="158" t="s">
        <v>267</v>
      </c>
      <c r="N41" s="297">
        <v>9</v>
      </c>
      <c r="O41" s="51" t="str">
        <f t="shared" ref="O41:O88" si="71">IF(N41,"公斤","")</f>
        <v>公斤</v>
      </c>
      <c r="P41" s="297" t="s">
        <v>208</v>
      </c>
      <c r="Q41" s="297">
        <v>2.5</v>
      </c>
      <c r="R41" s="51" t="str">
        <f t="shared" ref="R41:R88" si="72">IF(Q41,"公斤","")</f>
        <v>公斤</v>
      </c>
      <c r="S41" s="159" t="s">
        <v>362</v>
      </c>
      <c r="T41" s="159">
        <v>4.5</v>
      </c>
      <c r="U41" s="51" t="str">
        <f t="shared" ref="U41:U88" si="73">IF(T41,"公斤","")</f>
        <v>公斤</v>
      </c>
      <c r="V41" s="159" t="s">
        <v>136</v>
      </c>
      <c r="W41" s="159">
        <v>7</v>
      </c>
      <c r="X41" s="51" t="str">
        <f t="shared" ref="X41:X88" si="74">IF(W41,"公斤","")</f>
        <v>公斤</v>
      </c>
      <c r="Y41" s="227" t="s">
        <v>395</v>
      </c>
      <c r="Z41" s="227">
        <v>1</v>
      </c>
      <c r="AA41" s="51" t="str">
        <f t="shared" ref="AA41:AA88" si="75">IF(Z41,"公斤","")</f>
        <v>公斤</v>
      </c>
      <c r="AB41" s="118" t="s">
        <v>113</v>
      </c>
      <c r="AC41" s="261"/>
      <c r="AD41" s="133" t="s">
        <v>142</v>
      </c>
      <c r="AE41" s="104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60"/>
      <c r="AU41" s="60"/>
      <c r="AV41" s="60"/>
      <c r="AW41" s="60"/>
      <c r="AX41" s="60"/>
      <c r="AY41" s="60"/>
      <c r="AZ41" s="60"/>
    </row>
    <row r="42" spans="1:52" ht="16.5">
      <c r="A42" s="257"/>
      <c r="B42" s="129" t="s">
        <v>109</v>
      </c>
      <c r="C42" s="206">
        <v>5</v>
      </c>
      <c r="D42" s="130">
        <v>2.1</v>
      </c>
      <c r="E42" s="204">
        <v>1.5</v>
      </c>
      <c r="F42" s="130">
        <v>0</v>
      </c>
      <c r="G42" s="130">
        <v>0</v>
      </c>
      <c r="H42" s="207">
        <v>2.7</v>
      </c>
      <c r="I42" s="131">
        <v>687.6</v>
      </c>
      <c r="J42" s="298" t="s">
        <v>252</v>
      </c>
      <c r="K42" s="159">
        <v>3</v>
      </c>
      <c r="L42" s="51" t="str">
        <f t="shared" si="70"/>
        <v>公斤</v>
      </c>
      <c r="M42" s="158" t="s">
        <v>209</v>
      </c>
      <c r="N42" s="297">
        <v>3</v>
      </c>
      <c r="O42" s="51" t="str">
        <f t="shared" si="71"/>
        <v>公斤</v>
      </c>
      <c r="P42" s="297" t="s">
        <v>318</v>
      </c>
      <c r="Q42" s="297">
        <v>4.5</v>
      </c>
      <c r="R42" s="51" t="str">
        <f t="shared" si="72"/>
        <v>公斤</v>
      </c>
      <c r="S42" s="159" t="s">
        <v>363</v>
      </c>
      <c r="T42" s="159">
        <v>1</v>
      </c>
      <c r="U42" s="51" t="str">
        <f t="shared" si="73"/>
        <v>公斤</v>
      </c>
      <c r="V42" s="154" t="s">
        <v>135</v>
      </c>
      <c r="W42" s="154">
        <v>0.05</v>
      </c>
      <c r="X42" s="51" t="str">
        <f t="shared" si="74"/>
        <v>公斤</v>
      </c>
      <c r="Y42" s="227" t="s">
        <v>194</v>
      </c>
      <c r="Z42" s="227">
        <v>1.3</v>
      </c>
      <c r="AA42" s="51" t="str">
        <f t="shared" si="75"/>
        <v>公斤</v>
      </c>
      <c r="AB42" s="136"/>
      <c r="AC42" s="261"/>
      <c r="AD42" s="133"/>
      <c r="AE42" s="104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60"/>
      <c r="AU42" s="60"/>
      <c r="AV42" s="60"/>
      <c r="AW42" s="60"/>
      <c r="AX42" s="60"/>
      <c r="AY42" s="60"/>
      <c r="AZ42" s="60"/>
    </row>
    <row r="43" spans="1:52" ht="16.5">
      <c r="A43" s="257"/>
      <c r="B43" s="129"/>
      <c r="C43" s="130"/>
      <c r="D43" s="130"/>
      <c r="E43" s="204"/>
      <c r="F43" s="130"/>
      <c r="G43" s="130"/>
      <c r="H43" s="205"/>
      <c r="I43" s="131"/>
      <c r="J43" s="298"/>
      <c r="K43" s="159"/>
      <c r="L43" s="51" t="str">
        <f t="shared" si="70"/>
        <v/>
      </c>
      <c r="M43" s="158" t="s">
        <v>268</v>
      </c>
      <c r="N43" s="297">
        <v>0.5</v>
      </c>
      <c r="O43" s="51" t="str">
        <f t="shared" si="71"/>
        <v>公斤</v>
      </c>
      <c r="P43" s="297" t="s">
        <v>307</v>
      </c>
      <c r="Q43" s="297">
        <v>0.6</v>
      </c>
      <c r="R43" s="51" t="str">
        <f t="shared" si="72"/>
        <v>公斤</v>
      </c>
      <c r="S43" s="159" t="s">
        <v>364</v>
      </c>
      <c r="T43" s="159">
        <v>0.5</v>
      </c>
      <c r="U43" s="51" t="str">
        <f t="shared" si="73"/>
        <v>公斤</v>
      </c>
      <c r="V43" s="159"/>
      <c r="W43" s="159"/>
      <c r="X43" s="51" t="str">
        <f t="shared" si="74"/>
        <v/>
      </c>
      <c r="Y43" s="227" t="s">
        <v>143</v>
      </c>
      <c r="Z43" s="227">
        <v>1</v>
      </c>
      <c r="AA43" s="51" t="str">
        <f t="shared" si="75"/>
        <v>公斤</v>
      </c>
      <c r="AB43" s="136"/>
      <c r="AC43" s="261"/>
      <c r="AD43" s="133"/>
      <c r="AE43" s="104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60"/>
      <c r="AU43" s="60"/>
      <c r="AV43" s="60"/>
      <c r="AW43" s="60"/>
      <c r="AX43" s="60"/>
      <c r="AY43" s="60"/>
      <c r="AZ43" s="60"/>
    </row>
    <row r="44" spans="1:52" ht="16.5">
      <c r="A44" s="257"/>
      <c r="B44" s="129"/>
      <c r="C44" s="130"/>
      <c r="D44" s="130"/>
      <c r="E44" s="204"/>
      <c r="F44" s="130"/>
      <c r="G44" s="130"/>
      <c r="H44" s="205"/>
      <c r="I44" s="131"/>
      <c r="J44" s="298"/>
      <c r="K44" s="159"/>
      <c r="L44" s="51" t="str">
        <f t="shared" si="70"/>
        <v/>
      </c>
      <c r="M44" s="158" t="s">
        <v>278</v>
      </c>
      <c r="N44" s="297"/>
      <c r="O44" s="51" t="str">
        <f t="shared" si="71"/>
        <v/>
      </c>
      <c r="P44" s="297" t="s">
        <v>135</v>
      </c>
      <c r="Q44" s="297">
        <v>0.05</v>
      </c>
      <c r="R44" s="51" t="str">
        <f t="shared" si="72"/>
        <v>公斤</v>
      </c>
      <c r="S44" s="159" t="s">
        <v>268</v>
      </c>
      <c r="T44" s="159">
        <v>0.5</v>
      </c>
      <c r="U44" s="51" t="str">
        <f t="shared" si="73"/>
        <v>公斤</v>
      </c>
      <c r="V44" s="159"/>
      <c r="W44" s="159"/>
      <c r="X44" s="51" t="str">
        <f t="shared" si="74"/>
        <v/>
      </c>
      <c r="Y44" s="227"/>
      <c r="Z44" s="227"/>
      <c r="AA44" s="51" t="str">
        <f t="shared" si="75"/>
        <v/>
      </c>
      <c r="AB44" s="136"/>
      <c r="AC44" s="261"/>
      <c r="AD44" s="133"/>
      <c r="AE44" s="104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60"/>
      <c r="AU44" s="60"/>
      <c r="AV44" s="60"/>
      <c r="AW44" s="60"/>
      <c r="AX44" s="60"/>
      <c r="AY44" s="60"/>
      <c r="AZ44" s="60"/>
    </row>
    <row r="45" spans="1:52" ht="16.5">
      <c r="A45" s="257"/>
      <c r="B45" s="129"/>
      <c r="C45" s="130"/>
      <c r="D45" s="130"/>
      <c r="E45" s="204"/>
      <c r="F45" s="130"/>
      <c r="G45" s="130"/>
      <c r="H45" s="205"/>
      <c r="I45" s="131"/>
      <c r="J45" s="298"/>
      <c r="K45" s="159"/>
      <c r="L45" s="51" t="str">
        <f t="shared" si="70"/>
        <v/>
      </c>
      <c r="M45" s="158" t="s">
        <v>279</v>
      </c>
      <c r="N45" s="297"/>
      <c r="O45" s="51" t="str">
        <f t="shared" si="71"/>
        <v/>
      </c>
      <c r="P45" s="297"/>
      <c r="Q45" s="297"/>
      <c r="R45" s="51" t="str">
        <f t="shared" si="72"/>
        <v/>
      </c>
      <c r="S45" s="159" t="s">
        <v>135</v>
      </c>
      <c r="T45" s="159">
        <v>0.05</v>
      </c>
      <c r="U45" s="51" t="str">
        <f t="shared" si="73"/>
        <v>公斤</v>
      </c>
      <c r="V45" s="159"/>
      <c r="W45" s="159"/>
      <c r="X45" s="51" t="str">
        <f t="shared" si="74"/>
        <v/>
      </c>
      <c r="Y45" s="227"/>
      <c r="Z45" s="227"/>
      <c r="AA45" s="51" t="str">
        <f t="shared" si="75"/>
        <v/>
      </c>
      <c r="AB45" s="136"/>
      <c r="AC45" s="261"/>
      <c r="AD45" s="133"/>
      <c r="AE45" s="104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60"/>
      <c r="AU45" s="60"/>
      <c r="AV45" s="60"/>
      <c r="AW45" s="60"/>
      <c r="AX45" s="60"/>
      <c r="AY45" s="60"/>
      <c r="AZ45" s="60"/>
    </row>
    <row r="46" spans="1:52" ht="17.25" thickBot="1">
      <c r="A46" s="258"/>
      <c r="B46" s="150"/>
      <c r="C46" s="208"/>
      <c r="D46" s="208"/>
      <c r="E46" s="209"/>
      <c r="F46" s="208"/>
      <c r="G46" s="208"/>
      <c r="H46" s="210"/>
      <c r="I46" s="211"/>
      <c r="J46" s="299"/>
      <c r="K46" s="300"/>
      <c r="L46" s="146" t="str">
        <f t="shared" si="70"/>
        <v/>
      </c>
      <c r="M46" s="300"/>
      <c r="N46" s="300"/>
      <c r="O46" s="146" t="str">
        <f t="shared" si="71"/>
        <v/>
      </c>
      <c r="P46" s="300"/>
      <c r="Q46" s="300"/>
      <c r="R46" s="146" t="str">
        <f t="shared" si="72"/>
        <v/>
      </c>
      <c r="S46" s="300"/>
      <c r="T46" s="300"/>
      <c r="U46" s="146" t="str">
        <f t="shared" si="73"/>
        <v/>
      </c>
      <c r="V46" s="212"/>
      <c r="W46" s="212"/>
      <c r="X46" s="146" t="str">
        <f t="shared" si="74"/>
        <v/>
      </c>
      <c r="Y46" s="248"/>
      <c r="Z46" s="248"/>
      <c r="AA46" s="146" t="str">
        <f t="shared" si="75"/>
        <v/>
      </c>
      <c r="AB46" s="147"/>
      <c r="AC46" s="262"/>
      <c r="AD46" s="134"/>
      <c r="AE46" s="105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60"/>
      <c r="AU46" s="60"/>
      <c r="AV46" s="60"/>
      <c r="AW46" s="60"/>
      <c r="AX46" s="60"/>
      <c r="AY46" s="60"/>
      <c r="AZ46" s="60"/>
    </row>
    <row r="47" spans="1:52" ht="16.5">
      <c r="A47" s="256" t="s">
        <v>235</v>
      </c>
      <c r="B47" s="148" t="s">
        <v>108</v>
      </c>
      <c r="C47" s="198">
        <v>6.1</v>
      </c>
      <c r="D47" s="199">
        <v>2.2999999999999998</v>
      </c>
      <c r="E47" s="200">
        <v>2.1</v>
      </c>
      <c r="F47" s="149">
        <v>0</v>
      </c>
      <c r="G47" s="149">
        <v>0</v>
      </c>
      <c r="H47" s="201">
        <v>2.5</v>
      </c>
      <c r="I47" s="202">
        <v>766.7</v>
      </c>
      <c r="J47" s="301" t="s">
        <v>258</v>
      </c>
      <c r="K47" s="302"/>
      <c r="L47" s="132"/>
      <c r="M47" s="306" t="s">
        <v>280</v>
      </c>
      <c r="N47" s="307"/>
      <c r="O47" s="132"/>
      <c r="P47" s="306" t="s">
        <v>319</v>
      </c>
      <c r="Q47" s="335"/>
      <c r="R47" s="132"/>
      <c r="S47" s="306" t="s">
        <v>365</v>
      </c>
      <c r="T47" s="335"/>
      <c r="U47" s="132"/>
      <c r="V47" s="203" t="s">
        <v>136</v>
      </c>
      <c r="W47" s="203"/>
      <c r="X47" s="132"/>
      <c r="Y47" s="306" t="s">
        <v>396</v>
      </c>
      <c r="Z47" s="335"/>
      <c r="AA47" s="132"/>
      <c r="AB47" s="145" t="s">
        <v>113</v>
      </c>
      <c r="AC47" s="260" t="s">
        <v>218</v>
      </c>
      <c r="AD47" s="158"/>
      <c r="AE47" s="108" t="str">
        <f t="shared" ref="AE47" si="76">A47</f>
        <v>m5</v>
      </c>
      <c r="AF47" s="59" t="str">
        <f>J47</f>
        <v>燕麥飯</v>
      </c>
      <c r="AG47" s="59" t="str">
        <f>J48&amp;" "&amp;J49&amp;" "&amp;J50&amp;" "&amp;J51&amp;" "&amp;J52&amp;" "&amp;J53</f>
        <v xml:space="preserve">米 燕麥    </v>
      </c>
      <c r="AH47" s="59" t="str">
        <f>M47</f>
        <v>壽喜肉片</v>
      </c>
      <c r="AI47" s="59" t="str">
        <f>M48&amp;" "&amp;M49&amp;" "&amp;M50&amp;" "&amp;M51&amp;" "&amp;M52&amp;" "&amp;M53</f>
        <v xml:space="preserve">豬後腿肉 洋蔥 大蒜   </v>
      </c>
      <c r="AJ47" s="59" t="str">
        <f>P47</f>
        <v>韓式年糕</v>
      </c>
      <c r="AK47" s="59" t="str">
        <f>P48&amp;" "&amp;P49&amp;" "&amp;P50&amp;" "&amp;P51&amp;" "&amp;P52&amp;" "&amp;P53</f>
        <v xml:space="preserve">韓式包餡年糕 韓式辣醬 芝麻(熟) 韓式泡菜 甘藍 </v>
      </c>
      <c r="AL47" s="59" t="str">
        <f>S47</f>
        <v>韓風拌菜</v>
      </c>
      <c r="AM47" s="59" t="str">
        <f>S48&amp;" "&amp;S49&amp;" "&amp;S50&amp;" "&amp;S51&amp;" "&amp;S52&amp;" "&amp;S53</f>
        <v>黃豆芽 乾裙帶菜 豆包 芝麻(熟) 香油 大蒜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味噌湯</v>
      </c>
      <c r="AQ47" s="59" t="str">
        <f>Y48&amp;" "&amp;Y49&amp;" "&amp;Y50&amp;" "&amp;Y51&amp;" "&amp;Y52&amp;" "&amp;Y53</f>
        <v xml:space="preserve">豆腐 味噌 柴魚片 時蔬  </v>
      </c>
      <c r="AR47" s="88" t="str">
        <f>AB47</f>
        <v>點心</v>
      </c>
      <c r="AS47" s="88" t="str">
        <f>AC47</f>
        <v>有機豆奶</v>
      </c>
      <c r="AT47" s="96">
        <f t="shared" ref="AT47" si="77">C47</f>
        <v>6.1</v>
      </c>
      <c r="AU47" s="96">
        <f t="shared" ref="AU47" si="78">H47</f>
        <v>2.5</v>
      </c>
      <c r="AV47" s="96">
        <f t="shared" ref="AV47" si="79">E47</f>
        <v>2.1</v>
      </c>
      <c r="AW47" s="96">
        <f t="shared" ref="AW47" si="80">D47</f>
        <v>2.2999999999999998</v>
      </c>
      <c r="AX47" s="96">
        <f t="shared" ref="AX47" si="81">F47</f>
        <v>0</v>
      </c>
      <c r="AY47" s="96">
        <f t="shared" ref="AY47" si="82">G47</f>
        <v>0</v>
      </c>
      <c r="AZ47" s="96">
        <f t="shared" ref="AZ47" si="83">I47</f>
        <v>766.7</v>
      </c>
    </row>
    <row r="48" spans="1:52" ht="16.5">
      <c r="A48" s="257"/>
      <c r="B48" s="129"/>
      <c r="C48" s="130"/>
      <c r="D48" s="130"/>
      <c r="E48" s="204"/>
      <c r="F48" s="130"/>
      <c r="G48" s="130"/>
      <c r="H48" s="205"/>
      <c r="I48" s="131"/>
      <c r="J48" s="297" t="s">
        <v>251</v>
      </c>
      <c r="K48" s="297">
        <v>10</v>
      </c>
      <c r="L48" s="51" t="str">
        <f t="shared" ref="L48" si="84">IF(K48,"公斤","")</f>
        <v>公斤</v>
      </c>
      <c r="M48" s="118" t="s">
        <v>117</v>
      </c>
      <c r="N48" s="118">
        <v>6</v>
      </c>
      <c r="O48" s="51" t="str">
        <f t="shared" ref="O48" si="85">IF(N48,"公斤","")</f>
        <v>公斤</v>
      </c>
      <c r="P48" s="118" t="s">
        <v>320</v>
      </c>
      <c r="Q48" s="118">
        <v>2.5</v>
      </c>
      <c r="R48" s="51" t="str">
        <f t="shared" ref="R48" si="86">IF(Q48,"公斤","")</f>
        <v>公斤</v>
      </c>
      <c r="S48" s="118" t="s">
        <v>366</v>
      </c>
      <c r="T48" s="118">
        <v>5</v>
      </c>
      <c r="U48" s="51" t="str">
        <f t="shared" ref="U48" si="87">IF(T48,"公斤","")</f>
        <v>公斤</v>
      </c>
      <c r="V48" s="159" t="s">
        <v>136</v>
      </c>
      <c r="W48" s="159">
        <v>7</v>
      </c>
      <c r="X48" s="51" t="str">
        <f t="shared" ref="X48" si="88">IF(W48,"公斤","")</f>
        <v>公斤</v>
      </c>
      <c r="Y48" s="118" t="s">
        <v>186</v>
      </c>
      <c r="Z48" s="118">
        <v>1</v>
      </c>
      <c r="AA48" s="51" t="str">
        <f t="shared" ref="AA48" si="89">IF(Z48,"公斤","")</f>
        <v>公斤</v>
      </c>
      <c r="AB48" s="118" t="s">
        <v>113</v>
      </c>
      <c r="AC48" s="261" t="s">
        <v>218</v>
      </c>
      <c r="AD48" s="159"/>
      <c r="AE48" s="104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60"/>
      <c r="AU48" s="60"/>
      <c r="AV48" s="60"/>
      <c r="AW48" s="60"/>
      <c r="AX48" s="60"/>
      <c r="AY48" s="60"/>
      <c r="AZ48" s="60"/>
    </row>
    <row r="49" spans="1:52" ht="16.5">
      <c r="A49" s="257"/>
      <c r="B49" s="129" t="s">
        <v>109</v>
      </c>
      <c r="C49" s="206">
        <v>6.1</v>
      </c>
      <c r="D49" s="130">
        <v>1.8</v>
      </c>
      <c r="E49" s="204">
        <v>1.6</v>
      </c>
      <c r="F49" s="130">
        <v>0</v>
      </c>
      <c r="G49" s="130">
        <v>0</v>
      </c>
      <c r="H49" s="207">
        <v>2.1</v>
      </c>
      <c r="I49" s="131">
        <v>708.1</v>
      </c>
      <c r="J49" s="297" t="s">
        <v>259</v>
      </c>
      <c r="K49" s="297">
        <v>0.4</v>
      </c>
      <c r="L49" s="51" t="str">
        <f t="shared" si="42"/>
        <v>公斤</v>
      </c>
      <c r="M49" s="118" t="s">
        <v>188</v>
      </c>
      <c r="N49" s="118">
        <v>3</v>
      </c>
      <c r="O49" s="51" t="str">
        <f t="shared" si="43"/>
        <v>公斤</v>
      </c>
      <c r="P49" s="118" t="s">
        <v>321</v>
      </c>
      <c r="Q49" s="118">
        <v>0.1</v>
      </c>
      <c r="R49" s="51" t="str">
        <f t="shared" si="44"/>
        <v>公斤</v>
      </c>
      <c r="S49" s="118" t="s">
        <v>192</v>
      </c>
      <c r="T49" s="118">
        <v>0.1</v>
      </c>
      <c r="U49" s="51" t="str">
        <f t="shared" si="45"/>
        <v>公斤</v>
      </c>
      <c r="V49" s="154" t="s">
        <v>135</v>
      </c>
      <c r="W49" s="154">
        <v>0.05</v>
      </c>
      <c r="X49" s="51" t="str">
        <f t="shared" si="46"/>
        <v>公斤</v>
      </c>
      <c r="Y49" s="118" t="s">
        <v>148</v>
      </c>
      <c r="Z49" s="118">
        <v>0.1</v>
      </c>
      <c r="AA49" s="51" t="str">
        <f t="shared" si="47"/>
        <v>公斤</v>
      </c>
      <c r="AB49" s="136"/>
      <c r="AC49" s="261"/>
      <c r="AD49" s="159"/>
      <c r="AE49" s="104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60"/>
      <c r="AU49" s="60"/>
      <c r="AV49" s="60"/>
      <c r="AW49" s="60"/>
      <c r="AX49" s="60"/>
      <c r="AY49" s="60"/>
      <c r="AZ49" s="60"/>
    </row>
    <row r="50" spans="1:52" ht="16.5">
      <c r="A50" s="257"/>
      <c r="B50" s="129"/>
      <c r="C50" s="130"/>
      <c r="D50" s="130"/>
      <c r="E50" s="204"/>
      <c r="F50" s="130"/>
      <c r="G50" s="130"/>
      <c r="H50" s="205"/>
      <c r="I50" s="131"/>
      <c r="J50" s="297"/>
      <c r="K50" s="297"/>
      <c r="L50" s="51" t="str">
        <f t="shared" si="42"/>
        <v/>
      </c>
      <c r="M50" s="118" t="s">
        <v>118</v>
      </c>
      <c r="N50" s="314">
        <v>0.05</v>
      </c>
      <c r="O50" s="51" t="str">
        <f t="shared" si="43"/>
        <v>公斤</v>
      </c>
      <c r="P50" s="118" t="s">
        <v>322</v>
      </c>
      <c r="Q50" s="336">
        <v>0.01</v>
      </c>
      <c r="R50" s="51" t="str">
        <f t="shared" si="44"/>
        <v>公斤</v>
      </c>
      <c r="S50" s="118" t="s">
        <v>131</v>
      </c>
      <c r="T50" s="118">
        <v>1</v>
      </c>
      <c r="U50" s="51" t="str">
        <f t="shared" si="45"/>
        <v>公斤</v>
      </c>
      <c r="V50" s="159"/>
      <c r="W50" s="159"/>
      <c r="X50" s="51" t="str">
        <f t="shared" si="46"/>
        <v/>
      </c>
      <c r="Y50" s="118" t="s">
        <v>159</v>
      </c>
      <c r="Z50" s="118"/>
      <c r="AA50" s="51" t="str">
        <f t="shared" si="47"/>
        <v/>
      </c>
      <c r="AB50" s="136"/>
      <c r="AC50" s="261"/>
      <c r="AD50" s="159"/>
      <c r="AE50" s="104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60"/>
      <c r="AU50" s="60"/>
      <c r="AV50" s="60"/>
      <c r="AW50" s="60"/>
      <c r="AX50" s="60"/>
      <c r="AY50" s="60"/>
      <c r="AZ50" s="60"/>
    </row>
    <row r="51" spans="1:52" ht="16.5">
      <c r="A51" s="257"/>
      <c r="B51" s="129"/>
      <c r="C51" s="130"/>
      <c r="D51" s="130"/>
      <c r="E51" s="204"/>
      <c r="F51" s="130"/>
      <c r="G51" s="130"/>
      <c r="H51" s="205"/>
      <c r="I51" s="131"/>
      <c r="J51" s="297"/>
      <c r="K51" s="297"/>
      <c r="L51" s="51" t="str">
        <f t="shared" si="42"/>
        <v/>
      </c>
      <c r="M51" s="118"/>
      <c r="N51" s="314"/>
      <c r="O51" s="51" t="str">
        <f t="shared" si="43"/>
        <v/>
      </c>
      <c r="P51" s="118" t="s">
        <v>171</v>
      </c>
      <c r="Q51" s="118">
        <v>1.5</v>
      </c>
      <c r="R51" s="51" t="str">
        <f t="shared" si="44"/>
        <v>公斤</v>
      </c>
      <c r="S51" s="118" t="s">
        <v>165</v>
      </c>
      <c r="T51" s="118"/>
      <c r="U51" s="51" t="str">
        <f t="shared" si="45"/>
        <v/>
      </c>
      <c r="V51" s="159"/>
      <c r="W51" s="159"/>
      <c r="X51" s="51" t="str">
        <f t="shared" si="46"/>
        <v/>
      </c>
      <c r="Y51" s="118" t="s">
        <v>1</v>
      </c>
      <c r="Z51" s="118">
        <v>3</v>
      </c>
      <c r="AA51" s="51" t="str">
        <f t="shared" si="47"/>
        <v>公斤</v>
      </c>
      <c r="AB51" s="136"/>
      <c r="AC51" s="261"/>
      <c r="AD51" s="159"/>
      <c r="AE51" s="104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60"/>
      <c r="AU51" s="60"/>
      <c r="AV51" s="60"/>
      <c r="AW51" s="60"/>
      <c r="AX51" s="60"/>
      <c r="AY51" s="60"/>
      <c r="AZ51" s="60"/>
    </row>
    <row r="52" spans="1:52" ht="16.5">
      <c r="A52" s="257"/>
      <c r="B52" s="129"/>
      <c r="C52" s="130"/>
      <c r="D52" s="130"/>
      <c r="E52" s="204"/>
      <c r="F52" s="130"/>
      <c r="G52" s="130"/>
      <c r="H52" s="205"/>
      <c r="I52" s="131"/>
      <c r="J52" s="297"/>
      <c r="K52" s="297"/>
      <c r="L52" s="51" t="str">
        <f t="shared" si="42"/>
        <v/>
      </c>
      <c r="M52" s="118"/>
      <c r="N52" s="118"/>
      <c r="O52" s="51" t="str">
        <f t="shared" si="43"/>
        <v/>
      </c>
      <c r="P52" s="118" t="s">
        <v>151</v>
      </c>
      <c r="Q52" s="118">
        <v>1</v>
      </c>
      <c r="R52" s="51" t="str">
        <f t="shared" si="44"/>
        <v>公斤</v>
      </c>
      <c r="S52" s="118" t="s">
        <v>367</v>
      </c>
      <c r="T52" s="118"/>
      <c r="U52" s="51" t="str">
        <f t="shared" si="45"/>
        <v/>
      </c>
      <c r="V52" s="159"/>
      <c r="W52" s="159"/>
      <c r="X52" s="51" t="str">
        <f t="shared" si="46"/>
        <v/>
      </c>
      <c r="Y52" s="118"/>
      <c r="Z52" s="118"/>
      <c r="AA52" s="51" t="str">
        <f t="shared" si="47"/>
        <v/>
      </c>
      <c r="AB52" s="136"/>
      <c r="AC52" s="261"/>
      <c r="AD52" s="159"/>
      <c r="AE52" s="104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60"/>
      <c r="AU52" s="60"/>
      <c r="AV52" s="60"/>
      <c r="AW52" s="60"/>
      <c r="AX52" s="60"/>
      <c r="AY52" s="60"/>
      <c r="AZ52" s="60"/>
    </row>
    <row r="53" spans="1:52" ht="17.25" thickBot="1">
      <c r="A53" s="258"/>
      <c r="B53" s="150"/>
      <c r="C53" s="208"/>
      <c r="D53" s="208"/>
      <c r="E53" s="209"/>
      <c r="F53" s="208"/>
      <c r="G53" s="208"/>
      <c r="H53" s="210"/>
      <c r="I53" s="211"/>
      <c r="J53" s="299"/>
      <c r="K53" s="300"/>
      <c r="L53" s="146" t="str">
        <f t="shared" si="42"/>
        <v/>
      </c>
      <c r="M53" s="308"/>
      <c r="N53" s="308"/>
      <c r="O53" s="146" t="str">
        <f t="shared" si="43"/>
        <v/>
      </c>
      <c r="P53" s="308"/>
      <c r="Q53" s="308"/>
      <c r="R53" s="146" t="str">
        <f t="shared" si="44"/>
        <v/>
      </c>
      <c r="S53" s="308" t="s">
        <v>118</v>
      </c>
      <c r="T53" s="314">
        <v>0.05</v>
      </c>
      <c r="U53" s="146" t="str">
        <f t="shared" si="45"/>
        <v>公斤</v>
      </c>
      <c r="V53" s="212"/>
      <c r="W53" s="212"/>
      <c r="X53" s="146" t="str">
        <f t="shared" si="46"/>
        <v/>
      </c>
      <c r="Y53" s="308"/>
      <c r="Z53" s="308"/>
      <c r="AA53" s="146" t="str">
        <f t="shared" si="47"/>
        <v/>
      </c>
      <c r="AB53" s="147"/>
      <c r="AC53" s="262"/>
      <c r="AD53" s="160"/>
      <c r="AE53" s="105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60"/>
      <c r="AU53" s="60"/>
      <c r="AV53" s="60"/>
      <c r="AW53" s="60"/>
      <c r="AX53" s="60"/>
      <c r="AY53" s="60"/>
      <c r="AZ53" s="60"/>
    </row>
    <row r="54" spans="1:52" ht="16.5">
      <c r="A54" s="256" t="s">
        <v>236</v>
      </c>
      <c r="B54" s="148" t="s">
        <v>108</v>
      </c>
      <c r="C54" s="198">
        <v>5.8</v>
      </c>
      <c r="D54" s="199">
        <v>2.1</v>
      </c>
      <c r="E54" s="200">
        <v>2</v>
      </c>
      <c r="F54" s="149">
        <v>0</v>
      </c>
      <c r="G54" s="149">
        <v>0.1</v>
      </c>
      <c r="H54" s="201">
        <v>2.2000000000000002</v>
      </c>
      <c r="I54" s="202">
        <v>721.4</v>
      </c>
      <c r="J54" s="402" t="s">
        <v>152</v>
      </c>
      <c r="K54" s="401"/>
      <c r="L54" s="132"/>
      <c r="M54" s="286" t="s">
        <v>281</v>
      </c>
      <c r="N54" s="290"/>
      <c r="O54" s="132"/>
      <c r="P54" s="402" t="s">
        <v>198</v>
      </c>
      <c r="Q54" s="401"/>
      <c r="R54" s="132"/>
      <c r="S54" s="402" t="s">
        <v>193</v>
      </c>
      <c r="T54" s="401"/>
      <c r="U54" s="132"/>
      <c r="V54" s="203" t="s">
        <v>136</v>
      </c>
      <c r="W54" s="203"/>
      <c r="X54" s="132"/>
      <c r="Y54" s="289" t="s">
        <v>397</v>
      </c>
      <c r="Z54" s="302"/>
      <c r="AA54" s="132"/>
      <c r="AB54" s="145" t="s">
        <v>113</v>
      </c>
      <c r="AC54" s="260"/>
      <c r="AD54" s="135"/>
      <c r="AE54" s="108" t="str">
        <f t="shared" ref="AE54" si="90">A54</f>
        <v>n1</v>
      </c>
      <c r="AF54" s="59" t="str">
        <f>J54</f>
        <v>白米飯</v>
      </c>
      <c r="AG54" s="59" t="str">
        <f>J55&amp;" "&amp;J56&amp;" "&amp;J57&amp;" "&amp;J58&amp;" "&amp;J59&amp;" "&amp;J60</f>
        <v xml:space="preserve">米     </v>
      </c>
      <c r="AH54" s="59" t="str">
        <f>M54</f>
        <v>醬醋滷肉</v>
      </c>
      <c r="AI54" s="59" t="str">
        <f>M55&amp;" "&amp;M56&amp;" "&amp;M57&amp;" "&amp;M60&amp;" "&amp;M58&amp;" "&amp;M59</f>
        <v>豬後腿肉 馬鈴薯 胡蘿蔔  大蒜 月桂葉</v>
      </c>
      <c r="AJ54" s="59" t="str">
        <f>P54</f>
        <v>紅仁炒蛋</v>
      </c>
      <c r="AK54" s="59" t="str">
        <f>P55&amp;" "&amp;P56&amp;" "&amp;P57&amp;" "&amp;P58&amp;" "&amp;P59&amp;" "&amp;P60</f>
        <v xml:space="preserve">雞蛋 胡蘿蔔 乾木耳 大蒜  </v>
      </c>
      <c r="AL54" s="59" t="str">
        <f>S54</f>
        <v>蔬香冬粉</v>
      </c>
      <c r="AM54" s="59" t="str">
        <f>S55&amp;" "&amp;S56&amp;" "&amp;S57&amp;" "&amp;S58&amp;" "&amp;S59&amp;" "&amp;S60</f>
        <v>冬粉 時蔬 胡蘿蔔 乾木耳 大蒜 豬絞肉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金針湯</v>
      </c>
      <c r="AQ54" s="59" t="str">
        <f>Y55&amp;" "&amp;Y56&amp;" "&amp;Y57&amp;" "&amp;Y58&amp;" "&amp;Y59&amp;" "&amp;Y60</f>
        <v xml:space="preserve">金針菜乾 榨菜絲 薑   </v>
      </c>
      <c r="AR54" s="88" t="str">
        <f>AB54</f>
        <v>點心</v>
      </c>
      <c r="AS54" s="88">
        <f>AC54</f>
        <v>0</v>
      </c>
      <c r="AT54" s="96">
        <f t="shared" ref="AT54" si="91">C54</f>
        <v>5.8</v>
      </c>
      <c r="AU54" s="96">
        <f t="shared" ref="AU54" si="92">H54</f>
        <v>2.2000000000000002</v>
      </c>
      <c r="AV54" s="96">
        <f t="shared" ref="AV54" si="93">E54</f>
        <v>2</v>
      </c>
      <c r="AW54" s="96">
        <f t="shared" ref="AW54" si="94">D54</f>
        <v>2.1</v>
      </c>
      <c r="AX54" s="96">
        <f t="shared" ref="AX54" si="95">F54</f>
        <v>0</v>
      </c>
      <c r="AY54" s="96">
        <f t="shared" ref="AY54" si="96">G54</f>
        <v>0.1</v>
      </c>
      <c r="AZ54" s="96">
        <f t="shared" ref="AZ54" si="97">I54</f>
        <v>721.4</v>
      </c>
    </row>
    <row r="55" spans="1:52" ht="16.5">
      <c r="A55" s="257"/>
      <c r="B55" s="129"/>
      <c r="C55" s="130"/>
      <c r="D55" s="130"/>
      <c r="E55" s="204"/>
      <c r="F55" s="130"/>
      <c r="G55" s="130"/>
      <c r="H55" s="205"/>
      <c r="I55" s="131"/>
      <c r="J55" s="118" t="s">
        <v>116</v>
      </c>
      <c r="K55" s="118">
        <v>10</v>
      </c>
      <c r="L55" s="51" t="str">
        <f t="shared" ref="L55" si="98">IF(K55,"公斤","")</f>
        <v>公斤</v>
      </c>
      <c r="M55" s="234" t="s">
        <v>117</v>
      </c>
      <c r="N55" s="234">
        <v>6</v>
      </c>
      <c r="O55" s="51" t="str">
        <f t="shared" ref="O55" si="99">IF(N55,"公斤","")</f>
        <v>公斤</v>
      </c>
      <c r="P55" s="118" t="s">
        <v>120</v>
      </c>
      <c r="Q55" s="118">
        <v>1.5</v>
      </c>
      <c r="R55" s="51" t="str">
        <f t="shared" ref="R55" si="100">IF(Q55,"公斤","")</f>
        <v>公斤</v>
      </c>
      <c r="S55" s="118" t="s">
        <v>169</v>
      </c>
      <c r="T55" s="118">
        <v>1</v>
      </c>
      <c r="U55" s="51" t="str">
        <f t="shared" ref="U55" si="101">IF(T55,"公斤","")</f>
        <v>公斤</v>
      </c>
      <c r="V55" s="159" t="s">
        <v>136</v>
      </c>
      <c r="W55" s="159">
        <v>7</v>
      </c>
      <c r="X55" s="51" t="str">
        <f t="shared" ref="X55" si="102">IF(W55,"公斤","")</f>
        <v>公斤</v>
      </c>
      <c r="Y55" s="297" t="s">
        <v>398</v>
      </c>
      <c r="Z55" s="297">
        <v>0.5</v>
      </c>
      <c r="AA55" s="51" t="str">
        <f t="shared" ref="AA55" si="103">IF(Z55,"公斤","")</f>
        <v>公斤</v>
      </c>
      <c r="AB55" s="118" t="s">
        <v>113</v>
      </c>
      <c r="AC55" s="261"/>
      <c r="AD55" s="133"/>
      <c r="AE55" s="104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60"/>
      <c r="AU55" s="60"/>
      <c r="AV55" s="60"/>
      <c r="AW55" s="60"/>
      <c r="AX55" s="60"/>
      <c r="AY55" s="60"/>
      <c r="AZ55" s="60"/>
    </row>
    <row r="56" spans="1:52" ht="16.5">
      <c r="A56" s="257"/>
      <c r="B56" s="129" t="s">
        <v>109</v>
      </c>
      <c r="C56" s="206">
        <v>5.2</v>
      </c>
      <c r="D56" s="130">
        <v>1.8</v>
      </c>
      <c r="E56" s="204">
        <v>1.6</v>
      </c>
      <c r="F56" s="130">
        <v>0</v>
      </c>
      <c r="G56" s="130">
        <v>0.1</v>
      </c>
      <c r="H56" s="207">
        <v>2</v>
      </c>
      <c r="I56" s="131">
        <v>635.79999999999995</v>
      </c>
      <c r="J56" s="118"/>
      <c r="K56" s="118"/>
      <c r="L56" s="51" t="str">
        <f t="shared" si="56"/>
        <v/>
      </c>
      <c r="M56" s="234" t="s">
        <v>166</v>
      </c>
      <c r="N56" s="234">
        <v>1.5</v>
      </c>
      <c r="O56" s="51" t="str">
        <f t="shared" si="57"/>
        <v>公斤</v>
      </c>
      <c r="P56" s="118" t="s">
        <v>119</v>
      </c>
      <c r="Q56" s="118">
        <v>4</v>
      </c>
      <c r="R56" s="51" t="str">
        <f t="shared" si="58"/>
        <v>公斤</v>
      </c>
      <c r="S56" s="118" t="s">
        <v>1</v>
      </c>
      <c r="T56" s="118">
        <v>3</v>
      </c>
      <c r="U56" s="51" t="str">
        <f t="shared" si="59"/>
        <v>公斤</v>
      </c>
      <c r="V56" s="154" t="s">
        <v>135</v>
      </c>
      <c r="W56" s="154">
        <v>0.05</v>
      </c>
      <c r="X56" s="51" t="str">
        <f t="shared" si="60"/>
        <v>公斤</v>
      </c>
      <c r="Y56" s="351" t="s">
        <v>399</v>
      </c>
      <c r="Z56" s="297">
        <v>2</v>
      </c>
      <c r="AA56" s="51" t="str">
        <f t="shared" si="61"/>
        <v>公斤</v>
      </c>
      <c r="AB56" s="136"/>
      <c r="AC56" s="261"/>
      <c r="AD56" s="133"/>
      <c r="AE56" s="104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60"/>
      <c r="AU56" s="60"/>
      <c r="AV56" s="60"/>
      <c r="AW56" s="60"/>
      <c r="AX56" s="60"/>
      <c r="AY56" s="60"/>
      <c r="AZ56" s="60"/>
    </row>
    <row r="57" spans="1:52" ht="16.5">
      <c r="A57" s="257"/>
      <c r="B57" s="129"/>
      <c r="C57" s="130"/>
      <c r="D57" s="130"/>
      <c r="E57" s="204"/>
      <c r="F57" s="130"/>
      <c r="G57" s="130"/>
      <c r="H57" s="205"/>
      <c r="I57" s="131"/>
      <c r="J57" s="118"/>
      <c r="K57" s="118"/>
      <c r="L57" s="51" t="str">
        <f t="shared" si="56"/>
        <v/>
      </c>
      <c r="M57" s="234" t="s">
        <v>119</v>
      </c>
      <c r="N57" s="234">
        <v>0.5</v>
      </c>
      <c r="O57" s="51" t="str">
        <f t="shared" si="57"/>
        <v>公斤</v>
      </c>
      <c r="P57" s="118" t="s">
        <v>121</v>
      </c>
      <c r="Q57" s="118">
        <v>0.05</v>
      </c>
      <c r="R57" s="51" t="str">
        <f t="shared" si="58"/>
        <v>公斤</v>
      </c>
      <c r="S57" s="118" t="s">
        <v>119</v>
      </c>
      <c r="T57" s="118">
        <v>0.5</v>
      </c>
      <c r="U57" s="51" t="str">
        <f t="shared" si="59"/>
        <v>公斤</v>
      </c>
      <c r="V57" s="159"/>
      <c r="W57" s="159"/>
      <c r="X57" s="51" t="str">
        <f t="shared" si="60"/>
        <v/>
      </c>
      <c r="Y57" s="297" t="s">
        <v>360</v>
      </c>
      <c r="Z57" s="297">
        <v>0.05</v>
      </c>
      <c r="AA57" s="51" t="str">
        <f t="shared" si="61"/>
        <v>公斤</v>
      </c>
      <c r="AB57" s="136"/>
      <c r="AC57" s="261"/>
      <c r="AD57" s="133"/>
      <c r="AE57" s="104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60"/>
      <c r="AU57" s="60"/>
      <c r="AV57" s="60"/>
      <c r="AW57" s="60"/>
      <c r="AX57" s="60"/>
      <c r="AY57" s="60"/>
      <c r="AZ57" s="60"/>
    </row>
    <row r="58" spans="1:52" ht="16.5">
      <c r="A58" s="257"/>
      <c r="B58" s="129"/>
      <c r="C58" s="130"/>
      <c r="D58" s="130"/>
      <c r="E58" s="204"/>
      <c r="F58" s="130"/>
      <c r="G58" s="130"/>
      <c r="H58" s="205"/>
      <c r="I58" s="131"/>
      <c r="J58" s="118"/>
      <c r="K58" s="118"/>
      <c r="L58" s="51" t="str">
        <f t="shared" si="56"/>
        <v/>
      </c>
      <c r="M58" s="234" t="s">
        <v>118</v>
      </c>
      <c r="N58" s="234">
        <v>0.05</v>
      </c>
      <c r="O58" s="51" t="str">
        <f t="shared" si="57"/>
        <v>公斤</v>
      </c>
      <c r="P58" s="118" t="s">
        <v>118</v>
      </c>
      <c r="Q58" s="314">
        <v>0.05</v>
      </c>
      <c r="R58" s="51" t="str">
        <f t="shared" si="58"/>
        <v>公斤</v>
      </c>
      <c r="S58" s="118" t="s">
        <v>121</v>
      </c>
      <c r="T58" s="118">
        <v>0.05</v>
      </c>
      <c r="U58" s="51" t="str">
        <f t="shared" si="59"/>
        <v>公斤</v>
      </c>
      <c r="V58" s="159"/>
      <c r="W58" s="159"/>
      <c r="X58" s="51" t="str">
        <f t="shared" si="60"/>
        <v/>
      </c>
      <c r="Y58" s="297"/>
      <c r="Z58" s="297"/>
      <c r="AA58" s="51" t="str">
        <f t="shared" si="61"/>
        <v/>
      </c>
      <c r="AB58" s="136"/>
      <c r="AC58" s="261"/>
      <c r="AD58" s="133"/>
      <c r="AE58" s="104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60"/>
      <c r="AU58" s="60"/>
      <c r="AV58" s="60"/>
      <c r="AW58" s="60"/>
      <c r="AX58" s="60"/>
      <c r="AY58" s="60"/>
      <c r="AZ58" s="60"/>
    </row>
    <row r="59" spans="1:52" ht="16.5">
      <c r="A59" s="257"/>
      <c r="B59" s="129"/>
      <c r="C59" s="130"/>
      <c r="D59" s="130"/>
      <c r="E59" s="204"/>
      <c r="F59" s="130"/>
      <c r="G59" s="130"/>
      <c r="H59" s="205"/>
      <c r="I59" s="131"/>
      <c r="J59" s="118"/>
      <c r="K59" s="118"/>
      <c r="L59" s="51" t="str">
        <f t="shared" si="56"/>
        <v/>
      </c>
      <c r="M59" s="234" t="s">
        <v>282</v>
      </c>
      <c r="N59" s="244"/>
      <c r="O59" s="51" t="str">
        <f t="shared" si="57"/>
        <v/>
      </c>
      <c r="P59" s="118"/>
      <c r="Q59" s="118"/>
      <c r="R59" s="51" t="str">
        <f t="shared" si="58"/>
        <v/>
      </c>
      <c r="S59" s="118" t="s">
        <v>118</v>
      </c>
      <c r="T59" s="314">
        <v>0.05</v>
      </c>
      <c r="U59" s="51" t="str">
        <f t="shared" si="59"/>
        <v>公斤</v>
      </c>
      <c r="V59" s="159"/>
      <c r="W59" s="159"/>
      <c r="X59" s="51" t="str">
        <f t="shared" si="60"/>
        <v/>
      </c>
      <c r="Y59" s="297"/>
      <c r="Z59" s="297"/>
      <c r="AA59" s="51" t="str">
        <f t="shared" si="61"/>
        <v/>
      </c>
      <c r="AB59" s="136"/>
      <c r="AC59" s="261"/>
      <c r="AD59" s="133"/>
      <c r="AE59" s="104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60"/>
      <c r="AU59" s="60"/>
      <c r="AV59" s="60"/>
      <c r="AW59" s="60"/>
      <c r="AX59" s="60"/>
      <c r="AY59" s="60"/>
      <c r="AZ59" s="60"/>
    </row>
    <row r="60" spans="1:52" ht="17.25" thickBot="1">
      <c r="A60" s="258"/>
      <c r="B60" s="150"/>
      <c r="C60" s="208"/>
      <c r="D60" s="208"/>
      <c r="E60" s="209"/>
      <c r="F60" s="208"/>
      <c r="G60" s="208"/>
      <c r="H60" s="210"/>
      <c r="I60" s="211"/>
      <c r="J60" s="305"/>
      <c r="K60" s="305"/>
      <c r="L60" s="146" t="str">
        <f t="shared" si="56"/>
        <v/>
      </c>
      <c r="M60" s="287"/>
      <c r="N60" s="287"/>
      <c r="O60" s="146" t="str">
        <f t="shared" si="57"/>
        <v/>
      </c>
      <c r="P60" s="305"/>
      <c r="Q60" s="305"/>
      <c r="R60" s="146" t="str">
        <f t="shared" si="58"/>
        <v/>
      </c>
      <c r="S60" s="118" t="s">
        <v>160</v>
      </c>
      <c r="T60" s="118">
        <v>0.8</v>
      </c>
      <c r="U60" s="146" t="str">
        <f t="shared" si="59"/>
        <v>公斤</v>
      </c>
      <c r="V60" s="212"/>
      <c r="W60" s="212"/>
      <c r="X60" s="146" t="str">
        <f t="shared" si="60"/>
        <v/>
      </c>
      <c r="Y60" s="300"/>
      <c r="Z60" s="300"/>
      <c r="AA60" s="146" t="str">
        <f t="shared" si="61"/>
        <v/>
      </c>
      <c r="AB60" s="147"/>
      <c r="AC60" s="262"/>
      <c r="AD60" s="134"/>
      <c r="AE60" s="105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60"/>
      <c r="AU60" s="60"/>
      <c r="AV60" s="60"/>
      <c r="AW60" s="60"/>
      <c r="AX60" s="60"/>
      <c r="AY60" s="60"/>
      <c r="AZ60" s="60"/>
    </row>
    <row r="61" spans="1:52" ht="16.5">
      <c r="A61" s="256" t="s">
        <v>237</v>
      </c>
      <c r="B61" s="148" t="s">
        <v>108</v>
      </c>
      <c r="C61" s="198">
        <v>5.2</v>
      </c>
      <c r="D61" s="199">
        <v>2.4</v>
      </c>
      <c r="E61" s="200">
        <v>2.2999999999999998</v>
      </c>
      <c r="F61" s="149">
        <v>0</v>
      </c>
      <c r="G61" s="149">
        <v>0</v>
      </c>
      <c r="H61" s="201">
        <v>2.6</v>
      </c>
      <c r="I61" s="202">
        <v>728.8</v>
      </c>
      <c r="J61" s="306" t="s">
        <v>163</v>
      </c>
      <c r="K61" s="307"/>
      <c r="L61" s="132"/>
      <c r="M61" s="306" t="s">
        <v>283</v>
      </c>
      <c r="N61" s="307"/>
      <c r="O61" s="132"/>
      <c r="P61" s="306" t="s">
        <v>323</v>
      </c>
      <c r="Q61" s="335"/>
      <c r="R61" s="132"/>
      <c r="S61" s="306" t="s">
        <v>368</v>
      </c>
      <c r="T61" s="335"/>
      <c r="U61" s="132"/>
      <c r="V61" s="203" t="s">
        <v>136</v>
      </c>
      <c r="W61" s="203"/>
      <c r="X61" s="132"/>
      <c r="Y61" s="306" t="s">
        <v>400</v>
      </c>
      <c r="Z61" s="335"/>
      <c r="AA61" s="132"/>
      <c r="AB61" s="145" t="s">
        <v>113</v>
      </c>
      <c r="AC61" s="260"/>
      <c r="AD61" s="158"/>
      <c r="AE61" s="108" t="str">
        <f t="shared" ref="AE61" si="104">A61</f>
        <v>n2</v>
      </c>
      <c r="AF61" s="59" t="str">
        <f>J61</f>
        <v>糙米飯</v>
      </c>
      <c r="AG61" s="59" t="str">
        <f>J62&amp;" "&amp;J63&amp;" "&amp;J64&amp;" "&amp;J65&amp;" "&amp;J66&amp;" "&amp;J67</f>
        <v xml:space="preserve">米 糙米    </v>
      </c>
      <c r="AH61" s="59" t="str">
        <f>M61</f>
        <v>紅燒雞翅</v>
      </c>
      <c r="AI61" s="59" t="str">
        <f>M62&amp;" "&amp;M63&amp;" "&amp;M64&amp;" "&amp;M65&amp;" "&amp;M66&amp;" "&amp;M67</f>
        <v xml:space="preserve">三節翅 滷包    </v>
      </c>
      <c r="AJ61" s="59" t="str">
        <f>P61</f>
        <v>蘿蔔黑輪</v>
      </c>
      <c r="AK61" s="59" t="str">
        <f>P62&amp;" "&amp;P63&amp;" "&amp;P64&amp;" "&amp;P65&amp;" "&amp;P66&amp;" "&amp;P67</f>
        <v xml:space="preserve">黑輪 白蘿蔔 胡蘿蔔 柴魚片 大蒜 </v>
      </c>
      <c r="AL61" s="59" t="str">
        <f>S61</f>
        <v>絞肉時蔬</v>
      </c>
      <c r="AM61" s="59" t="str">
        <f>S62&amp;" "&amp;S63&amp;" "&amp;S64&amp;" "&amp;S65&amp;" "&amp;S66&amp;" "&amp;S67</f>
        <v xml:space="preserve">豬絞肉 時蔬 胡蘿蔔 大蒜 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蛋花時蔬湯</v>
      </c>
      <c r="AQ61" s="59" t="str">
        <f>Y62&amp;" "&amp;Y63&amp;" "&amp;Y64&amp;" "&amp;Y65&amp;" "&amp;Y66&amp;" "&amp;Y67</f>
        <v xml:space="preserve">時蔬 雞蛋 薑   </v>
      </c>
      <c r="AR61" s="88" t="str">
        <f>AB61</f>
        <v>點心</v>
      </c>
      <c r="AS61" s="88">
        <f>AC61</f>
        <v>0</v>
      </c>
      <c r="AT61" s="96">
        <f t="shared" ref="AT61" si="105">C61</f>
        <v>5.2</v>
      </c>
      <c r="AU61" s="96">
        <f t="shared" ref="AU61" si="106">H61</f>
        <v>2.6</v>
      </c>
      <c r="AV61" s="96">
        <f t="shared" ref="AV61" si="107">E61</f>
        <v>2.2999999999999998</v>
      </c>
      <c r="AW61" s="96">
        <f t="shared" ref="AW61" si="108">D61</f>
        <v>2.4</v>
      </c>
      <c r="AX61" s="96">
        <f t="shared" ref="AX61" si="109">F61</f>
        <v>0</v>
      </c>
      <c r="AY61" s="96">
        <f t="shared" ref="AY61" si="110">G61</f>
        <v>0</v>
      </c>
      <c r="AZ61" s="96">
        <f t="shared" ref="AZ61" si="111">I61</f>
        <v>728.8</v>
      </c>
    </row>
    <row r="62" spans="1:52" ht="16.5">
      <c r="A62" s="257"/>
      <c r="B62" s="129"/>
      <c r="C62" s="130"/>
      <c r="D62" s="130"/>
      <c r="E62" s="204"/>
      <c r="F62" s="130"/>
      <c r="G62" s="130"/>
      <c r="H62" s="205"/>
      <c r="I62" s="131"/>
      <c r="J62" s="118" t="s">
        <v>116</v>
      </c>
      <c r="K62" s="118">
        <v>7</v>
      </c>
      <c r="L62" s="51" t="str">
        <f t="shared" ref="L62" si="112">IF(K62,"公斤","")</f>
        <v>公斤</v>
      </c>
      <c r="M62" s="118" t="s">
        <v>284</v>
      </c>
      <c r="N62" s="118">
        <v>9</v>
      </c>
      <c r="O62" s="51" t="str">
        <f t="shared" ref="O62" si="113">IF(N62,"公斤","")</f>
        <v>公斤</v>
      </c>
      <c r="P62" s="118" t="s">
        <v>324</v>
      </c>
      <c r="Q62" s="118">
        <v>1.5</v>
      </c>
      <c r="R62" s="51" t="str">
        <f t="shared" ref="R62" si="114">IF(Q62,"公斤","")</f>
        <v>公斤</v>
      </c>
      <c r="S62" s="118" t="s">
        <v>160</v>
      </c>
      <c r="T62" s="118">
        <v>0.5</v>
      </c>
      <c r="U62" s="51" t="str">
        <f t="shared" ref="U62" si="115">IF(T62,"公斤","")</f>
        <v>公斤</v>
      </c>
      <c r="V62" s="159" t="s">
        <v>136</v>
      </c>
      <c r="W62" s="159">
        <v>7</v>
      </c>
      <c r="X62" s="51" t="str">
        <f t="shared" ref="X62" si="116">IF(W62,"公斤","")</f>
        <v>公斤</v>
      </c>
      <c r="Y62" s="118" t="s">
        <v>1</v>
      </c>
      <c r="Z62" s="118">
        <v>3</v>
      </c>
      <c r="AA62" s="51" t="str">
        <f t="shared" ref="AA62" si="117">IF(Z62,"公斤","")</f>
        <v>公斤</v>
      </c>
      <c r="AB62" s="118" t="s">
        <v>113</v>
      </c>
      <c r="AC62" s="261"/>
      <c r="AD62" s="159"/>
      <c r="AE62" s="104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60"/>
      <c r="AU62" s="60"/>
      <c r="AV62" s="60"/>
      <c r="AW62" s="60"/>
      <c r="AX62" s="60"/>
      <c r="AY62" s="60"/>
      <c r="AZ62" s="60"/>
    </row>
    <row r="63" spans="1:52" ht="16.5">
      <c r="A63" s="257"/>
      <c r="B63" s="129" t="s">
        <v>109</v>
      </c>
      <c r="C63" s="206">
        <v>5.2</v>
      </c>
      <c r="D63" s="130">
        <v>2</v>
      </c>
      <c r="E63" s="204">
        <v>1.6</v>
      </c>
      <c r="F63" s="130">
        <v>0</v>
      </c>
      <c r="G63" s="130">
        <v>0</v>
      </c>
      <c r="H63" s="207">
        <v>2.5</v>
      </c>
      <c r="I63" s="131">
        <v>684</v>
      </c>
      <c r="J63" s="118" t="s">
        <v>164</v>
      </c>
      <c r="K63" s="118">
        <v>3</v>
      </c>
      <c r="L63" s="51" t="str">
        <f t="shared" si="70"/>
        <v>公斤</v>
      </c>
      <c r="M63" s="118" t="s">
        <v>149</v>
      </c>
      <c r="N63" s="118"/>
      <c r="O63" s="51" t="str">
        <f t="shared" si="71"/>
        <v/>
      </c>
      <c r="P63" s="118" t="s">
        <v>124</v>
      </c>
      <c r="Q63" s="118">
        <v>5</v>
      </c>
      <c r="R63" s="51" t="str">
        <f t="shared" si="72"/>
        <v>公斤</v>
      </c>
      <c r="S63" s="118" t="s">
        <v>1</v>
      </c>
      <c r="T63" s="118">
        <v>6</v>
      </c>
      <c r="U63" s="51" t="str">
        <f t="shared" si="73"/>
        <v>公斤</v>
      </c>
      <c r="V63" s="154" t="s">
        <v>135</v>
      </c>
      <c r="W63" s="154">
        <v>0.05</v>
      </c>
      <c r="X63" s="51" t="str">
        <f t="shared" si="74"/>
        <v>公斤</v>
      </c>
      <c r="Y63" s="118" t="s">
        <v>120</v>
      </c>
      <c r="Z63" s="118">
        <v>1</v>
      </c>
      <c r="AA63" s="51" t="str">
        <f t="shared" si="75"/>
        <v>公斤</v>
      </c>
      <c r="AB63" s="136"/>
      <c r="AC63" s="261"/>
      <c r="AD63" s="159"/>
      <c r="AE63" s="104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60"/>
      <c r="AU63" s="60"/>
      <c r="AV63" s="60"/>
      <c r="AW63" s="60"/>
      <c r="AX63" s="60"/>
      <c r="AY63" s="60"/>
      <c r="AZ63" s="60"/>
    </row>
    <row r="64" spans="1:52" ht="16.5">
      <c r="A64" s="257"/>
      <c r="B64" s="129"/>
      <c r="C64" s="130"/>
      <c r="D64" s="130"/>
      <c r="E64" s="204"/>
      <c r="F64" s="130"/>
      <c r="G64" s="130"/>
      <c r="H64" s="205"/>
      <c r="I64" s="131"/>
      <c r="J64" s="118"/>
      <c r="K64" s="118"/>
      <c r="L64" s="51" t="str">
        <f t="shared" si="70"/>
        <v/>
      </c>
      <c r="M64" s="118"/>
      <c r="N64" s="118"/>
      <c r="O64" s="51" t="str">
        <f t="shared" si="71"/>
        <v/>
      </c>
      <c r="P64" s="118" t="s">
        <v>119</v>
      </c>
      <c r="Q64" s="118">
        <v>1</v>
      </c>
      <c r="R64" s="51" t="str">
        <f t="shared" si="72"/>
        <v>公斤</v>
      </c>
      <c r="S64" s="118" t="s">
        <v>119</v>
      </c>
      <c r="T64" s="118">
        <v>0.5</v>
      </c>
      <c r="U64" s="51" t="str">
        <f t="shared" si="73"/>
        <v>公斤</v>
      </c>
      <c r="V64" s="159"/>
      <c r="W64" s="159"/>
      <c r="X64" s="51" t="str">
        <f t="shared" si="74"/>
        <v/>
      </c>
      <c r="Y64" s="118" t="s">
        <v>122</v>
      </c>
      <c r="Z64" s="118">
        <v>0.1</v>
      </c>
      <c r="AA64" s="51" t="str">
        <f t="shared" si="75"/>
        <v>公斤</v>
      </c>
      <c r="AB64" s="136"/>
      <c r="AC64" s="261"/>
      <c r="AD64" s="159"/>
      <c r="AE64" s="104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60"/>
      <c r="AU64" s="60"/>
      <c r="AV64" s="60"/>
      <c r="AW64" s="60"/>
      <c r="AX64" s="60"/>
      <c r="AY64" s="60"/>
      <c r="AZ64" s="60"/>
    </row>
    <row r="65" spans="1:52" ht="16.5">
      <c r="A65" s="257"/>
      <c r="B65" s="129"/>
      <c r="C65" s="130"/>
      <c r="D65" s="130"/>
      <c r="E65" s="204"/>
      <c r="F65" s="130"/>
      <c r="G65" s="130"/>
      <c r="H65" s="205"/>
      <c r="I65" s="131"/>
      <c r="J65" s="118"/>
      <c r="K65" s="118"/>
      <c r="L65" s="51" t="str">
        <f t="shared" si="70"/>
        <v/>
      </c>
      <c r="M65" s="118"/>
      <c r="N65" s="118"/>
      <c r="O65" s="51" t="str">
        <f t="shared" si="71"/>
        <v/>
      </c>
      <c r="P65" s="118" t="s">
        <v>159</v>
      </c>
      <c r="Q65" s="118">
        <v>0.01</v>
      </c>
      <c r="R65" s="51" t="str">
        <f t="shared" si="72"/>
        <v>公斤</v>
      </c>
      <c r="S65" s="118" t="s">
        <v>118</v>
      </c>
      <c r="T65" s="314">
        <v>0.05</v>
      </c>
      <c r="U65" s="51" t="str">
        <f t="shared" si="73"/>
        <v>公斤</v>
      </c>
      <c r="V65" s="159"/>
      <c r="W65" s="159"/>
      <c r="X65" s="51" t="str">
        <f t="shared" si="74"/>
        <v/>
      </c>
      <c r="Y65" s="118"/>
      <c r="Z65" s="118"/>
      <c r="AA65" s="51" t="str">
        <f t="shared" si="75"/>
        <v/>
      </c>
      <c r="AB65" s="136"/>
      <c r="AC65" s="261"/>
      <c r="AD65" s="159"/>
      <c r="AE65" s="104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60"/>
      <c r="AU65" s="60"/>
      <c r="AV65" s="60"/>
      <c r="AW65" s="60"/>
      <c r="AX65" s="60"/>
      <c r="AY65" s="60"/>
      <c r="AZ65" s="60"/>
    </row>
    <row r="66" spans="1:52" ht="16.5">
      <c r="A66" s="257"/>
      <c r="B66" s="129"/>
      <c r="C66" s="130"/>
      <c r="D66" s="130"/>
      <c r="E66" s="204"/>
      <c r="F66" s="130"/>
      <c r="G66" s="130"/>
      <c r="H66" s="205"/>
      <c r="I66" s="131"/>
      <c r="J66" s="118"/>
      <c r="K66" s="118"/>
      <c r="L66" s="51" t="str">
        <f t="shared" si="70"/>
        <v/>
      </c>
      <c r="M66" s="118"/>
      <c r="N66" s="118"/>
      <c r="O66" s="51" t="str">
        <f t="shared" si="71"/>
        <v/>
      </c>
      <c r="P66" s="118" t="s">
        <v>118</v>
      </c>
      <c r="Q66" s="314">
        <v>0.05</v>
      </c>
      <c r="R66" s="51" t="str">
        <f t="shared" si="72"/>
        <v>公斤</v>
      </c>
      <c r="S66" s="118"/>
      <c r="T66" s="118"/>
      <c r="U66" s="51" t="str">
        <f t="shared" si="73"/>
        <v/>
      </c>
      <c r="V66" s="159"/>
      <c r="W66" s="159"/>
      <c r="X66" s="51" t="str">
        <f t="shared" si="74"/>
        <v/>
      </c>
      <c r="Y66" s="118"/>
      <c r="Z66" s="118"/>
      <c r="AA66" s="51" t="str">
        <f t="shared" si="75"/>
        <v/>
      </c>
      <c r="AB66" s="136"/>
      <c r="AC66" s="261"/>
      <c r="AD66" s="159"/>
      <c r="AE66" s="104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60"/>
      <c r="AU66" s="60"/>
      <c r="AV66" s="60"/>
      <c r="AW66" s="60"/>
      <c r="AX66" s="60"/>
      <c r="AY66" s="60"/>
      <c r="AZ66" s="60"/>
    </row>
    <row r="67" spans="1:52" ht="17.25" thickBot="1">
      <c r="A67" s="258"/>
      <c r="B67" s="150"/>
      <c r="C67" s="208"/>
      <c r="D67" s="208"/>
      <c r="E67" s="209"/>
      <c r="F67" s="208"/>
      <c r="G67" s="208"/>
      <c r="H67" s="210"/>
      <c r="I67" s="211"/>
      <c r="J67" s="308"/>
      <c r="K67" s="308"/>
      <c r="L67" s="146" t="str">
        <f t="shared" si="70"/>
        <v/>
      </c>
      <c r="M67" s="308"/>
      <c r="N67" s="308"/>
      <c r="O67" s="146" t="str">
        <f t="shared" si="71"/>
        <v/>
      </c>
      <c r="P67" s="308"/>
      <c r="Q67" s="308"/>
      <c r="R67" s="146" t="str">
        <f t="shared" si="72"/>
        <v/>
      </c>
      <c r="S67" s="308"/>
      <c r="T67" s="308"/>
      <c r="U67" s="146" t="str">
        <f t="shared" si="73"/>
        <v/>
      </c>
      <c r="V67" s="212"/>
      <c r="W67" s="212"/>
      <c r="X67" s="146" t="str">
        <f t="shared" si="74"/>
        <v/>
      </c>
      <c r="Y67" s="308"/>
      <c r="Z67" s="308"/>
      <c r="AA67" s="146" t="str">
        <f t="shared" si="75"/>
        <v/>
      </c>
      <c r="AB67" s="147"/>
      <c r="AC67" s="262"/>
      <c r="AD67" s="159"/>
      <c r="AE67" s="105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60"/>
      <c r="AU67" s="60"/>
      <c r="AV67" s="60"/>
      <c r="AW67" s="60"/>
      <c r="AX67" s="60"/>
      <c r="AY67" s="60"/>
      <c r="AZ67" s="60"/>
    </row>
    <row r="68" spans="1:52" ht="16.5">
      <c r="A68" s="256" t="s">
        <v>238</v>
      </c>
      <c r="B68" s="148" t="s">
        <v>108</v>
      </c>
      <c r="C68" s="198">
        <v>3.2</v>
      </c>
      <c r="D68" s="199">
        <v>2.7</v>
      </c>
      <c r="E68" s="200">
        <v>1.8</v>
      </c>
      <c r="F68" s="149">
        <v>0</v>
      </c>
      <c r="G68" s="149">
        <v>0</v>
      </c>
      <c r="H68" s="201">
        <v>3.6</v>
      </c>
      <c r="I68" s="202">
        <v>662.4</v>
      </c>
      <c r="J68" s="409" t="s">
        <v>260</v>
      </c>
      <c r="K68" s="410"/>
      <c r="L68" s="132"/>
      <c r="M68" s="409" t="s">
        <v>285</v>
      </c>
      <c r="N68" s="410"/>
      <c r="O68" s="132"/>
      <c r="P68" s="409" t="s">
        <v>325</v>
      </c>
      <c r="Q68" s="410"/>
      <c r="R68" s="132"/>
      <c r="S68" s="228" t="s">
        <v>369</v>
      </c>
      <c r="T68" s="343"/>
      <c r="U68" s="132"/>
      <c r="V68" s="203" t="s">
        <v>136</v>
      </c>
      <c r="W68" s="203"/>
      <c r="X68" s="132"/>
      <c r="Y68" s="403" t="s">
        <v>401</v>
      </c>
      <c r="Z68" s="404"/>
      <c r="AA68" s="132"/>
      <c r="AB68" s="145" t="s">
        <v>113</v>
      </c>
      <c r="AC68" s="260"/>
      <c r="AD68" s="135"/>
      <c r="AE68" s="108" t="str">
        <f t="shared" ref="AE68" si="118">A68</f>
        <v>n3</v>
      </c>
      <c r="AF68" s="59" t="str">
        <f>J68</f>
        <v>米粉特餐</v>
      </c>
      <c r="AG68" s="59" t="str">
        <f>J69&amp;" "&amp;J70&amp;" "&amp;J71&amp;" "&amp;J72&amp;" "&amp;J73&amp;" "&amp;J74</f>
        <v xml:space="preserve">米粉     </v>
      </c>
      <c r="AH68" s="59" t="str">
        <f>M68</f>
        <v>油蔥肉燥</v>
      </c>
      <c r="AI68" s="59" t="str">
        <f>M69&amp;" "&amp;M70&amp;" "&amp;M71&amp;" "&amp;M72&amp;" "&amp;M73&amp;" "&amp;M74</f>
        <v xml:space="preserve">豬絞肉 時蔬 乾香菇 紅蔥頭 大蒜 </v>
      </c>
      <c r="AJ68" s="59" t="str">
        <f>P68</f>
        <v>肉絲南瓜</v>
      </c>
      <c r="AK68" s="59" t="str">
        <f>P69&amp;" "&amp;P70&amp;" "&amp;P71&amp;" "&amp;P72&amp;" "&amp;P73&amp;" "&amp;P74</f>
        <v xml:space="preserve">豬後腿肉 南瓜 胡蘿蔔 大蒜  </v>
      </c>
      <c r="AL68" s="59" t="str">
        <f>S68</f>
        <v>滷蛋</v>
      </c>
      <c r="AM68" s="59" t="str">
        <f>S69&amp;" "&amp;S70&amp;" "&amp;S71&amp;" "&amp;S72&amp;" "&amp;S73&amp;" "&amp;S74</f>
        <v xml:space="preserve">蛋 滷包   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蘿蔔魚丸湯</v>
      </c>
      <c r="AQ68" s="59" t="str">
        <f>Y69&amp;" "&amp;Y70&amp;" "&amp;Y71&amp;" "&amp;Y72&amp;" "&amp;Y73&amp;" "&amp;Y74</f>
        <v xml:space="preserve">白蘿蔔 魚丸 薑   </v>
      </c>
      <c r="AR68" s="88" t="str">
        <f>AB68</f>
        <v>點心</v>
      </c>
      <c r="AS68" s="88">
        <f>AC68</f>
        <v>0</v>
      </c>
      <c r="AT68" s="96">
        <f t="shared" ref="AT68" si="119">C68</f>
        <v>3.2</v>
      </c>
      <c r="AU68" s="96">
        <f t="shared" ref="AU68" si="120">H68</f>
        <v>3.6</v>
      </c>
      <c r="AV68" s="96">
        <f t="shared" ref="AV68" si="121">E68</f>
        <v>1.8</v>
      </c>
      <c r="AW68" s="96">
        <f t="shared" ref="AW68" si="122">D68</f>
        <v>2.7</v>
      </c>
      <c r="AX68" s="96">
        <f t="shared" ref="AX68" si="123">F68</f>
        <v>0</v>
      </c>
      <c r="AY68" s="96">
        <f t="shared" ref="AY68" si="124">G68</f>
        <v>0</v>
      </c>
      <c r="AZ68" s="96">
        <f t="shared" ref="AZ68" si="125">I68</f>
        <v>662.4</v>
      </c>
    </row>
    <row r="69" spans="1:52" ht="16.5">
      <c r="A69" s="257"/>
      <c r="B69" s="129"/>
      <c r="C69" s="130"/>
      <c r="D69" s="130"/>
      <c r="E69" s="204"/>
      <c r="F69" s="130"/>
      <c r="G69" s="130"/>
      <c r="H69" s="205"/>
      <c r="I69" s="131"/>
      <c r="J69" s="227" t="s">
        <v>261</v>
      </c>
      <c r="K69" s="227">
        <v>5</v>
      </c>
      <c r="L69" s="51" t="str">
        <f t="shared" ref="L69" si="126">IF(K69,"公斤","")</f>
        <v>公斤</v>
      </c>
      <c r="M69" s="227" t="s">
        <v>160</v>
      </c>
      <c r="N69" s="227">
        <v>6</v>
      </c>
      <c r="O69" s="51" t="str">
        <f t="shared" ref="O69" si="127">IF(N69,"公斤","")</f>
        <v>公斤</v>
      </c>
      <c r="P69" s="227" t="s">
        <v>117</v>
      </c>
      <c r="Q69" s="227">
        <v>2.5</v>
      </c>
      <c r="R69" s="51" t="str">
        <f t="shared" ref="R69" si="128">IF(Q69,"公斤","")</f>
        <v>公斤</v>
      </c>
      <c r="S69" s="229" t="s">
        <v>370</v>
      </c>
      <c r="T69" s="229">
        <v>5.5</v>
      </c>
      <c r="U69" s="51" t="str">
        <f t="shared" ref="U69" si="129">IF(T69,"公斤","")</f>
        <v>公斤</v>
      </c>
      <c r="V69" s="159" t="s">
        <v>136</v>
      </c>
      <c r="W69" s="159">
        <v>7</v>
      </c>
      <c r="X69" s="51" t="str">
        <f t="shared" ref="X69" si="130">IF(W69,"公斤","")</f>
        <v>公斤</v>
      </c>
      <c r="Y69" s="227" t="s">
        <v>124</v>
      </c>
      <c r="Z69" s="227">
        <v>3</v>
      </c>
      <c r="AA69" s="51" t="str">
        <f t="shared" ref="AA69" si="131">IF(Z69,"公斤","")</f>
        <v>公斤</v>
      </c>
      <c r="AB69" s="118" t="s">
        <v>113</v>
      </c>
      <c r="AC69" s="261"/>
      <c r="AD69" s="133"/>
      <c r="AE69" s="104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60"/>
      <c r="AU69" s="60"/>
      <c r="AV69" s="60"/>
      <c r="AW69" s="60"/>
      <c r="AX69" s="60"/>
      <c r="AY69" s="60"/>
      <c r="AZ69" s="60"/>
    </row>
    <row r="70" spans="1:52" ht="16.5">
      <c r="A70" s="257"/>
      <c r="B70" s="129" t="s">
        <v>109</v>
      </c>
      <c r="C70" s="206">
        <v>3.2</v>
      </c>
      <c r="D70" s="130">
        <v>2.2000000000000002</v>
      </c>
      <c r="E70" s="204">
        <v>1.8</v>
      </c>
      <c r="F70" s="130">
        <v>0</v>
      </c>
      <c r="G70" s="130">
        <v>0</v>
      </c>
      <c r="H70" s="207">
        <v>2.6</v>
      </c>
      <c r="I70" s="131">
        <v>564.9</v>
      </c>
      <c r="J70" s="227"/>
      <c r="K70" s="227"/>
      <c r="L70" s="51" t="str">
        <f t="shared" si="42"/>
        <v/>
      </c>
      <c r="M70" s="227" t="s">
        <v>1</v>
      </c>
      <c r="N70" s="227">
        <v>5</v>
      </c>
      <c r="O70" s="51" t="str">
        <f t="shared" si="43"/>
        <v>公斤</v>
      </c>
      <c r="P70" s="227" t="s">
        <v>168</v>
      </c>
      <c r="Q70" s="227">
        <v>6</v>
      </c>
      <c r="R70" s="51" t="str">
        <f t="shared" si="44"/>
        <v>公斤</v>
      </c>
      <c r="S70" s="229" t="s">
        <v>149</v>
      </c>
      <c r="T70" s="344"/>
      <c r="U70" s="51" t="str">
        <f t="shared" si="45"/>
        <v/>
      </c>
      <c r="V70" s="154" t="s">
        <v>135</v>
      </c>
      <c r="W70" s="154">
        <v>0.05</v>
      </c>
      <c r="X70" s="51" t="str">
        <f t="shared" si="46"/>
        <v>公斤</v>
      </c>
      <c r="Y70" s="227" t="s">
        <v>402</v>
      </c>
      <c r="Z70" s="227">
        <v>1</v>
      </c>
      <c r="AA70" s="51" t="str">
        <f t="shared" si="47"/>
        <v>公斤</v>
      </c>
      <c r="AB70" s="136"/>
      <c r="AC70" s="261"/>
      <c r="AD70" s="133"/>
      <c r="AE70" s="104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60"/>
      <c r="AU70" s="60"/>
      <c r="AV70" s="60"/>
      <c r="AW70" s="60"/>
      <c r="AX70" s="60"/>
      <c r="AY70" s="60"/>
      <c r="AZ70" s="60"/>
    </row>
    <row r="71" spans="1:52" ht="16.5">
      <c r="A71" s="257"/>
      <c r="B71" s="129"/>
      <c r="C71" s="130"/>
      <c r="D71" s="130"/>
      <c r="E71" s="204"/>
      <c r="F71" s="130"/>
      <c r="G71" s="130"/>
      <c r="H71" s="205"/>
      <c r="I71" s="131"/>
      <c r="J71" s="227"/>
      <c r="K71" s="227"/>
      <c r="L71" s="51" t="str">
        <f t="shared" si="42"/>
        <v/>
      </c>
      <c r="M71" s="227" t="s">
        <v>144</v>
      </c>
      <c r="N71" s="227">
        <v>0.1</v>
      </c>
      <c r="O71" s="51" t="str">
        <f t="shared" si="43"/>
        <v>公斤</v>
      </c>
      <c r="P71" s="227" t="s">
        <v>119</v>
      </c>
      <c r="Q71" s="227">
        <v>3</v>
      </c>
      <c r="R71" s="51" t="str">
        <f t="shared" si="44"/>
        <v>公斤</v>
      </c>
      <c r="S71" s="344"/>
      <c r="T71" s="344"/>
      <c r="U71" s="51" t="str">
        <f t="shared" si="45"/>
        <v/>
      </c>
      <c r="V71" s="159"/>
      <c r="W71" s="159"/>
      <c r="X71" s="51" t="str">
        <f t="shared" si="46"/>
        <v/>
      </c>
      <c r="Y71" s="227" t="s">
        <v>122</v>
      </c>
      <c r="Z71" s="227">
        <v>0.05</v>
      </c>
      <c r="AA71" s="51" t="str">
        <f t="shared" si="47"/>
        <v>公斤</v>
      </c>
      <c r="AB71" s="136"/>
      <c r="AC71" s="261"/>
      <c r="AD71" s="133"/>
      <c r="AE71" s="104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60"/>
      <c r="AU71" s="60"/>
      <c r="AV71" s="60"/>
      <c r="AW71" s="60"/>
      <c r="AX71" s="60"/>
      <c r="AY71" s="60"/>
      <c r="AZ71" s="60"/>
    </row>
    <row r="72" spans="1:52" ht="16.5">
      <c r="A72" s="257"/>
      <c r="B72" s="129"/>
      <c r="C72" s="130"/>
      <c r="D72" s="130"/>
      <c r="E72" s="204"/>
      <c r="F72" s="130"/>
      <c r="G72" s="130"/>
      <c r="H72" s="205"/>
      <c r="I72" s="131"/>
      <c r="J72" s="227"/>
      <c r="K72" s="227"/>
      <c r="L72" s="51" t="str">
        <f t="shared" si="42"/>
        <v/>
      </c>
      <c r="M72" s="227" t="s">
        <v>286</v>
      </c>
      <c r="N72" s="227">
        <v>0.01</v>
      </c>
      <c r="O72" s="51" t="str">
        <f t="shared" si="43"/>
        <v>公斤</v>
      </c>
      <c r="P72" s="227" t="s">
        <v>118</v>
      </c>
      <c r="Q72" s="227">
        <v>0.05</v>
      </c>
      <c r="R72" s="51" t="str">
        <f t="shared" si="44"/>
        <v>公斤</v>
      </c>
      <c r="S72" s="227"/>
      <c r="T72" s="227"/>
      <c r="U72" s="51" t="str">
        <f t="shared" si="45"/>
        <v/>
      </c>
      <c r="V72" s="159"/>
      <c r="W72" s="159"/>
      <c r="X72" s="51" t="str">
        <f t="shared" si="46"/>
        <v/>
      </c>
      <c r="Y72" s="227"/>
      <c r="Z72" s="227"/>
      <c r="AA72" s="51" t="str">
        <f t="shared" si="47"/>
        <v/>
      </c>
      <c r="AB72" s="136"/>
      <c r="AC72" s="261"/>
      <c r="AD72" s="133"/>
      <c r="AE72" s="104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60"/>
      <c r="AU72" s="60"/>
      <c r="AV72" s="60"/>
      <c r="AW72" s="60"/>
      <c r="AX72" s="60"/>
      <c r="AY72" s="60"/>
      <c r="AZ72" s="60"/>
    </row>
    <row r="73" spans="1:52" ht="16.5">
      <c r="A73" s="257"/>
      <c r="B73" s="129"/>
      <c r="C73" s="130"/>
      <c r="D73" s="130"/>
      <c r="E73" s="204"/>
      <c r="F73" s="130"/>
      <c r="G73" s="130"/>
      <c r="H73" s="205"/>
      <c r="I73" s="131"/>
      <c r="J73" s="227"/>
      <c r="K73" s="227"/>
      <c r="L73" s="51" t="str">
        <f t="shared" si="42"/>
        <v/>
      </c>
      <c r="M73" s="227" t="s">
        <v>118</v>
      </c>
      <c r="N73" s="227">
        <v>0.05</v>
      </c>
      <c r="O73" s="51" t="str">
        <f t="shared" si="43"/>
        <v>公斤</v>
      </c>
      <c r="P73" s="227"/>
      <c r="Q73" s="227"/>
      <c r="R73" s="51" t="str">
        <f t="shared" si="44"/>
        <v/>
      </c>
      <c r="S73" s="227"/>
      <c r="T73" s="227"/>
      <c r="U73" s="51" t="str">
        <f t="shared" si="45"/>
        <v/>
      </c>
      <c r="V73" s="159"/>
      <c r="W73" s="159"/>
      <c r="X73" s="51" t="str">
        <f t="shared" si="46"/>
        <v/>
      </c>
      <c r="Y73" s="227"/>
      <c r="Z73" s="227"/>
      <c r="AA73" s="51" t="str">
        <f t="shared" si="47"/>
        <v/>
      </c>
      <c r="AB73" s="136"/>
      <c r="AC73" s="261"/>
      <c r="AD73" s="133"/>
      <c r="AE73" s="104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60"/>
      <c r="AU73" s="60"/>
      <c r="AV73" s="60"/>
      <c r="AW73" s="60"/>
      <c r="AX73" s="60"/>
      <c r="AY73" s="60"/>
      <c r="AZ73" s="60"/>
    </row>
    <row r="74" spans="1:52" ht="17.25" thickBot="1">
      <c r="A74" s="258"/>
      <c r="B74" s="150"/>
      <c r="C74" s="208"/>
      <c r="D74" s="208"/>
      <c r="E74" s="209"/>
      <c r="F74" s="208"/>
      <c r="G74" s="208"/>
      <c r="H74" s="210"/>
      <c r="I74" s="211"/>
      <c r="J74" s="309"/>
      <c r="K74" s="309"/>
      <c r="L74" s="146" t="str">
        <f t="shared" si="42"/>
        <v/>
      </c>
      <c r="M74" s="309"/>
      <c r="N74" s="309"/>
      <c r="O74" s="146" t="str">
        <f t="shared" si="43"/>
        <v/>
      </c>
      <c r="P74" s="309"/>
      <c r="Q74" s="309"/>
      <c r="R74" s="146" t="str">
        <f t="shared" si="44"/>
        <v/>
      </c>
      <c r="S74" s="309"/>
      <c r="T74" s="309"/>
      <c r="U74" s="146" t="str">
        <f t="shared" si="45"/>
        <v/>
      </c>
      <c r="V74" s="212"/>
      <c r="W74" s="212"/>
      <c r="X74" s="146" t="str">
        <f t="shared" si="46"/>
        <v/>
      </c>
      <c r="Y74" s="248"/>
      <c r="Z74" s="248"/>
      <c r="AA74" s="146" t="str">
        <f t="shared" si="47"/>
        <v/>
      </c>
      <c r="AB74" s="147"/>
      <c r="AC74" s="262"/>
      <c r="AD74" s="134"/>
      <c r="AE74" s="105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60"/>
      <c r="AU74" s="60"/>
      <c r="AV74" s="60"/>
      <c r="AW74" s="60"/>
      <c r="AX74" s="60"/>
      <c r="AY74" s="60"/>
      <c r="AZ74" s="60"/>
    </row>
    <row r="75" spans="1:52" ht="16.5">
      <c r="A75" s="256" t="s">
        <v>239</v>
      </c>
      <c r="B75" s="148" t="s">
        <v>108</v>
      </c>
      <c r="C75" s="198">
        <v>6.2</v>
      </c>
      <c r="D75" s="199">
        <v>2.5</v>
      </c>
      <c r="E75" s="200">
        <v>2</v>
      </c>
      <c r="F75" s="149">
        <v>0</v>
      </c>
      <c r="G75" s="149">
        <v>0</v>
      </c>
      <c r="H75" s="201">
        <v>3</v>
      </c>
      <c r="I75" s="202">
        <v>823.7</v>
      </c>
      <c r="J75" s="306" t="s">
        <v>163</v>
      </c>
      <c r="K75" s="307"/>
      <c r="L75" s="132"/>
      <c r="M75" s="306" t="s">
        <v>287</v>
      </c>
      <c r="N75" s="307"/>
      <c r="O75" s="132"/>
      <c r="P75" s="306" t="s">
        <v>326</v>
      </c>
      <c r="Q75" s="335"/>
      <c r="R75" s="132"/>
      <c r="S75" s="306" t="s">
        <v>371</v>
      </c>
      <c r="T75" s="335"/>
      <c r="U75" s="132"/>
      <c r="V75" s="203" t="s">
        <v>136</v>
      </c>
      <c r="W75" s="203"/>
      <c r="X75" s="132"/>
      <c r="Y75" s="352" t="s">
        <v>403</v>
      </c>
      <c r="Z75" s="353"/>
      <c r="AA75" s="132"/>
      <c r="AB75" s="145" t="s">
        <v>113</v>
      </c>
      <c r="AC75" s="260"/>
      <c r="AD75" s="135" t="s">
        <v>142</v>
      </c>
      <c r="AE75" s="108" t="str">
        <f t="shared" ref="AE75" si="132">A75</f>
        <v>n4</v>
      </c>
      <c r="AF75" s="59" t="str">
        <f>J75</f>
        <v>糙米飯</v>
      </c>
      <c r="AG75" s="59" t="str">
        <f>J76&amp;" "&amp;J77&amp;" "&amp;J78&amp;" "&amp;J79&amp;" "&amp;J80&amp;" "&amp;J81</f>
        <v xml:space="preserve">米 糙米    </v>
      </c>
      <c r="AH75" s="59" t="str">
        <f>M75</f>
        <v>豆瓣雞丁</v>
      </c>
      <c r="AI75" s="59" t="str">
        <f>M76&amp;" "&amp;M77&amp;" "&amp;M78&amp;" "&amp;M79&amp;" "&amp;M80&amp;" "&amp;M81</f>
        <v xml:space="preserve">肉雞 白蘿蔔 胡蘿蔔 大蒜  </v>
      </c>
      <c r="AJ75" s="59" t="str">
        <f>P75</f>
        <v>韭香豆芽</v>
      </c>
      <c r="AK75" s="59" t="str">
        <f>P76&amp;" "&amp;P77&amp;" "&amp;P78&amp;" "&amp;P79&amp;" "&amp;P80&amp;" "&amp;P81</f>
        <v xml:space="preserve">胡蘿蔔 綠豆芽 韮菜 乾木耳 大蒜 </v>
      </c>
      <c r="AL75" s="59" t="str">
        <f>S75</f>
        <v>青椒油腐</v>
      </c>
      <c r="AM75" s="59" t="str">
        <f>S76&amp;" "&amp;S77&amp;" "&amp;S78&amp;" "&amp;S79&amp;" "&amp;S80&amp;" "&amp;S81</f>
        <v xml:space="preserve">四角油豆腐 甜椒(青皮) 洋蔥 大蒜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綠豆湯</v>
      </c>
      <c r="AQ75" s="59" t="str">
        <f>Y76&amp;" "&amp;Y77&amp;" "&amp;Y78&amp;" "&amp;Y79&amp;" "&amp;Y80&amp;" "&amp;Y81</f>
        <v xml:space="preserve">綠豆 紅砂糖    </v>
      </c>
      <c r="AR75" s="88" t="str">
        <f>AB75</f>
        <v>點心</v>
      </c>
      <c r="AS75" s="88">
        <f>AC75</f>
        <v>0</v>
      </c>
      <c r="AT75" s="96">
        <f t="shared" ref="AT75" si="133">C75</f>
        <v>6.2</v>
      </c>
      <c r="AU75" s="96">
        <f t="shared" ref="AU75" si="134">H75</f>
        <v>3</v>
      </c>
      <c r="AV75" s="96">
        <f t="shared" ref="AV75" si="135">E75</f>
        <v>2</v>
      </c>
      <c r="AW75" s="96">
        <f t="shared" ref="AW75" si="136">D75</f>
        <v>2.5</v>
      </c>
      <c r="AX75" s="96">
        <f t="shared" ref="AX75" si="137">F75</f>
        <v>0</v>
      </c>
      <c r="AY75" s="96">
        <f t="shared" ref="AY75" si="138">G75</f>
        <v>0</v>
      </c>
      <c r="AZ75" s="96">
        <f t="shared" ref="AZ75" si="139">I75</f>
        <v>823.7</v>
      </c>
    </row>
    <row r="76" spans="1:52" ht="16.5">
      <c r="A76" s="257"/>
      <c r="B76" s="129"/>
      <c r="C76" s="130"/>
      <c r="D76" s="130"/>
      <c r="E76" s="204"/>
      <c r="F76" s="130"/>
      <c r="G76" s="130"/>
      <c r="H76" s="205"/>
      <c r="I76" s="131"/>
      <c r="J76" s="118" t="s">
        <v>116</v>
      </c>
      <c r="K76" s="118">
        <v>7</v>
      </c>
      <c r="L76" s="51" t="str">
        <f t="shared" ref="L76" si="140">IF(K76,"公斤","")</f>
        <v>公斤</v>
      </c>
      <c r="M76" s="118" t="s">
        <v>156</v>
      </c>
      <c r="N76" s="118">
        <v>9</v>
      </c>
      <c r="O76" s="51" t="str">
        <f t="shared" ref="O76" si="141">IF(N76,"公斤","")</f>
        <v>公斤</v>
      </c>
      <c r="P76" s="118" t="s">
        <v>119</v>
      </c>
      <c r="Q76" s="118">
        <v>1</v>
      </c>
      <c r="R76" s="51" t="str">
        <f t="shared" ref="R76" si="142">IF(Q76,"公斤","")</f>
        <v>公斤</v>
      </c>
      <c r="S76" s="118" t="s">
        <v>132</v>
      </c>
      <c r="T76" s="118">
        <v>4</v>
      </c>
      <c r="U76" s="51" t="str">
        <f t="shared" ref="U76" si="143">IF(T76,"公斤","")</f>
        <v>公斤</v>
      </c>
      <c r="V76" s="159" t="s">
        <v>136</v>
      </c>
      <c r="W76" s="159">
        <v>7</v>
      </c>
      <c r="X76" s="51" t="str">
        <f t="shared" ref="X76" si="144">IF(W76,"公斤","")</f>
        <v>公斤</v>
      </c>
      <c r="Y76" s="118" t="s">
        <v>128</v>
      </c>
      <c r="Z76" s="118">
        <v>3</v>
      </c>
      <c r="AA76" s="51" t="str">
        <f t="shared" ref="AA76" si="145">IF(Z76,"公斤","")</f>
        <v>公斤</v>
      </c>
      <c r="AB76" s="118" t="s">
        <v>113</v>
      </c>
      <c r="AC76" s="261"/>
      <c r="AD76" s="133" t="s">
        <v>142</v>
      </c>
      <c r="AE76" s="104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60"/>
      <c r="AU76" s="60"/>
      <c r="AV76" s="60"/>
      <c r="AW76" s="60"/>
      <c r="AX76" s="60"/>
      <c r="AY76" s="60"/>
      <c r="AZ76" s="60"/>
    </row>
    <row r="77" spans="1:52" ht="16.5">
      <c r="A77" s="257"/>
      <c r="B77" s="129" t="s">
        <v>109</v>
      </c>
      <c r="C77" s="206">
        <v>6.2</v>
      </c>
      <c r="D77" s="130">
        <v>2</v>
      </c>
      <c r="E77" s="204">
        <v>1.7</v>
      </c>
      <c r="F77" s="130">
        <v>0</v>
      </c>
      <c r="G77" s="130">
        <v>0</v>
      </c>
      <c r="H77" s="207">
        <v>2.2999999999999998</v>
      </c>
      <c r="I77" s="131">
        <v>740.9</v>
      </c>
      <c r="J77" s="118" t="s">
        <v>164</v>
      </c>
      <c r="K77" s="118">
        <v>3</v>
      </c>
      <c r="L77" s="51" t="str">
        <f t="shared" si="56"/>
        <v>公斤</v>
      </c>
      <c r="M77" s="118" t="s">
        <v>124</v>
      </c>
      <c r="N77" s="118">
        <v>3</v>
      </c>
      <c r="O77" s="51" t="str">
        <f t="shared" si="57"/>
        <v>公斤</v>
      </c>
      <c r="P77" s="118" t="s">
        <v>145</v>
      </c>
      <c r="Q77" s="118">
        <v>5</v>
      </c>
      <c r="R77" s="51" t="str">
        <f t="shared" si="58"/>
        <v>公斤</v>
      </c>
      <c r="S77" s="118" t="s">
        <v>210</v>
      </c>
      <c r="T77" s="118">
        <v>1.5</v>
      </c>
      <c r="U77" s="51" t="str">
        <f t="shared" si="59"/>
        <v>公斤</v>
      </c>
      <c r="V77" s="154" t="s">
        <v>135</v>
      </c>
      <c r="W77" s="154">
        <v>0.05</v>
      </c>
      <c r="X77" s="51" t="str">
        <f t="shared" si="60"/>
        <v>公斤</v>
      </c>
      <c r="Y77" s="118" t="s">
        <v>143</v>
      </c>
      <c r="Z77" s="118">
        <v>1</v>
      </c>
      <c r="AA77" s="51" t="str">
        <f t="shared" si="61"/>
        <v>公斤</v>
      </c>
      <c r="AB77" s="136"/>
      <c r="AC77" s="261"/>
      <c r="AD77" s="133"/>
      <c r="AE77" s="104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60"/>
      <c r="AU77" s="60"/>
      <c r="AV77" s="60"/>
      <c r="AW77" s="60"/>
      <c r="AX77" s="60"/>
      <c r="AY77" s="60"/>
      <c r="AZ77" s="60"/>
    </row>
    <row r="78" spans="1:52" ht="16.5">
      <c r="A78" s="257"/>
      <c r="B78" s="129"/>
      <c r="C78" s="130"/>
      <c r="D78" s="130"/>
      <c r="E78" s="204"/>
      <c r="F78" s="130"/>
      <c r="G78" s="130"/>
      <c r="H78" s="205"/>
      <c r="I78" s="131"/>
      <c r="J78" s="118"/>
      <c r="K78" s="118"/>
      <c r="L78" s="51" t="str">
        <f t="shared" si="56"/>
        <v/>
      </c>
      <c r="M78" s="118" t="s">
        <v>119</v>
      </c>
      <c r="N78" s="118">
        <v>0.5</v>
      </c>
      <c r="O78" s="51" t="str">
        <f t="shared" si="57"/>
        <v>公斤</v>
      </c>
      <c r="P78" s="118" t="s">
        <v>187</v>
      </c>
      <c r="Q78" s="118">
        <v>0.7</v>
      </c>
      <c r="R78" s="51" t="str">
        <f t="shared" si="58"/>
        <v>公斤</v>
      </c>
      <c r="S78" s="118" t="s">
        <v>158</v>
      </c>
      <c r="T78" s="118">
        <v>1</v>
      </c>
      <c r="U78" s="51" t="str">
        <f t="shared" si="59"/>
        <v>公斤</v>
      </c>
      <c r="V78" s="159"/>
      <c r="W78" s="159"/>
      <c r="X78" s="51" t="str">
        <f t="shared" si="60"/>
        <v/>
      </c>
      <c r="Y78" s="118"/>
      <c r="Z78" s="118"/>
      <c r="AA78" s="51" t="str">
        <f t="shared" si="61"/>
        <v/>
      </c>
      <c r="AB78" s="136"/>
      <c r="AC78" s="261"/>
      <c r="AD78" s="133"/>
      <c r="AE78" s="104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60"/>
      <c r="AU78" s="60"/>
      <c r="AV78" s="60"/>
      <c r="AW78" s="60"/>
      <c r="AX78" s="60"/>
      <c r="AY78" s="60"/>
      <c r="AZ78" s="60"/>
    </row>
    <row r="79" spans="1:52" ht="16.5">
      <c r="A79" s="257"/>
      <c r="B79" s="129"/>
      <c r="C79" s="130"/>
      <c r="D79" s="130"/>
      <c r="E79" s="204"/>
      <c r="F79" s="130"/>
      <c r="G79" s="130"/>
      <c r="H79" s="205"/>
      <c r="I79" s="131"/>
      <c r="J79" s="118"/>
      <c r="K79" s="118"/>
      <c r="L79" s="51" t="str">
        <f t="shared" si="56"/>
        <v/>
      </c>
      <c r="M79" s="118" t="s">
        <v>118</v>
      </c>
      <c r="N79" s="314">
        <v>0.05</v>
      </c>
      <c r="O79" s="51" t="str">
        <f t="shared" si="57"/>
        <v>公斤</v>
      </c>
      <c r="P79" s="118" t="s">
        <v>121</v>
      </c>
      <c r="Q79" s="118">
        <v>0.05</v>
      </c>
      <c r="R79" s="51" t="str">
        <f t="shared" si="58"/>
        <v>公斤</v>
      </c>
      <c r="S79" s="118" t="s">
        <v>118</v>
      </c>
      <c r="T79" s="314">
        <v>0.05</v>
      </c>
      <c r="U79" s="51" t="str">
        <f t="shared" si="59"/>
        <v>公斤</v>
      </c>
      <c r="V79" s="159"/>
      <c r="W79" s="159"/>
      <c r="X79" s="51" t="str">
        <f t="shared" si="60"/>
        <v/>
      </c>
      <c r="Y79" s="118"/>
      <c r="Z79" s="118"/>
      <c r="AA79" s="51" t="str">
        <f t="shared" si="61"/>
        <v/>
      </c>
      <c r="AB79" s="136"/>
      <c r="AC79" s="261"/>
      <c r="AD79" s="133"/>
      <c r="AE79" s="104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60"/>
      <c r="AU79" s="60"/>
      <c r="AV79" s="60"/>
      <c r="AW79" s="60"/>
      <c r="AX79" s="60"/>
      <c r="AY79" s="60"/>
      <c r="AZ79" s="60"/>
    </row>
    <row r="80" spans="1:52" ht="16.5">
      <c r="A80" s="257"/>
      <c r="B80" s="129"/>
      <c r="C80" s="130"/>
      <c r="D80" s="130"/>
      <c r="E80" s="204"/>
      <c r="F80" s="130"/>
      <c r="G80" s="130"/>
      <c r="H80" s="205"/>
      <c r="I80" s="131"/>
      <c r="J80" s="118"/>
      <c r="K80" s="118"/>
      <c r="L80" s="51" t="str">
        <f t="shared" si="56"/>
        <v/>
      </c>
      <c r="M80" s="118"/>
      <c r="N80" s="118"/>
      <c r="O80" s="51" t="str">
        <f t="shared" si="57"/>
        <v/>
      </c>
      <c r="P80" s="118" t="s">
        <v>118</v>
      </c>
      <c r="Q80" s="314">
        <v>0.05</v>
      </c>
      <c r="R80" s="51" t="str">
        <f t="shared" si="58"/>
        <v>公斤</v>
      </c>
      <c r="S80" s="118"/>
      <c r="T80" s="118"/>
      <c r="U80" s="51" t="str">
        <f t="shared" si="59"/>
        <v/>
      </c>
      <c r="V80" s="159"/>
      <c r="W80" s="159"/>
      <c r="X80" s="51" t="str">
        <f t="shared" si="60"/>
        <v/>
      </c>
      <c r="Y80" s="118"/>
      <c r="Z80" s="118"/>
      <c r="AA80" s="51" t="str">
        <f t="shared" si="61"/>
        <v/>
      </c>
      <c r="AB80" s="136"/>
      <c r="AC80" s="261"/>
      <c r="AD80" s="133"/>
      <c r="AE80" s="104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60"/>
      <c r="AU80" s="60"/>
      <c r="AV80" s="60"/>
      <c r="AW80" s="60"/>
      <c r="AX80" s="60"/>
      <c r="AY80" s="60"/>
      <c r="AZ80" s="60"/>
    </row>
    <row r="81" spans="1:52" ht="17.25" thickBot="1">
      <c r="A81" s="258"/>
      <c r="B81" s="150"/>
      <c r="C81" s="208"/>
      <c r="D81" s="208"/>
      <c r="E81" s="209"/>
      <c r="F81" s="208"/>
      <c r="G81" s="208"/>
      <c r="H81" s="210"/>
      <c r="I81" s="211"/>
      <c r="J81" s="308"/>
      <c r="K81" s="308"/>
      <c r="L81" s="146" t="str">
        <f t="shared" si="56"/>
        <v/>
      </c>
      <c r="M81" s="308"/>
      <c r="N81" s="308"/>
      <c r="O81" s="146" t="str">
        <f t="shared" si="57"/>
        <v/>
      </c>
      <c r="P81" s="308"/>
      <c r="Q81" s="308"/>
      <c r="R81" s="146" t="str">
        <f t="shared" si="58"/>
        <v/>
      </c>
      <c r="S81" s="308"/>
      <c r="T81" s="308"/>
      <c r="U81" s="146" t="str">
        <f t="shared" si="59"/>
        <v/>
      </c>
      <c r="V81" s="212"/>
      <c r="W81" s="212"/>
      <c r="X81" s="146" t="str">
        <f t="shared" si="60"/>
        <v/>
      </c>
      <c r="Y81" s="308"/>
      <c r="Z81" s="308"/>
      <c r="AA81" s="146" t="str">
        <f t="shared" si="61"/>
        <v/>
      </c>
      <c r="AB81" s="147"/>
      <c r="AC81" s="262"/>
      <c r="AD81" s="134"/>
      <c r="AE81" s="105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60"/>
      <c r="AU81" s="60"/>
      <c r="AV81" s="60"/>
      <c r="AW81" s="60"/>
      <c r="AX81" s="60"/>
      <c r="AY81" s="60"/>
      <c r="AZ81" s="60"/>
    </row>
    <row r="82" spans="1:52" ht="16.5">
      <c r="A82" s="256" t="s">
        <v>240</v>
      </c>
      <c r="B82" s="148" t="s">
        <v>108</v>
      </c>
      <c r="C82" s="198">
        <v>5.0999999999999996</v>
      </c>
      <c r="D82" s="199">
        <v>2.5</v>
      </c>
      <c r="E82" s="200">
        <v>2.5</v>
      </c>
      <c r="F82" s="149">
        <v>0</v>
      </c>
      <c r="G82" s="149">
        <v>0</v>
      </c>
      <c r="H82" s="201">
        <v>2.5</v>
      </c>
      <c r="I82" s="202">
        <v>714.7</v>
      </c>
      <c r="J82" s="310" t="s">
        <v>176</v>
      </c>
      <c r="K82" s="304"/>
      <c r="L82" s="132"/>
      <c r="M82" s="310" t="s">
        <v>288</v>
      </c>
      <c r="N82" s="304"/>
      <c r="O82" s="132"/>
      <c r="P82" s="310" t="s">
        <v>327</v>
      </c>
      <c r="Q82" s="337"/>
      <c r="R82" s="132"/>
      <c r="S82" s="403" t="s">
        <v>191</v>
      </c>
      <c r="T82" s="404"/>
      <c r="U82" s="132"/>
      <c r="V82" s="203" t="s">
        <v>136</v>
      </c>
      <c r="W82" s="203"/>
      <c r="X82" s="132"/>
      <c r="Y82" s="310" t="s">
        <v>146</v>
      </c>
      <c r="Z82" s="337"/>
      <c r="AA82" s="132"/>
      <c r="AB82" s="145" t="s">
        <v>113</v>
      </c>
      <c r="AC82" s="260" t="s">
        <v>218</v>
      </c>
      <c r="AD82" s="135"/>
      <c r="AE82" s="108" t="str">
        <f t="shared" ref="AE82" si="146">A82</f>
        <v>n5</v>
      </c>
      <c r="AF82" s="59" t="str">
        <f>J82</f>
        <v>紅藜飯</v>
      </c>
      <c r="AG82" s="59" t="str">
        <f>J83&amp;" "&amp;J84&amp;" "&amp;J85&amp;" "&amp;J86&amp;" "&amp;J87&amp;" "&amp;J88</f>
        <v xml:space="preserve">米 紅藜    </v>
      </c>
      <c r="AH82" s="59" t="str">
        <f>M82</f>
        <v>鹹豬肉片</v>
      </c>
      <c r="AI82" s="59" t="str">
        <f>M83&amp;" "&amp;M84&amp;" "&amp;M85&amp;" "&amp;M86&amp;" "&amp;M87&amp;" "&amp;M88</f>
        <v>豬後腿肉 洋蔥 胡蘿蔔 青蔥 大蒜 醃鹹豬肉粉</v>
      </c>
      <c r="AJ82" s="59" t="str">
        <f>P82</f>
        <v>白菜蛋香</v>
      </c>
      <c r="AK82" s="59" t="str">
        <f>P83&amp;" "&amp;P84&amp;" "&amp;P85&amp;" "&amp;P86&amp;" "&amp;P87&amp;" "&amp;P88</f>
        <v xml:space="preserve">雞蛋 結球白菜 乾香菇 大蒜  </v>
      </c>
      <c r="AL82" s="59" t="str">
        <f>S82</f>
        <v>菇拌海帶</v>
      </c>
      <c r="AM82" s="59" t="str">
        <f>S83&amp;" "&amp;S84&amp;" "&amp;S85&amp;" "&amp;S86&amp;" "&amp;S87&amp;" "&amp;S88</f>
        <v xml:space="preserve">乾裙帶菜 金針菇 大蒜   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時瓜湯</v>
      </c>
      <c r="AQ82" s="59" t="str">
        <f>Y83&amp;" "&amp;Y84&amp;" "&amp;Y85&amp;" "&amp;Y86&amp;" "&amp;Y87&amp;" "&amp;Y88</f>
        <v xml:space="preserve">時瓜 枸杞 薑 大骨  </v>
      </c>
      <c r="AR82" s="88" t="str">
        <f>AB82</f>
        <v>點心</v>
      </c>
      <c r="AS82" s="88" t="str">
        <f>AC82</f>
        <v>有機豆奶</v>
      </c>
      <c r="AT82" s="96">
        <f t="shared" ref="AT82" si="147">C82</f>
        <v>5.0999999999999996</v>
      </c>
      <c r="AU82" s="96">
        <f t="shared" ref="AU82" si="148">H82</f>
        <v>2.5</v>
      </c>
      <c r="AV82" s="96">
        <f t="shared" ref="AV82" si="149">E82</f>
        <v>2.5</v>
      </c>
      <c r="AW82" s="96">
        <f t="shared" ref="AW82" si="150">D82</f>
        <v>2.5</v>
      </c>
      <c r="AX82" s="96">
        <f t="shared" ref="AX82" si="151">F82</f>
        <v>0</v>
      </c>
      <c r="AY82" s="96">
        <f t="shared" ref="AY82" si="152">G82</f>
        <v>0</v>
      </c>
      <c r="AZ82" s="96">
        <f t="shared" ref="AZ82" si="153">I82</f>
        <v>714.7</v>
      </c>
    </row>
    <row r="83" spans="1:52" ht="16.5">
      <c r="A83" s="257"/>
      <c r="B83" s="129"/>
      <c r="C83" s="130"/>
      <c r="D83" s="130"/>
      <c r="E83" s="204"/>
      <c r="F83" s="130"/>
      <c r="G83" s="130"/>
      <c r="H83" s="205"/>
      <c r="I83" s="131"/>
      <c r="J83" s="118" t="s">
        <v>116</v>
      </c>
      <c r="K83" s="118">
        <v>10</v>
      </c>
      <c r="L83" s="51" t="str">
        <f t="shared" ref="L83" si="154">IF(K83,"公斤","")</f>
        <v>公斤</v>
      </c>
      <c r="M83" s="118" t="s">
        <v>117</v>
      </c>
      <c r="N83" s="118">
        <v>6</v>
      </c>
      <c r="O83" s="51" t="str">
        <f t="shared" ref="O83" si="155">IF(N83,"公斤","")</f>
        <v>公斤</v>
      </c>
      <c r="P83" s="118" t="s">
        <v>120</v>
      </c>
      <c r="Q83" s="118">
        <v>2</v>
      </c>
      <c r="R83" s="51" t="str">
        <f t="shared" ref="R83" si="156">IF(Q83,"公斤","")</f>
        <v>公斤</v>
      </c>
      <c r="S83" s="227" t="s">
        <v>192</v>
      </c>
      <c r="T83" s="227">
        <v>0.5</v>
      </c>
      <c r="U83" s="51" t="str">
        <f t="shared" ref="U83" si="157">IF(T83,"公斤","")</f>
        <v>公斤</v>
      </c>
      <c r="V83" s="159" t="s">
        <v>136</v>
      </c>
      <c r="W83" s="159">
        <v>7</v>
      </c>
      <c r="X83" s="51" t="str">
        <f t="shared" ref="X83" si="158">IF(W83,"公斤","")</f>
        <v>公斤</v>
      </c>
      <c r="Y83" s="118" t="s">
        <v>125</v>
      </c>
      <c r="Z83" s="118">
        <v>3.5</v>
      </c>
      <c r="AA83" s="51" t="str">
        <f t="shared" ref="AA83" si="159">IF(Z83,"公斤","")</f>
        <v>公斤</v>
      </c>
      <c r="AB83" s="118" t="s">
        <v>113</v>
      </c>
      <c r="AC83" s="261" t="s">
        <v>218</v>
      </c>
      <c r="AD83" s="133"/>
      <c r="AE83" s="104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60"/>
      <c r="AU83" s="60"/>
      <c r="AV83" s="60"/>
      <c r="AW83" s="60"/>
      <c r="AX83" s="60"/>
      <c r="AY83" s="60"/>
      <c r="AZ83" s="60"/>
    </row>
    <row r="84" spans="1:52" ht="16.5">
      <c r="A84" s="257"/>
      <c r="B84" s="129" t="s">
        <v>109</v>
      </c>
      <c r="C84" s="206">
        <v>5.0999999999999996</v>
      </c>
      <c r="D84" s="130">
        <v>2</v>
      </c>
      <c r="E84" s="204">
        <v>1.9</v>
      </c>
      <c r="F84" s="130">
        <v>0</v>
      </c>
      <c r="G84" s="130">
        <v>0</v>
      </c>
      <c r="H84" s="207">
        <v>2.2000000000000002</v>
      </c>
      <c r="I84" s="131">
        <v>656.3</v>
      </c>
      <c r="J84" s="118" t="s">
        <v>177</v>
      </c>
      <c r="K84" s="118">
        <v>0.1</v>
      </c>
      <c r="L84" s="51" t="str">
        <f t="shared" si="70"/>
        <v>公斤</v>
      </c>
      <c r="M84" s="118" t="s">
        <v>158</v>
      </c>
      <c r="N84" s="118">
        <v>3</v>
      </c>
      <c r="O84" s="51" t="str">
        <f t="shared" si="71"/>
        <v>公斤</v>
      </c>
      <c r="P84" s="118" t="s">
        <v>155</v>
      </c>
      <c r="Q84" s="118">
        <v>4.5</v>
      </c>
      <c r="R84" s="51" t="str">
        <f t="shared" si="72"/>
        <v>公斤</v>
      </c>
      <c r="S84" s="227" t="s">
        <v>173</v>
      </c>
      <c r="T84" s="227">
        <v>1</v>
      </c>
      <c r="U84" s="51" t="str">
        <f t="shared" si="73"/>
        <v>公斤</v>
      </c>
      <c r="V84" s="154" t="s">
        <v>135</v>
      </c>
      <c r="W84" s="154">
        <v>0.05</v>
      </c>
      <c r="X84" s="51" t="str">
        <f t="shared" si="74"/>
        <v>公斤</v>
      </c>
      <c r="Y84" s="118" t="s">
        <v>195</v>
      </c>
      <c r="Z84" s="118">
        <v>0.05</v>
      </c>
      <c r="AA84" s="51" t="str">
        <f t="shared" si="75"/>
        <v>公斤</v>
      </c>
      <c r="AB84" s="136"/>
      <c r="AC84" s="261"/>
      <c r="AD84" s="133"/>
      <c r="AE84" s="104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60"/>
      <c r="AU84" s="60"/>
      <c r="AV84" s="60"/>
      <c r="AW84" s="60"/>
      <c r="AX84" s="60"/>
      <c r="AY84" s="60"/>
      <c r="AZ84" s="60"/>
    </row>
    <row r="85" spans="1:52" ht="16.5">
      <c r="A85" s="257"/>
      <c r="B85" s="129"/>
      <c r="C85" s="130"/>
      <c r="D85" s="130"/>
      <c r="E85" s="204"/>
      <c r="F85" s="130"/>
      <c r="G85" s="130"/>
      <c r="H85" s="205"/>
      <c r="I85" s="131"/>
      <c r="J85" s="118"/>
      <c r="K85" s="118"/>
      <c r="L85" s="51" t="str">
        <f t="shared" si="70"/>
        <v/>
      </c>
      <c r="M85" s="118" t="s">
        <v>119</v>
      </c>
      <c r="N85" s="118">
        <v>0.5</v>
      </c>
      <c r="O85" s="51" t="str">
        <f t="shared" si="71"/>
        <v>公斤</v>
      </c>
      <c r="P85" s="118" t="s">
        <v>144</v>
      </c>
      <c r="Q85" s="118">
        <v>0.05</v>
      </c>
      <c r="R85" s="51" t="str">
        <f t="shared" si="72"/>
        <v>公斤</v>
      </c>
      <c r="S85" s="227" t="s">
        <v>118</v>
      </c>
      <c r="T85" s="227">
        <v>0.05</v>
      </c>
      <c r="U85" s="51" t="str">
        <f t="shared" si="73"/>
        <v>公斤</v>
      </c>
      <c r="V85" s="159"/>
      <c r="W85" s="159"/>
      <c r="X85" s="51" t="str">
        <f t="shared" si="74"/>
        <v/>
      </c>
      <c r="Y85" s="118" t="s">
        <v>122</v>
      </c>
      <c r="Z85" s="118">
        <v>0.1</v>
      </c>
      <c r="AA85" s="51" t="str">
        <f t="shared" si="75"/>
        <v>公斤</v>
      </c>
      <c r="AB85" s="136"/>
      <c r="AC85" s="261"/>
      <c r="AD85" s="133"/>
      <c r="AE85" s="104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60"/>
      <c r="AU85" s="60"/>
      <c r="AV85" s="60"/>
      <c r="AW85" s="60"/>
      <c r="AX85" s="60"/>
      <c r="AY85" s="60"/>
      <c r="AZ85" s="60"/>
    </row>
    <row r="86" spans="1:52" ht="16.5">
      <c r="A86" s="257"/>
      <c r="B86" s="129"/>
      <c r="C86" s="130"/>
      <c r="D86" s="130"/>
      <c r="E86" s="204"/>
      <c r="F86" s="130"/>
      <c r="G86" s="130"/>
      <c r="H86" s="205"/>
      <c r="I86" s="131"/>
      <c r="J86" s="118"/>
      <c r="K86" s="118"/>
      <c r="L86" s="51" t="str">
        <f t="shared" si="70"/>
        <v/>
      </c>
      <c r="M86" s="118" t="s">
        <v>183</v>
      </c>
      <c r="N86" s="118">
        <v>0.5</v>
      </c>
      <c r="O86" s="51" t="str">
        <f t="shared" si="71"/>
        <v>公斤</v>
      </c>
      <c r="P86" s="118" t="s">
        <v>118</v>
      </c>
      <c r="Q86" s="314">
        <v>0.05</v>
      </c>
      <c r="R86" s="51" t="str">
        <f t="shared" si="72"/>
        <v>公斤</v>
      </c>
      <c r="S86" s="227"/>
      <c r="T86" s="227"/>
      <c r="U86" s="51" t="str">
        <f t="shared" si="73"/>
        <v/>
      </c>
      <c r="V86" s="159"/>
      <c r="W86" s="159"/>
      <c r="X86" s="51" t="str">
        <f t="shared" si="74"/>
        <v/>
      </c>
      <c r="Y86" s="118" t="s">
        <v>133</v>
      </c>
      <c r="Z86" s="118">
        <v>1</v>
      </c>
      <c r="AA86" s="51" t="str">
        <f t="shared" si="75"/>
        <v>公斤</v>
      </c>
      <c r="AB86" s="136"/>
      <c r="AC86" s="261"/>
      <c r="AD86" s="133"/>
      <c r="AE86" s="104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60"/>
      <c r="AU86" s="60"/>
      <c r="AV86" s="60"/>
      <c r="AW86" s="60"/>
      <c r="AX86" s="60"/>
      <c r="AY86" s="60"/>
      <c r="AZ86" s="60"/>
    </row>
    <row r="87" spans="1:52" ht="16.5">
      <c r="A87" s="257"/>
      <c r="B87" s="129"/>
      <c r="C87" s="130"/>
      <c r="D87" s="130"/>
      <c r="E87" s="204"/>
      <c r="F87" s="130"/>
      <c r="G87" s="130"/>
      <c r="H87" s="205"/>
      <c r="I87" s="131"/>
      <c r="J87" s="118"/>
      <c r="K87" s="118"/>
      <c r="L87" s="51" t="str">
        <f t="shared" si="70"/>
        <v/>
      </c>
      <c r="M87" s="118" t="s">
        <v>118</v>
      </c>
      <c r="N87" s="314">
        <v>0.05</v>
      </c>
      <c r="O87" s="51" t="str">
        <f t="shared" si="71"/>
        <v>公斤</v>
      </c>
      <c r="P87" s="118"/>
      <c r="Q87" s="118"/>
      <c r="R87" s="51" t="str">
        <f t="shared" si="72"/>
        <v/>
      </c>
      <c r="S87" s="227"/>
      <c r="T87" s="227"/>
      <c r="U87" s="51" t="str">
        <f t="shared" si="73"/>
        <v/>
      </c>
      <c r="V87" s="159"/>
      <c r="W87" s="159"/>
      <c r="X87" s="51" t="str">
        <f t="shared" si="74"/>
        <v/>
      </c>
      <c r="Y87" s="118"/>
      <c r="Z87" s="118"/>
      <c r="AA87" s="51" t="str">
        <f t="shared" si="75"/>
        <v/>
      </c>
      <c r="AB87" s="136"/>
      <c r="AC87" s="261"/>
      <c r="AD87" s="133"/>
      <c r="AE87" s="104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60"/>
      <c r="AU87" s="60"/>
      <c r="AV87" s="60"/>
      <c r="AW87" s="60"/>
      <c r="AX87" s="60"/>
      <c r="AY87" s="60"/>
      <c r="AZ87" s="60"/>
    </row>
    <row r="88" spans="1:52" ht="17.25" thickBot="1">
      <c r="A88" s="258"/>
      <c r="B88" s="150"/>
      <c r="C88" s="208"/>
      <c r="D88" s="208"/>
      <c r="E88" s="209"/>
      <c r="F88" s="208"/>
      <c r="G88" s="208"/>
      <c r="H88" s="210"/>
      <c r="I88" s="211"/>
      <c r="J88" s="305"/>
      <c r="K88" s="305"/>
      <c r="L88" s="146" t="str">
        <f t="shared" si="70"/>
        <v/>
      </c>
      <c r="M88" s="305" t="s">
        <v>289</v>
      </c>
      <c r="N88" s="305"/>
      <c r="O88" s="146" t="str">
        <f t="shared" si="71"/>
        <v/>
      </c>
      <c r="P88" s="305"/>
      <c r="Q88" s="305"/>
      <c r="R88" s="146" t="str">
        <f t="shared" si="72"/>
        <v/>
      </c>
      <c r="S88" s="248"/>
      <c r="T88" s="248"/>
      <c r="U88" s="146" t="str">
        <f t="shared" si="73"/>
        <v/>
      </c>
      <c r="V88" s="212"/>
      <c r="W88" s="212"/>
      <c r="X88" s="146" t="str">
        <f t="shared" si="74"/>
        <v/>
      </c>
      <c r="Y88" s="305"/>
      <c r="Z88" s="305"/>
      <c r="AA88" s="146" t="str">
        <f t="shared" si="75"/>
        <v/>
      </c>
      <c r="AB88" s="147"/>
      <c r="AC88" s="262"/>
      <c r="AD88" s="134"/>
      <c r="AE88" s="105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60"/>
      <c r="AU88" s="60"/>
      <c r="AV88" s="60"/>
      <c r="AW88" s="60"/>
      <c r="AX88" s="60"/>
      <c r="AY88" s="60"/>
      <c r="AZ88" s="60"/>
    </row>
    <row r="89" spans="1:52" ht="16.5">
      <c r="A89" s="256" t="s">
        <v>241</v>
      </c>
      <c r="B89" s="148" t="s">
        <v>108</v>
      </c>
      <c r="C89" s="198">
        <v>5</v>
      </c>
      <c r="D89" s="199">
        <v>2.4</v>
      </c>
      <c r="E89" s="200">
        <v>2.2000000000000002</v>
      </c>
      <c r="F89" s="149">
        <v>0</v>
      </c>
      <c r="G89" s="149">
        <v>0</v>
      </c>
      <c r="H89" s="201">
        <v>2.5</v>
      </c>
      <c r="I89" s="202">
        <v>698.8</v>
      </c>
      <c r="J89" s="310" t="s">
        <v>152</v>
      </c>
      <c r="K89" s="304"/>
      <c r="L89" s="132"/>
      <c r="M89" s="319" t="s">
        <v>290</v>
      </c>
      <c r="N89" s="307"/>
      <c r="O89" s="132"/>
      <c r="P89" s="319" t="s">
        <v>328</v>
      </c>
      <c r="Q89" s="335"/>
      <c r="R89" s="132"/>
      <c r="S89" s="345" t="s">
        <v>193</v>
      </c>
      <c r="T89" s="335"/>
      <c r="U89" s="132"/>
      <c r="V89" s="203" t="s">
        <v>136</v>
      </c>
      <c r="W89" s="203"/>
      <c r="X89" s="132"/>
      <c r="Y89" s="345" t="s">
        <v>404</v>
      </c>
      <c r="Z89" s="335"/>
      <c r="AA89" s="132"/>
      <c r="AB89" s="145" t="s">
        <v>113</v>
      </c>
      <c r="AC89" s="260"/>
      <c r="AD89" s="135"/>
      <c r="AE89" s="108" t="str">
        <f t="shared" ref="AE89" si="160">A89</f>
        <v>o1</v>
      </c>
      <c r="AF89" s="59" t="str">
        <f>J89</f>
        <v>白米飯</v>
      </c>
      <c r="AG89" s="59" t="str">
        <f>J90&amp;" "&amp;J91&amp;" "&amp;J92&amp;" "&amp;J93&amp;" "&amp;J94&amp;" "&amp;J95</f>
        <v xml:space="preserve">米     </v>
      </c>
      <c r="AH89" s="59" t="str">
        <f>M89</f>
        <v>花生燉肉</v>
      </c>
      <c r="AI89" s="59" t="str">
        <f>M90&amp;" "&amp;M91&amp;" "&amp;M92&amp;" "&amp;M93&amp;" "&amp;M94&amp;" "&amp;M95</f>
        <v xml:space="preserve">豬後腿肉 花生罐頭 大蒜 白蘿蔔 胡蘿蔔 </v>
      </c>
      <c r="AJ89" s="59" t="str">
        <f>P89</f>
        <v>高麗豆包</v>
      </c>
      <c r="AK89" s="59" t="str">
        <f>P90&amp;" "&amp;P91&amp;" "&amp;P92&amp;" "&amp;P93&amp;" "&amp;P94&amp;" "&amp;P95</f>
        <v xml:space="preserve">豆包 高麗菜 胡蘿蔔 大蒜  </v>
      </c>
      <c r="AL89" s="59" t="str">
        <f>S89</f>
        <v>蔬香冬粉</v>
      </c>
      <c r="AM89" s="59" t="str">
        <f>S90&amp;" "&amp;S91&amp;" "&amp;S92&amp;" "&amp;S93&amp;" "&amp;S94&amp;" "&amp;S95</f>
        <v xml:space="preserve">雞蛋 冬粉 時蔬 乾木耳 大蒜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三目蔬湯</v>
      </c>
      <c r="AQ89" s="59" t="str">
        <f>Y90&amp;" "&amp;Y91&amp;" "&amp;Y92&amp;" "&amp;Y93&amp;" "&amp;Y94&amp;" "&amp;Y95</f>
        <v xml:space="preserve">時蔬 金針菇 胡蘿蔔 薑 大骨 </v>
      </c>
      <c r="AR89" s="88" t="str">
        <f>AB89</f>
        <v>點心</v>
      </c>
      <c r="AS89" s="88">
        <f>AC89</f>
        <v>0</v>
      </c>
      <c r="AT89" s="96">
        <f t="shared" ref="AT89" si="161">C89</f>
        <v>5</v>
      </c>
      <c r="AU89" s="96">
        <f t="shared" ref="AU89" si="162">H89</f>
        <v>2.5</v>
      </c>
      <c r="AV89" s="96">
        <f t="shared" ref="AV89" si="163">E89</f>
        <v>2.2000000000000002</v>
      </c>
      <c r="AW89" s="96">
        <f t="shared" ref="AW89" si="164">D89</f>
        <v>2.4</v>
      </c>
      <c r="AX89" s="96">
        <f t="shared" ref="AX89" si="165">F89</f>
        <v>0</v>
      </c>
      <c r="AY89" s="96">
        <f t="shared" ref="AY89" si="166">G89</f>
        <v>0</v>
      </c>
      <c r="AZ89" s="96">
        <f t="shared" ref="AZ89" si="167">I89</f>
        <v>698.8</v>
      </c>
    </row>
    <row r="90" spans="1:52" ht="16.5">
      <c r="A90" s="257"/>
      <c r="B90" s="129"/>
      <c r="C90" s="130"/>
      <c r="D90" s="130"/>
      <c r="E90" s="204"/>
      <c r="F90" s="130"/>
      <c r="G90" s="130"/>
      <c r="H90" s="205"/>
      <c r="I90" s="131"/>
      <c r="J90" s="118" t="s">
        <v>116</v>
      </c>
      <c r="K90" s="118">
        <v>10</v>
      </c>
      <c r="L90" s="51" t="str">
        <f t="shared" ref="L90:L144" si="168">IF(K90,"公斤","")</f>
        <v>公斤</v>
      </c>
      <c r="M90" s="320" t="s">
        <v>117</v>
      </c>
      <c r="N90" s="321">
        <v>6.5</v>
      </c>
      <c r="O90" s="51" t="str">
        <f t="shared" ref="O90:O95" si="169">IF(N90,"公斤","")</f>
        <v>公斤</v>
      </c>
      <c r="P90" s="320" t="s">
        <v>131</v>
      </c>
      <c r="Q90" s="321">
        <v>1</v>
      </c>
      <c r="R90" s="51" t="str">
        <f t="shared" ref="R90:R95" si="170">IF(Q90,"公斤","")</f>
        <v>公斤</v>
      </c>
      <c r="S90" s="339" t="s">
        <v>120</v>
      </c>
      <c r="T90" s="326">
        <v>1</v>
      </c>
      <c r="U90" s="51" t="str">
        <f t="shared" ref="U90:U95" si="171">IF(T90,"公斤","")</f>
        <v>公斤</v>
      </c>
      <c r="V90" s="159" t="s">
        <v>136</v>
      </c>
      <c r="W90" s="159">
        <v>7</v>
      </c>
      <c r="X90" s="51" t="str">
        <f t="shared" ref="X90:X95" si="172">IF(W90,"公斤","")</f>
        <v>公斤</v>
      </c>
      <c r="Y90" s="339" t="s">
        <v>1</v>
      </c>
      <c r="Z90" s="326">
        <v>2</v>
      </c>
      <c r="AA90" s="51" t="str">
        <f t="shared" ref="AA90:AA95" si="173">IF(Z90,"公斤","")</f>
        <v>公斤</v>
      </c>
      <c r="AB90" s="118" t="s">
        <v>113</v>
      </c>
      <c r="AC90" s="261"/>
      <c r="AD90" s="133"/>
      <c r="AE90" s="104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60"/>
      <c r="AU90" s="60"/>
      <c r="AV90" s="60"/>
      <c r="AW90" s="60"/>
      <c r="AX90" s="60"/>
      <c r="AY90" s="60"/>
      <c r="AZ90" s="60"/>
    </row>
    <row r="91" spans="1:52" ht="16.5">
      <c r="A91" s="257"/>
      <c r="B91" s="129" t="s">
        <v>109</v>
      </c>
      <c r="C91" s="206">
        <v>5</v>
      </c>
      <c r="D91" s="130">
        <v>2.1</v>
      </c>
      <c r="E91" s="204">
        <v>1.9</v>
      </c>
      <c r="F91" s="130">
        <v>0</v>
      </c>
      <c r="G91" s="130">
        <v>0</v>
      </c>
      <c r="H91" s="207">
        <v>2.2999999999999998</v>
      </c>
      <c r="I91" s="131">
        <v>666.8</v>
      </c>
      <c r="J91" s="118"/>
      <c r="K91" s="118"/>
      <c r="L91" s="51" t="str">
        <f t="shared" si="168"/>
        <v/>
      </c>
      <c r="M91" s="320" t="s">
        <v>207</v>
      </c>
      <c r="N91" s="321">
        <v>1.5</v>
      </c>
      <c r="O91" s="51" t="str">
        <f t="shared" si="169"/>
        <v>公斤</v>
      </c>
      <c r="P91" s="320" t="s">
        <v>204</v>
      </c>
      <c r="Q91" s="321">
        <v>5</v>
      </c>
      <c r="R91" s="51" t="str">
        <f t="shared" si="170"/>
        <v>公斤</v>
      </c>
      <c r="S91" s="339" t="s">
        <v>169</v>
      </c>
      <c r="T91" s="326">
        <v>1</v>
      </c>
      <c r="U91" s="51" t="str">
        <f t="shared" si="171"/>
        <v>公斤</v>
      </c>
      <c r="V91" s="154" t="s">
        <v>135</v>
      </c>
      <c r="W91" s="154">
        <v>0.05</v>
      </c>
      <c r="X91" s="51" t="str">
        <f t="shared" si="172"/>
        <v>公斤</v>
      </c>
      <c r="Y91" s="339" t="s">
        <v>217</v>
      </c>
      <c r="Z91" s="326">
        <v>1</v>
      </c>
      <c r="AA91" s="51" t="str">
        <f t="shared" si="173"/>
        <v>公斤</v>
      </c>
      <c r="AB91" s="136"/>
      <c r="AC91" s="261"/>
      <c r="AD91" s="133"/>
      <c r="AE91" s="104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60"/>
      <c r="AU91" s="60"/>
      <c r="AV91" s="60"/>
      <c r="AW91" s="60"/>
      <c r="AX91" s="60"/>
      <c r="AY91" s="60"/>
      <c r="AZ91" s="60"/>
    </row>
    <row r="92" spans="1:52" ht="16.5">
      <c r="A92" s="257"/>
      <c r="B92" s="129"/>
      <c r="C92" s="130"/>
      <c r="D92" s="130"/>
      <c r="E92" s="204"/>
      <c r="F92" s="130"/>
      <c r="G92" s="130"/>
      <c r="H92" s="205"/>
      <c r="I92" s="131"/>
      <c r="J92" s="118"/>
      <c r="K92" s="118"/>
      <c r="L92" s="51" t="str">
        <f t="shared" si="168"/>
        <v/>
      </c>
      <c r="M92" s="320" t="s">
        <v>118</v>
      </c>
      <c r="N92" s="321">
        <v>0.05</v>
      </c>
      <c r="O92" s="51" t="str">
        <f t="shared" si="169"/>
        <v>公斤</v>
      </c>
      <c r="P92" s="320" t="s">
        <v>153</v>
      </c>
      <c r="Q92" s="321">
        <v>1</v>
      </c>
      <c r="R92" s="51" t="str">
        <f t="shared" si="170"/>
        <v>公斤</v>
      </c>
      <c r="S92" s="339" t="s">
        <v>154</v>
      </c>
      <c r="T92" s="326">
        <v>3</v>
      </c>
      <c r="U92" s="51" t="str">
        <f t="shared" si="171"/>
        <v>公斤</v>
      </c>
      <c r="V92" s="159"/>
      <c r="W92" s="159"/>
      <c r="X92" s="51" t="str">
        <f t="shared" si="172"/>
        <v/>
      </c>
      <c r="Y92" s="339" t="s">
        <v>119</v>
      </c>
      <c r="Z92" s="326">
        <v>0.5</v>
      </c>
      <c r="AA92" s="51" t="str">
        <f t="shared" si="173"/>
        <v>公斤</v>
      </c>
      <c r="AB92" s="136"/>
      <c r="AC92" s="261"/>
      <c r="AD92" s="133"/>
      <c r="AE92" s="104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60"/>
      <c r="AU92" s="60"/>
      <c r="AV92" s="60"/>
      <c r="AW92" s="60"/>
      <c r="AX92" s="60"/>
      <c r="AY92" s="60"/>
      <c r="AZ92" s="60"/>
    </row>
    <row r="93" spans="1:52" ht="16.5">
      <c r="A93" s="257"/>
      <c r="B93" s="129"/>
      <c r="C93" s="130"/>
      <c r="D93" s="130"/>
      <c r="E93" s="204"/>
      <c r="F93" s="130"/>
      <c r="G93" s="130"/>
      <c r="H93" s="205"/>
      <c r="I93" s="131"/>
      <c r="J93" s="118"/>
      <c r="K93" s="118"/>
      <c r="L93" s="51" t="str">
        <f t="shared" si="168"/>
        <v/>
      </c>
      <c r="M93" s="320" t="s">
        <v>291</v>
      </c>
      <c r="N93" s="321">
        <v>2.5</v>
      </c>
      <c r="O93" s="51" t="str">
        <f t="shared" si="169"/>
        <v>公斤</v>
      </c>
      <c r="P93" s="320" t="s">
        <v>118</v>
      </c>
      <c r="Q93" s="321">
        <v>0.05</v>
      </c>
      <c r="R93" s="51" t="str">
        <f t="shared" si="170"/>
        <v>公斤</v>
      </c>
      <c r="S93" s="339" t="s">
        <v>121</v>
      </c>
      <c r="T93" s="326">
        <v>0</v>
      </c>
      <c r="U93" s="51" t="str">
        <f t="shared" si="171"/>
        <v/>
      </c>
      <c r="V93" s="159"/>
      <c r="W93" s="159"/>
      <c r="X93" s="51" t="str">
        <f t="shared" si="172"/>
        <v/>
      </c>
      <c r="Y93" s="339" t="s">
        <v>122</v>
      </c>
      <c r="Z93" s="326">
        <v>0.1</v>
      </c>
      <c r="AA93" s="51" t="str">
        <f t="shared" si="173"/>
        <v>公斤</v>
      </c>
      <c r="AB93" s="136"/>
      <c r="AC93" s="261"/>
      <c r="AD93" s="133"/>
      <c r="AE93" s="104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60"/>
      <c r="AU93" s="60"/>
      <c r="AV93" s="60"/>
      <c r="AW93" s="60"/>
      <c r="AX93" s="60"/>
      <c r="AY93" s="60"/>
      <c r="AZ93" s="60"/>
    </row>
    <row r="94" spans="1:52" ht="16.5">
      <c r="A94" s="257"/>
      <c r="B94" s="129"/>
      <c r="C94" s="130"/>
      <c r="D94" s="130"/>
      <c r="E94" s="204"/>
      <c r="F94" s="130"/>
      <c r="G94" s="130"/>
      <c r="H94" s="205"/>
      <c r="I94" s="131"/>
      <c r="J94" s="118"/>
      <c r="K94" s="118"/>
      <c r="L94" s="51" t="str">
        <f t="shared" si="168"/>
        <v/>
      </c>
      <c r="M94" s="320" t="s">
        <v>153</v>
      </c>
      <c r="N94" s="321">
        <v>1</v>
      </c>
      <c r="O94" s="51" t="str">
        <f t="shared" si="169"/>
        <v>公斤</v>
      </c>
      <c r="P94" s="118"/>
      <c r="Q94" s="118"/>
      <c r="R94" s="51" t="str">
        <f t="shared" si="170"/>
        <v/>
      </c>
      <c r="S94" s="339" t="s">
        <v>118</v>
      </c>
      <c r="T94" s="326">
        <v>0.1</v>
      </c>
      <c r="U94" s="51" t="str">
        <f t="shared" si="171"/>
        <v>公斤</v>
      </c>
      <c r="V94" s="159"/>
      <c r="W94" s="159"/>
      <c r="X94" s="51" t="str">
        <f t="shared" si="172"/>
        <v/>
      </c>
      <c r="Y94" s="339" t="s">
        <v>133</v>
      </c>
      <c r="Z94" s="118">
        <v>1</v>
      </c>
      <c r="AA94" s="51" t="str">
        <f t="shared" si="173"/>
        <v>公斤</v>
      </c>
      <c r="AB94" s="136"/>
      <c r="AC94" s="261"/>
      <c r="AD94" s="133"/>
      <c r="AE94" s="104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60"/>
      <c r="AU94" s="60"/>
      <c r="AV94" s="60"/>
      <c r="AW94" s="60"/>
      <c r="AX94" s="60"/>
      <c r="AY94" s="60"/>
      <c r="AZ94" s="60"/>
    </row>
    <row r="95" spans="1:52" ht="17.25" thickBot="1">
      <c r="A95" s="258"/>
      <c r="B95" s="150"/>
      <c r="C95" s="208"/>
      <c r="D95" s="208"/>
      <c r="E95" s="209"/>
      <c r="F95" s="208"/>
      <c r="G95" s="208"/>
      <c r="H95" s="210"/>
      <c r="I95" s="211"/>
      <c r="J95" s="308"/>
      <c r="K95" s="308"/>
      <c r="L95" s="146" t="str">
        <f t="shared" si="168"/>
        <v/>
      </c>
      <c r="M95" s="322"/>
      <c r="N95" s="323"/>
      <c r="O95" s="146" t="str">
        <f t="shared" si="169"/>
        <v/>
      </c>
      <c r="P95" s="308"/>
      <c r="Q95" s="308"/>
      <c r="R95" s="146" t="str">
        <f t="shared" si="170"/>
        <v/>
      </c>
      <c r="S95" s="323"/>
      <c r="T95" s="323"/>
      <c r="U95" s="146" t="str">
        <f t="shared" si="171"/>
        <v/>
      </c>
      <c r="V95" s="212"/>
      <c r="W95" s="212"/>
      <c r="X95" s="146" t="str">
        <f t="shared" si="172"/>
        <v/>
      </c>
      <c r="Y95" s="323"/>
      <c r="Z95" s="323"/>
      <c r="AA95" s="146" t="str">
        <f t="shared" si="173"/>
        <v/>
      </c>
      <c r="AB95" s="147"/>
      <c r="AC95" s="262"/>
      <c r="AD95" s="134"/>
      <c r="AE95" s="105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T95" s="60"/>
      <c r="AU95" s="60"/>
      <c r="AV95" s="60"/>
      <c r="AW95" s="60"/>
      <c r="AX95" s="60"/>
      <c r="AY95" s="60"/>
      <c r="AZ95" s="60"/>
    </row>
    <row r="96" spans="1:52" ht="16.5">
      <c r="A96" s="256" t="s">
        <v>242</v>
      </c>
      <c r="B96" s="148" t="s">
        <v>108</v>
      </c>
      <c r="C96" s="198">
        <v>5</v>
      </c>
      <c r="D96" s="199">
        <v>2.7</v>
      </c>
      <c r="E96" s="200">
        <v>2</v>
      </c>
      <c r="F96" s="149">
        <v>0</v>
      </c>
      <c r="G96" s="149">
        <v>0</v>
      </c>
      <c r="H96" s="201">
        <v>3.4</v>
      </c>
      <c r="I96" s="202">
        <v>777.5</v>
      </c>
      <c r="J96" s="311" t="s">
        <v>163</v>
      </c>
      <c r="K96" s="312"/>
      <c r="L96" s="132"/>
      <c r="M96" s="324" t="s">
        <v>292</v>
      </c>
      <c r="N96" s="312"/>
      <c r="O96" s="132"/>
      <c r="P96" s="338" t="s">
        <v>329</v>
      </c>
      <c r="Q96" s="292"/>
      <c r="R96" s="132"/>
      <c r="S96" s="346" t="s">
        <v>227</v>
      </c>
      <c r="T96" s="292"/>
      <c r="U96" s="132"/>
      <c r="V96" s="203" t="s">
        <v>136</v>
      </c>
      <c r="W96" s="203"/>
      <c r="X96" s="132"/>
      <c r="Y96" s="311" t="s">
        <v>146</v>
      </c>
      <c r="Z96" s="292"/>
      <c r="AA96" s="132"/>
      <c r="AB96" s="145" t="s">
        <v>113</v>
      </c>
      <c r="AC96" s="260"/>
      <c r="AD96" s="135"/>
      <c r="AE96" s="108" t="str">
        <f t="shared" ref="AE96" si="174">A96</f>
        <v>o2</v>
      </c>
      <c r="AF96" s="59" t="str">
        <f t="shared" ref="AF96" si="175">J96</f>
        <v>糙米飯</v>
      </c>
      <c r="AG96" s="59" t="str">
        <f t="shared" ref="AG96" si="176">J97&amp;" "&amp;J98&amp;" "&amp;J99&amp;" "&amp;J100&amp;" "&amp;J101&amp;" "&amp;J102</f>
        <v xml:space="preserve">米 糙米    </v>
      </c>
      <c r="AH96" s="59" t="str">
        <f t="shared" ref="AH96" si="177">M96</f>
        <v>椒鹽魚排</v>
      </c>
      <c r="AI96" s="59" t="str">
        <f t="shared" ref="AI96" si="178">M97&amp;" "&amp;M98&amp;" "&amp;M99&amp;" "&amp;M100&amp;" "&amp;M101&amp;" "&amp;M102</f>
        <v xml:space="preserve">魚排 胡椒鹽    </v>
      </c>
      <c r="AJ96" s="59" t="str">
        <f t="shared" ref="AJ96" si="179">P96</f>
        <v>蛋香碎脯</v>
      </c>
      <c r="AK96" s="59" t="str">
        <f t="shared" ref="AK96" si="180">P97&amp;" "&amp;P98&amp;" "&amp;P99&amp;" "&amp;P100&amp;" "&amp;P101&amp;" "&amp;P102</f>
        <v xml:space="preserve">雞蛋 蘿蔔乾 胡蘿蔔 大蒜  </v>
      </c>
      <c r="AL96" s="59" t="str">
        <f t="shared" ref="AL96" si="181">S96</f>
        <v>芹香豆干</v>
      </c>
      <c r="AM96" s="59" t="str">
        <f t="shared" ref="AM96" si="182">S97&amp;" "&amp;S98&amp;" "&amp;S99&amp;" "&amp;S100&amp;" "&amp;S101&amp;" "&amp;S102</f>
        <v xml:space="preserve">豆干 芹菜 大蒜 胡蘿蔔  </v>
      </c>
      <c r="AN96" s="59" t="str">
        <f t="shared" ref="AN96" si="183">V96</f>
        <v>時蔬</v>
      </c>
      <c r="AO96" s="59" t="str">
        <f t="shared" ref="AO96" si="184">V97&amp;" "&amp;V98&amp;" "&amp;V99&amp;" "&amp;V100&amp;" "&amp;V101&amp;" "&amp;V102</f>
        <v xml:space="preserve">時蔬 大蒜    </v>
      </c>
      <c r="AP96" s="59" t="str">
        <f t="shared" ref="AP96" si="185">Y96</f>
        <v>時瓜湯</v>
      </c>
      <c r="AQ96" s="59" t="str">
        <f t="shared" ref="AQ96" si="186">Y97&amp;" "&amp;Y98&amp;" "&amp;Y99&amp;" "&amp;Y100&amp;" "&amp;Y101&amp;" "&amp;Y102</f>
        <v xml:space="preserve">時瓜 胡蘿蔔 薑 大骨  </v>
      </c>
      <c r="AR96" s="88" t="str">
        <f t="shared" ref="AR96" si="187">AB96</f>
        <v>點心</v>
      </c>
      <c r="AS96" s="88">
        <f t="shared" ref="AS96" si="188">AC96</f>
        <v>0</v>
      </c>
      <c r="AT96" s="96">
        <f t="shared" ref="AT96" si="189">C96</f>
        <v>5</v>
      </c>
      <c r="AU96" s="96">
        <f t="shared" ref="AU96" si="190">H96</f>
        <v>3.4</v>
      </c>
      <c r="AV96" s="96">
        <f t="shared" ref="AV96" si="191">E96</f>
        <v>2</v>
      </c>
      <c r="AW96" s="96">
        <f t="shared" ref="AW96" si="192">D96</f>
        <v>2.7</v>
      </c>
      <c r="AX96" s="96">
        <f t="shared" ref="AX96" si="193">F96</f>
        <v>0</v>
      </c>
      <c r="AY96" s="96">
        <f t="shared" ref="AY96" si="194">G96</f>
        <v>0</v>
      </c>
      <c r="AZ96" s="96">
        <f t="shared" ref="AZ96" si="195">I96</f>
        <v>777.5</v>
      </c>
    </row>
    <row r="97" spans="1:52" ht="16.5">
      <c r="A97" s="257"/>
      <c r="B97" s="129"/>
      <c r="C97" s="130"/>
      <c r="D97" s="130"/>
      <c r="E97" s="204"/>
      <c r="F97" s="130"/>
      <c r="G97" s="130"/>
      <c r="H97" s="205"/>
      <c r="I97" s="131"/>
      <c r="J97" s="118" t="s">
        <v>116</v>
      </c>
      <c r="K97" s="118">
        <v>7</v>
      </c>
      <c r="L97" s="51" t="str">
        <f t="shared" si="168"/>
        <v>公斤</v>
      </c>
      <c r="M97" s="325" t="s">
        <v>167</v>
      </c>
      <c r="N97" s="326">
        <v>6.5</v>
      </c>
      <c r="O97" s="51" t="str">
        <f t="shared" ref="O97:O144" si="196">IF(N97,"公斤","")</f>
        <v>公斤</v>
      </c>
      <c r="P97" s="339" t="s">
        <v>120</v>
      </c>
      <c r="Q97" s="326">
        <v>4</v>
      </c>
      <c r="R97" s="51" t="str">
        <f t="shared" ref="R97:R144" si="197">IF(Q97,"公斤","")</f>
        <v>公斤</v>
      </c>
      <c r="S97" s="320" t="s">
        <v>185</v>
      </c>
      <c r="T97" s="321">
        <v>3</v>
      </c>
      <c r="U97" s="51" t="str">
        <f t="shared" ref="U97:U144" si="198">IF(T97,"公斤","")</f>
        <v>公斤</v>
      </c>
      <c r="V97" s="159" t="s">
        <v>136</v>
      </c>
      <c r="W97" s="159">
        <v>7</v>
      </c>
      <c r="X97" s="51" t="str">
        <f t="shared" ref="X97:X102" si="199">IF(W97,"公斤","")</f>
        <v>公斤</v>
      </c>
      <c r="Y97" s="118" t="s">
        <v>125</v>
      </c>
      <c r="Z97" s="118">
        <v>4.5</v>
      </c>
      <c r="AA97" s="51" t="str">
        <f t="shared" ref="AA97:AA102" si="200">IF(Z97,"公斤","")</f>
        <v>公斤</v>
      </c>
      <c r="AB97" s="118" t="s">
        <v>113</v>
      </c>
      <c r="AC97" s="261"/>
      <c r="AD97" s="133"/>
      <c r="AE97" s="104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60"/>
      <c r="AU97" s="60"/>
      <c r="AV97" s="60"/>
      <c r="AW97" s="60"/>
      <c r="AX97" s="60"/>
      <c r="AY97" s="60"/>
      <c r="AZ97" s="60"/>
    </row>
    <row r="98" spans="1:52" ht="16.5">
      <c r="A98" s="257"/>
      <c r="B98" s="129" t="s">
        <v>109</v>
      </c>
      <c r="C98" s="206">
        <v>5</v>
      </c>
      <c r="D98" s="130">
        <v>2.1</v>
      </c>
      <c r="E98" s="204">
        <v>1.5</v>
      </c>
      <c r="F98" s="130">
        <v>0</v>
      </c>
      <c r="G98" s="130">
        <v>0</v>
      </c>
      <c r="H98" s="207">
        <v>2.7</v>
      </c>
      <c r="I98" s="131">
        <v>683</v>
      </c>
      <c r="J98" s="118" t="s">
        <v>164</v>
      </c>
      <c r="K98" s="118">
        <v>3</v>
      </c>
      <c r="L98" s="51" t="str">
        <f t="shared" si="168"/>
        <v>公斤</v>
      </c>
      <c r="M98" s="325" t="s">
        <v>180</v>
      </c>
      <c r="N98" s="326"/>
      <c r="O98" s="51" t="str">
        <f t="shared" si="196"/>
        <v/>
      </c>
      <c r="P98" s="339" t="s">
        <v>330</v>
      </c>
      <c r="Q98" s="326">
        <v>1.5</v>
      </c>
      <c r="R98" s="51" t="str">
        <f t="shared" si="197"/>
        <v>公斤</v>
      </c>
      <c r="S98" s="320" t="s">
        <v>203</v>
      </c>
      <c r="T98" s="321">
        <v>4</v>
      </c>
      <c r="U98" s="51" t="str">
        <f t="shared" si="198"/>
        <v>公斤</v>
      </c>
      <c r="V98" s="154" t="s">
        <v>135</v>
      </c>
      <c r="W98" s="154">
        <v>0.05</v>
      </c>
      <c r="X98" s="51" t="str">
        <f t="shared" si="199"/>
        <v>公斤</v>
      </c>
      <c r="Y98" s="118" t="s">
        <v>119</v>
      </c>
      <c r="Z98" s="118">
        <v>0.5</v>
      </c>
      <c r="AA98" s="51" t="str">
        <f t="shared" si="200"/>
        <v>公斤</v>
      </c>
      <c r="AB98" s="136"/>
      <c r="AC98" s="261"/>
      <c r="AD98" s="133"/>
      <c r="AE98" s="104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60"/>
      <c r="AU98" s="60"/>
      <c r="AV98" s="60"/>
      <c r="AW98" s="60"/>
      <c r="AX98" s="60"/>
      <c r="AY98" s="60"/>
      <c r="AZ98" s="60"/>
    </row>
    <row r="99" spans="1:52" ht="16.5">
      <c r="A99" s="257"/>
      <c r="B99" s="129"/>
      <c r="C99" s="130"/>
      <c r="D99" s="130"/>
      <c r="E99" s="204"/>
      <c r="F99" s="130"/>
      <c r="G99" s="130"/>
      <c r="H99" s="205"/>
      <c r="I99" s="131"/>
      <c r="J99" s="118"/>
      <c r="K99" s="118"/>
      <c r="L99" s="51" t="str">
        <f t="shared" si="168"/>
        <v/>
      </c>
      <c r="M99" s="327"/>
      <c r="N99" s="326"/>
      <c r="O99" s="51" t="str">
        <f t="shared" si="196"/>
        <v/>
      </c>
      <c r="P99" s="339" t="s">
        <v>119</v>
      </c>
      <c r="Q99" s="326">
        <v>1.5</v>
      </c>
      <c r="R99" s="51" t="str">
        <f t="shared" si="197"/>
        <v>公斤</v>
      </c>
      <c r="S99" s="320" t="s">
        <v>118</v>
      </c>
      <c r="T99" s="321">
        <v>0.05</v>
      </c>
      <c r="U99" s="51" t="str">
        <f t="shared" si="198"/>
        <v>公斤</v>
      </c>
      <c r="V99" s="159"/>
      <c r="W99" s="159"/>
      <c r="X99" s="51" t="str">
        <f t="shared" si="199"/>
        <v/>
      </c>
      <c r="Y99" s="118" t="s">
        <v>122</v>
      </c>
      <c r="Z99" s="118">
        <v>0.1</v>
      </c>
      <c r="AA99" s="51" t="str">
        <f t="shared" si="200"/>
        <v>公斤</v>
      </c>
      <c r="AB99" s="136"/>
      <c r="AC99" s="261"/>
      <c r="AD99" s="133"/>
      <c r="AE99" s="104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60"/>
      <c r="AU99" s="60"/>
      <c r="AV99" s="60"/>
      <c r="AW99" s="60"/>
      <c r="AX99" s="60"/>
      <c r="AY99" s="60"/>
      <c r="AZ99" s="60"/>
    </row>
    <row r="100" spans="1:52" ht="16.5">
      <c r="A100" s="257"/>
      <c r="B100" s="129"/>
      <c r="C100" s="130"/>
      <c r="D100" s="130"/>
      <c r="E100" s="204"/>
      <c r="F100" s="130"/>
      <c r="G100" s="130"/>
      <c r="H100" s="205"/>
      <c r="I100" s="131"/>
      <c r="J100" s="118"/>
      <c r="K100" s="118"/>
      <c r="L100" s="51" t="str">
        <f t="shared" si="168"/>
        <v/>
      </c>
      <c r="M100" s="327"/>
      <c r="N100" s="326"/>
      <c r="O100" s="51" t="str">
        <f t="shared" si="196"/>
        <v/>
      </c>
      <c r="P100" s="339" t="s">
        <v>118</v>
      </c>
      <c r="Q100" s="326">
        <v>0.1</v>
      </c>
      <c r="R100" s="51" t="str">
        <f t="shared" si="197"/>
        <v>公斤</v>
      </c>
      <c r="S100" s="320" t="s">
        <v>119</v>
      </c>
      <c r="T100" s="321">
        <v>0.5</v>
      </c>
      <c r="U100" s="51" t="str">
        <f t="shared" si="198"/>
        <v>公斤</v>
      </c>
      <c r="V100" s="159"/>
      <c r="W100" s="159"/>
      <c r="X100" s="51" t="str">
        <f t="shared" si="199"/>
        <v/>
      </c>
      <c r="Y100" s="118" t="s">
        <v>133</v>
      </c>
      <c r="Z100" s="118">
        <v>1</v>
      </c>
      <c r="AA100" s="51" t="str">
        <f t="shared" si="200"/>
        <v>公斤</v>
      </c>
      <c r="AB100" s="136"/>
      <c r="AC100" s="261"/>
      <c r="AD100" s="133"/>
      <c r="AE100" s="104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60"/>
      <c r="AU100" s="60"/>
      <c r="AV100" s="60"/>
      <c r="AW100" s="60"/>
      <c r="AX100" s="60"/>
      <c r="AY100" s="60"/>
      <c r="AZ100" s="60"/>
    </row>
    <row r="101" spans="1:52" ht="16.5">
      <c r="A101" s="257"/>
      <c r="B101" s="129"/>
      <c r="C101" s="130"/>
      <c r="D101" s="130"/>
      <c r="E101" s="204"/>
      <c r="F101" s="130"/>
      <c r="G101" s="130"/>
      <c r="H101" s="205"/>
      <c r="I101" s="131"/>
      <c r="J101" s="118"/>
      <c r="K101" s="118"/>
      <c r="L101" s="51" t="str">
        <f t="shared" si="168"/>
        <v/>
      </c>
      <c r="M101" s="327"/>
      <c r="N101" s="326"/>
      <c r="O101" s="51" t="str">
        <f t="shared" si="196"/>
        <v/>
      </c>
      <c r="P101" s="326"/>
      <c r="Q101" s="326"/>
      <c r="R101" s="51" t="str">
        <f t="shared" si="197"/>
        <v/>
      </c>
      <c r="S101" s="320"/>
      <c r="T101" s="321"/>
      <c r="U101" s="51" t="str">
        <f t="shared" si="198"/>
        <v/>
      </c>
      <c r="V101" s="159"/>
      <c r="W101" s="159"/>
      <c r="X101" s="51" t="str">
        <f t="shared" si="199"/>
        <v/>
      </c>
      <c r="Y101" s="118"/>
      <c r="Z101" s="118"/>
      <c r="AA101" s="51" t="str">
        <f t="shared" si="200"/>
        <v/>
      </c>
      <c r="AB101" s="136"/>
      <c r="AC101" s="261"/>
      <c r="AD101" s="133"/>
      <c r="AE101" s="104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60"/>
      <c r="AU101" s="60"/>
      <c r="AV101" s="60"/>
      <c r="AW101" s="60"/>
      <c r="AX101" s="60"/>
      <c r="AY101" s="60"/>
      <c r="AZ101" s="60"/>
    </row>
    <row r="102" spans="1:52" ht="17.25" thickBot="1">
      <c r="A102" s="258"/>
      <c r="B102" s="150"/>
      <c r="C102" s="208"/>
      <c r="D102" s="208"/>
      <c r="E102" s="209"/>
      <c r="F102" s="208"/>
      <c r="G102" s="208"/>
      <c r="H102" s="210"/>
      <c r="I102" s="211"/>
      <c r="J102" s="313"/>
      <c r="K102" s="313"/>
      <c r="L102" s="146" t="str">
        <f t="shared" si="168"/>
        <v/>
      </c>
      <c r="M102" s="328"/>
      <c r="N102" s="329"/>
      <c r="O102" s="146" t="str">
        <f t="shared" si="196"/>
        <v/>
      </c>
      <c r="P102" s="329"/>
      <c r="Q102" s="329"/>
      <c r="R102" s="146" t="str">
        <f t="shared" si="197"/>
        <v/>
      </c>
      <c r="S102" s="313"/>
      <c r="T102" s="313"/>
      <c r="U102" s="146" t="str">
        <f t="shared" si="198"/>
        <v/>
      </c>
      <c r="V102" s="212"/>
      <c r="W102" s="212"/>
      <c r="X102" s="146" t="str">
        <f t="shared" si="199"/>
        <v/>
      </c>
      <c r="Y102" s="313"/>
      <c r="Z102" s="313"/>
      <c r="AA102" s="146" t="str">
        <f t="shared" si="200"/>
        <v/>
      </c>
      <c r="AB102" s="147"/>
      <c r="AC102" s="262"/>
      <c r="AD102" s="134"/>
      <c r="AE102" s="105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T102" s="60"/>
      <c r="AU102" s="60"/>
      <c r="AV102" s="60"/>
      <c r="AW102" s="60"/>
      <c r="AX102" s="60"/>
      <c r="AY102" s="60"/>
      <c r="AZ102" s="60"/>
    </row>
    <row r="103" spans="1:52" ht="16.5">
      <c r="A103" s="256" t="s">
        <v>243</v>
      </c>
      <c r="B103" s="148" t="s">
        <v>108</v>
      </c>
      <c r="C103" s="198">
        <v>4.3</v>
      </c>
      <c r="D103" s="199">
        <v>2.2000000000000002</v>
      </c>
      <c r="E103" s="200">
        <v>2</v>
      </c>
      <c r="F103" s="149">
        <v>0</v>
      </c>
      <c r="G103" s="149">
        <v>0</v>
      </c>
      <c r="H103" s="201">
        <v>2.5</v>
      </c>
      <c r="I103" s="202">
        <v>633.20000000000005</v>
      </c>
      <c r="J103" s="311" t="s">
        <v>262</v>
      </c>
      <c r="K103" s="312"/>
      <c r="L103" s="132"/>
      <c r="M103" s="311" t="s">
        <v>293</v>
      </c>
      <c r="N103" s="312"/>
      <c r="O103" s="132"/>
      <c r="P103" s="311" t="s">
        <v>331</v>
      </c>
      <c r="Q103" s="292"/>
      <c r="R103" s="132"/>
      <c r="S103" s="311" t="s">
        <v>372</v>
      </c>
      <c r="T103" s="292"/>
      <c r="U103" s="132"/>
      <c r="V103" s="203" t="s">
        <v>136</v>
      </c>
      <c r="W103" s="203"/>
      <c r="X103" s="132"/>
      <c r="Y103" s="311" t="s">
        <v>405</v>
      </c>
      <c r="Z103" s="292"/>
      <c r="AA103" s="132"/>
      <c r="AB103" s="145" t="s">
        <v>113</v>
      </c>
      <c r="AC103" s="260"/>
      <c r="AD103" s="135"/>
      <c r="AE103" s="108" t="str">
        <f t="shared" ref="AE103" si="201">A103</f>
        <v>o3</v>
      </c>
      <c r="AF103" s="59" t="str">
        <f t="shared" ref="AF103" si="202">J103</f>
        <v>西式特餐</v>
      </c>
      <c r="AG103" s="59" t="str">
        <f t="shared" ref="AG103" si="203">J104&amp;" "&amp;J105&amp;" "&amp;J106&amp;" "&amp;J107&amp;" "&amp;J108&amp;" "&amp;J109</f>
        <v xml:space="preserve">通心粉     </v>
      </c>
      <c r="AH103" s="59" t="str">
        <f t="shared" ref="AH103" si="204">M103</f>
        <v>茄汁肉醬</v>
      </c>
      <c r="AI103" s="59" t="str">
        <f t="shared" ref="AI103" si="205">M104&amp;" "&amp;M105&amp;" "&amp;M106&amp;" "&amp;M107&amp;" "&amp;M108&amp;" "&amp;M109</f>
        <v xml:space="preserve">豬絞肉 馬鈴薯 洋蔥 蕃茄醬  </v>
      </c>
      <c r="AJ103" s="59" t="str">
        <f t="shared" ref="AJ103" si="206">P103</f>
        <v>鮮味花椰</v>
      </c>
      <c r="AK103" s="59" t="str">
        <f t="shared" ref="AK103" si="207">P104&amp;" "&amp;P105&amp;" "&amp;P106&amp;" "&amp;P107&amp;" "&amp;P108&amp;" "&amp;P109</f>
        <v xml:space="preserve">冷凍花椰菜 胡蘿蔔 大蒜 冷凍蟹味棒  </v>
      </c>
      <c r="AL103" s="59" t="str">
        <f t="shared" ref="AL103" si="208">S103</f>
        <v>炸物雙拼</v>
      </c>
      <c r="AM103" s="59" t="str">
        <f t="shared" ref="AM103" si="209">S104&amp;" "&amp;S105&amp;" "&amp;S106&amp;" "&amp;S107&amp;" "&amp;S108&amp;" "&amp;S109</f>
        <v xml:space="preserve">甜不辣 薯條    </v>
      </c>
      <c r="AN103" s="59" t="str">
        <f t="shared" ref="AN103" si="210">V103</f>
        <v>時蔬</v>
      </c>
      <c r="AO103" s="59" t="str">
        <f t="shared" ref="AO103" si="211">V104&amp;" "&amp;V105&amp;" "&amp;V106&amp;" "&amp;V107&amp;" "&amp;V108&amp;" "&amp;V109</f>
        <v xml:space="preserve">時蔬 大蒜    </v>
      </c>
      <c r="AP103" s="59" t="str">
        <f t="shared" ref="AP103" si="212">Y103</f>
        <v>蘑菇濃湯</v>
      </c>
      <c r="AQ103" s="59" t="str">
        <f t="shared" ref="AQ103" si="213">Y104&amp;" "&amp;Y105&amp;" "&amp;Y106&amp;" "&amp;Y107&amp;" "&amp;Y108&amp;" "&amp;Y109</f>
        <v xml:space="preserve">雞蛋 洋菇罐頭 玉米醬罐頭 胡蘿蔔  </v>
      </c>
      <c r="AR103" s="88" t="str">
        <f t="shared" ref="AR103" si="214">AB103</f>
        <v>點心</v>
      </c>
      <c r="AS103" s="88">
        <f t="shared" ref="AS103" si="215">AC103</f>
        <v>0</v>
      </c>
      <c r="AT103" s="96">
        <f t="shared" ref="AT103" si="216">C103</f>
        <v>4.3</v>
      </c>
      <c r="AU103" s="96">
        <f t="shared" ref="AU103" si="217">H103</f>
        <v>2.5</v>
      </c>
      <c r="AV103" s="96">
        <f t="shared" ref="AV103" si="218">E103</f>
        <v>2</v>
      </c>
      <c r="AW103" s="96">
        <f t="shared" ref="AW103" si="219">D103</f>
        <v>2.2000000000000002</v>
      </c>
      <c r="AX103" s="96">
        <f t="shared" ref="AX103" si="220">F103</f>
        <v>0</v>
      </c>
      <c r="AY103" s="96">
        <f t="shared" ref="AY103" si="221">G103</f>
        <v>0</v>
      </c>
      <c r="AZ103" s="96">
        <f t="shared" ref="AZ103" si="222">I103</f>
        <v>633.20000000000005</v>
      </c>
    </row>
    <row r="104" spans="1:52" ht="16.5">
      <c r="A104" s="257"/>
      <c r="B104" s="129"/>
      <c r="C104" s="130"/>
      <c r="D104" s="130"/>
      <c r="E104" s="204"/>
      <c r="F104" s="130"/>
      <c r="G104" s="130"/>
      <c r="H104" s="205"/>
      <c r="I104" s="131"/>
      <c r="J104" s="118" t="s">
        <v>263</v>
      </c>
      <c r="K104" s="118">
        <v>6</v>
      </c>
      <c r="L104" s="51" t="str">
        <f t="shared" si="168"/>
        <v>公斤</v>
      </c>
      <c r="M104" s="118" t="s">
        <v>160</v>
      </c>
      <c r="N104" s="118">
        <v>6.5</v>
      </c>
      <c r="O104" s="51" t="str">
        <f t="shared" si="196"/>
        <v>公斤</v>
      </c>
      <c r="P104" s="118" t="s">
        <v>172</v>
      </c>
      <c r="Q104" s="118">
        <v>7</v>
      </c>
      <c r="R104" s="51" t="str">
        <f t="shared" si="197"/>
        <v>公斤</v>
      </c>
      <c r="S104" s="118" t="s">
        <v>373</v>
      </c>
      <c r="T104" s="118">
        <v>2</v>
      </c>
      <c r="U104" s="51" t="str">
        <f t="shared" si="198"/>
        <v>公斤</v>
      </c>
      <c r="V104" s="159" t="s">
        <v>136</v>
      </c>
      <c r="W104" s="159">
        <v>7</v>
      </c>
      <c r="X104" s="51" t="str">
        <f t="shared" ref="X104:X109" si="223">IF(W104,"公斤","")</f>
        <v>公斤</v>
      </c>
      <c r="Y104" s="118" t="s">
        <v>120</v>
      </c>
      <c r="Z104" s="118">
        <v>2</v>
      </c>
      <c r="AA104" s="51" t="str">
        <f t="shared" ref="AA104:AA109" si="224">IF(Z104,"公斤","")</f>
        <v>公斤</v>
      </c>
      <c r="AB104" s="118" t="s">
        <v>113</v>
      </c>
      <c r="AC104" s="261"/>
      <c r="AD104" s="133"/>
      <c r="AE104" s="104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60"/>
      <c r="AU104" s="60"/>
      <c r="AV104" s="60"/>
      <c r="AW104" s="60"/>
      <c r="AX104" s="60"/>
      <c r="AY104" s="60"/>
      <c r="AZ104" s="60"/>
    </row>
    <row r="105" spans="1:52" ht="16.5">
      <c r="A105" s="257"/>
      <c r="B105" s="129" t="s">
        <v>109</v>
      </c>
      <c r="C105" s="206">
        <v>3.7</v>
      </c>
      <c r="D105" s="130">
        <v>2.2000000000000002</v>
      </c>
      <c r="E105" s="204">
        <v>2</v>
      </c>
      <c r="F105" s="130">
        <v>0</v>
      </c>
      <c r="G105" s="130">
        <v>0</v>
      </c>
      <c r="H105" s="207">
        <v>2.5</v>
      </c>
      <c r="I105" s="131">
        <v>589.9</v>
      </c>
      <c r="J105" s="118"/>
      <c r="K105" s="118"/>
      <c r="L105" s="51" t="str">
        <f t="shared" si="168"/>
        <v/>
      </c>
      <c r="M105" s="118" t="s">
        <v>166</v>
      </c>
      <c r="N105" s="118">
        <v>4.5</v>
      </c>
      <c r="O105" s="51" t="str">
        <f t="shared" si="196"/>
        <v>公斤</v>
      </c>
      <c r="P105" s="118" t="s">
        <v>119</v>
      </c>
      <c r="Q105" s="118">
        <v>1</v>
      </c>
      <c r="R105" s="51" t="str">
        <f t="shared" si="197"/>
        <v>公斤</v>
      </c>
      <c r="S105" s="118" t="s">
        <v>374</v>
      </c>
      <c r="T105" s="118">
        <v>3</v>
      </c>
      <c r="U105" s="51" t="str">
        <f t="shared" si="198"/>
        <v>公斤</v>
      </c>
      <c r="V105" s="154" t="s">
        <v>135</v>
      </c>
      <c r="W105" s="154">
        <v>0.05</v>
      </c>
      <c r="X105" s="51" t="str">
        <f t="shared" si="223"/>
        <v>公斤</v>
      </c>
      <c r="Y105" s="118" t="s">
        <v>406</v>
      </c>
      <c r="Z105" s="118">
        <v>2</v>
      </c>
      <c r="AA105" s="51" t="str">
        <f t="shared" si="224"/>
        <v>公斤</v>
      </c>
      <c r="AB105" s="136"/>
      <c r="AC105" s="261"/>
      <c r="AD105" s="133"/>
      <c r="AE105" s="104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60"/>
      <c r="AU105" s="60"/>
      <c r="AV105" s="60"/>
      <c r="AW105" s="60"/>
      <c r="AX105" s="60"/>
      <c r="AY105" s="60"/>
      <c r="AZ105" s="60"/>
    </row>
    <row r="106" spans="1:52" ht="16.5">
      <c r="A106" s="257"/>
      <c r="B106" s="129"/>
      <c r="C106" s="130"/>
      <c r="D106" s="130"/>
      <c r="E106" s="204"/>
      <c r="F106" s="130"/>
      <c r="G106" s="130"/>
      <c r="H106" s="205"/>
      <c r="I106" s="131"/>
      <c r="J106" s="118"/>
      <c r="K106" s="118"/>
      <c r="L106" s="51" t="str">
        <f t="shared" si="168"/>
        <v/>
      </c>
      <c r="M106" s="118" t="s">
        <v>158</v>
      </c>
      <c r="N106" s="118">
        <v>2</v>
      </c>
      <c r="O106" s="51" t="str">
        <f t="shared" si="196"/>
        <v>公斤</v>
      </c>
      <c r="P106" s="118" t="s">
        <v>118</v>
      </c>
      <c r="Q106" s="314">
        <v>0.05</v>
      </c>
      <c r="R106" s="51" t="str">
        <f t="shared" si="197"/>
        <v>公斤</v>
      </c>
      <c r="S106" s="118"/>
      <c r="T106" s="118"/>
      <c r="U106" s="51" t="str">
        <f t="shared" si="198"/>
        <v/>
      </c>
      <c r="V106" s="159"/>
      <c r="W106" s="159"/>
      <c r="X106" s="51" t="str">
        <f t="shared" si="223"/>
        <v/>
      </c>
      <c r="Y106" s="118" t="s">
        <v>407</v>
      </c>
      <c r="Z106" s="118">
        <v>1.5</v>
      </c>
      <c r="AA106" s="51" t="str">
        <f t="shared" si="224"/>
        <v>公斤</v>
      </c>
      <c r="AB106" s="136"/>
      <c r="AC106" s="261"/>
      <c r="AD106" s="133"/>
      <c r="AE106" s="104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60"/>
      <c r="AU106" s="60"/>
      <c r="AV106" s="60"/>
      <c r="AW106" s="60"/>
      <c r="AX106" s="60"/>
      <c r="AY106" s="60"/>
      <c r="AZ106" s="60"/>
    </row>
    <row r="107" spans="1:52" ht="16.5">
      <c r="A107" s="257"/>
      <c r="B107" s="129"/>
      <c r="C107" s="130"/>
      <c r="D107" s="130"/>
      <c r="E107" s="204"/>
      <c r="F107" s="130"/>
      <c r="G107" s="130"/>
      <c r="H107" s="205"/>
      <c r="I107" s="131"/>
      <c r="J107" s="118"/>
      <c r="K107" s="118"/>
      <c r="L107" s="51" t="str">
        <f t="shared" si="168"/>
        <v/>
      </c>
      <c r="M107" s="118" t="s">
        <v>294</v>
      </c>
      <c r="N107" s="118"/>
      <c r="O107" s="51" t="str">
        <f t="shared" si="196"/>
        <v/>
      </c>
      <c r="P107" s="118" t="s">
        <v>332</v>
      </c>
      <c r="Q107" s="118">
        <v>1.2</v>
      </c>
      <c r="R107" s="51" t="str">
        <f t="shared" si="197"/>
        <v>公斤</v>
      </c>
      <c r="S107" s="118"/>
      <c r="T107" s="118"/>
      <c r="U107" s="51" t="str">
        <f t="shared" si="198"/>
        <v/>
      </c>
      <c r="V107" s="159"/>
      <c r="W107" s="159"/>
      <c r="X107" s="51" t="str">
        <f t="shared" si="223"/>
        <v/>
      </c>
      <c r="Y107" s="118" t="s">
        <v>119</v>
      </c>
      <c r="Z107" s="118">
        <v>0.5</v>
      </c>
      <c r="AA107" s="51" t="str">
        <f t="shared" si="224"/>
        <v>公斤</v>
      </c>
      <c r="AB107" s="136"/>
      <c r="AC107" s="261"/>
      <c r="AD107" s="133"/>
      <c r="AE107" s="104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60"/>
      <c r="AU107" s="60"/>
      <c r="AV107" s="60"/>
      <c r="AW107" s="60"/>
      <c r="AX107" s="60"/>
      <c r="AY107" s="60"/>
      <c r="AZ107" s="60"/>
    </row>
    <row r="108" spans="1:52" ht="16.5">
      <c r="A108" s="257"/>
      <c r="B108" s="129"/>
      <c r="C108" s="130"/>
      <c r="D108" s="130"/>
      <c r="E108" s="204"/>
      <c r="F108" s="130"/>
      <c r="G108" s="130"/>
      <c r="H108" s="205"/>
      <c r="I108" s="131"/>
      <c r="J108" s="118"/>
      <c r="K108" s="118"/>
      <c r="L108" s="51" t="str">
        <f t="shared" si="168"/>
        <v/>
      </c>
      <c r="M108" s="118"/>
      <c r="N108" s="118"/>
      <c r="O108" s="51" t="str">
        <f t="shared" si="196"/>
        <v/>
      </c>
      <c r="P108" s="118"/>
      <c r="Q108" s="118"/>
      <c r="R108" s="51" t="str">
        <f t="shared" si="197"/>
        <v/>
      </c>
      <c r="S108" s="118"/>
      <c r="T108" s="118"/>
      <c r="U108" s="51" t="str">
        <f t="shared" si="198"/>
        <v/>
      </c>
      <c r="V108" s="159"/>
      <c r="W108" s="159"/>
      <c r="X108" s="51" t="str">
        <f t="shared" si="223"/>
        <v/>
      </c>
      <c r="Y108" s="118"/>
      <c r="Z108" s="118"/>
      <c r="AA108" s="51" t="str">
        <f t="shared" si="224"/>
        <v/>
      </c>
      <c r="AB108" s="136"/>
      <c r="AC108" s="261"/>
      <c r="AD108" s="133"/>
      <c r="AE108" s="104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60"/>
      <c r="AU108" s="60"/>
      <c r="AV108" s="60"/>
      <c r="AW108" s="60"/>
      <c r="AX108" s="60"/>
      <c r="AY108" s="60"/>
      <c r="AZ108" s="60"/>
    </row>
    <row r="109" spans="1:52" ht="17.25" thickBot="1">
      <c r="A109" s="258"/>
      <c r="B109" s="150"/>
      <c r="C109" s="208"/>
      <c r="D109" s="208"/>
      <c r="E109" s="209"/>
      <c r="F109" s="208"/>
      <c r="G109" s="208"/>
      <c r="H109" s="210"/>
      <c r="I109" s="211"/>
      <c r="J109" s="308"/>
      <c r="K109" s="308"/>
      <c r="L109" s="146" t="str">
        <f t="shared" si="168"/>
        <v/>
      </c>
      <c r="M109" s="308"/>
      <c r="N109" s="308"/>
      <c r="O109" s="146" t="str">
        <f t="shared" si="196"/>
        <v/>
      </c>
      <c r="P109" s="308"/>
      <c r="Q109" s="308"/>
      <c r="R109" s="146" t="str">
        <f t="shared" si="197"/>
        <v/>
      </c>
      <c r="S109" s="308"/>
      <c r="T109" s="308"/>
      <c r="U109" s="146" t="str">
        <f t="shared" si="198"/>
        <v/>
      </c>
      <c r="V109" s="212"/>
      <c r="W109" s="212"/>
      <c r="X109" s="146" t="str">
        <f t="shared" si="223"/>
        <v/>
      </c>
      <c r="Y109" s="308"/>
      <c r="Z109" s="308"/>
      <c r="AA109" s="146" t="str">
        <f t="shared" si="224"/>
        <v/>
      </c>
      <c r="AB109" s="147"/>
      <c r="AC109" s="262"/>
      <c r="AD109" s="134"/>
      <c r="AE109" s="105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T109" s="60"/>
      <c r="AU109" s="60"/>
      <c r="AV109" s="60"/>
      <c r="AW109" s="60"/>
      <c r="AX109" s="60"/>
      <c r="AY109" s="60"/>
      <c r="AZ109" s="60"/>
    </row>
    <row r="110" spans="1:52" ht="16.5">
      <c r="A110" s="256" t="s">
        <v>244</v>
      </c>
      <c r="B110" s="148" t="s">
        <v>108</v>
      </c>
      <c r="C110" s="198">
        <v>6.7</v>
      </c>
      <c r="D110" s="199">
        <v>2.4</v>
      </c>
      <c r="E110" s="200">
        <v>2</v>
      </c>
      <c r="F110" s="149">
        <v>0</v>
      </c>
      <c r="G110" s="149">
        <v>0</v>
      </c>
      <c r="H110" s="201">
        <v>2.9</v>
      </c>
      <c r="I110" s="202">
        <v>837.8</v>
      </c>
      <c r="J110" s="311" t="s">
        <v>163</v>
      </c>
      <c r="K110" s="312"/>
      <c r="L110" s="132"/>
      <c r="M110" s="311" t="s">
        <v>295</v>
      </c>
      <c r="N110" s="312"/>
      <c r="O110" s="132"/>
      <c r="P110" s="311" t="s">
        <v>333</v>
      </c>
      <c r="Q110" s="292"/>
      <c r="R110" s="132"/>
      <c r="S110" s="311" t="s">
        <v>375</v>
      </c>
      <c r="T110" s="292"/>
      <c r="U110" s="132"/>
      <c r="V110" s="203" t="s">
        <v>136</v>
      </c>
      <c r="W110" s="203"/>
      <c r="X110" s="132"/>
      <c r="Y110" s="311" t="s">
        <v>408</v>
      </c>
      <c r="Z110" s="292"/>
      <c r="AA110" s="132"/>
      <c r="AB110" s="145" t="s">
        <v>113</v>
      </c>
      <c r="AC110" s="260"/>
      <c r="AD110" s="135"/>
      <c r="AE110" s="108" t="str">
        <f t="shared" ref="AE110" si="225">A110</f>
        <v>o4</v>
      </c>
      <c r="AF110" s="59" t="str">
        <f t="shared" ref="AF110" si="226">J110</f>
        <v>糙米飯</v>
      </c>
      <c r="AG110" s="59" t="str">
        <f t="shared" ref="AG110" si="227">J111&amp;" "&amp;J112&amp;" "&amp;J113&amp;" "&amp;J114&amp;" "&amp;J115&amp;" "&amp;J116</f>
        <v xml:space="preserve">米 糙米    </v>
      </c>
      <c r="AH110" s="59" t="str">
        <f t="shared" ref="AH110" si="228">M110</f>
        <v>照燒雞</v>
      </c>
      <c r="AI110" s="59" t="str">
        <f t="shared" ref="AI110" si="229">M111&amp;" "&amp;M112&amp;" "&amp;M113&amp;" "&amp;M114&amp;" "&amp;M115&amp;" "&amp;M116</f>
        <v xml:space="preserve">肉雞 洋蔥 胡蘿蔔 大蒜  </v>
      </c>
      <c r="AJ110" s="59" t="str">
        <f t="shared" ref="AJ110" si="230">P110</f>
        <v>絞肉季豆</v>
      </c>
      <c r="AK110" s="59" t="str">
        <f t="shared" ref="AK110" si="231">P111&amp;" "&amp;P112&amp;" "&amp;P113&amp;" "&amp;P114&amp;" "&amp;P115&amp;" "&amp;P116</f>
        <v xml:space="preserve">絞肉 冷凍菜豆(莢) 胡蘿蔔 大蒜  </v>
      </c>
      <c r="AL110" s="59" t="str">
        <f t="shared" ref="AL110" si="232">S110</f>
        <v>筍干凍腐</v>
      </c>
      <c r="AM110" s="59" t="str">
        <f t="shared" ref="AM110" si="233">S111&amp;" "&amp;S112&amp;" "&amp;S113&amp;" "&amp;S114&amp;" "&amp;S115&amp;" "&amp;S116</f>
        <v xml:space="preserve">凍豆腐 麻竹筍干 胡蘿蔔 大蒜  </v>
      </c>
      <c r="AN110" s="59" t="str">
        <f t="shared" ref="AN110" si="234">V110</f>
        <v>時蔬</v>
      </c>
      <c r="AO110" s="59" t="str">
        <f t="shared" ref="AO110" si="235">V111&amp;" "&amp;V112&amp;" "&amp;V113&amp;" "&amp;V114&amp;" "&amp;V115&amp;" "&amp;V116</f>
        <v xml:space="preserve">時蔬 大蒜    </v>
      </c>
      <c r="AP110" s="59" t="str">
        <f t="shared" ref="AP110" si="236">Y110</f>
        <v>紅茶粉圓</v>
      </c>
      <c r="AQ110" s="59" t="str">
        <f t="shared" ref="AQ110" si="237">Y111&amp;" "&amp;Y112&amp;" "&amp;Y113&amp;" "&amp;Y114&amp;" "&amp;Y115&amp;" "&amp;Y116</f>
        <v xml:space="preserve">粉圓 紅茶包 紅砂糖   </v>
      </c>
      <c r="AR110" s="88" t="str">
        <f t="shared" ref="AR110" si="238">AB110</f>
        <v>點心</v>
      </c>
      <c r="AS110" s="88">
        <f t="shared" ref="AS110" si="239">AC110</f>
        <v>0</v>
      </c>
      <c r="AT110" s="96">
        <f t="shared" ref="AT110" si="240">C110</f>
        <v>6.7</v>
      </c>
      <c r="AU110" s="96">
        <f t="shared" ref="AU110" si="241">H110</f>
        <v>2.9</v>
      </c>
      <c r="AV110" s="96">
        <f t="shared" ref="AV110" si="242">E110</f>
        <v>2</v>
      </c>
      <c r="AW110" s="96">
        <f t="shared" ref="AW110" si="243">D110</f>
        <v>2.4</v>
      </c>
      <c r="AX110" s="96">
        <f t="shared" ref="AX110" si="244">F110</f>
        <v>0</v>
      </c>
      <c r="AY110" s="96">
        <f t="shared" ref="AY110" si="245">G110</f>
        <v>0</v>
      </c>
      <c r="AZ110" s="96">
        <f t="shared" ref="AZ110" si="246">I110</f>
        <v>837.8</v>
      </c>
    </row>
    <row r="111" spans="1:52" ht="16.5">
      <c r="A111" s="257"/>
      <c r="B111" s="129"/>
      <c r="C111" s="130"/>
      <c r="D111" s="130"/>
      <c r="E111" s="204"/>
      <c r="F111" s="130"/>
      <c r="G111" s="130"/>
      <c r="H111" s="205"/>
      <c r="I111" s="131"/>
      <c r="J111" s="118" t="s">
        <v>116</v>
      </c>
      <c r="K111" s="118">
        <v>7</v>
      </c>
      <c r="L111" s="51" t="str">
        <f t="shared" si="168"/>
        <v>公斤</v>
      </c>
      <c r="M111" s="118" t="s">
        <v>156</v>
      </c>
      <c r="N111" s="118">
        <v>9</v>
      </c>
      <c r="O111" s="51" t="str">
        <f t="shared" si="196"/>
        <v>公斤</v>
      </c>
      <c r="P111" s="321" t="s">
        <v>334</v>
      </c>
      <c r="Q111" s="118">
        <v>0.6</v>
      </c>
      <c r="R111" s="51" t="str">
        <f t="shared" si="197"/>
        <v>公斤</v>
      </c>
      <c r="S111" s="118" t="s">
        <v>147</v>
      </c>
      <c r="T111" s="118">
        <v>3</v>
      </c>
      <c r="U111" s="51" t="str">
        <f t="shared" si="198"/>
        <v>公斤</v>
      </c>
      <c r="V111" s="159" t="s">
        <v>136</v>
      </c>
      <c r="W111" s="159">
        <v>7</v>
      </c>
      <c r="X111" s="51" t="str">
        <f t="shared" ref="X111:X116" si="247">IF(W111,"公斤","")</f>
        <v>公斤</v>
      </c>
      <c r="Y111" s="118" t="s">
        <v>214</v>
      </c>
      <c r="Z111" s="118">
        <v>2.5</v>
      </c>
      <c r="AA111" s="51" t="str">
        <f t="shared" ref="AA111:AA116" si="248">IF(Z111,"公斤","")</f>
        <v>公斤</v>
      </c>
      <c r="AB111" s="118" t="s">
        <v>113</v>
      </c>
      <c r="AC111" s="261"/>
      <c r="AD111" s="133"/>
      <c r="AE111" s="104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60"/>
      <c r="AU111" s="60"/>
      <c r="AV111" s="60"/>
      <c r="AW111" s="60"/>
      <c r="AX111" s="60"/>
      <c r="AY111" s="60"/>
      <c r="AZ111" s="60"/>
    </row>
    <row r="112" spans="1:52" ht="16.5">
      <c r="A112" s="257"/>
      <c r="B112" s="129" t="s">
        <v>109</v>
      </c>
      <c r="C112" s="206">
        <v>6.7</v>
      </c>
      <c r="D112" s="130">
        <v>2.1</v>
      </c>
      <c r="E112" s="204">
        <v>1.7</v>
      </c>
      <c r="F112" s="130">
        <v>0</v>
      </c>
      <c r="G112" s="130">
        <v>0</v>
      </c>
      <c r="H112" s="207">
        <v>2.5</v>
      </c>
      <c r="I112" s="131">
        <v>789.4</v>
      </c>
      <c r="J112" s="118" t="s">
        <v>164</v>
      </c>
      <c r="K112" s="118">
        <v>3</v>
      </c>
      <c r="L112" s="51" t="str">
        <f t="shared" si="168"/>
        <v>公斤</v>
      </c>
      <c r="M112" s="118" t="s">
        <v>158</v>
      </c>
      <c r="N112" s="118">
        <v>3</v>
      </c>
      <c r="O112" s="51" t="str">
        <f t="shared" si="196"/>
        <v>公斤</v>
      </c>
      <c r="P112" s="321" t="s">
        <v>170</v>
      </c>
      <c r="Q112" s="118">
        <v>6</v>
      </c>
      <c r="R112" s="51" t="str">
        <f t="shared" si="197"/>
        <v>公斤</v>
      </c>
      <c r="S112" s="118" t="s">
        <v>157</v>
      </c>
      <c r="T112" s="118">
        <v>2</v>
      </c>
      <c r="U112" s="51" t="str">
        <f t="shared" si="198"/>
        <v>公斤</v>
      </c>
      <c r="V112" s="154" t="s">
        <v>135</v>
      </c>
      <c r="W112" s="154">
        <v>0.05</v>
      </c>
      <c r="X112" s="51" t="str">
        <f t="shared" si="247"/>
        <v>公斤</v>
      </c>
      <c r="Y112" s="118" t="s">
        <v>409</v>
      </c>
      <c r="Z112" s="118">
        <v>1</v>
      </c>
      <c r="AA112" s="51" t="str">
        <f t="shared" si="248"/>
        <v>公斤</v>
      </c>
      <c r="AB112" s="136"/>
      <c r="AC112" s="261"/>
      <c r="AD112" s="133"/>
      <c r="AE112" s="104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60"/>
      <c r="AU112" s="60"/>
      <c r="AV112" s="60"/>
      <c r="AW112" s="60"/>
      <c r="AX112" s="60"/>
      <c r="AY112" s="60"/>
      <c r="AZ112" s="60"/>
    </row>
    <row r="113" spans="1:52" ht="16.5">
      <c r="A113" s="257"/>
      <c r="B113" s="129"/>
      <c r="C113" s="130"/>
      <c r="D113" s="130"/>
      <c r="E113" s="204"/>
      <c r="F113" s="130"/>
      <c r="G113" s="130"/>
      <c r="H113" s="205"/>
      <c r="I113" s="131"/>
      <c r="J113" s="118"/>
      <c r="K113" s="118"/>
      <c r="L113" s="51" t="str">
        <f t="shared" si="168"/>
        <v/>
      </c>
      <c r="M113" s="118" t="s">
        <v>119</v>
      </c>
      <c r="N113" s="118">
        <v>0.5</v>
      </c>
      <c r="O113" s="51" t="str">
        <f t="shared" si="196"/>
        <v>公斤</v>
      </c>
      <c r="P113" s="118" t="s">
        <v>119</v>
      </c>
      <c r="Q113" s="118">
        <v>0.5</v>
      </c>
      <c r="R113" s="51" t="str">
        <f t="shared" si="197"/>
        <v>公斤</v>
      </c>
      <c r="S113" s="118" t="s">
        <v>119</v>
      </c>
      <c r="T113" s="118">
        <v>0.5</v>
      </c>
      <c r="U113" s="51" t="str">
        <f t="shared" si="198"/>
        <v>公斤</v>
      </c>
      <c r="V113" s="159"/>
      <c r="W113" s="159"/>
      <c r="X113" s="51" t="str">
        <f t="shared" si="247"/>
        <v/>
      </c>
      <c r="Y113" s="118" t="s">
        <v>143</v>
      </c>
      <c r="Z113" s="118">
        <v>1</v>
      </c>
      <c r="AA113" s="51" t="str">
        <f t="shared" si="248"/>
        <v>公斤</v>
      </c>
      <c r="AB113" s="136"/>
      <c r="AC113" s="261"/>
      <c r="AD113" s="133"/>
      <c r="AE113" s="104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60"/>
      <c r="AU113" s="60"/>
      <c r="AV113" s="60"/>
      <c r="AW113" s="60"/>
      <c r="AX113" s="60"/>
      <c r="AY113" s="60"/>
      <c r="AZ113" s="60"/>
    </row>
    <row r="114" spans="1:52" ht="16.5">
      <c r="A114" s="257"/>
      <c r="B114" s="129"/>
      <c r="C114" s="130"/>
      <c r="D114" s="130"/>
      <c r="E114" s="204"/>
      <c r="F114" s="130"/>
      <c r="G114" s="130"/>
      <c r="H114" s="205"/>
      <c r="I114" s="131"/>
      <c r="J114" s="118"/>
      <c r="K114" s="118"/>
      <c r="L114" s="51" t="str">
        <f t="shared" si="168"/>
        <v/>
      </c>
      <c r="M114" s="118" t="s">
        <v>118</v>
      </c>
      <c r="N114" s="118">
        <v>0.05</v>
      </c>
      <c r="O114" s="51" t="str">
        <f t="shared" si="196"/>
        <v>公斤</v>
      </c>
      <c r="P114" s="118" t="s">
        <v>118</v>
      </c>
      <c r="Q114" s="314">
        <v>0.05</v>
      </c>
      <c r="R114" s="51" t="str">
        <f t="shared" si="197"/>
        <v>公斤</v>
      </c>
      <c r="S114" s="118" t="s">
        <v>118</v>
      </c>
      <c r="T114" s="314">
        <v>0.05</v>
      </c>
      <c r="U114" s="51" t="str">
        <f t="shared" si="198"/>
        <v>公斤</v>
      </c>
      <c r="V114" s="159"/>
      <c r="W114" s="159"/>
      <c r="X114" s="51" t="str">
        <f t="shared" si="247"/>
        <v/>
      </c>
      <c r="Y114" s="118"/>
      <c r="Z114" s="118"/>
      <c r="AA114" s="51" t="str">
        <f t="shared" si="248"/>
        <v/>
      </c>
      <c r="AB114" s="136"/>
      <c r="AC114" s="261"/>
      <c r="AD114" s="133"/>
      <c r="AE114" s="104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60"/>
      <c r="AU114" s="60"/>
      <c r="AV114" s="60"/>
      <c r="AW114" s="60"/>
      <c r="AX114" s="60"/>
      <c r="AY114" s="60"/>
      <c r="AZ114" s="60"/>
    </row>
    <row r="115" spans="1:52" ht="16.5">
      <c r="A115" s="257"/>
      <c r="B115" s="129"/>
      <c r="C115" s="130"/>
      <c r="D115" s="130"/>
      <c r="E115" s="204"/>
      <c r="F115" s="130"/>
      <c r="G115" s="130"/>
      <c r="H115" s="205"/>
      <c r="I115" s="131"/>
      <c r="J115" s="118"/>
      <c r="K115" s="118"/>
      <c r="L115" s="51" t="str">
        <f t="shared" si="168"/>
        <v/>
      </c>
      <c r="M115" s="118"/>
      <c r="N115" s="118"/>
      <c r="O115" s="51" t="str">
        <f t="shared" si="196"/>
        <v/>
      </c>
      <c r="P115" s="118"/>
      <c r="Q115" s="118"/>
      <c r="R115" s="51" t="str">
        <f t="shared" si="197"/>
        <v/>
      </c>
      <c r="S115" s="118"/>
      <c r="T115" s="118"/>
      <c r="U115" s="51" t="str">
        <f t="shared" si="198"/>
        <v/>
      </c>
      <c r="V115" s="159"/>
      <c r="W115" s="159"/>
      <c r="X115" s="51" t="str">
        <f t="shared" si="247"/>
        <v/>
      </c>
      <c r="Y115" s="118"/>
      <c r="Z115" s="118"/>
      <c r="AA115" s="51" t="str">
        <f t="shared" si="248"/>
        <v/>
      </c>
      <c r="AB115" s="136"/>
      <c r="AC115" s="261"/>
      <c r="AD115" s="133"/>
      <c r="AE115" s="104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60"/>
      <c r="AU115" s="60"/>
      <c r="AV115" s="60"/>
      <c r="AW115" s="60"/>
      <c r="AX115" s="60"/>
      <c r="AY115" s="60"/>
      <c r="AZ115" s="60"/>
    </row>
    <row r="116" spans="1:52" ht="17.25" thickBot="1">
      <c r="A116" s="258"/>
      <c r="B116" s="150"/>
      <c r="C116" s="208"/>
      <c r="D116" s="208"/>
      <c r="E116" s="209"/>
      <c r="F116" s="208"/>
      <c r="G116" s="208"/>
      <c r="H116" s="210"/>
      <c r="I116" s="211"/>
      <c r="J116" s="313"/>
      <c r="K116" s="313"/>
      <c r="L116" s="146" t="str">
        <f t="shared" si="168"/>
        <v/>
      </c>
      <c r="M116" s="313"/>
      <c r="N116" s="313"/>
      <c r="O116" s="146" t="str">
        <f t="shared" si="196"/>
        <v/>
      </c>
      <c r="P116" s="313"/>
      <c r="Q116" s="313"/>
      <c r="R116" s="146" t="str">
        <f t="shared" si="197"/>
        <v/>
      </c>
      <c r="S116" s="313"/>
      <c r="T116" s="313"/>
      <c r="U116" s="146" t="str">
        <f t="shared" si="198"/>
        <v/>
      </c>
      <c r="V116" s="212"/>
      <c r="W116" s="212"/>
      <c r="X116" s="146" t="str">
        <f t="shared" si="247"/>
        <v/>
      </c>
      <c r="Y116" s="313"/>
      <c r="Z116" s="313"/>
      <c r="AA116" s="146" t="str">
        <f t="shared" si="248"/>
        <v/>
      </c>
      <c r="AB116" s="147"/>
      <c r="AC116" s="262"/>
      <c r="AD116" s="134"/>
      <c r="AE116" s="105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T116" s="60"/>
      <c r="AU116" s="60"/>
      <c r="AV116" s="60"/>
      <c r="AW116" s="60"/>
      <c r="AX116" s="60"/>
      <c r="AY116" s="60"/>
      <c r="AZ116" s="60"/>
    </row>
    <row r="117" spans="1:52" ht="16.5">
      <c r="A117" s="256" t="s">
        <v>245</v>
      </c>
      <c r="B117" s="148" t="s">
        <v>108</v>
      </c>
      <c r="C117" s="198">
        <v>5.2</v>
      </c>
      <c r="D117" s="199">
        <v>2.4</v>
      </c>
      <c r="E117" s="200">
        <v>2.4</v>
      </c>
      <c r="F117" s="149">
        <v>0</v>
      </c>
      <c r="G117" s="149">
        <v>0</v>
      </c>
      <c r="H117" s="201">
        <v>2.5</v>
      </c>
      <c r="I117" s="202">
        <v>719.1</v>
      </c>
      <c r="J117" s="306" t="s">
        <v>178</v>
      </c>
      <c r="K117" s="307"/>
      <c r="L117" s="132"/>
      <c r="M117" s="301" t="s">
        <v>296</v>
      </c>
      <c r="N117" s="302"/>
      <c r="O117" s="132"/>
      <c r="P117" s="400" t="s">
        <v>335</v>
      </c>
      <c r="Q117" s="401"/>
      <c r="R117" s="132"/>
      <c r="S117" s="402" t="s">
        <v>376</v>
      </c>
      <c r="T117" s="401"/>
      <c r="U117" s="132"/>
      <c r="V117" s="203" t="s">
        <v>136</v>
      </c>
      <c r="W117" s="203"/>
      <c r="X117" s="132"/>
      <c r="Y117" s="330" t="s">
        <v>228</v>
      </c>
      <c r="Z117" s="331"/>
      <c r="AA117" s="132"/>
      <c r="AB117" s="145" t="s">
        <v>113</v>
      </c>
      <c r="AC117" s="260" t="s">
        <v>218</v>
      </c>
      <c r="AD117" s="135"/>
      <c r="AE117" s="108" t="str">
        <f t="shared" ref="AE117" si="249">A117</f>
        <v>o5</v>
      </c>
      <c r="AF117" s="59" t="str">
        <f t="shared" ref="AF117" si="250">J117</f>
        <v>小米飯</v>
      </c>
      <c r="AG117" s="59" t="str">
        <f t="shared" ref="AG117" si="251">J118&amp;" "&amp;J119&amp;" "&amp;J120&amp;" "&amp;J121&amp;" "&amp;J122&amp;" "&amp;J123</f>
        <v xml:space="preserve">米 小米    </v>
      </c>
      <c r="AH117" s="59" t="str">
        <f t="shared" ref="AH117" si="252">M117</f>
        <v>茄汁肉絲</v>
      </c>
      <c r="AI117" s="59" t="str">
        <f t="shared" ref="AI117" si="253">M118&amp;" "&amp;M119&amp;" "&amp;M120&amp;" "&amp;M121&amp;" "&amp;M122&amp;" "&amp;M123</f>
        <v>豬後腿肉 洋蔥 胡蘿蔔 大番茄 鳳梨罐頭 大蒜</v>
      </c>
      <c r="AJ117" s="59" t="str">
        <f t="shared" ref="AJ117" si="254">P117</f>
        <v>鮮菇油腐</v>
      </c>
      <c r="AK117" s="59" t="str">
        <f t="shared" ref="AK117" si="255">P118&amp;" "&amp;P119&amp;" "&amp;P120&amp;" "&amp;P121&amp;" "&amp;P122&amp;" "&amp;P123</f>
        <v xml:space="preserve">鴻喜菇 油豆腐 胡蘿蔔 大蒜  </v>
      </c>
      <c r="AL117" s="59" t="str">
        <f t="shared" ref="AL117" si="256">S117</f>
        <v>魚干時瓜</v>
      </c>
      <c r="AM117" s="59" t="str">
        <f t="shared" ref="AM117" si="257">S118&amp;" "&amp;S119&amp;" "&amp;S120&amp;" "&amp;S121&amp;" "&amp;S122&amp;" "&amp;S123</f>
        <v xml:space="preserve">小魚干 時瓜 胡蘿蔔 大蒜  </v>
      </c>
      <c r="AN117" s="59" t="str">
        <f t="shared" ref="AN117" si="258">V117</f>
        <v>時蔬</v>
      </c>
      <c r="AO117" s="59" t="str">
        <f t="shared" ref="AO117" si="259">V118&amp;" "&amp;V119&amp;" "&amp;V120&amp;" "&amp;V121&amp;" "&amp;V122&amp;" "&amp;V123</f>
        <v xml:space="preserve">時蔬 大蒜    </v>
      </c>
      <c r="AP117" s="59" t="str">
        <f t="shared" ref="AP117" si="260">Y117</f>
        <v>味噌海芽湯</v>
      </c>
      <c r="AQ117" s="59" t="str">
        <f t="shared" ref="AQ117" si="261">Y118&amp;" "&amp;Y119&amp;" "&amp;Y120&amp;" "&amp;Y121&amp;" "&amp;Y122&amp;" "&amp;Y123</f>
        <v xml:space="preserve">乾裙帶菜 味噌 白蘿蔔 薑  </v>
      </c>
      <c r="AR117" s="88" t="str">
        <f t="shared" ref="AR117" si="262">AB117</f>
        <v>點心</v>
      </c>
      <c r="AS117" s="88" t="str">
        <f t="shared" ref="AS117" si="263">AC117</f>
        <v>有機豆奶</v>
      </c>
      <c r="AT117" s="96">
        <f t="shared" ref="AT117" si="264">C117</f>
        <v>5.2</v>
      </c>
      <c r="AU117" s="96">
        <f t="shared" ref="AU117" si="265">H117</f>
        <v>2.5</v>
      </c>
      <c r="AV117" s="96">
        <f t="shared" ref="AV117" si="266">E117</f>
        <v>2.4</v>
      </c>
      <c r="AW117" s="96">
        <f t="shared" ref="AW117" si="267">D117</f>
        <v>2.4</v>
      </c>
      <c r="AX117" s="96">
        <f t="shared" ref="AX117" si="268">F117</f>
        <v>0</v>
      </c>
      <c r="AY117" s="96">
        <f t="shared" ref="AY117" si="269">G117</f>
        <v>0</v>
      </c>
      <c r="AZ117" s="96">
        <f t="shared" ref="AZ117" si="270">I117</f>
        <v>719.1</v>
      </c>
    </row>
    <row r="118" spans="1:52" ht="16.5">
      <c r="A118" s="257"/>
      <c r="B118" s="129"/>
      <c r="C118" s="130"/>
      <c r="D118" s="130"/>
      <c r="E118" s="204"/>
      <c r="F118" s="130"/>
      <c r="G118" s="130"/>
      <c r="H118" s="205"/>
      <c r="I118" s="131"/>
      <c r="J118" s="118" t="s">
        <v>116</v>
      </c>
      <c r="K118" s="118">
        <v>10</v>
      </c>
      <c r="L118" s="51" t="str">
        <f t="shared" si="168"/>
        <v>公斤</v>
      </c>
      <c r="M118" s="159" t="s">
        <v>297</v>
      </c>
      <c r="N118" s="159">
        <v>6</v>
      </c>
      <c r="O118" s="51" t="str">
        <f t="shared" si="196"/>
        <v>公斤</v>
      </c>
      <c r="P118" s="159" t="s">
        <v>336</v>
      </c>
      <c r="Q118" s="159">
        <v>3</v>
      </c>
      <c r="R118" s="51" t="str">
        <f t="shared" si="197"/>
        <v>公斤</v>
      </c>
      <c r="S118" s="118" t="s">
        <v>213</v>
      </c>
      <c r="T118" s="159">
        <v>0.4</v>
      </c>
      <c r="U118" s="51" t="str">
        <f t="shared" si="198"/>
        <v>公斤</v>
      </c>
      <c r="V118" s="159" t="s">
        <v>136</v>
      </c>
      <c r="W118" s="159">
        <v>7</v>
      </c>
      <c r="X118" s="51" t="str">
        <f t="shared" ref="X118:X123" si="271">IF(W118,"公斤","")</f>
        <v>公斤</v>
      </c>
      <c r="Y118" s="354" t="s">
        <v>192</v>
      </c>
      <c r="Z118" s="355">
        <v>0.1</v>
      </c>
      <c r="AA118" s="51" t="str">
        <f t="shared" ref="AA118:AA123" si="272">IF(Z118,"公斤","")</f>
        <v>公斤</v>
      </c>
      <c r="AB118" s="118" t="s">
        <v>113</v>
      </c>
      <c r="AC118" s="261" t="s">
        <v>218</v>
      </c>
      <c r="AD118" s="133"/>
      <c r="AE118" s="104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60"/>
      <c r="AU118" s="60"/>
      <c r="AV118" s="60"/>
      <c r="AW118" s="60"/>
      <c r="AX118" s="60"/>
      <c r="AY118" s="60"/>
      <c r="AZ118" s="60"/>
    </row>
    <row r="119" spans="1:52" ht="16.5">
      <c r="A119" s="257"/>
      <c r="B119" s="129" t="s">
        <v>109</v>
      </c>
      <c r="C119" s="206">
        <v>5.2</v>
      </c>
      <c r="D119" s="130">
        <v>1.9</v>
      </c>
      <c r="E119" s="204">
        <v>1.8</v>
      </c>
      <c r="F119" s="130">
        <v>0</v>
      </c>
      <c r="G119" s="130">
        <v>0</v>
      </c>
      <c r="H119" s="207">
        <v>2.1</v>
      </c>
      <c r="I119" s="131">
        <v>649.20000000000005</v>
      </c>
      <c r="J119" s="118" t="s">
        <v>179</v>
      </c>
      <c r="K119" s="118">
        <v>0.4</v>
      </c>
      <c r="L119" s="51" t="str">
        <f t="shared" si="168"/>
        <v>公斤</v>
      </c>
      <c r="M119" s="159" t="s">
        <v>209</v>
      </c>
      <c r="N119" s="159">
        <v>3</v>
      </c>
      <c r="O119" s="51" t="str">
        <f t="shared" si="196"/>
        <v>公斤</v>
      </c>
      <c r="P119" s="250" t="s">
        <v>202</v>
      </c>
      <c r="Q119" s="159">
        <v>2.7</v>
      </c>
      <c r="R119" s="51" t="str">
        <f t="shared" si="197"/>
        <v>公斤</v>
      </c>
      <c r="S119" s="118" t="s">
        <v>125</v>
      </c>
      <c r="T119" s="159">
        <v>6</v>
      </c>
      <c r="U119" s="51" t="str">
        <f t="shared" si="198"/>
        <v>公斤</v>
      </c>
      <c r="V119" s="154" t="s">
        <v>135</v>
      </c>
      <c r="W119" s="154">
        <v>0.05</v>
      </c>
      <c r="X119" s="51" t="str">
        <f t="shared" si="271"/>
        <v>公斤</v>
      </c>
      <c r="Y119" s="355" t="s">
        <v>148</v>
      </c>
      <c r="Z119" s="355">
        <v>1</v>
      </c>
      <c r="AA119" s="51" t="str">
        <f t="shared" si="272"/>
        <v>公斤</v>
      </c>
      <c r="AB119" s="136"/>
      <c r="AC119" s="261"/>
      <c r="AD119" s="133"/>
      <c r="AE119" s="104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60"/>
      <c r="AU119" s="60"/>
      <c r="AV119" s="60"/>
      <c r="AW119" s="60"/>
      <c r="AX119" s="60"/>
      <c r="AY119" s="60"/>
      <c r="AZ119" s="60"/>
    </row>
    <row r="120" spans="1:52" ht="16.5">
      <c r="A120" s="257"/>
      <c r="B120" s="129"/>
      <c r="C120" s="130"/>
      <c r="D120" s="130"/>
      <c r="E120" s="204"/>
      <c r="F120" s="130"/>
      <c r="G120" s="130"/>
      <c r="H120" s="205"/>
      <c r="I120" s="131"/>
      <c r="J120" s="118"/>
      <c r="K120" s="118"/>
      <c r="L120" s="51" t="str">
        <f t="shared" si="168"/>
        <v/>
      </c>
      <c r="M120" s="159" t="s">
        <v>268</v>
      </c>
      <c r="N120" s="159">
        <v>0.5</v>
      </c>
      <c r="O120" s="51" t="str">
        <f t="shared" si="196"/>
        <v>公斤</v>
      </c>
      <c r="P120" s="159" t="s">
        <v>268</v>
      </c>
      <c r="Q120" s="159">
        <v>0.5</v>
      </c>
      <c r="R120" s="51" t="str">
        <f t="shared" si="197"/>
        <v>公斤</v>
      </c>
      <c r="S120" s="159" t="s">
        <v>268</v>
      </c>
      <c r="T120" s="159">
        <v>0.5</v>
      </c>
      <c r="U120" s="51" t="str">
        <f t="shared" si="198"/>
        <v>公斤</v>
      </c>
      <c r="V120" s="159"/>
      <c r="W120" s="159"/>
      <c r="X120" s="51" t="str">
        <f t="shared" si="271"/>
        <v/>
      </c>
      <c r="Y120" s="354" t="s">
        <v>124</v>
      </c>
      <c r="Z120" s="355">
        <v>3</v>
      </c>
      <c r="AA120" s="51" t="str">
        <f t="shared" si="272"/>
        <v>公斤</v>
      </c>
      <c r="AB120" s="136"/>
      <c r="AC120" s="261"/>
      <c r="AD120" s="133"/>
      <c r="AE120" s="104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60"/>
      <c r="AU120" s="60"/>
      <c r="AV120" s="60"/>
      <c r="AW120" s="60"/>
      <c r="AX120" s="60"/>
      <c r="AY120" s="60"/>
      <c r="AZ120" s="60"/>
    </row>
    <row r="121" spans="1:52" ht="16.5">
      <c r="A121" s="257"/>
      <c r="B121" s="129"/>
      <c r="C121" s="130"/>
      <c r="D121" s="130"/>
      <c r="E121" s="204"/>
      <c r="F121" s="130"/>
      <c r="G121" s="130"/>
      <c r="H121" s="205"/>
      <c r="I121" s="131"/>
      <c r="J121" s="118"/>
      <c r="K121" s="118"/>
      <c r="L121" s="51" t="str">
        <f t="shared" si="168"/>
        <v/>
      </c>
      <c r="M121" s="159" t="s">
        <v>298</v>
      </c>
      <c r="N121" s="159">
        <v>1</v>
      </c>
      <c r="O121" s="51" t="str">
        <f t="shared" si="196"/>
        <v>公斤</v>
      </c>
      <c r="P121" s="159" t="s">
        <v>135</v>
      </c>
      <c r="Q121" s="159">
        <v>0.05</v>
      </c>
      <c r="R121" s="51" t="str">
        <f t="shared" si="197"/>
        <v>公斤</v>
      </c>
      <c r="S121" s="159" t="s">
        <v>135</v>
      </c>
      <c r="T121" s="159">
        <v>0.05</v>
      </c>
      <c r="U121" s="51" t="str">
        <f t="shared" si="198"/>
        <v>公斤</v>
      </c>
      <c r="V121" s="159"/>
      <c r="W121" s="159"/>
      <c r="X121" s="51" t="str">
        <f t="shared" si="271"/>
        <v/>
      </c>
      <c r="Y121" s="354" t="s">
        <v>122</v>
      </c>
      <c r="Z121" s="356">
        <v>0.05</v>
      </c>
      <c r="AA121" s="51" t="str">
        <f t="shared" si="272"/>
        <v>公斤</v>
      </c>
      <c r="AB121" s="136"/>
      <c r="AC121" s="261"/>
      <c r="AD121" s="133"/>
      <c r="AE121" s="104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60"/>
      <c r="AU121" s="60"/>
      <c r="AV121" s="60"/>
      <c r="AW121" s="60"/>
      <c r="AX121" s="60"/>
      <c r="AY121" s="60"/>
      <c r="AZ121" s="60"/>
    </row>
    <row r="122" spans="1:52" ht="16.5">
      <c r="A122" s="257"/>
      <c r="B122" s="129"/>
      <c r="C122" s="130"/>
      <c r="D122" s="130"/>
      <c r="E122" s="204"/>
      <c r="F122" s="130"/>
      <c r="G122" s="130"/>
      <c r="H122" s="205"/>
      <c r="I122" s="131"/>
      <c r="J122" s="118"/>
      <c r="K122" s="118"/>
      <c r="L122" s="51" t="str">
        <f t="shared" si="168"/>
        <v/>
      </c>
      <c r="M122" s="250" t="s">
        <v>299</v>
      </c>
      <c r="N122" s="159">
        <v>1</v>
      </c>
      <c r="O122" s="51" t="str">
        <f t="shared" si="196"/>
        <v>公斤</v>
      </c>
      <c r="P122" s="159"/>
      <c r="Q122" s="159"/>
      <c r="R122" s="51" t="str">
        <f t="shared" si="197"/>
        <v/>
      </c>
      <c r="S122" s="159"/>
      <c r="T122" s="159"/>
      <c r="U122" s="51" t="str">
        <f t="shared" si="198"/>
        <v/>
      </c>
      <c r="V122" s="159"/>
      <c r="W122" s="159"/>
      <c r="X122" s="51" t="str">
        <f t="shared" si="271"/>
        <v/>
      </c>
      <c r="Y122" s="297"/>
      <c r="Z122" s="297"/>
      <c r="AA122" s="51" t="str">
        <f t="shared" si="272"/>
        <v/>
      </c>
      <c r="AB122" s="136"/>
      <c r="AC122" s="261"/>
      <c r="AD122" s="133"/>
      <c r="AE122" s="104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60"/>
      <c r="AU122" s="60"/>
      <c r="AV122" s="60"/>
      <c r="AW122" s="60"/>
      <c r="AX122" s="60"/>
      <c r="AY122" s="60"/>
      <c r="AZ122" s="60"/>
    </row>
    <row r="123" spans="1:52" ht="17.25" thickBot="1">
      <c r="A123" s="258"/>
      <c r="B123" s="150"/>
      <c r="C123" s="208"/>
      <c r="D123" s="208"/>
      <c r="E123" s="209"/>
      <c r="F123" s="208"/>
      <c r="G123" s="208"/>
      <c r="H123" s="210"/>
      <c r="I123" s="211"/>
      <c r="J123" s="308"/>
      <c r="K123" s="308"/>
      <c r="L123" s="146" t="str">
        <f t="shared" si="168"/>
        <v/>
      </c>
      <c r="M123" s="159" t="s">
        <v>135</v>
      </c>
      <c r="N123" s="159">
        <v>0.05</v>
      </c>
      <c r="O123" s="146" t="str">
        <f t="shared" si="196"/>
        <v>公斤</v>
      </c>
      <c r="P123" s="300"/>
      <c r="Q123" s="300"/>
      <c r="R123" s="146" t="str">
        <f t="shared" si="197"/>
        <v/>
      </c>
      <c r="S123" s="300"/>
      <c r="T123" s="300"/>
      <c r="U123" s="146" t="str">
        <f t="shared" si="198"/>
        <v/>
      </c>
      <c r="V123" s="212"/>
      <c r="W123" s="212"/>
      <c r="X123" s="146" t="str">
        <f t="shared" si="271"/>
        <v/>
      </c>
      <c r="Y123" s="300"/>
      <c r="Z123" s="300"/>
      <c r="AA123" s="146" t="str">
        <f t="shared" si="272"/>
        <v/>
      </c>
      <c r="AB123" s="147"/>
      <c r="AC123" s="262"/>
      <c r="AD123" s="134"/>
      <c r="AE123" s="105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T123" s="60"/>
      <c r="AU123" s="60"/>
      <c r="AV123" s="60"/>
      <c r="AW123" s="60"/>
      <c r="AX123" s="60"/>
      <c r="AY123" s="60"/>
      <c r="AZ123" s="60"/>
    </row>
    <row r="124" spans="1:52" ht="16.5">
      <c r="A124" s="256" t="s">
        <v>246</v>
      </c>
      <c r="B124" s="148" t="s">
        <v>108</v>
      </c>
      <c r="C124" s="198">
        <v>5</v>
      </c>
      <c r="D124" s="199">
        <v>2.4</v>
      </c>
      <c r="E124" s="200">
        <v>2</v>
      </c>
      <c r="F124" s="149">
        <v>0</v>
      </c>
      <c r="G124" s="149">
        <v>0</v>
      </c>
      <c r="H124" s="201">
        <v>2.9</v>
      </c>
      <c r="I124" s="202">
        <v>724.8</v>
      </c>
      <c r="J124" s="310" t="s">
        <v>152</v>
      </c>
      <c r="K124" s="304"/>
      <c r="L124" s="132"/>
      <c r="M124" s="310" t="s">
        <v>300</v>
      </c>
      <c r="N124" s="304"/>
      <c r="O124" s="132"/>
      <c r="P124" s="310" t="s">
        <v>337</v>
      </c>
      <c r="Q124" s="337"/>
      <c r="R124" s="132"/>
      <c r="S124" s="310" t="s">
        <v>377</v>
      </c>
      <c r="T124" s="337"/>
      <c r="U124" s="132"/>
      <c r="V124" s="203" t="s">
        <v>136</v>
      </c>
      <c r="W124" s="203"/>
      <c r="X124" s="132"/>
      <c r="Y124" s="310" t="s">
        <v>410</v>
      </c>
      <c r="Z124" s="337"/>
      <c r="AA124" s="132"/>
      <c r="AB124" s="145" t="s">
        <v>113</v>
      </c>
      <c r="AC124" s="260"/>
      <c r="AD124" s="135"/>
      <c r="AE124" s="108" t="str">
        <f t="shared" ref="AE124" si="273">A124</f>
        <v>p1</v>
      </c>
      <c r="AF124" s="59" t="str">
        <f t="shared" ref="AF124" si="274">J124</f>
        <v>白米飯</v>
      </c>
      <c r="AG124" s="59" t="str">
        <f t="shared" ref="AG124" si="275">J125&amp;" "&amp;J126&amp;" "&amp;J127&amp;" "&amp;J128&amp;" "&amp;J129&amp;" "&amp;J130</f>
        <v xml:space="preserve">米     </v>
      </c>
      <c r="AH124" s="59" t="str">
        <f t="shared" ref="AH124" si="276">M124</f>
        <v>黑椒豬柳</v>
      </c>
      <c r="AI124" s="59" t="str">
        <f t="shared" ref="AI124" si="277">M125&amp;" "&amp;M126&amp;" "&amp;M127&amp;" "&amp;M128&amp;" "&amp;M129&amp;" "&amp;M130</f>
        <v xml:space="preserve">豬後腿肉 洋蔥 胡蘿蔔 黑胡椒粒  </v>
      </c>
      <c r="AJ124" s="59" t="str">
        <f t="shared" ref="AJ124" si="278">P124</f>
        <v>時蔬蛋香</v>
      </c>
      <c r="AK124" s="59" t="str">
        <f t="shared" ref="AK124" si="279">P125&amp;" "&amp;P126&amp;" "&amp;P127&amp;" "&amp;P128&amp;" "&amp;P129&amp;" "&amp;P130</f>
        <v xml:space="preserve">雞蛋 時蔬 大蒜   </v>
      </c>
      <c r="AL124" s="59" t="str">
        <f t="shared" ref="AL124" si="280">S124</f>
        <v>塔香海絲</v>
      </c>
      <c r="AM124" s="59" t="str">
        <f t="shared" ref="AM124" si="281">S125&amp;" "&amp;S126&amp;" "&amp;S127&amp;" "&amp;S128&amp;" "&amp;S129&amp;" "&amp;S130</f>
        <v xml:space="preserve">海帶絲 九層塔 大蒜   </v>
      </c>
      <c r="AN124" s="59" t="str">
        <f t="shared" ref="AN124" si="282">V124</f>
        <v>時蔬</v>
      </c>
      <c r="AO124" s="59" t="str">
        <f t="shared" ref="AO124" si="283">V125&amp;" "&amp;V126&amp;" "&amp;V127&amp;" "&amp;V128&amp;" "&amp;V129&amp;" "&amp;V130</f>
        <v xml:space="preserve">時蔬 大蒜    </v>
      </c>
      <c r="AP124" s="59" t="str">
        <f t="shared" ref="AP124" si="284">Y124</f>
        <v>魚丸湯</v>
      </c>
      <c r="AQ124" s="59" t="str">
        <f t="shared" ref="AQ124" si="285">Y125&amp;" "&amp;Y126&amp;" "&amp;Y127&amp;" "&amp;Y128&amp;" "&amp;Y129&amp;" "&amp;Y130</f>
        <v xml:space="preserve">魚丸 白蘿蔔 薑 大骨  </v>
      </c>
      <c r="AR124" s="88" t="str">
        <f t="shared" ref="AR124" si="286">AB124</f>
        <v>點心</v>
      </c>
      <c r="AS124" s="88">
        <f t="shared" ref="AS124" si="287">AC124</f>
        <v>0</v>
      </c>
      <c r="AT124" s="96">
        <f t="shared" ref="AT124" si="288">C124</f>
        <v>5</v>
      </c>
      <c r="AU124" s="96">
        <f t="shared" ref="AU124" si="289">H124</f>
        <v>2.9</v>
      </c>
      <c r="AV124" s="96">
        <f t="shared" ref="AV124" si="290">E124</f>
        <v>2</v>
      </c>
      <c r="AW124" s="96">
        <f t="shared" ref="AW124" si="291">D124</f>
        <v>2.4</v>
      </c>
      <c r="AX124" s="96">
        <f t="shared" ref="AX124" si="292">F124</f>
        <v>0</v>
      </c>
      <c r="AY124" s="96">
        <f t="shared" ref="AY124" si="293">G124</f>
        <v>0</v>
      </c>
      <c r="AZ124" s="96">
        <f t="shared" ref="AZ124" si="294">I124</f>
        <v>724.8</v>
      </c>
    </row>
    <row r="125" spans="1:52" ht="16.5">
      <c r="A125" s="257"/>
      <c r="B125" s="129"/>
      <c r="C125" s="130"/>
      <c r="D125" s="130"/>
      <c r="E125" s="204"/>
      <c r="F125" s="130"/>
      <c r="G125" s="130"/>
      <c r="H125" s="205"/>
      <c r="I125" s="131"/>
      <c r="J125" s="118" t="s">
        <v>116</v>
      </c>
      <c r="K125" s="118">
        <v>10</v>
      </c>
      <c r="L125" s="51" t="str">
        <f t="shared" si="168"/>
        <v>公斤</v>
      </c>
      <c r="M125" s="118" t="s">
        <v>117</v>
      </c>
      <c r="N125" s="118">
        <v>6</v>
      </c>
      <c r="O125" s="51" t="str">
        <f t="shared" si="196"/>
        <v>公斤</v>
      </c>
      <c r="P125" s="118" t="s">
        <v>120</v>
      </c>
      <c r="Q125" s="118">
        <v>3</v>
      </c>
      <c r="R125" s="51" t="str">
        <f t="shared" si="197"/>
        <v>公斤</v>
      </c>
      <c r="S125" s="118" t="s">
        <v>378</v>
      </c>
      <c r="T125" s="118">
        <v>1.2</v>
      </c>
      <c r="U125" s="51" t="str">
        <f t="shared" si="198"/>
        <v>公斤</v>
      </c>
      <c r="V125" s="159" t="s">
        <v>136</v>
      </c>
      <c r="W125" s="159">
        <v>7</v>
      </c>
      <c r="X125" s="51" t="str">
        <f t="shared" ref="X125:X130" si="295">IF(W125,"公斤","")</f>
        <v>公斤</v>
      </c>
      <c r="Y125" s="118" t="s">
        <v>402</v>
      </c>
      <c r="Z125" s="118">
        <v>2.5</v>
      </c>
      <c r="AA125" s="51" t="str">
        <f t="shared" ref="AA125:AA130" si="296">IF(Z125,"公斤","")</f>
        <v>公斤</v>
      </c>
      <c r="AB125" s="118" t="s">
        <v>113</v>
      </c>
      <c r="AC125" s="261"/>
      <c r="AD125" s="133"/>
      <c r="AE125" s="104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60"/>
      <c r="AU125" s="60"/>
      <c r="AV125" s="60"/>
      <c r="AW125" s="60"/>
      <c r="AX125" s="60"/>
      <c r="AY125" s="60"/>
      <c r="AZ125" s="60"/>
    </row>
    <row r="126" spans="1:52" ht="16.5">
      <c r="A126" s="257"/>
      <c r="B126" s="129" t="s">
        <v>109</v>
      </c>
      <c r="C126" s="206">
        <v>5</v>
      </c>
      <c r="D126" s="130">
        <v>2.2000000000000002</v>
      </c>
      <c r="E126" s="204">
        <v>1.6</v>
      </c>
      <c r="F126" s="130">
        <v>0</v>
      </c>
      <c r="G126" s="130">
        <v>0</v>
      </c>
      <c r="H126" s="207">
        <v>2.9</v>
      </c>
      <c r="I126" s="131">
        <v>702.4</v>
      </c>
      <c r="J126" s="118"/>
      <c r="K126" s="118"/>
      <c r="L126" s="51" t="str">
        <f t="shared" si="168"/>
        <v/>
      </c>
      <c r="M126" s="118" t="s">
        <v>158</v>
      </c>
      <c r="N126" s="118">
        <v>2</v>
      </c>
      <c r="O126" s="51" t="str">
        <f t="shared" si="196"/>
        <v>公斤</v>
      </c>
      <c r="P126" s="118" t="s">
        <v>1</v>
      </c>
      <c r="Q126" s="118">
        <v>4</v>
      </c>
      <c r="R126" s="51" t="str">
        <f t="shared" si="197"/>
        <v>公斤</v>
      </c>
      <c r="S126" s="118" t="s">
        <v>129</v>
      </c>
      <c r="T126" s="118">
        <v>0.5</v>
      </c>
      <c r="U126" s="51" t="str">
        <f t="shared" si="198"/>
        <v>公斤</v>
      </c>
      <c r="V126" s="154" t="s">
        <v>135</v>
      </c>
      <c r="W126" s="154">
        <v>0.05</v>
      </c>
      <c r="X126" s="51" t="str">
        <f t="shared" si="295"/>
        <v>公斤</v>
      </c>
      <c r="Y126" s="118" t="s">
        <v>124</v>
      </c>
      <c r="Z126" s="118">
        <v>1.5</v>
      </c>
      <c r="AA126" s="51" t="str">
        <f t="shared" si="296"/>
        <v>公斤</v>
      </c>
      <c r="AB126" s="136"/>
      <c r="AC126" s="261"/>
      <c r="AD126" s="133"/>
      <c r="AE126" s="104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60"/>
      <c r="AU126" s="60"/>
      <c r="AV126" s="60"/>
      <c r="AW126" s="60"/>
      <c r="AX126" s="60"/>
      <c r="AY126" s="60"/>
      <c r="AZ126" s="60"/>
    </row>
    <row r="127" spans="1:52" ht="16.5">
      <c r="A127" s="257"/>
      <c r="B127" s="129"/>
      <c r="C127" s="130"/>
      <c r="D127" s="130"/>
      <c r="E127" s="204"/>
      <c r="F127" s="130"/>
      <c r="G127" s="130"/>
      <c r="H127" s="205"/>
      <c r="I127" s="131"/>
      <c r="J127" s="118"/>
      <c r="K127" s="118"/>
      <c r="L127" s="51" t="str">
        <f t="shared" si="168"/>
        <v/>
      </c>
      <c r="M127" s="118" t="s">
        <v>119</v>
      </c>
      <c r="N127" s="118">
        <v>1</v>
      </c>
      <c r="O127" s="51" t="str">
        <f t="shared" si="196"/>
        <v>公斤</v>
      </c>
      <c r="P127" s="118" t="s">
        <v>118</v>
      </c>
      <c r="Q127" s="314">
        <v>0.05</v>
      </c>
      <c r="R127" s="51" t="str">
        <f t="shared" si="197"/>
        <v>公斤</v>
      </c>
      <c r="S127" s="118" t="s">
        <v>118</v>
      </c>
      <c r="T127" s="314">
        <v>0.05</v>
      </c>
      <c r="U127" s="51" t="str">
        <f t="shared" si="198"/>
        <v>公斤</v>
      </c>
      <c r="V127" s="159"/>
      <c r="W127" s="159"/>
      <c r="X127" s="51" t="str">
        <f t="shared" si="295"/>
        <v/>
      </c>
      <c r="Y127" s="118" t="s">
        <v>122</v>
      </c>
      <c r="Z127" s="118">
        <v>0.1</v>
      </c>
      <c r="AA127" s="51" t="str">
        <f t="shared" si="296"/>
        <v>公斤</v>
      </c>
      <c r="AB127" s="136"/>
      <c r="AC127" s="261"/>
      <c r="AD127" s="133"/>
      <c r="AE127" s="104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60"/>
      <c r="AU127" s="60"/>
      <c r="AV127" s="60"/>
      <c r="AW127" s="60"/>
      <c r="AX127" s="60"/>
      <c r="AY127" s="60"/>
      <c r="AZ127" s="60"/>
    </row>
    <row r="128" spans="1:52" ht="16.5">
      <c r="A128" s="257"/>
      <c r="B128" s="129"/>
      <c r="C128" s="130"/>
      <c r="D128" s="130"/>
      <c r="E128" s="204"/>
      <c r="F128" s="130"/>
      <c r="G128" s="130"/>
      <c r="H128" s="205"/>
      <c r="I128" s="131"/>
      <c r="J128" s="118"/>
      <c r="K128" s="118"/>
      <c r="L128" s="51" t="str">
        <f t="shared" si="168"/>
        <v/>
      </c>
      <c r="M128" s="118" t="s">
        <v>301</v>
      </c>
      <c r="N128" s="118">
        <v>0.1</v>
      </c>
      <c r="O128" s="51" t="str">
        <f t="shared" si="196"/>
        <v>公斤</v>
      </c>
      <c r="P128" s="118"/>
      <c r="Q128" s="118"/>
      <c r="R128" s="51" t="str">
        <f t="shared" si="197"/>
        <v/>
      </c>
      <c r="S128" s="118"/>
      <c r="T128" s="118"/>
      <c r="U128" s="51" t="str">
        <f t="shared" si="198"/>
        <v/>
      </c>
      <c r="V128" s="159"/>
      <c r="W128" s="159"/>
      <c r="X128" s="51" t="str">
        <f t="shared" si="295"/>
        <v/>
      </c>
      <c r="Y128" s="118" t="s">
        <v>133</v>
      </c>
      <c r="Z128" s="118">
        <v>1</v>
      </c>
      <c r="AA128" s="51" t="str">
        <f t="shared" si="296"/>
        <v>公斤</v>
      </c>
      <c r="AB128" s="136"/>
      <c r="AC128" s="261"/>
      <c r="AD128" s="133"/>
      <c r="AE128" s="104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60"/>
      <c r="AU128" s="60"/>
      <c r="AV128" s="60"/>
      <c r="AW128" s="60"/>
      <c r="AX128" s="60"/>
      <c r="AY128" s="60"/>
      <c r="AZ128" s="60"/>
    </row>
    <row r="129" spans="1:52" ht="16.5">
      <c r="A129" s="257"/>
      <c r="B129" s="129"/>
      <c r="C129" s="130"/>
      <c r="D129" s="130"/>
      <c r="E129" s="204"/>
      <c r="F129" s="130"/>
      <c r="G129" s="130"/>
      <c r="H129" s="205"/>
      <c r="I129" s="131"/>
      <c r="J129" s="118"/>
      <c r="K129" s="118"/>
      <c r="L129" s="51" t="str">
        <f t="shared" si="168"/>
        <v/>
      </c>
      <c r="M129" s="118"/>
      <c r="N129" s="118"/>
      <c r="O129" s="51" t="str">
        <f t="shared" si="196"/>
        <v/>
      </c>
      <c r="P129" s="118"/>
      <c r="Q129" s="118"/>
      <c r="R129" s="51" t="str">
        <f t="shared" si="197"/>
        <v/>
      </c>
      <c r="S129" s="118"/>
      <c r="T129" s="118"/>
      <c r="U129" s="51" t="str">
        <f t="shared" si="198"/>
        <v/>
      </c>
      <c r="V129" s="159"/>
      <c r="W129" s="159"/>
      <c r="X129" s="51" t="str">
        <f t="shared" si="295"/>
        <v/>
      </c>
      <c r="Y129" s="118"/>
      <c r="Z129" s="118"/>
      <c r="AA129" s="51" t="str">
        <f t="shared" si="296"/>
        <v/>
      </c>
      <c r="AB129" s="136"/>
      <c r="AC129" s="261"/>
      <c r="AD129" s="133"/>
      <c r="AE129" s="104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60"/>
      <c r="AU129" s="60"/>
      <c r="AV129" s="60"/>
      <c r="AW129" s="60"/>
      <c r="AX129" s="60"/>
      <c r="AY129" s="60"/>
      <c r="AZ129" s="60"/>
    </row>
    <row r="130" spans="1:52" ht="17.25" thickBot="1">
      <c r="A130" s="258"/>
      <c r="B130" s="150"/>
      <c r="C130" s="208"/>
      <c r="D130" s="208"/>
      <c r="E130" s="209"/>
      <c r="F130" s="208"/>
      <c r="G130" s="208"/>
      <c r="H130" s="210"/>
      <c r="I130" s="211"/>
      <c r="J130" s="305"/>
      <c r="K130" s="305"/>
      <c r="L130" s="146" t="str">
        <f t="shared" si="168"/>
        <v/>
      </c>
      <c r="M130" s="305"/>
      <c r="N130" s="305"/>
      <c r="O130" s="146" t="str">
        <f t="shared" si="196"/>
        <v/>
      </c>
      <c r="P130" s="305"/>
      <c r="Q130" s="305"/>
      <c r="R130" s="146" t="str">
        <f t="shared" si="197"/>
        <v/>
      </c>
      <c r="S130" s="305"/>
      <c r="T130" s="305"/>
      <c r="U130" s="146" t="str">
        <f t="shared" si="198"/>
        <v/>
      </c>
      <c r="V130" s="212"/>
      <c r="W130" s="212"/>
      <c r="X130" s="146" t="str">
        <f t="shared" si="295"/>
        <v/>
      </c>
      <c r="Y130" s="305"/>
      <c r="Z130" s="305"/>
      <c r="AA130" s="146" t="str">
        <f t="shared" si="296"/>
        <v/>
      </c>
      <c r="AB130" s="147"/>
      <c r="AC130" s="262"/>
      <c r="AD130" s="134"/>
      <c r="AE130" s="105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T130" s="60"/>
      <c r="AU130" s="60"/>
      <c r="AV130" s="60"/>
      <c r="AW130" s="60"/>
      <c r="AX130" s="60"/>
      <c r="AY130" s="60"/>
      <c r="AZ130" s="60"/>
    </row>
    <row r="131" spans="1:52" ht="16.5">
      <c r="A131" s="256" t="s">
        <v>247</v>
      </c>
      <c r="B131" s="148" t="s">
        <v>108</v>
      </c>
      <c r="C131" s="198">
        <v>5.5</v>
      </c>
      <c r="D131" s="199">
        <v>2.5</v>
      </c>
      <c r="E131" s="200">
        <v>2.2000000000000002</v>
      </c>
      <c r="F131" s="149">
        <v>0</v>
      </c>
      <c r="G131" s="149">
        <v>0</v>
      </c>
      <c r="H131" s="201">
        <v>2.9</v>
      </c>
      <c r="I131" s="202">
        <v>769.5</v>
      </c>
      <c r="J131" s="306" t="s">
        <v>163</v>
      </c>
      <c r="K131" s="307"/>
      <c r="L131" s="132"/>
      <c r="M131" s="306" t="s">
        <v>302</v>
      </c>
      <c r="N131" s="307"/>
      <c r="O131" s="132"/>
      <c r="P131" s="306" t="s">
        <v>338</v>
      </c>
      <c r="Q131" s="335"/>
      <c r="R131" s="132"/>
      <c r="S131" s="306" t="s">
        <v>379</v>
      </c>
      <c r="T131" s="335"/>
      <c r="U131" s="132"/>
      <c r="V131" s="203" t="s">
        <v>136</v>
      </c>
      <c r="W131" s="203"/>
      <c r="X131" s="132"/>
      <c r="Y131" s="306" t="s">
        <v>411</v>
      </c>
      <c r="Z131" s="335"/>
      <c r="AA131" s="132"/>
      <c r="AB131" s="145" t="s">
        <v>113</v>
      </c>
      <c r="AC131" s="264"/>
      <c r="AD131" s="135"/>
      <c r="AE131" s="108" t="str">
        <f t="shared" ref="AE131" si="297">A131</f>
        <v>p2</v>
      </c>
      <c r="AF131" s="59" t="str">
        <f t="shared" ref="AF131" si="298">J131</f>
        <v>糙米飯</v>
      </c>
      <c r="AG131" s="59" t="str">
        <f t="shared" ref="AG131" si="299">J132&amp;" "&amp;J133&amp;" "&amp;J134&amp;" "&amp;J135&amp;" "&amp;J136&amp;" "&amp;J137</f>
        <v xml:space="preserve">米 糙米    </v>
      </c>
      <c r="AH131" s="59" t="str">
        <f t="shared" ref="AH131" si="300">M131</f>
        <v>咖哩雞丁</v>
      </c>
      <c r="AI131" s="59" t="str">
        <f t="shared" ref="AI131" si="301">M132&amp;" "&amp;M133&amp;" "&amp;M134&amp;" "&amp;M135&amp;" "&amp;M136&amp;" "&amp;M137</f>
        <v xml:space="preserve">肉雞 馬鈴薯 洋蔥 紅蘿蔔 咖哩粉 </v>
      </c>
      <c r="AJ131" s="59" t="str">
        <f t="shared" ref="AJ131" si="302">P131</f>
        <v>西滷菜</v>
      </c>
      <c r="AK131" s="59" t="str">
        <f t="shared" ref="AK131" si="303">P132&amp;" "&amp;P133&amp;" "&amp;P134&amp;" "&amp;P135&amp;" "&amp;P136&amp;" "&amp;P137</f>
        <v xml:space="preserve">金針菇 結球白菜 乾香菇 胡蘿蔔 大蒜 </v>
      </c>
      <c r="AL131" s="59" t="str">
        <f t="shared" ref="AL131" si="304">S131</f>
        <v>照燒油腐</v>
      </c>
      <c r="AM131" s="59" t="str">
        <f t="shared" ref="AM131" si="305">S132&amp;" "&amp;S133&amp;" "&amp;S134&amp;" "&amp;S135&amp;" "&amp;S136&amp;" "&amp;S137</f>
        <v xml:space="preserve">四角油豆腐 白蘿蔔 醬油 紅砂糖  </v>
      </c>
      <c r="AN131" s="59" t="str">
        <f t="shared" ref="AN131" si="306">V131</f>
        <v>時蔬</v>
      </c>
      <c r="AO131" s="59" t="str">
        <f t="shared" ref="AO131" si="307">V132&amp;" "&amp;V133&amp;" "&amp;V134&amp;" "&amp;V135&amp;" "&amp;V136&amp;" "&amp;V137</f>
        <v xml:space="preserve">時蔬 大蒜    </v>
      </c>
      <c r="AP131" s="59" t="str">
        <f t="shared" ref="AP131" si="308">Y131</f>
        <v>原民野菜湯</v>
      </c>
      <c r="AQ131" s="59" t="str">
        <f t="shared" ref="AQ131" si="309">Y132&amp;" "&amp;Y133&amp;" "&amp;Y134&amp;" "&amp;Y135&amp;" "&amp;Y136&amp;" "&amp;Y137</f>
        <v xml:space="preserve">枸杞葉 南瓜 小魚乾 薑  </v>
      </c>
      <c r="AR131" s="88" t="str">
        <f t="shared" ref="AR131" si="310">AB131</f>
        <v>點心</v>
      </c>
      <c r="AS131" s="88">
        <f t="shared" ref="AS131" si="311">AC131</f>
        <v>0</v>
      </c>
      <c r="AT131" s="96">
        <f t="shared" ref="AT131" si="312">C131</f>
        <v>5.5</v>
      </c>
      <c r="AU131" s="96">
        <f t="shared" ref="AU131" si="313">H131</f>
        <v>2.9</v>
      </c>
      <c r="AV131" s="96">
        <f t="shared" ref="AV131" si="314">E131</f>
        <v>2.2000000000000002</v>
      </c>
      <c r="AW131" s="96">
        <f t="shared" ref="AW131" si="315">D131</f>
        <v>2.5</v>
      </c>
      <c r="AX131" s="96">
        <f t="shared" ref="AX131" si="316">F131</f>
        <v>0</v>
      </c>
      <c r="AY131" s="96">
        <f t="shared" ref="AY131" si="317">G131</f>
        <v>0</v>
      </c>
      <c r="AZ131" s="96">
        <f t="shared" ref="AZ131" si="318">I131</f>
        <v>769.5</v>
      </c>
    </row>
    <row r="132" spans="1:52" ht="16.5">
      <c r="A132" s="257"/>
      <c r="B132" s="129"/>
      <c r="C132" s="130"/>
      <c r="D132" s="130"/>
      <c r="E132" s="204"/>
      <c r="F132" s="130"/>
      <c r="G132" s="130"/>
      <c r="H132" s="205"/>
      <c r="I132" s="131"/>
      <c r="J132" s="118" t="s">
        <v>116</v>
      </c>
      <c r="K132" s="118">
        <v>7</v>
      </c>
      <c r="L132" s="51" t="str">
        <f t="shared" si="168"/>
        <v>公斤</v>
      </c>
      <c r="M132" s="118" t="s">
        <v>156</v>
      </c>
      <c r="N132" s="118">
        <v>9</v>
      </c>
      <c r="O132" s="51" t="str">
        <f t="shared" si="196"/>
        <v>公斤</v>
      </c>
      <c r="P132" s="118" t="s">
        <v>173</v>
      </c>
      <c r="Q132" s="118">
        <v>0.5</v>
      </c>
      <c r="R132" s="51" t="str">
        <f t="shared" si="197"/>
        <v>公斤</v>
      </c>
      <c r="S132" s="118" t="s">
        <v>132</v>
      </c>
      <c r="T132" s="118">
        <v>2.5</v>
      </c>
      <c r="U132" s="51" t="str">
        <f t="shared" si="198"/>
        <v>公斤</v>
      </c>
      <c r="V132" s="159" t="s">
        <v>136</v>
      </c>
      <c r="W132" s="159">
        <v>7</v>
      </c>
      <c r="X132" s="51" t="str">
        <f t="shared" ref="X132:X137" si="319">IF(W132,"公斤","")</f>
        <v>公斤</v>
      </c>
      <c r="Y132" s="357" t="s">
        <v>412</v>
      </c>
      <c r="Z132" s="358">
        <v>2.5</v>
      </c>
      <c r="AA132" s="51" t="str">
        <f t="shared" ref="AA132:AA137" si="320">IF(Z132,"公斤","")</f>
        <v>公斤</v>
      </c>
      <c r="AB132" s="118" t="s">
        <v>113</v>
      </c>
      <c r="AC132" s="265"/>
      <c r="AD132" s="133"/>
      <c r="AE132" s="104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60"/>
      <c r="AU132" s="60"/>
      <c r="AV132" s="60"/>
      <c r="AW132" s="60"/>
      <c r="AX132" s="60"/>
      <c r="AY132" s="60"/>
      <c r="AZ132" s="60"/>
    </row>
    <row r="133" spans="1:52" ht="16.5">
      <c r="A133" s="257"/>
      <c r="B133" s="129" t="s">
        <v>109</v>
      </c>
      <c r="C133" s="206">
        <v>5.5</v>
      </c>
      <c r="D133" s="130">
        <v>2.2000000000000002</v>
      </c>
      <c r="E133" s="204">
        <v>1.9</v>
      </c>
      <c r="F133" s="130">
        <v>0</v>
      </c>
      <c r="G133" s="130">
        <v>0</v>
      </c>
      <c r="H133" s="207">
        <v>2.4</v>
      </c>
      <c r="I133" s="131">
        <v>710.9</v>
      </c>
      <c r="J133" s="118" t="s">
        <v>164</v>
      </c>
      <c r="K133" s="118">
        <v>3</v>
      </c>
      <c r="L133" s="51" t="str">
        <f t="shared" si="168"/>
        <v>公斤</v>
      </c>
      <c r="M133" s="118" t="s">
        <v>166</v>
      </c>
      <c r="N133" s="118">
        <v>3</v>
      </c>
      <c r="O133" s="51" t="str">
        <f t="shared" si="196"/>
        <v>公斤</v>
      </c>
      <c r="P133" s="118" t="s">
        <v>155</v>
      </c>
      <c r="Q133" s="118">
        <v>6.5</v>
      </c>
      <c r="R133" s="51" t="str">
        <f t="shared" si="197"/>
        <v>公斤</v>
      </c>
      <c r="S133" s="118" t="s">
        <v>124</v>
      </c>
      <c r="T133" s="118">
        <v>3</v>
      </c>
      <c r="U133" s="51" t="str">
        <f t="shared" si="198"/>
        <v>公斤</v>
      </c>
      <c r="V133" s="154" t="s">
        <v>135</v>
      </c>
      <c r="W133" s="154">
        <v>0.05</v>
      </c>
      <c r="X133" s="51" t="str">
        <f t="shared" si="319"/>
        <v>公斤</v>
      </c>
      <c r="Y133" s="357" t="s">
        <v>168</v>
      </c>
      <c r="Z133" s="358">
        <v>1.5</v>
      </c>
      <c r="AA133" s="51" t="str">
        <f t="shared" si="320"/>
        <v>公斤</v>
      </c>
      <c r="AB133" s="136"/>
      <c r="AC133" s="265"/>
      <c r="AD133" s="133"/>
      <c r="AE133" s="104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60"/>
      <c r="AU133" s="60"/>
      <c r="AV133" s="60"/>
      <c r="AW133" s="60"/>
      <c r="AX133" s="60"/>
      <c r="AY133" s="60"/>
      <c r="AZ133" s="60"/>
    </row>
    <row r="134" spans="1:52" ht="16.5">
      <c r="A134" s="257"/>
      <c r="B134" s="129"/>
      <c r="C134" s="130"/>
      <c r="D134" s="130"/>
      <c r="E134" s="204"/>
      <c r="F134" s="130"/>
      <c r="G134" s="130"/>
      <c r="H134" s="205"/>
      <c r="I134" s="131"/>
      <c r="J134" s="118"/>
      <c r="K134" s="118"/>
      <c r="L134" s="51" t="str">
        <f t="shared" si="168"/>
        <v/>
      </c>
      <c r="M134" s="118" t="s">
        <v>158</v>
      </c>
      <c r="N134" s="118">
        <v>1.5</v>
      </c>
      <c r="O134" s="51" t="str">
        <f t="shared" si="196"/>
        <v>公斤</v>
      </c>
      <c r="P134" s="118" t="s">
        <v>144</v>
      </c>
      <c r="Q134" s="118">
        <v>0.01</v>
      </c>
      <c r="R134" s="51" t="str">
        <f t="shared" si="197"/>
        <v>公斤</v>
      </c>
      <c r="S134" s="118" t="s">
        <v>380</v>
      </c>
      <c r="T134" s="118"/>
      <c r="U134" s="51" t="str">
        <f t="shared" si="198"/>
        <v/>
      </c>
      <c r="V134" s="159"/>
      <c r="W134" s="159"/>
      <c r="X134" s="51" t="str">
        <f t="shared" si="319"/>
        <v/>
      </c>
      <c r="Y134" s="118" t="s">
        <v>413</v>
      </c>
      <c r="Z134" s="358">
        <v>0.1</v>
      </c>
      <c r="AA134" s="51" t="str">
        <f t="shared" si="320"/>
        <v>公斤</v>
      </c>
      <c r="AB134" s="136"/>
      <c r="AC134" s="265"/>
      <c r="AD134" s="133"/>
      <c r="AE134" s="104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60"/>
      <c r="AU134" s="60"/>
      <c r="AV134" s="60"/>
      <c r="AW134" s="60"/>
      <c r="AX134" s="60"/>
      <c r="AY134" s="60"/>
      <c r="AZ134" s="60"/>
    </row>
    <row r="135" spans="1:52" ht="16.5">
      <c r="A135" s="257"/>
      <c r="B135" s="129"/>
      <c r="C135" s="130"/>
      <c r="D135" s="130"/>
      <c r="E135" s="204"/>
      <c r="F135" s="130"/>
      <c r="G135" s="130"/>
      <c r="H135" s="205"/>
      <c r="I135" s="131"/>
      <c r="J135" s="118"/>
      <c r="K135" s="118"/>
      <c r="L135" s="51" t="str">
        <f t="shared" si="168"/>
        <v/>
      </c>
      <c r="M135" s="118" t="s">
        <v>130</v>
      </c>
      <c r="N135" s="118">
        <v>0.5</v>
      </c>
      <c r="O135" s="51" t="str">
        <f t="shared" si="196"/>
        <v>公斤</v>
      </c>
      <c r="P135" s="118" t="s">
        <v>119</v>
      </c>
      <c r="Q135" s="118">
        <v>0.5</v>
      </c>
      <c r="R135" s="51" t="str">
        <f t="shared" si="197"/>
        <v>公斤</v>
      </c>
      <c r="S135" s="118" t="s">
        <v>143</v>
      </c>
      <c r="T135" s="118"/>
      <c r="U135" s="51" t="str">
        <f t="shared" si="198"/>
        <v/>
      </c>
      <c r="V135" s="159"/>
      <c r="W135" s="159"/>
      <c r="X135" s="51" t="str">
        <f t="shared" si="319"/>
        <v/>
      </c>
      <c r="Y135" s="357" t="s">
        <v>122</v>
      </c>
      <c r="Z135" s="358">
        <v>0.05</v>
      </c>
      <c r="AA135" s="51" t="str">
        <f t="shared" si="320"/>
        <v>公斤</v>
      </c>
      <c r="AB135" s="136"/>
      <c r="AC135" s="265"/>
      <c r="AD135" s="133"/>
      <c r="AE135" s="104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60"/>
      <c r="AU135" s="60"/>
      <c r="AV135" s="60"/>
      <c r="AW135" s="60"/>
      <c r="AX135" s="60"/>
      <c r="AY135" s="60"/>
      <c r="AZ135" s="60"/>
    </row>
    <row r="136" spans="1:52" ht="16.5">
      <c r="A136" s="257"/>
      <c r="B136" s="129"/>
      <c r="C136" s="130"/>
      <c r="D136" s="130"/>
      <c r="E136" s="204"/>
      <c r="F136" s="130"/>
      <c r="G136" s="130"/>
      <c r="H136" s="205"/>
      <c r="I136" s="131"/>
      <c r="J136" s="118"/>
      <c r="K136" s="118"/>
      <c r="L136" s="51" t="str">
        <f t="shared" si="168"/>
        <v/>
      </c>
      <c r="M136" s="118" t="s">
        <v>181</v>
      </c>
      <c r="N136" s="118"/>
      <c r="O136" s="51" t="str">
        <f t="shared" si="196"/>
        <v/>
      </c>
      <c r="P136" s="118" t="s">
        <v>118</v>
      </c>
      <c r="Q136" s="314">
        <v>0.05</v>
      </c>
      <c r="R136" s="51" t="str">
        <f t="shared" si="197"/>
        <v>公斤</v>
      </c>
      <c r="S136" s="118"/>
      <c r="T136" s="118"/>
      <c r="U136" s="51" t="str">
        <f t="shared" si="198"/>
        <v/>
      </c>
      <c r="V136" s="159"/>
      <c r="W136" s="159"/>
      <c r="X136" s="51" t="str">
        <f t="shared" si="319"/>
        <v/>
      </c>
      <c r="Y136" s="326"/>
      <c r="Z136" s="326"/>
      <c r="AA136" s="51" t="str">
        <f t="shared" si="320"/>
        <v/>
      </c>
      <c r="AB136" s="136"/>
      <c r="AC136" s="265"/>
      <c r="AD136" s="133"/>
      <c r="AE136" s="104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60"/>
      <c r="AU136" s="60"/>
      <c r="AV136" s="60"/>
      <c r="AW136" s="60"/>
      <c r="AX136" s="60"/>
      <c r="AY136" s="60"/>
      <c r="AZ136" s="60"/>
    </row>
    <row r="137" spans="1:52" ht="17.25" thickBot="1">
      <c r="A137" s="257"/>
      <c r="B137" s="150"/>
      <c r="C137" s="208"/>
      <c r="D137" s="208"/>
      <c r="E137" s="209"/>
      <c r="F137" s="208"/>
      <c r="G137" s="208"/>
      <c r="H137" s="210"/>
      <c r="I137" s="211"/>
      <c r="J137" s="308"/>
      <c r="K137" s="308"/>
      <c r="L137" s="146" t="str">
        <f t="shared" si="168"/>
        <v/>
      </c>
      <c r="M137" s="313"/>
      <c r="N137" s="313"/>
      <c r="O137" s="146" t="str">
        <f t="shared" si="196"/>
        <v/>
      </c>
      <c r="P137" s="313"/>
      <c r="Q137" s="308"/>
      <c r="R137" s="146" t="str">
        <f t="shared" si="197"/>
        <v/>
      </c>
      <c r="S137" s="308"/>
      <c r="T137" s="308"/>
      <c r="U137" s="146" t="str">
        <f t="shared" si="198"/>
        <v/>
      </c>
      <c r="V137" s="212"/>
      <c r="W137" s="212"/>
      <c r="X137" s="146" t="str">
        <f t="shared" si="319"/>
        <v/>
      </c>
      <c r="Y137" s="329"/>
      <c r="Z137" s="326"/>
      <c r="AA137" s="146" t="str">
        <f t="shared" si="320"/>
        <v/>
      </c>
      <c r="AB137" s="147"/>
      <c r="AC137" s="266"/>
      <c r="AD137" s="134"/>
      <c r="AE137" s="105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T137" s="60"/>
      <c r="AU137" s="60"/>
      <c r="AV137" s="60"/>
      <c r="AW137" s="60"/>
      <c r="AX137" s="60"/>
      <c r="AY137" s="60"/>
      <c r="AZ137" s="60"/>
    </row>
    <row r="138" spans="1:52" ht="16.5">
      <c r="A138" s="256" t="s">
        <v>248</v>
      </c>
      <c r="B138" s="148" t="s">
        <v>108</v>
      </c>
      <c r="C138" s="198">
        <v>6</v>
      </c>
      <c r="D138" s="199">
        <v>2.5</v>
      </c>
      <c r="E138" s="200">
        <v>2</v>
      </c>
      <c r="F138" s="149">
        <v>0</v>
      </c>
      <c r="G138" s="149">
        <v>0</v>
      </c>
      <c r="H138" s="201">
        <v>3.1</v>
      </c>
      <c r="I138" s="202">
        <v>814.2</v>
      </c>
      <c r="J138" s="310" t="s">
        <v>264</v>
      </c>
      <c r="K138" s="304"/>
      <c r="L138" s="132"/>
      <c r="M138" s="330" t="s">
        <v>303</v>
      </c>
      <c r="N138" s="331"/>
      <c r="O138" s="132"/>
      <c r="P138" s="306" t="s">
        <v>339</v>
      </c>
      <c r="Q138" s="337"/>
      <c r="R138" s="132"/>
      <c r="S138" s="223" t="s">
        <v>381</v>
      </c>
      <c r="T138" s="347"/>
      <c r="U138" s="132"/>
      <c r="V138" s="203" t="s">
        <v>136</v>
      </c>
      <c r="W138" s="203"/>
      <c r="X138" s="132"/>
      <c r="Y138" s="306" t="s">
        <v>414</v>
      </c>
      <c r="Z138" s="337"/>
      <c r="AA138" s="132"/>
      <c r="AB138" s="145" t="s">
        <v>113</v>
      </c>
      <c r="AC138" s="249"/>
      <c r="AD138" s="135"/>
      <c r="AE138" s="108" t="str">
        <f t="shared" ref="AE138" si="321">A138</f>
        <v>p3</v>
      </c>
      <c r="AF138" s="59" t="str">
        <f t="shared" ref="AF138" si="322">J138</f>
        <v>肉羹麵特餐</v>
      </c>
      <c r="AG138" s="59" t="str">
        <f t="shared" ref="AG138" si="323">J139&amp;" "&amp;J140&amp;" "&amp;J141&amp;" "&amp;J142&amp;" "&amp;J143&amp;" "&amp;J144</f>
        <v xml:space="preserve">麵條     </v>
      </c>
      <c r="AH138" s="59" t="str">
        <f t="shared" ref="AH138" si="324">M138</f>
        <v>酥炸魚條</v>
      </c>
      <c r="AI138" s="59" t="str">
        <f t="shared" ref="AI138" si="325">M139&amp;" "&amp;M140&amp;" "&amp;M141&amp;" "&amp;M142&amp;" "&amp;M143&amp;" "&amp;M144</f>
        <v xml:space="preserve">裹粉魚條     </v>
      </c>
      <c r="AJ138" s="59" t="str">
        <f t="shared" ref="AJ138" si="326">P138</f>
        <v>拌麵配料</v>
      </c>
      <c r="AK138" s="59" t="str">
        <f t="shared" ref="AK138" si="327">P139&amp;" "&amp;P140&amp;" "&amp;P141&amp;" "&amp;P142&amp;" "&amp;P143&amp;" "&amp;P144</f>
        <v xml:space="preserve">豆芽 肉絲 胡蘿蔔 木耳絲 大蒜 </v>
      </c>
      <c r="AL138" s="59" t="str">
        <f t="shared" ref="AL138" si="328">S138</f>
        <v>蒸水餃</v>
      </c>
      <c r="AM138" s="59" t="str">
        <f t="shared" ref="AM138" si="329">S139&amp;" "&amp;S140&amp;" "&amp;S141&amp;" "&amp;S142&amp;" "&amp;S143&amp;" "&amp;S144</f>
        <v xml:space="preserve">熟水餃 高麗菜    </v>
      </c>
      <c r="AN138" s="59" t="str">
        <f t="shared" ref="AN138" si="330">V138</f>
        <v>時蔬</v>
      </c>
      <c r="AO138" s="59" t="str">
        <f t="shared" ref="AO138" si="331">V139&amp;" "&amp;V140&amp;" "&amp;V141&amp;" "&amp;V142&amp;" "&amp;V143&amp;" "&amp;V144</f>
        <v xml:space="preserve">時蔬 大蒜    </v>
      </c>
      <c r="AP138" s="59" t="str">
        <f t="shared" ref="AP138" si="332">Y138</f>
        <v>沙茶肉羹湯</v>
      </c>
      <c r="AQ138" s="59" t="str">
        <f t="shared" ref="AQ138" si="333">Y139&amp;" "&amp;Y140&amp;" "&amp;Y141&amp;" "&amp;Y142&amp;" "&amp;Y143&amp;" "&amp;Y144</f>
        <v>雞蛋 脆筍 時蔬 肉羹 乾木耳 魷魚</v>
      </c>
      <c r="AR138" s="88" t="str">
        <f t="shared" ref="AR138" si="334">AB138</f>
        <v>點心</v>
      </c>
      <c r="AS138" s="88">
        <f t="shared" ref="AS138" si="335">AC138</f>
        <v>0</v>
      </c>
      <c r="AT138" s="96">
        <f t="shared" ref="AT138" si="336">C138</f>
        <v>6</v>
      </c>
      <c r="AU138" s="96">
        <f t="shared" ref="AU138" si="337">H138</f>
        <v>3.1</v>
      </c>
      <c r="AV138" s="96">
        <f t="shared" ref="AV138" si="338">E138</f>
        <v>2</v>
      </c>
      <c r="AW138" s="96">
        <f t="shared" ref="AW138" si="339">D138</f>
        <v>2.5</v>
      </c>
      <c r="AX138" s="96">
        <f t="shared" ref="AX138" si="340">F138</f>
        <v>0</v>
      </c>
      <c r="AY138" s="96">
        <f t="shared" ref="AY138" si="341">G138</f>
        <v>0</v>
      </c>
      <c r="AZ138" s="96">
        <f t="shared" ref="AZ138" si="342">I138</f>
        <v>814.2</v>
      </c>
    </row>
    <row r="139" spans="1:52" ht="16.5">
      <c r="A139" s="257"/>
      <c r="B139" s="129"/>
      <c r="C139" s="130"/>
      <c r="D139" s="130"/>
      <c r="E139" s="204"/>
      <c r="F139" s="130"/>
      <c r="G139" s="130"/>
      <c r="H139" s="205"/>
      <c r="I139" s="131"/>
      <c r="J139" s="118" t="s">
        <v>265</v>
      </c>
      <c r="K139" s="118">
        <v>15</v>
      </c>
      <c r="L139" s="51" t="str">
        <f t="shared" si="168"/>
        <v>公斤</v>
      </c>
      <c r="M139" s="332" t="s">
        <v>304</v>
      </c>
      <c r="N139" s="332">
        <v>6</v>
      </c>
      <c r="O139" s="51" t="str">
        <f t="shared" si="196"/>
        <v>公斤</v>
      </c>
      <c r="P139" s="118" t="s">
        <v>340</v>
      </c>
      <c r="Q139" s="118">
        <v>4</v>
      </c>
      <c r="R139" s="51" t="str">
        <f t="shared" si="197"/>
        <v>公斤</v>
      </c>
      <c r="S139" s="221" t="s">
        <v>382</v>
      </c>
      <c r="T139" s="222">
        <v>3.5</v>
      </c>
      <c r="U139" s="51" t="str">
        <f t="shared" si="198"/>
        <v>公斤</v>
      </c>
      <c r="V139" s="159" t="s">
        <v>136</v>
      </c>
      <c r="W139" s="159">
        <v>7</v>
      </c>
      <c r="X139" s="51" t="str">
        <f t="shared" ref="X139:X144" si="343">IF(W139,"公斤","")</f>
        <v>公斤</v>
      </c>
      <c r="Y139" s="227" t="s">
        <v>120</v>
      </c>
      <c r="Z139" s="227">
        <v>0.6</v>
      </c>
      <c r="AA139" s="51" t="str">
        <f t="shared" ref="AA139:AA144" si="344">IF(Z139,"公斤","")</f>
        <v>公斤</v>
      </c>
      <c r="AB139" s="118" t="s">
        <v>113</v>
      </c>
      <c r="AC139" s="250"/>
      <c r="AD139" s="133"/>
      <c r="AE139" s="104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60"/>
      <c r="AU139" s="60"/>
      <c r="AV139" s="60"/>
      <c r="AW139" s="60"/>
      <c r="AX139" s="60"/>
      <c r="AY139" s="60"/>
      <c r="AZ139" s="60"/>
    </row>
    <row r="140" spans="1:52" ht="16.5">
      <c r="A140" s="257"/>
      <c r="B140" s="129" t="s">
        <v>109</v>
      </c>
      <c r="C140" s="206">
        <v>5</v>
      </c>
      <c r="D140" s="130">
        <v>2.1</v>
      </c>
      <c r="E140" s="204">
        <v>1.6</v>
      </c>
      <c r="F140" s="130">
        <v>0</v>
      </c>
      <c r="G140" s="130">
        <v>0</v>
      </c>
      <c r="H140" s="207">
        <v>2.6</v>
      </c>
      <c r="I140" s="131">
        <v>674.1</v>
      </c>
      <c r="J140" s="118"/>
      <c r="K140" s="118"/>
      <c r="L140" s="51" t="str">
        <f t="shared" si="168"/>
        <v/>
      </c>
      <c r="M140" s="118"/>
      <c r="N140" s="118"/>
      <c r="O140" s="51" t="str">
        <f t="shared" si="196"/>
        <v/>
      </c>
      <c r="P140" s="118" t="s">
        <v>341</v>
      </c>
      <c r="Q140" s="118">
        <v>1.7</v>
      </c>
      <c r="R140" s="51" t="str">
        <f t="shared" si="197"/>
        <v>公斤</v>
      </c>
      <c r="S140" s="227" t="s">
        <v>204</v>
      </c>
      <c r="T140" s="227">
        <v>0.5</v>
      </c>
      <c r="U140" s="51" t="str">
        <f t="shared" si="198"/>
        <v>公斤</v>
      </c>
      <c r="V140" s="154" t="s">
        <v>135</v>
      </c>
      <c r="W140" s="154">
        <v>0.05</v>
      </c>
      <c r="X140" s="51" t="str">
        <f t="shared" si="343"/>
        <v>公斤</v>
      </c>
      <c r="Y140" s="227" t="s">
        <v>190</v>
      </c>
      <c r="Z140" s="227">
        <v>2</v>
      </c>
      <c r="AA140" s="51" t="str">
        <f t="shared" si="344"/>
        <v>公斤</v>
      </c>
      <c r="AB140" s="136"/>
      <c r="AC140" s="250"/>
      <c r="AD140" s="133"/>
      <c r="AE140" s="104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60"/>
      <c r="AU140" s="60"/>
      <c r="AV140" s="60"/>
      <c r="AW140" s="60"/>
      <c r="AX140" s="60"/>
      <c r="AY140" s="60"/>
      <c r="AZ140" s="60"/>
    </row>
    <row r="141" spans="1:52" ht="16.5">
      <c r="A141" s="257"/>
      <c r="B141" s="129"/>
      <c r="C141" s="130"/>
      <c r="D141" s="130"/>
      <c r="E141" s="204"/>
      <c r="F141" s="130"/>
      <c r="G141" s="130"/>
      <c r="H141" s="205"/>
      <c r="I141" s="131"/>
      <c r="J141" s="118"/>
      <c r="K141" s="118"/>
      <c r="L141" s="51" t="str">
        <f t="shared" si="168"/>
        <v/>
      </c>
      <c r="M141" s="118"/>
      <c r="N141" s="118"/>
      <c r="O141" s="51" t="str">
        <f t="shared" si="196"/>
        <v/>
      </c>
      <c r="P141" s="118" t="s">
        <v>119</v>
      </c>
      <c r="Q141" s="118">
        <v>1</v>
      </c>
      <c r="R141" s="51" t="str">
        <f t="shared" si="197"/>
        <v>公斤</v>
      </c>
      <c r="S141" s="118"/>
      <c r="T141" s="118"/>
      <c r="U141" s="51" t="str">
        <f t="shared" si="198"/>
        <v/>
      </c>
      <c r="V141" s="159"/>
      <c r="W141" s="159"/>
      <c r="X141" s="51" t="str">
        <f t="shared" si="343"/>
        <v/>
      </c>
      <c r="Y141" s="227" t="s">
        <v>1</v>
      </c>
      <c r="Z141" s="227">
        <v>1.5</v>
      </c>
      <c r="AA141" s="51" t="str">
        <f t="shared" si="344"/>
        <v>公斤</v>
      </c>
      <c r="AB141" s="136"/>
      <c r="AC141" s="250"/>
      <c r="AD141" s="133"/>
      <c r="AE141" s="104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60"/>
      <c r="AU141" s="60"/>
      <c r="AV141" s="60"/>
      <c r="AW141" s="60"/>
      <c r="AX141" s="60"/>
      <c r="AY141" s="60"/>
      <c r="AZ141" s="60"/>
    </row>
    <row r="142" spans="1:52" ht="16.5">
      <c r="A142" s="257"/>
      <c r="B142" s="129"/>
      <c r="C142" s="130"/>
      <c r="D142" s="130"/>
      <c r="E142" s="204"/>
      <c r="F142" s="130"/>
      <c r="G142" s="130"/>
      <c r="H142" s="205"/>
      <c r="I142" s="131"/>
      <c r="J142" s="118"/>
      <c r="K142" s="118"/>
      <c r="L142" s="51" t="str">
        <f t="shared" si="168"/>
        <v/>
      </c>
      <c r="M142" s="118"/>
      <c r="N142" s="118"/>
      <c r="O142" s="51" t="str">
        <f t="shared" si="196"/>
        <v/>
      </c>
      <c r="P142" s="118" t="s">
        <v>342</v>
      </c>
      <c r="Q142" s="118">
        <v>0.1</v>
      </c>
      <c r="R142" s="51" t="str">
        <f t="shared" si="197"/>
        <v>公斤</v>
      </c>
      <c r="S142" s="118"/>
      <c r="T142" s="314"/>
      <c r="U142" s="51" t="str">
        <f t="shared" si="198"/>
        <v/>
      </c>
      <c r="V142" s="159"/>
      <c r="W142" s="159"/>
      <c r="X142" s="51" t="str">
        <f t="shared" si="343"/>
        <v/>
      </c>
      <c r="Y142" s="227" t="s">
        <v>196</v>
      </c>
      <c r="Z142" s="227">
        <v>1.5</v>
      </c>
      <c r="AA142" s="51" t="str">
        <f t="shared" si="344"/>
        <v>公斤</v>
      </c>
      <c r="AB142" s="136"/>
      <c r="AC142" s="250"/>
      <c r="AD142" s="133"/>
      <c r="AE142" s="104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60"/>
      <c r="AU142" s="60"/>
      <c r="AV142" s="60"/>
      <c r="AW142" s="60"/>
      <c r="AX142" s="60"/>
      <c r="AY142" s="60"/>
      <c r="AZ142" s="60"/>
    </row>
    <row r="143" spans="1:52" ht="16.5">
      <c r="A143" s="257"/>
      <c r="B143" s="129"/>
      <c r="C143" s="130"/>
      <c r="D143" s="130"/>
      <c r="E143" s="204"/>
      <c r="F143" s="130"/>
      <c r="G143" s="130"/>
      <c r="H143" s="205"/>
      <c r="I143" s="131"/>
      <c r="J143" s="118"/>
      <c r="K143" s="118"/>
      <c r="L143" s="51" t="str">
        <f t="shared" si="168"/>
        <v/>
      </c>
      <c r="M143" s="118"/>
      <c r="N143" s="118"/>
      <c r="O143" s="51" t="str">
        <f t="shared" si="196"/>
        <v/>
      </c>
      <c r="P143" s="118" t="s">
        <v>118</v>
      </c>
      <c r="Q143" s="314">
        <v>0.05</v>
      </c>
      <c r="R143" s="51" t="str">
        <f t="shared" si="197"/>
        <v>公斤</v>
      </c>
      <c r="S143" s="118"/>
      <c r="T143" s="118"/>
      <c r="U143" s="51" t="str">
        <f t="shared" si="198"/>
        <v/>
      </c>
      <c r="V143" s="159"/>
      <c r="W143" s="159"/>
      <c r="X143" s="51" t="str">
        <f t="shared" si="343"/>
        <v/>
      </c>
      <c r="Y143" s="227" t="s">
        <v>121</v>
      </c>
      <c r="Z143" s="227">
        <v>0.01</v>
      </c>
      <c r="AA143" s="51" t="str">
        <f t="shared" si="344"/>
        <v>公斤</v>
      </c>
      <c r="AB143" s="136"/>
      <c r="AC143" s="250"/>
      <c r="AD143" s="133"/>
      <c r="AE143" s="104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60"/>
      <c r="AU143" s="60"/>
      <c r="AV143" s="60"/>
      <c r="AW143" s="60"/>
      <c r="AX143" s="60"/>
      <c r="AY143" s="60"/>
      <c r="AZ143" s="60"/>
    </row>
    <row r="144" spans="1:52" ht="17.25" thickBot="1">
      <c r="A144" s="258"/>
      <c r="B144" s="150"/>
      <c r="C144" s="208"/>
      <c r="D144" s="208"/>
      <c r="E144" s="209"/>
      <c r="F144" s="208"/>
      <c r="G144" s="208"/>
      <c r="H144" s="210"/>
      <c r="I144" s="211"/>
      <c r="J144" s="308"/>
      <c r="K144" s="308"/>
      <c r="L144" s="146" t="str">
        <f t="shared" si="168"/>
        <v/>
      </c>
      <c r="M144" s="308"/>
      <c r="N144" s="308"/>
      <c r="O144" s="146" t="str">
        <f t="shared" si="196"/>
        <v/>
      </c>
      <c r="P144" s="308"/>
      <c r="Q144" s="308"/>
      <c r="R144" s="146" t="str">
        <f t="shared" si="197"/>
        <v/>
      </c>
      <c r="S144" s="308"/>
      <c r="T144" s="308"/>
      <c r="U144" s="146" t="str">
        <f t="shared" si="198"/>
        <v/>
      </c>
      <c r="V144" s="212"/>
      <c r="W144" s="212"/>
      <c r="X144" s="146" t="str">
        <f t="shared" si="343"/>
        <v/>
      </c>
      <c r="Y144" s="308" t="s">
        <v>415</v>
      </c>
      <c r="Z144" s="308">
        <v>1</v>
      </c>
      <c r="AA144" s="146" t="str">
        <f t="shared" si="344"/>
        <v>公斤</v>
      </c>
      <c r="AB144" s="147"/>
      <c r="AC144" s="252"/>
      <c r="AD144" s="134"/>
      <c r="AE144" s="105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T144" s="60"/>
      <c r="AU144" s="60"/>
      <c r="AV144" s="60"/>
      <c r="AW144" s="60"/>
      <c r="AX144" s="60"/>
      <c r="AY144" s="60"/>
      <c r="AZ144" s="60"/>
    </row>
    <row r="145" spans="1:52" ht="16.5">
      <c r="A145" s="218" t="s">
        <v>249</v>
      </c>
      <c r="B145" s="148"/>
      <c r="C145" s="198">
        <v>5.4</v>
      </c>
      <c r="D145" s="199">
        <v>2.2999999999999998</v>
      </c>
      <c r="E145" s="200">
        <v>2.1</v>
      </c>
      <c r="F145" s="149">
        <v>0</v>
      </c>
      <c r="G145" s="149">
        <v>0</v>
      </c>
      <c r="H145" s="201">
        <v>2.4</v>
      </c>
      <c r="I145" s="202">
        <v>715.8</v>
      </c>
      <c r="J145" s="311" t="s">
        <v>163</v>
      </c>
      <c r="K145" s="312"/>
      <c r="L145" s="132"/>
      <c r="M145" s="310" t="s">
        <v>305</v>
      </c>
      <c r="N145" s="304"/>
      <c r="O145" s="132"/>
      <c r="P145" s="311" t="s">
        <v>198</v>
      </c>
      <c r="Q145" s="292"/>
      <c r="R145" s="132"/>
      <c r="S145" s="348" t="s">
        <v>383</v>
      </c>
      <c r="T145" s="349"/>
      <c r="U145" s="132"/>
      <c r="V145" s="203" t="s">
        <v>136</v>
      </c>
      <c r="W145" s="203"/>
      <c r="X145" s="132"/>
      <c r="Y145" s="301" t="s">
        <v>416</v>
      </c>
      <c r="Z145" s="302"/>
      <c r="AA145" s="132"/>
      <c r="AB145" s="145" t="s">
        <v>113</v>
      </c>
      <c r="AC145" s="135"/>
      <c r="AD145" s="135"/>
      <c r="AE145" s="108" t="str">
        <f t="shared" ref="AE145" si="345">A145</f>
        <v>p4</v>
      </c>
      <c r="AF145" s="59" t="str">
        <f t="shared" ref="AF145" si="346">J145</f>
        <v>糙米飯</v>
      </c>
      <c r="AG145" s="59" t="str">
        <f t="shared" ref="AG145" si="347">J146&amp;" "&amp;J147&amp;" "&amp;J148&amp;" "&amp;J149&amp;" "&amp;J150&amp;" "&amp;J151</f>
        <v xml:space="preserve">米 糙米    </v>
      </c>
      <c r="AH145" s="59" t="str">
        <f t="shared" ref="AH145" si="348">M145</f>
        <v>冬瓜絞肉</v>
      </c>
      <c r="AI145" s="59" t="str">
        <f t="shared" ref="AI145" si="349">M146&amp;" "&amp;M147&amp;" "&amp;M148&amp;" "&amp;M149&amp;" "&amp;M150&amp;" "&amp;M151</f>
        <v xml:space="preserve">豬絞肉 冬瓜 甜麵醬   </v>
      </c>
      <c r="AJ145" s="59" t="str">
        <f t="shared" ref="AJ145" si="350">P145</f>
        <v>紅仁炒蛋</v>
      </c>
      <c r="AK145" s="59" t="str">
        <f t="shared" ref="AK145" si="351">P146&amp;" "&amp;P147&amp;" "&amp;P148&amp;" "&amp;P149&amp;" "&amp;P150&amp;" "&amp;P151</f>
        <v xml:space="preserve">雞蛋 胡蘿蔔 大蒜   </v>
      </c>
      <c r="AL145" s="59" t="str">
        <f t="shared" ref="AL145" si="352">S145</f>
        <v>豆包花椰</v>
      </c>
      <c r="AM145" s="59" t="str">
        <f t="shared" ref="AM145" si="353">S146&amp;" "&amp;S147&amp;" "&amp;S148&amp;" "&amp;S149&amp;" "&amp;S150&amp;" "&amp;S151</f>
        <v xml:space="preserve">豆包 冷凍花椰菜 胡蘿蔔 大蒜  </v>
      </c>
      <c r="AN145" s="59" t="str">
        <f>V145</f>
        <v>時蔬</v>
      </c>
      <c r="AO145" s="59" t="str">
        <f t="shared" ref="AO145" si="354">V146&amp;" "&amp;V147&amp;" "&amp;V148&amp;" "&amp;V149&amp;" "&amp;V150&amp;" "&amp;V151</f>
        <v xml:space="preserve">時蔬 大蒜    </v>
      </c>
      <c r="AP145" s="59" t="str">
        <f t="shared" ref="AP145" si="355">Y145</f>
        <v>冬瓜米苔目</v>
      </c>
      <c r="AQ145" s="59" t="str">
        <f t="shared" ref="AQ145" si="356">Y146&amp;" "&amp;Y147&amp;" "&amp;Y148&amp;" "&amp;Y149&amp;" "&amp;Y150&amp;" "&amp;Y151</f>
        <v xml:space="preserve">米苔目 冬瓜糖磚    </v>
      </c>
      <c r="AR145" s="88" t="str">
        <f t="shared" ref="AR145" si="357">AB145</f>
        <v>點心</v>
      </c>
      <c r="AS145" s="88">
        <f t="shared" ref="AS145" si="358">AC145</f>
        <v>0</v>
      </c>
      <c r="AT145" s="96">
        <f t="shared" ref="AT145" si="359">C145</f>
        <v>5.4</v>
      </c>
      <c r="AU145" s="96">
        <f t="shared" ref="AU145" si="360">H145</f>
        <v>2.4</v>
      </c>
      <c r="AV145" s="96">
        <f t="shared" ref="AV145" si="361">E145</f>
        <v>2.1</v>
      </c>
      <c r="AW145" s="96">
        <f t="shared" ref="AW145" si="362">D145</f>
        <v>2.2999999999999998</v>
      </c>
      <c r="AX145" s="96">
        <f t="shared" ref="AX145" si="363">F145</f>
        <v>0</v>
      </c>
      <c r="AY145" s="96">
        <f t="shared" ref="AY145" si="364">G145</f>
        <v>0</v>
      </c>
      <c r="AZ145" s="96">
        <f t="shared" ref="AZ145" si="365">I145</f>
        <v>715.8</v>
      </c>
    </row>
    <row r="146" spans="1:52" ht="16.5">
      <c r="A146" s="219"/>
      <c r="B146" s="129"/>
      <c r="C146" s="130"/>
      <c r="D146" s="130"/>
      <c r="E146" s="204"/>
      <c r="F146" s="130"/>
      <c r="G146" s="130"/>
      <c r="H146" s="205"/>
      <c r="I146" s="131"/>
      <c r="J146" s="118" t="s">
        <v>116</v>
      </c>
      <c r="K146" s="118">
        <v>7</v>
      </c>
      <c r="L146" s="51"/>
      <c r="M146" s="118" t="s">
        <v>160</v>
      </c>
      <c r="N146" s="118">
        <v>6</v>
      </c>
      <c r="O146" s="51"/>
      <c r="P146" s="118" t="s">
        <v>120</v>
      </c>
      <c r="Q146" s="118">
        <v>4</v>
      </c>
      <c r="R146" s="51"/>
      <c r="S146" s="350" t="s">
        <v>131</v>
      </c>
      <c r="T146" s="350">
        <v>0.6</v>
      </c>
      <c r="U146" s="51"/>
      <c r="V146" s="159" t="s">
        <v>136</v>
      </c>
      <c r="W146" s="159">
        <v>7</v>
      </c>
      <c r="X146" s="51"/>
      <c r="Y146" s="159" t="s">
        <v>417</v>
      </c>
      <c r="Z146" s="159">
        <v>2</v>
      </c>
      <c r="AA146" s="51"/>
      <c r="AB146" s="118" t="s">
        <v>113</v>
      </c>
      <c r="AC146" s="133"/>
      <c r="AD146" s="133"/>
      <c r="AE146" s="104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60"/>
      <c r="AU146" s="60"/>
      <c r="AV146" s="60"/>
      <c r="AW146" s="60"/>
      <c r="AX146" s="60"/>
      <c r="AY146" s="60"/>
      <c r="AZ146" s="60"/>
    </row>
    <row r="147" spans="1:52" ht="16.5">
      <c r="A147" s="219"/>
      <c r="B147" s="129"/>
      <c r="C147" s="206">
        <v>5</v>
      </c>
      <c r="D147" s="130">
        <v>1.9</v>
      </c>
      <c r="E147" s="204">
        <v>1.5</v>
      </c>
      <c r="F147" s="130">
        <v>0</v>
      </c>
      <c r="G147" s="130">
        <v>0</v>
      </c>
      <c r="H147" s="207">
        <v>2.4</v>
      </c>
      <c r="I147" s="131">
        <v>656.9</v>
      </c>
      <c r="J147" s="118" t="s">
        <v>164</v>
      </c>
      <c r="K147" s="118">
        <v>3</v>
      </c>
      <c r="L147" s="51"/>
      <c r="M147" s="118" t="s">
        <v>197</v>
      </c>
      <c r="N147" s="118">
        <v>3.5</v>
      </c>
      <c r="O147" s="51"/>
      <c r="P147" s="118" t="s">
        <v>119</v>
      </c>
      <c r="Q147" s="118">
        <v>4</v>
      </c>
      <c r="R147" s="51"/>
      <c r="S147" s="243" t="s">
        <v>172</v>
      </c>
      <c r="T147" s="243">
        <v>6</v>
      </c>
      <c r="U147" s="51"/>
      <c r="V147" s="154" t="s">
        <v>135</v>
      </c>
      <c r="W147" s="154">
        <v>0.05</v>
      </c>
      <c r="X147" s="51"/>
      <c r="Y147" s="359" t="s">
        <v>395</v>
      </c>
      <c r="Z147" s="159">
        <v>2</v>
      </c>
      <c r="AA147" s="51"/>
      <c r="AB147" s="136"/>
      <c r="AC147" s="133"/>
      <c r="AD147" s="133"/>
      <c r="AE147" s="104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60"/>
      <c r="AU147" s="60"/>
      <c r="AV147" s="60"/>
      <c r="AW147" s="60"/>
      <c r="AX147" s="60"/>
      <c r="AY147" s="60"/>
      <c r="AZ147" s="60"/>
    </row>
    <row r="148" spans="1:52" ht="16.5">
      <c r="A148" s="219"/>
      <c r="B148" s="129"/>
      <c r="C148" s="130"/>
      <c r="D148" s="130"/>
      <c r="E148" s="204"/>
      <c r="F148" s="130"/>
      <c r="G148" s="130"/>
      <c r="H148" s="205"/>
      <c r="I148" s="131"/>
      <c r="J148" s="118"/>
      <c r="K148" s="118"/>
      <c r="L148" s="51"/>
      <c r="M148" s="118" t="s">
        <v>182</v>
      </c>
      <c r="N148" s="118"/>
      <c r="O148" s="51"/>
      <c r="P148" s="118" t="s">
        <v>118</v>
      </c>
      <c r="Q148" s="314">
        <v>0.05</v>
      </c>
      <c r="R148" s="51"/>
      <c r="S148" s="350" t="s">
        <v>119</v>
      </c>
      <c r="T148" s="350">
        <v>0.5</v>
      </c>
      <c r="U148" s="51"/>
      <c r="V148" s="159"/>
      <c r="W148" s="159"/>
      <c r="X148" s="51"/>
      <c r="Y148" s="159"/>
      <c r="Z148" s="159"/>
      <c r="AA148" s="51"/>
      <c r="AB148" s="136"/>
      <c r="AC148" s="133"/>
      <c r="AD148" s="133"/>
      <c r="AE148" s="104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60"/>
      <c r="AU148" s="60"/>
      <c r="AV148" s="60"/>
      <c r="AW148" s="60"/>
      <c r="AX148" s="60"/>
      <c r="AY148" s="60"/>
      <c r="AZ148" s="60"/>
    </row>
    <row r="149" spans="1:52" ht="16.5">
      <c r="A149" s="219"/>
      <c r="B149" s="129"/>
      <c r="C149" s="130"/>
      <c r="D149" s="130"/>
      <c r="E149" s="204"/>
      <c r="F149" s="130"/>
      <c r="G149" s="130"/>
      <c r="H149" s="205"/>
      <c r="I149" s="131"/>
      <c r="J149" s="118"/>
      <c r="K149" s="118"/>
      <c r="L149" s="51"/>
      <c r="M149" s="118"/>
      <c r="N149" s="118"/>
      <c r="O149" s="51"/>
      <c r="P149" s="118"/>
      <c r="Q149" s="314"/>
      <c r="R149" s="51"/>
      <c r="S149" s="350" t="s">
        <v>118</v>
      </c>
      <c r="T149" s="350">
        <v>0.05</v>
      </c>
      <c r="U149" s="51"/>
      <c r="V149" s="159"/>
      <c r="W149" s="159"/>
      <c r="X149" s="51"/>
      <c r="Y149" s="159"/>
      <c r="Z149" s="159"/>
      <c r="AA149" s="51"/>
      <c r="AB149" s="136"/>
      <c r="AC149" s="133"/>
      <c r="AD149" s="133"/>
      <c r="AE149" s="104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60"/>
      <c r="AU149" s="60"/>
      <c r="AV149" s="60"/>
      <c r="AW149" s="60"/>
      <c r="AX149" s="60"/>
      <c r="AY149" s="60"/>
      <c r="AZ149" s="60"/>
    </row>
    <row r="150" spans="1:52" ht="16.5">
      <c r="A150" s="219"/>
      <c r="B150" s="129"/>
      <c r="C150" s="130"/>
      <c r="D150" s="130"/>
      <c r="E150" s="204"/>
      <c r="F150" s="130"/>
      <c r="G150" s="130"/>
      <c r="H150" s="205"/>
      <c r="I150" s="131"/>
      <c r="J150" s="118"/>
      <c r="K150" s="118"/>
      <c r="L150" s="51"/>
      <c r="M150" s="118"/>
      <c r="N150" s="118"/>
      <c r="O150" s="51"/>
      <c r="P150" s="118"/>
      <c r="Q150" s="118"/>
      <c r="R150" s="51"/>
      <c r="S150" s="118"/>
      <c r="T150" s="118"/>
      <c r="U150" s="51"/>
      <c r="V150" s="159"/>
      <c r="W150" s="159"/>
      <c r="X150" s="51"/>
      <c r="Y150" s="159"/>
      <c r="Z150" s="159"/>
      <c r="AA150" s="51"/>
      <c r="AB150" s="136"/>
      <c r="AC150" s="133"/>
      <c r="AD150" s="133"/>
      <c r="AE150" s="104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60"/>
      <c r="AU150" s="60"/>
      <c r="AV150" s="60"/>
      <c r="AW150" s="60"/>
      <c r="AX150" s="60"/>
      <c r="AY150" s="60"/>
      <c r="AZ150" s="60"/>
    </row>
    <row r="151" spans="1:52" ht="17.25" thickBot="1">
      <c r="A151" s="220"/>
      <c r="B151" s="150"/>
      <c r="C151" s="208"/>
      <c r="D151" s="208"/>
      <c r="E151" s="209"/>
      <c r="F151" s="208"/>
      <c r="G151" s="208"/>
      <c r="H151" s="210"/>
      <c r="I151" s="211"/>
      <c r="J151" s="313"/>
      <c r="K151" s="313"/>
      <c r="L151" s="146"/>
      <c r="M151" s="308"/>
      <c r="N151" s="308"/>
      <c r="O151" s="146"/>
      <c r="P151" s="313"/>
      <c r="Q151" s="313"/>
      <c r="R151" s="146"/>
      <c r="S151" s="313"/>
      <c r="T151" s="313"/>
      <c r="U151" s="146"/>
      <c r="V151" s="212"/>
      <c r="W151" s="212"/>
      <c r="X151" s="146"/>
      <c r="Y151" s="300"/>
      <c r="Z151" s="300"/>
      <c r="AA151" s="146"/>
      <c r="AB151" s="147"/>
      <c r="AC151" s="134"/>
      <c r="AD151" s="134"/>
      <c r="AE151" s="105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T151" s="60"/>
      <c r="AU151" s="60"/>
      <c r="AV151" s="60"/>
      <c r="AW151" s="60"/>
      <c r="AX151" s="60"/>
      <c r="AY151" s="60"/>
      <c r="AZ151" s="60"/>
    </row>
    <row r="152" spans="1:52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0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0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0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0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0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0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0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0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0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0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0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0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0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0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0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0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0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0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0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0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0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0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0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0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0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0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0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0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0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0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0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0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0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0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0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0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0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0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0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0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0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0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0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0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0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0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0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0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0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0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0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0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0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0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0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0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0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0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0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0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0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0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0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0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0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0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0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0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0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0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0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0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0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0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0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0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0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0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0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0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0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0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0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0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0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0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0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0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0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0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0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0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0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0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0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0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0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0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0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0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0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0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0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0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0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0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0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0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0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0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0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0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0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0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0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0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0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0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0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0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0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0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0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0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0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0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0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0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0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0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0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0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0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0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0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0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0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0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0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0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0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0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0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0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0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0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0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0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0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0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0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0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0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0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0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0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0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0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0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00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0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00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0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00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0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00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0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00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0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00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0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2:45" ht="15.75"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00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0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2:45" ht="15.75"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00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0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2:45" ht="15.75"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0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0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2:45" ht="15.75"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0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0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2:45" ht="15.75"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0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0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2:45" ht="15.75"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00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0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2:45" ht="15.75"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00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0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2:45" ht="15.75"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00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0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2:45" ht="15.75"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0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0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2:45" ht="15.75"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0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0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2:45" ht="15.75"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0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0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2:45" ht="15.75"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0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0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2:45" ht="15.75"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00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0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2:45" ht="15.75"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00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0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2:45" ht="15.75"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00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0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2:45" ht="15.75"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00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0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2:45" ht="15.75"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00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0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2:45" ht="15.75"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00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0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2:45" ht="15.75"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00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0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2:45" ht="15.75"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00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0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2:45" ht="15.75"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00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0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2:45" ht="15.75"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00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0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2:45" ht="15.75"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00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0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2:45" ht="15.75"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00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0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2:45" ht="15.75"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00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0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2:45" ht="15.75"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00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0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2:45" ht="15.75"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00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0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2:45" ht="15.75"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00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0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2:45" ht="15.75"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00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0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2:45" ht="15.75"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00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0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2:45" ht="15.75"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00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0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2:45" ht="15.75"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00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0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2:45" ht="15.75"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00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0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2:45" ht="15.75"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00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0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2:45" ht="15.75"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00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0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2:45" ht="15.75"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00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0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2:45" ht="15.75"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00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0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2:45" ht="15.75"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00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0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2:45" ht="15.75"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00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0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2:45" ht="15.75"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00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0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2:45" ht="15.75"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00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0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2:45" ht="15.75"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00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0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2:45" ht="15.75"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00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0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2:45" ht="15.75"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00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0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2:45" ht="15.75"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00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0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2:45" ht="15.75"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00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0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2:45" ht="15.75"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00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0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2:45" ht="15.75"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00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0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2:45" ht="15.75"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00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0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2:45" ht="15.75"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00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0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2:45" ht="15.75"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00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0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2:45" ht="15.75"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00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0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2:45" ht="15.75"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00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0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2:45" ht="15.75"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00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0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2:45" ht="15.75"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00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0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2:45" ht="15.75"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00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0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2:45" ht="15.75"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00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0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2:45" ht="15.75"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00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0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2:45" ht="15.75"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00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0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2:45" ht="15.75"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00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0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2:45" ht="15.75"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00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0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2:45" ht="15.75"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00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0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2:45" ht="15.75"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00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0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2:45" ht="15.75"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0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0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00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0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00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0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00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0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00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0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00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0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00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0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00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0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00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0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00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0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00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0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00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0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00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0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00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0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00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0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00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0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00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0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00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0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00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0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00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0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00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0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00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0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00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0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00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0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00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0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00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0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00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0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00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0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00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0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00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0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00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0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00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0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00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0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00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0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00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0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00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0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00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0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00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0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00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0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00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0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00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0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00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0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00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0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00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0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00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0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00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0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00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0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00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0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00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0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00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0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00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0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00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0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00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0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00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0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00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0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00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0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00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0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00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0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00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0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00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0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00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0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00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0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00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0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00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0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00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0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00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0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00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0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00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0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00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0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00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0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00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0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00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0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00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0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00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0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00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0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00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0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00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0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00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0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00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0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00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0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00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0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00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0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00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0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00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0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00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0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00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0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00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0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00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0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00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0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00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0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00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0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00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0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00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0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00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0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00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0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00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0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00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0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00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0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0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0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00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0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00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0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00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0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00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0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00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0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00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0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00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0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00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0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00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0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00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0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00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0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00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0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0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0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00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0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00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0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00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0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00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0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00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0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00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0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00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0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00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0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00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0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00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0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00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0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00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0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00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0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00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0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00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0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00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0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00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0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00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0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00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0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00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0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00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0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00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0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00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0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0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0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00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0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00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0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00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0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00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0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00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0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00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0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00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0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00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0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00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0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00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0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00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0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00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0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00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0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00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0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00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0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00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0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00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0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00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0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00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0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00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0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00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0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00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0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00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0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00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0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00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0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0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0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00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0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00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0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00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0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00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0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00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0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00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0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00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0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00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0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00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0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00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0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00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0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00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0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00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0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00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0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00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0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00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0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00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0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00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0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00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0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00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0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00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0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00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0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00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0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00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0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00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0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00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0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00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0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00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0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00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0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00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0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00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0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00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0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00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0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00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0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00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0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00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0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00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0"/>
      <c r="AA502" s="1"/>
      <c r="AB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00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0"/>
      <c r="AA503" s="1"/>
      <c r="AB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00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0"/>
      <c r="AA504" s="1"/>
      <c r="AB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00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0"/>
      <c r="AA505" s="1"/>
      <c r="AB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00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0"/>
      <c r="AA506" s="1"/>
      <c r="AB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00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0"/>
      <c r="AA507" s="1"/>
      <c r="AB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00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0"/>
      <c r="AA508" s="1"/>
      <c r="AB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00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0"/>
      <c r="AA509" s="1"/>
      <c r="AB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00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0"/>
      <c r="AA510" s="1"/>
      <c r="AB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00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0"/>
      <c r="AA511" s="1"/>
      <c r="AB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00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0"/>
      <c r="AA512" s="1"/>
      <c r="AB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00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0"/>
      <c r="AA513" s="1"/>
      <c r="AB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00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0"/>
      <c r="AA514" s="1"/>
      <c r="AB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00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0"/>
      <c r="AA515" s="1"/>
      <c r="AB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00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0"/>
      <c r="AA516" s="1"/>
      <c r="AB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00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0"/>
      <c r="AA517" s="1"/>
      <c r="AB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00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0"/>
      <c r="AA518" s="1"/>
      <c r="AB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00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0"/>
      <c r="AA519" s="1"/>
      <c r="AB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00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0"/>
      <c r="AA520" s="1"/>
      <c r="AB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00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0"/>
      <c r="AA521" s="1"/>
      <c r="AB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00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0"/>
      <c r="AA522" s="1"/>
      <c r="AB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00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0"/>
      <c r="AA523" s="1"/>
      <c r="AB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</sheetData>
  <mergeCells count="13">
    <mergeCell ref="A1:I1"/>
    <mergeCell ref="A3:AC3"/>
    <mergeCell ref="J54:K54"/>
    <mergeCell ref="J68:K68"/>
    <mergeCell ref="M68:N68"/>
    <mergeCell ref="P54:Q54"/>
    <mergeCell ref="P68:Q68"/>
    <mergeCell ref="P117:Q117"/>
    <mergeCell ref="S54:T54"/>
    <mergeCell ref="S82:T82"/>
    <mergeCell ref="S117:T117"/>
    <mergeCell ref="Y40:Z40"/>
    <mergeCell ref="Y68:Z68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view="pageBreakPreview" zoomScale="80" zoomScaleNormal="90" zoomScaleSheetLayoutView="80" workbookViewId="0">
      <pane ySplit="4" topLeftCell="A8" activePane="bottomLeft" state="frozen"/>
      <selection pane="bottomLeft" activeCell="G20" sqref="G20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417" t="s">
        <v>127</v>
      </c>
      <c r="B1" s="411"/>
      <c r="C1" s="411"/>
      <c r="D1" s="411"/>
      <c r="E1" s="418" t="s">
        <v>103</v>
      </c>
      <c r="F1" s="418"/>
      <c r="G1" s="418" t="s">
        <v>161</v>
      </c>
      <c r="H1" s="418"/>
      <c r="I1" s="411" t="s">
        <v>100</v>
      </c>
      <c r="J1" s="411"/>
      <c r="K1" s="411" t="s">
        <v>104</v>
      </c>
      <c r="L1" s="411"/>
      <c r="M1" s="411" t="s">
        <v>95</v>
      </c>
      <c r="N1" s="411"/>
      <c r="O1" s="411" t="s">
        <v>0</v>
      </c>
      <c r="P1" s="412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422" t="s">
        <v>96</v>
      </c>
      <c r="B3" s="415" t="s">
        <v>97</v>
      </c>
      <c r="C3" s="415" t="s">
        <v>67</v>
      </c>
      <c r="D3" s="424" t="s">
        <v>73</v>
      </c>
      <c r="E3" s="415" t="s">
        <v>68</v>
      </c>
      <c r="F3" s="413" t="s">
        <v>74</v>
      </c>
      <c r="G3" s="415" t="s">
        <v>69</v>
      </c>
      <c r="H3" s="413" t="s">
        <v>75</v>
      </c>
      <c r="I3" s="415" t="s">
        <v>70</v>
      </c>
      <c r="J3" s="413" t="s">
        <v>76</v>
      </c>
      <c r="K3" s="415" t="s">
        <v>71</v>
      </c>
      <c r="L3" s="413" t="s">
        <v>77</v>
      </c>
      <c r="M3" s="415" t="s">
        <v>72</v>
      </c>
      <c r="N3" s="413" t="s">
        <v>78</v>
      </c>
      <c r="O3" s="415" t="s">
        <v>98</v>
      </c>
      <c r="P3" s="415" t="s">
        <v>99</v>
      </c>
      <c r="Q3" s="419" t="s">
        <v>94</v>
      </c>
      <c r="R3" s="420"/>
      <c r="S3" s="420"/>
      <c r="T3" s="420"/>
      <c r="U3" s="420"/>
      <c r="V3" s="420"/>
      <c r="W3" s="421"/>
    </row>
    <row r="4" spans="1:23" ht="15.75" customHeight="1" thickBot="1">
      <c r="A4" s="423"/>
      <c r="B4" s="416"/>
      <c r="C4" s="416"/>
      <c r="D4" s="425"/>
      <c r="E4" s="416"/>
      <c r="F4" s="414"/>
      <c r="G4" s="416"/>
      <c r="H4" s="414"/>
      <c r="I4" s="416"/>
      <c r="J4" s="414"/>
      <c r="K4" s="416"/>
      <c r="L4" s="414"/>
      <c r="M4" s="416"/>
      <c r="N4" s="414"/>
      <c r="O4" s="416"/>
      <c r="P4" s="416"/>
      <c r="Q4" s="155" t="s">
        <v>79</v>
      </c>
      <c r="R4" s="156" t="s">
        <v>80</v>
      </c>
      <c r="S4" s="156" t="s">
        <v>81</v>
      </c>
      <c r="T4" s="156" t="s">
        <v>82</v>
      </c>
      <c r="U4" s="156" t="s">
        <v>83</v>
      </c>
      <c r="V4" s="156" t="s">
        <v>84</v>
      </c>
      <c r="W4" s="157" t="s">
        <v>85</v>
      </c>
    </row>
    <row r="5" spans="1:23" ht="18.75" customHeight="1">
      <c r="A5" s="120">
        <v>45778</v>
      </c>
      <c r="B5" s="50" t="str">
        <f>'非偏鄉國中(葷)'!AE5</f>
        <v>l4</v>
      </c>
      <c r="C5" s="50" t="str">
        <f>'非偏鄉國中(葷)'!AF5</f>
        <v>糙米飯</v>
      </c>
      <c r="D5" s="68" t="str">
        <f>'非偏鄉國中(葷)'!AG5</f>
        <v xml:space="preserve">米 糙米    </v>
      </c>
      <c r="E5" s="50" t="str">
        <f>'非偏鄉國中(葷)'!AH5</f>
        <v>三杯雞</v>
      </c>
      <c r="F5" s="68" t="str">
        <f>'非偏鄉國中(葷)'!AI5</f>
        <v xml:space="preserve">肉雞 洋蔥 胡蘿蔔 九層塔 大蒜 </v>
      </c>
      <c r="G5" s="50" t="str">
        <f>'非偏鄉國中(葷)'!AJ5</f>
        <v>蛋香時蔬</v>
      </c>
      <c r="H5" s="68" t="str">
        <f>'非偏鄉國中(葷)'!AK5</f>
        <v xml:space="preserve">雞蛋 時蔬 乾香菇 大蒜  </v>
      </c>
      <c r="I5" s="50" t="str">
        <f>'非偏鄉國中(葷)'!AL5</f>
        <v>螞蟻上樹</v>
      </c>
      <c r="J5" s="68" t="str">
        <f>'非偏鄉國中(葷)'!AM5</f>
        <v xml:space="preserve">豬絞肉 冬粉 時蔬 乾木耳 大蒜 </v>
      </c>
      <c r="K5" s="50" t="str">
        <f>'非偏鄉國中(葷)'!AN5</f>
        <v>時蔬</v>
      </c>
      <c r="L5" s="68" t="str">
        <f>'非偏鄉國中(葷)'!AO5</f>
        <v xml:space="preserve">時蔬 大蒜    </v>
      </c>
      <c r="M5" s="50" t="str">
        <f>'非偏鄉國中(葷)'!AP5</f>
        <v>仙草甜湯</v>
      </c>
      <c r="N5" s="68" t="str">
        <f>'非偏鄉國中(葷)'!AQ5</f>
        <v xml:space="preserve">仙草凍 紅砂糖    </v>
      </c>
      <c r="O5" s="50" t="str">
        <f>'非偏鄉國中(葷)'!AR5</f>
        <v>點心</v>
      </c>
      <c r="P5" s="267">
        <f>'非偏鄉國中(葷)'!AS5</f>
        <v>0</v>
      </c>
      <c r="Q5" s="273">
        <f>'非偏鄉國中(葷)'!AT5</f>
        <v>5.8</v>
      </c>
      <c r="R5" s="50">
        <f>'非偏鄉國中(葷)'!AU5</f>
        <v>2.6</v>
      </c>
      <c r="S5" s="50">
        <f>'非偏鄉國中(葷)'!AV5</f>
        <v>2.1</v>
      </c>
      <c r="T5" s="50">
        <f>'非偏鄉國中(葷)'!AW5</f>
        <v>2.4</v>
      </c>
      <c r="U5" s="50">
        <f>'非偏鄉國中(葷)'!AX5</f>
        <v>0</v>
      </c>
      <c r="V5" s="50">
        <f>'非偏鄉國中(葷)'!AY5</f>
        <v>0</v>
      </c>
      <c r="W5" s="85">
        <f>'非偏鄉國中(葷)'!AZ5</f>
        <v>760.4</v>
      </c>
    </row>
    <row r="6" spans="1:23" ht="18.75" customHeight="1" thickBot="1">
      <c r="A6" s="137">
        <f>A5+1</f>
        <v>45779</v>
      </c>
      <c r="B6" s="66" t="str">
        <f>'非偏鄉國中(葷)'!AE12</f>
        <v>l5</v>
      </c>
      <c r="C6" s="66" t="str">
        <f>'非偏鄉國中(葷)'!AF12</f>
        <v>芝麻飯</v>
      </c>
      <c r="D6" s="70" t="str">
        <f>'非偏鄉國中(葷)'!AG12</f>
        <v xml:space="preserve">米 芝麻(熟)    </v>
      </c>
      <c r="E6" s="66" t="str">
        <f>'非偏鄉國中(葷)'!AH12</f>
        <v>塔香絞肉</v>
      </c>
      <c r="F6" s="70" t="str">
        <f>'非偏鄉國中(葷)'!AI12</f>
        <v xml:space="preserve">豬絞肉 時蔬 九層塔 大蒜  </v>
      </c>
      <c r="G6" s="66" t="str">
        <f>'非偏鄉國中(葷)'!AJ12</f>
        <v>紅仁炒蛋</v>
      </c>
      <c r="H6" s="70" t="str">
        <f>'非偏鄉國中(葷)'!AK12</f>
        <v xml:space="preserve">雞蛋 胡蘿蔔 大蒜   </v>
      </c>
      <c r="I6" s="66" t="str">
        <f>'非偏鄉國中(葷)'!AL12</f>
        <v>蔬菜佃煮</v>
      </c>
      <c r="J6" s="70" t="str">
        <f>'非偏鄉國中(葷)'!AM12</f>
        <v>胡蘿蔔 白蘿蔔 米血 四角油豆腐 柴魚片 味醂</v>
      </c>
      <c r="K6" s="66" t="str">
        <f>'非偏鄉國中(葷)'!AN12</f>
        <v>時蔬</v>
      </c>
      <c r="L6" s="70" t="str">
        <f>'非偏鄉國中(葷)'!AO12</f>
        <v xml:space="preserve">時蔬 大蒜    </v>
      </c>
      <c r="M6" s="66" t="str">
        <f>'非偏鄉國中(葷)'!AP12</f>
        <v>味噌豆腐湯</v>
      </c>
      <c r="N6" s="70" t="str">
        <f>'非偏鄉國中(葷)'!AQ12</f>
        <v xml:space="preserve">豆腐 味噌 柴魚片 洋蔥  </v>
      </c>
      <c r="O6" s="66" t="str">
        <f>'非偏鄉國中(葷)'!AR12</f>
        <v>點心</v>
      </c>
      <c r="P6" s="268">
        <f>'非偏鄉國中(葷)'!AS12</f>
        <v>0</v>
      </c>
      <c r="Q6" s="274">
        <f>'非偏鄉國中(葷)'!AT12</f>
        <v>5.6</v>
      </c>
      <c r="R6" s="66">
        <f>'非偏鄉國中(葷)'!AU12</f>
        <v>3.1</v>
      </c>
      <c r="S6" s="66">
        <f>'非偏鄉國中(葷)'!AV12</f>
        <v>2</v>
      </c>
      <c r="T6" s="66">
        <f>'非偏鄉國中(葷)'!AW12</f>
        <v>2.5</v>
      </c>
      <c r="U6" s="66">
        <f>'非偏鄉國中(葷)'!AX12</f>
        <v>0</v>
      </c>
      <c r="V6" s="66">
        <f>'非偏鄉國中(葷)'!AY12</f>
        <v>0</v>
      </c>
      <c r="W6" s="87">
        <f>'非偏鄉國中(葷)'!AZ12</f>
        <v>781.7</v>
      </c>
    </row>
    <row r="7" spans="1:23" ht="18.75" customHeight="1">
      <c r="A7" s="120">
        <f>A6+3</f>
        <v>45782</v>
      </c>
      <c r="B7" s="50" t="str">
        <f>'非偏鄉國中(葷)'!AE19</f>
        <v>m1</v>
      </c>
      <c r="C7" s="50" t="str">
        <f>'非偏鄉國中(葷)'!AF19</f>
        <v>白米飯</v>
      </c>
      <c r="D7" s="68" t="str">
        <f>'非偏鄉國中(葷)'!AG19</f>
        <v xml:space="preserve">米     </v>
      </c>
      <c r="E7" s="50" t="str">
        <f>'非偏鄉國中(葷)'!AH19</f>
        <v>家常豬腳</v>
      </c>
      <c r="F7" s="68" t="str">
        <f>'非偏鄉國中(葷)'!AI19</f>
        <v xml:space="preserve">豬腳 豬後腿肉 麻竹筍干 大蒜  </v>
      </c>
      <c r="G7" s="50" t="str">
        <f>'非偏鄉國中(葷)'!AJ19</f>
        <v>海結豆干</v>
      </c>
      <c r="H7" s="68" t="str">
        <f>'非偏鄉國中(葷)'!AK19</f>
        <v xml:space="preserve">乾海帶 豆干 大蒜   </v>
      </c>
      <c r="I7" s="50" t="str">
        <f>'非偏鄉國中(葷)'!AL19</f>
        <v>奶油白菜</v>
      </c>
      <c r="J7" s="68" t="str">
        <f>'非偏鄉國中(葷)'!AM19</f>
        <v xml:space="preserve">結球白菜 鴻喜菇 大蒜 奶油(固態)  </v>
      </c>
      <c r="K7" s="50" t="str">
        <f>'非偏鄉國中(葷)'!AN19</f>
        <v>時蔬</v>
      </c>
      <c r="L7" s="68" t="str">
        <f>'非偏鄉國中(葷)'!AO19</f>
        <v xml:space="preserve">時蔬 大蒜    </v>
      </c>
      <c r="M7" s="50" t="str">
        <f>'非偏鄉國中(葷)'!AP19</f>
        <v>蘿蔔大骨湯</v>
      </c>
      <c r="N7" s="68" t="str">
        <f>'非偏鄉國中(葷)'!AQ19</f>
        <v xml:space="preserve">白蘿蔔 大骨 胡蘿蔔 薑  </v>
      </c>
      <c r="O7" s="50" t="str">
        <f>'非偏鄉國中(葷)'!AR19</f>
        <v>點心</v>
      </c>
      <c r="P7" s="267">
        <f>'非偏鄉國中(葷)'!AS19</f>
        <v>0</v>
      </c>
      <c r="Q7" s="273">
        <f>'非偏鄉國中(葷)'!AT19</f>
        <v>5</v>
      </c>
      <c r="R7" s="50">
        <f>'非偏鄉國中(葷)'!AU19</f>
        <v>2.7</v>
      </c>
      <c r="S7" s="50">
        <f>'非偏鄉國中(葷)'!AV19</f>
        <v>2.5</v>
      </c>
      <c r="T7" s="50">
        <f>'非偏鄉國中(葷)'!AW19</f>
        <v>2.6</v>
      </c>
      <c r="U7" s="50">
        <f>'非偏鄉國中(葷)'!AX19</f>
        <v>0</v>
      </c>
      <c r="V7" s="50">
        <f>'非偏鄉國中(葷)'!AY19</f>
        <v>0</v>
      </c>
      <c r="W7" s="85">
        <f>'非偏鄉國中(葷)'!AZ19</f>
        <v>733.2</v>
      </c>
    </row>
    <row r="8" spans="1:23" ht="18.75" customHeight="1">
      <c r="A8" s="121">
        <f>A7+1</f>
        <v>45783</v>
      </c>
      <c r="B8" s="65" t="str">
        <f>'非偏鄉國中(葷)'!AE26</f>
        <v>m2</v>
      </c>
      <c r="C8" s="65" t="str">
        <f>'非偏鄉國中(葷)'!AF26</f>
        <v>糙米飯</v>
      </c>
      <c r="D8" s="69" t="str">
        <f>'非偏鄉國中(葷)'!AG26</f>
        <v xml:space="preserve">米 糙米    </v>
      </c>
      <c r="E8" s="65" t="str">
        <f>'非偏鄉國中(葷)'!AH26</f>
        <v>沙茶鮮魚</v>
      </c>
      <c r="F8" s="69" t="str">
        <f>'非偏鄉國中(葷)'!AI26</f>
        <v xml:space="preserve">鮮魚丁 冷凍玉米筍 洋蔥 沙茶醬  </v>
      </c>
      <c r="G8" s="65" t="str">
        <f>'非偏鄉國中(葷)'!AJ26</f>
        <v>刈薯炒蛋</v>
      </c>
      <c r="H8" s="69" t="str">
        <f>'非偏鄉國中(葷)'!AK26</f>
        <v xml:space="preserve">刈薯 雞蛋 胡蘿蔔   </v>
      </c>
      <c r="I8" s="65" t="str">
        <f>'非偏鄉國中(葷)'!AL26</f>
        <v>麵筋玉菜</v>
      </c>
      <c r="J8" s="69" t="str">
        <f>'非偏鄉國中(葷)'!AM26</f>
        <v xml:space="preserve">甘藍 麵筋泡 大蒜   </v>
      </c>
      <c r="K8" s="65" t="str">
        <f>'非偏鄉國中(葷)'!AN26</f>
        <v>時蔬</v>
      </c>
      <c r="L8" s="69" t="str">
        <f>'非偏鄉國中(葷)'!AO26</f>
        <v xml:space="preserve">時蔬 大蒜    </v>
      </c>
      <c r="M8" s="65" t="str">
        <f>'非偏鄉國中(葷)'!AP26</f>
        <v>紫菜菇菇湯</v>
      </c>
      <c r="N8" s="69" t="str">
        <f>'非偏鄉國中(葷)'!AQ26</f>
        <v xml:space="preserve">紫菜 珍菇 薑   </v>
      </c>
      <c r="O8" s="65" t="str">
        <f>'非偏鄉國中(葷)'!AR26</f>
        <v>點心</v>
      </c>
      <c r="P8" s="269">
        <f>'非偏鄉國中(葷)'!AS26</f>
        <v>0</v>
      </c>
      <c r="Q8" s="275">
        <f>'非偏鄉國中(葷)'!AT26</f>
        <v>5</v>
      </c>
      <c r="R8" s="65">
        <f>'非偏鄉國中(葷)'!AU26</f>
        <v>2.8</v>
      </c>
      <c r="S8" s="65">
        <f>'非偏鄉國中(葷)'!AV26</f>
        <v>2.4</v>
      </c>
      <c r="T8" s="65">
        <f>'非偏鄉國中(葷)'!AW26</f>
        <v>2.6</v>
      </c>
      <c r="U8" s="65">
        <f>'非偏鄉國中(葷)'!AX26</f>
        <v>0</v>
      </c>
      <c r="V8" s="65">
        <f>'非偏鄉國中(葷)'!AY26</f>
        <v>0</v>
      </c>
      <c r="W8" s="86">
        <f>'非偏鄉國中(葷)'!AZ26</f>
        <v>735.5</v>
      </c>
    </row>
    <row r="9" spans="1:23" ht="18.75" customHeight="1">
      <c r="A9" s="121">
        <f>A8+1</f>
        <v>45784</v>
      </c>
      <c r="B9" s="65" t="str">
        <f>'非偏鄉國中(葷)'!AE33</f>
        <v>m3</v>
      </c>
      <c r="C9" s="65" t="str">
        <f>'非偏鄉國中(葷)'!AF33</f>
        <v>刈包特餐</v>
      </c>
      <c r="D9" s="69" t="str">
        <f>'非偏鄉國中(葷)'!AG33</f>
        <v xml:space="preserve">刈包     </v>
      </c>
      <c r="E9" s="65" t="str">
        <f>'非偏鄉國中(葷)'!AH33</f>
        <v>香滷肉排</v>
      </c>
      <c r="F9" s="69" t="str">
        <f>'非偏鄉國中(葷)'!AI33</f>
        <v xml:space="preserve">肉排 大蒜    </v>
      </c>
      <c r="G9" s="65" t="str">
        <f>'非偏鄉國中(葷)'!AJ33</f>
        <v>刈包配料</v>
      </c>
      <c r="H9" s="69" t="str">
        <f>'非偏鄉國中(葷)'!AK33</f>
        <v xml:space="preserve">絞肉 酸菜 胡蘿蔔 大蒜  </v>
      </c>
      <c r="I9" s="65" t="str">
        <f>'非偏鄉國中(葷)'!AL33</f>
        <v>塔香鮑菇</v>
      </c>
      <c r="J9" s="69" t="str">
        <f>'非偏鄉國中(葷)'!AM33</f>
        <v xml:space="preserve">杏鮑菇 薑 九層塔   </v>
      </c>
      <c r="K9" s="65" t="str">
        <f>'非偏鄉國中(葷)'!AN33</f>
        <v>時蔬</v>
      </c>
      <c r="L9" s="69" t="str">
        <f>'非偏鄉國中(葷)'!AO33</f>
        <v xml:space="preserve">時蔬 大蒜    </v>
      </c>
      <c r="M9" s="65" t="str">
        <f>'非偏鄉國中(葷)'!AP33</f>
        <v>麵線糊</v>
      </c>
      <c r="N9" s="69" t="str">
        <f>'非偏鄉國中(葷)'!AQ33</f>
        <v>麵線 豬後腿肉 脆筍絲 胡蘿蔔 乾木耳 柴魚片</v>
      </c>
      <c r="O9" s="65" t="str">
        <f>'非偏鄉國中(葷)'!AR33</f>
        <v>點心</v>
      </c>
      <c r="P9" s="269">
        <f>'非偏鄉國中(葷)'!AS33</f>
        <v>0</v>
      </c>
      <c r="Q9" s="275">
        <f>'非偏鄉國中(葷)'!AT33</f>
        <v>5</v>
      </c>
      <c r="R9" s="65">
        <f>'非偏鄉國中(葷)'!AU33</f>
        <v>2.5</v>
      </c>
      <c r="S9" s="65">
        <f>'非偏鄉國中(葷)'!AV33</f>
        <v>2.1</v>
      </c>
      <c r="T9" s="65">
        <f>'非偏鄉國中(葷)'!AW33</f>
        <v>2.2999999999999998</v>
      </c>
      <c r="U9" s="65">
        <f>'非偏鄉國中(葷)'!AX33</f>
        <v>0</v>
      </c>
      <c r="V9" s="65">
        <f>'非偏鄉國中(葷)'!AY33</f>
        <v>0</v>
      </c>
      <c r="W9" s="86">
        <f>'非偏鄉國中(葷)'!AZ33</f>
        <v>690.7</v>
      </c>
    </row>
    <row r="10" spans="1:23" ht="18.75" customHeight="1">
      <c r="A10" s="121">
        <f>A9+1</f>
        <v>45785</v>
      </c>
      <c r="B10" s="65" t="str">
        <f>'非偏鄉國中(葷)'!AE40</f>
        <v>m4</v>
      </c>
      <c r="C10" s="65" t="str">
        <f>'非偏鄉國中(葷)'!AF40</f>
        <v>糙米飯</v>
      </c>
      <c r="D10" s="69" t="str">
        <f>'非偏鄉國中(葷)'!AG40</f>
        <v xml:space="preserve">米 糙米    </v>
      </c>
      <c r="E10" s="65" t="str">
        <f>'非偏鄉國中(葷)'!AH40</f>
        <v>照燒雞</v>
      </c>
      <c r="F10" s="69" t="str">
        <f>'非偏鄉國中(葷)'!AI40</f>
        <v xml:space="preserve">肉雞 洋蔥 胡蘿蔔 醬油 紅砂糖 </v>
      </c>
      <c r="G10" s="65" t="str">
        <f>'非偏鄉國中(葷)'!AJ40</f>
        <v>絲瓜蛋豆腐</v>
      </c>
      <c r="H10" s="69" t="str">
        <f>'非偏鄉國中(葷)'!AK40</f>
        <v xml:space="preserve">豆腐 絲瓜 雞蛋 大蒜  </v>
      </c>
      <c r="I10" s="65" t="str">
        <f>'非偏鄉國中(葷)'!AL40</f>
        <v>火腿豆芽</v>
      </c>
      <c r="J10" s="69" t="str">
        <f>'非偏鄉國中(葷)'!AM40</f>
        <v xml:space="preserve">綠豆芽 切片火腿(豬肉) 韮菜 胡蘿蔔 大蒜 </v>
      </c>
      <c r="K10" s="65" t="str">
        <f>'非偏鄉國中(葷)'!AN40</f>
        <v>時蔬</v>
      </c>
      <c r="L10" s="69" t="str">
        <f>'非偏鄉國中(葷)'!AO40</f>
        <v xml:space="preserve">時蔬 大蒜    </v>
      </c>
      <c r="M10" s="65" t="str">
        <f>'非偏鄉國中(葷)'!AP40</f>
        <v>冬瓜銀耳湯</v>
      </c>
      <c r="N10" s="69" t="str">
        <f>'非偏鄉國中(葷)'!AQ40</f>
        <v xml:space="preserve">冬瓜糖磚 乾銀耳 紅砂糖   </v>
      </c>
      <c r="O10" s="65" t="str">
        <f>'非偏鄉國中(葷)'!AR40</f>
        <v>點心</v>
      </c>
      <c r="P10" s="269">
        <f>'非偏鄉國中(葷)'!AS40</f>
        <v>0</v>
      </c>
      <c r="Q10" s="275">
        <f>'非偏鄉國中(葷)'!AT40</f>
        <v>5</v>
      </c>
      <c r="R10" s="65">
        <f>'非偏鄉國中(葷)'!AU40</f>
        <v>3</v>
      </c>
      <c r="S10" s="65">
        <f>'非偏鄉國中(葷)'!AV40</f>
        <v>2.1</v>
      </c>
      <c r="T10" s="65">
        <f>'非偏鄉國中(葷)'!AW40</f>
        <v>2.5</v>
      </c>
      <c r="U10" s="65">
        <f>'非偏鄉國中(葷)'!AX40</f>
        <v>0</v>
      </c>
      <c r="V10" s="65">
        <f>'非偏鄉國中(葷)'!AY40</f>
        <v>0</v>
      </c>
      <c r="W10" s="86">
        <f>'非偏鄉國中(葷)'!AZ40</f>
        <v>735.4</v>
      </c>
    </row>
    <row r="11" spans="1:23" ht="18.75" customHeight="1" thickBot="1">
      <c r="A11" s="137">
        <f>A10+1</f>
        <v>45786</v>
      </c>
      <c r="B11" s="66" t="str">
        <f>'非偏鄉國中(葷)'!AE47</f>
        <v>m5</v>
      </c>
      <c r="C11" s="66" t="str">
        <f>'非偏鄉國中(葷)'!AF47</f>
        <v>燕麥飯</v>
      </c>
      <c r="D11" s="70" t="str">
        <f>'非偏鄉國中(葷)'!AG47</f>
        <v xml:space="preserve">米 燕麥    </v>
      </c>
      <c r="E11" s="66" t="str">
        <f>'非偏鄉國中(葷)'!AH47</f>
        <v>壽喜肉片</v>
      </c>
      <c r="F11" s="70" t="str">
        <f>'非偏鄉國中(葷)'!AI47</f>
        <v xml:space="preserve">豬後腿肉 洋蔥 大蒜   </v>
      </c>
      <c r="G11" s="66" t="str">
        <f>'非偏鄉國中(葷)'!AJ47</f>
        <v>韓式年糕</v>
      </c>
      <c r="H11" s="70" t="str">
        <f>'非偏鄉國中(葷)'!AK47</f>
        <v xml:space="preserve">韓式包餡年糕 韓式辣醬 芝麻(熟) 韓式泡菜 甘藍 </v>
      </c>
      <c r="I11" s="66" t="str">
        <f>'非偏鄉國中(葷)'!AL47</f>
        <v>韓風拌菜</v>
      </c>
      <c r="J11" s="70" t="str">
        <f>'非偏鄉國中(葷)'!AM47</f>
        <v>黃豆芽 乾裙帶菜 豆包 芝麻(熟) 香油 大蒜</v>
      </c>
      <c r="K11" s="66" t="str">
        <f>'非偏鄉國中(葷)'!AN47</f>
        <v>時蔬</v>
      </c>
      <c r="L11" s="70" t="str">
        <f>'非偏鄉國中(葷)'!AO47</f>
        <v xml:space="preserve">時蔬 大蒜    </v>
      </c>
      <c r="M11" s="66" t="str">
        <f>'非偏鄉國中(葷)'!AP47</f>
        <v>味噌湯</v>
      </c>
      <c r="N11" s="70" t="str">
        <f>'非偏鄉國中(葷)'!AQ47</f>
        <v xml:space="preserve">豆腐 味噌 柴魚片 時蔬  </v>
      </c>
      <c r="O11" s="66" t="str">
        <f>'非偏鄉國中(葷)'!AR47</f>
        <v>點心</v>
      </c>
      <c r="P11" s="268" t="str">
        <f>'非偏鄉國中(葷)'!AS47</f>
        <v>有機豆奶</v>
      </c>
      <c r="Q11" s="274">
        <f>'非偏鄉國中(葷)'!AT47</f>
        <v>6.1</v>
      </c>
      <c r="R11" s="66">
        <f>'非偏鄉國中(葷)'!AU47</f>
        <v>2.5</v>
      </c>
      <c r="S11" s="66">
        <f>'非偏鄉國中(葷)'!AV47</f>
        <v>2.1</v>
      </c>
      <c r="T11" s="66">
        <f>'非偏鄉國中(葷)'!AW47</f>
        <v>2.2999999999999998</v>
      </c>
      <c r="U11" s="66">
        <f>'非偏鄉國中(葷)'!AX47</f>
        <v>0</v>
      </c>
      <c r="V11" s="66">
        <f>'非偏鄉國中(葷)'!AY47</f>
        <v>0</v>
      </c>
      <c r="W11" s="87">
        <f>'非偏鄉國中(葷)'!AZ47</f>
        <v>766.7</v>
      </c>
    </row>
    <row r="12" spans="1:23" ht="18.75" customHeight="1">
      <c r="A12" s="120">
        <f>A11+3</f>
        <v>45789</v>
      </c>
      <c r="B12" s="50" t="str">
        <f>'非偏鄉國中(葷)'!AE54</f>
        <v>n1</v>
      </c>
      <c r="C12" s="50" t="str">
        <f>'非偏鄉國中(葷)'!AF54</f>
        <v>白米飯</v>
      </c>
      <c r="D12" s="68" t="str">
        <f>'非偏鄉國中(葷)'!AG54</f>
        <v xml:space="preserve">米     </v>
      </c>
      <c r="E12" s="50" t="str">
        <f>'非偏鄉國中(葷)'!AH54</f>
        <v>醬醋滷肉</v>
      </c>
      <c r="F12" s="68" t="str">
        <f>'非偏鄉國中(葷)'!AI54</f>
        <v>豬後腿肉 馬鈴薯 胡蘿蔔  大蒜 月桂葉</v>
      </c>
      <c r="G12" s="50" t="str">
        <f>'非偏鄉國中(葷)'!AJ54</f>
        <v>紅仁炒蛋</v>
      </c>
      <c r="H12" s="68" t="str">
        <f>'非偏鄉國中(葷)'!AK54</f>
        <v xml:space="preserve">雞蛋 胡蘿蔔 乾木耳 大蒜  </v>
      </c>
      <c r="I12" s="50" t="str">
        <f>'非偏鄉國中(葷)'!AL54</f>
        <v>蔬香冬粉</v>
      </c>
      <c r="J12" s="68" t="str">
        <f>'非偏鄉國中(葷)'!AM54</f>
        <v>冬粉 時蔬 胡蘿蔔 乾木耳 大蒜 豬絞肉</v>
      </c>
      <c r="K12" s="50" t="str">
        <f>'非偏鄉國中(葷)'!AN54</f>
        <v>時蔬</v>
      </c>
      <c r="L12" s="68" t="str">
        <f>'非偏鄉國中(葷)'!AO54</f>
        <v xml:space="preserve">時蔬 大蒜    </v>
      </c>
      <c r="M12" s="50" t="str">
        <f>'非偏鄉國中(葷)'!AP54</f>
        <v>金針湯</v>
      </c>
      <c r="N12" s="68" t="str">
        <f>'非偏鄉國中(葷)'!AQ54</f>
        <v xml:space="preserve">金針菜乾 榨菜絲 薑   </v>
      </c>
      <c r="O12" s="50" t="str">
        <f>'非偏鄉國中(葷)'!AR54</f>
        <v>點心</v>
      </c>
      <c r="P12" s="267">
        <f>'非偏鄉國中(葷)'!AS54</f>
        <v>0</v>
      </c>
      <c r="Q12" s="273">
        <f>'非偏鄉國中(葷)'!AT54</f>
        <v>5.8</v>
      </c>
      <c r="R12" s="50">
        <f>'非偏鄉國中(葷)'!AU54</f>
        <v>2.2000000000000002</v>
      </c>
      <c r="S12" s="50">
        <f>'非偏鄉國中(葷)'!AV54</f>
        <v>2</v>
      </c>
      <c r="T12" s="50">
        <f>'非偏鄉國中(葷)'!AW54</f>
        <v>2.1</v>
      </c>
      <c r="U12" s="50">
        <f>'非偏鄉國中(葷)'!AX54</f>
        <v>0</v>
      </c>
      <c r="V12" s="50">
        <f>'非偏鄉國中(葷)'!AY54</f>
        <v>0.1</v>
      </c>
      <c r="W12" s="85">
        <f>'非偏鄉國中(葷)'!AZ54</f>
        <v>721.4</v>
      </c>
    </row>
    <row r="13" spans="1:23" ht="18.75" customHeight="1">
      <c r="A13" s="121">
        <f>A12+1</f>
        <v>45790</v>
      </c>
      <c r="B13" s="65" t="str">
        <f>'非偏鄉國中(葷)'!AE61</f>
        <v>n2</v>
      </c>
      <c r="C13" s="65" t="str">
        <f>'非偏鄉國中(葷)'!AF61</f>
        <v>糙米飯</v>
      </c>
      <c r="D13" s="69" t="str">
        <f>'非偏鄉國中(葷)'!AG61</f>
        <v xml:space="preserve">米 糙米    </v>
      </c>
      <c r="E13" s="65" t="str">
        <f>'非偏鄉國中(葷)'!AH61</f>
        <v>紅燒雞翅</v>
      </c>
      <c r="F13" s="69" t="str">
        <f>'非偏鄉國中(葷)'!AI61</f>
        <v xml:space="preserve">三節翅 滷包    </v>
      </c>
      <c r="G13" s="65" t="str">
        <f>'非偏鄉國中(葷)'!AJ61</f>
        <v>蘿蔔黑輪</v>
      </c>
      <c r="H13" s="69" t="str">
        <f>'非偏鄉國中(葷)'!AK61</f>
        <v xml:space="preserve">黑輪 白蘿蔔 胡蘿蔔 柴魚片 大蒜 </v>
      </c>
      <c r="I13" s="65" t="str">
        <f>'非偏鄉國中(葷)'!AL61</f>
        <v>絞肉時蔬</v>
      </c>
      <c r="J13" s="69" t="str">
        <f>'非偏鄉國中(葷)'!AM61</f>
        <v xml:space="preserve">豬絞肉 時蔬 胡蘿蔔 大蒜  </v>
      </c>
      <c r="K13" s="65" t="str">
        <f>'非偏鄉國中(葷)'!AN61</f>
        <v>時蔬</v>
      </c>
      <c r="L13" s="69" t="str">
        <f>'非偏鄉國中(葷)'!AO61</f>
        <v xml:space="preserve">時蔬 大蒜    </v>
      </c>
      <c r="M13" s="65" t="str">
        <f>'非偏鄉國中(葷)'!AP61</f>
        <v>蛋花時蔬湯</v>
      </c>
      <c r="N13" s="69" t="str">
        <f>'非偏鄉國中(葷)'!AQ61</f>
        <v xml:space="preserve">時蔬 雞蛋 薑   </v>
      </c>
      <c r="O13" s="65" t="str">
        <f>'非偏鄉國中(葷)'!AR61</f>
        <v>點心</v>
      </c>
      <c r="P13" s="269">
        <f>'非偏鄉國中(葷)'!AS61</f>
        <v>0</v>
      </c>
      <c r="Q13" s="275">
        <f>'非偏鄉國中(葷)'!AT61</f>
        <v>5.2</v>
      </c>
      <c r="R13" s="65">
        <f>'非偏鄉國中(葷)'!AU61</f>
        <v>2.6</v>
      </c>
      <c r="S13" s="65">
        <f>'非偏鄉國中(葷)'!AV61</f>
        <v>2.2999999999999998</v>
      </c>
      <c r="T13" s="65">
        <f>'非偏鄉國中(葷)'!AW61</f>
        <v>2.4</v>
      </c>
      <c r="U13" s="65">
        <f>'非偏鄉國中(葷)'!AX61</f>
        <v>0</v>
      </c>
      <c r="V13" s="65">
        <f>'非偏鄉國中(葷)'!AY61</f>
        <v>0</v>
      </c>
      <c r="W13" s="86">
        <f>'非偏鄉國中(葷)'!AZ61</f>
        <v>728.8</v>
      </c>
    </row>
    <row r="14" spans="1:23" ht="18.75" customHeight="1">
      <c r="A14" s="121">
        <f>A13+1</f>
        <v>45791</v>
      </c>
      <c r="B14" s="65" t="str">
        <f>'非偏鄉國中(葷)'!AE68</f>
        <v>n3</v>
      </c>
      <c r="C14" s="65" t="str">
        <f>'非偏鄉國中(葷)'!AF68</f>
        <v>米粉特餐</v>
      </c>
      <c r="D14" s="69" t="str">
        <f>'非偏鄉國中(葷)'!AG68</f>
        <v xml:space="preserve">米粉     </v>
      </c>
      <c r="E14" s="65" t="str">
        <f>'非偏鄉國中(葷)'!AH68</f>
        <v>油蔥肉燥</v>
      </c>
      <c r="F14" s="69" t="str">
        <f>'非偏鄉國中(葷)'!AI68</f>
        <v xml:space="preserve">豬絞肉 時蔬 乾香菇 紅蔥頭 大蒜 </v>
      </c>
      <c r="G14" s="65" t="str">
        <f>'非偏鄉國中(葷)'!AJ68</f>
        <v>肉絲南瓜</v>
      </c>
      <c r="H14" s="69" t="str">
        <f>'非偏鄉國中(葷)'!AK68</f>
        <v xml:space="preserve">豬後腿肉 南瓜 胡蘿蔔 大蒜  </v>
      </c>
      <c r="I14" s="65" t="str">
        <f>'非偏鄉國中(葷)'!AL68</f>
        <v>滷蛋</v>
      </c>
      <c r="J14" s="69" t="str">
        <f>'非偏鄉國中(葷)'!AM68</f>
        <v xml:space="preserve">蛋 滷包    </v>
      </c>
      <c r="K14" s="65" t="str">
        <f>'非偏鄉國中(葷)'!AN68</f>
        <v>時蔬</v>
      </c>
      <c r="L14" s="69" t="str">
        <f>'非偏鄉國中(葷)'!AO68</f>
        <v xml:space="preserve">時蔬 大蒜    </v>
      </c>
      <c r="M14" s="65" t="str">
        <f>'非偏鄉國中(葷)'!AP68</f>
        <v>蘿蔔魚丸湯</v>
      </c>
      <c r="N14" s="69" t="str">
        <f>'非偏鄉國中(葷)'!AQ68</f>
        <v xml:space="preserve">白蘿蔔 魚丸 薑   </v>
      </c>
      <c r="O14" s="65" t="str">
        <f>'非偏鄉國中(葷)'!AR68</f>
        <v>點心</v>
      </c>
      <c r="P14" s="269">
        <f>'非偏鄉國中(葷)'!AS68</f>
        <v>0</v>
      </c>
      <c r="Q14" s="275">
        <f>'非偏鄉國中(葷)'!AT68</f>
        <v>3.2</v>
      </c>
      <c r="R14" s="65">
        <f>'非偏鄉國中(葷)'!AU68</f>
        <v>3.6</v>
      </c>
      <c r="S14" s="65">
        <f>'非偏鄉國中(葷)'!AV68</f>
        <v>1.8</v>
      </c>
      <c r="T14" s="65">
        <f>'非偏鄉國中(葷)'!AW68</f>
        <v>2.7</v>
      </c>
      <c r="U14" s="65">
        <f>'非偏鄉國中(葷)'!AX68</f>
        <v>0</v>
      </c>
      <c r="V14" s="65">
        <f>'非偏鄉國中(葷)'!AY68</f>
        <v>0</v>
      </c>
      <c r="W14" s="86">
        <f>'非偏鄉國中(葷)'!AZ68</f>
        <v>662.4</v>
      </c>
    </row>
    <row r="15" spans="1:23" ht="18.75" customHeight="1">
      <c r="A15" s="121">
        <f>A14+1</f>
        <v>45792</v>
      </c>
      <c r="B15" s="65" t="str">
        <f>'非偏鄉國中(葷)'!AE75</f>
        <v>n4</v>
      </c>
      <c r="C15" s="65" t="str">
        <f>'非偏鄉國中(葷)'!AF75</f>
        <v>糙米飯</v>
      </c>
      <c r="D15" s="69" t="str">
        <f>'非偏鄉國中(葷)'!AG75</f>
        <v xml:space="preserve">米 糙米    </v>
      </c>
      <c r="E15" s="65" t="str">
        <f>'非偏鄉國中(葷)'!AH75</f>
        <v>豆瓣雞丁</v>
      </c>
      <c r="F15" s="69" t="str">
        <f>'非偏鄉國中(葷)'!AI75</f>
        <v xml:space="preserve">肉雞 白蘿蔔 胡蘿蔔 大蒜  </v>
      </c>
      <c r="G15" s="65" t="str">
        <f>'非偏鄉國中(葷)'!AJ75</f>
        <v>韭香豆芽</v>
      </c>
      <c r="H15" s="69" t="str">
        <f>'非偏鄉國中(葷)'!AK75</f>
        <v xml:space="preserve">胡蘿蔔 綠豆芽 韮菜 乾木耳 大蒜 </v>
      </c>
      <c r="I15" s="65" t="str">
        <f>'非偏鄉國中(葷)'!AL75</f>
        <v>青椒油腐</v>
      </c>
      <c r="J15" s="69" t="str">
        <f>'非偏鄉國中(葷)'!AM75</f>
        <v xml:space="preserve">四角油豆腐 甜椒(青皮) 洋蔥 大蒜  </v>
      </c>
      <c r="K15" s="65" t="str">
        <f>'非偏鄉國中(葷)'!AN75</f>
        <v>時蔬</v>
      </c>
      <c r="L15" s="69" t="str">
        <f>'非偏鄉國中(葷)'!AO75</f>
        <v xml:space="preserve">時蔬 大蒜    </v>
      </c>
      <c r="M15" s="65" t="str">
        <f>'非偏鄉國中(葷)'!AP75</f>
        <v>綠豆湯</v>
      </c>
      <c r="N15" s="69" t="str">
        <f>'非偏鄉國中(葷)'!AQ75</f>
        <v xml:space="preserve">綠豆 紅砂糖    </v>
      </c>
      <c r="O15" s="65" t="str">
        <f>'非偏鄉國中(葷)'!AR75</f>
        <v>點心</v>
      </c>
      <c r="P15" s="269">
        <f>'非偏鄉國中(葷)'!AS75</f>
        <v>0</v>
      </c>
      <c r="Q15" s="275">
        <f>'非偏鄉國中(葷)'!AT75</f>
        <v>6.2</v>
      </c>
      <c r="R15" s="65">
        <f>'非偏鄉國中(葷)'!AU75</f>
        <v>3</v>
      </c>
      <c r="S15" s="65">
        <f>'非偏鄉國中(葷)'!AV75</f>
        <v>2</v>
      </c>
      <c r="T15" s="65">
        <f>'非偏鄉國中(葷)'!AW75</f>
        <v>2.5</v>
      </c>
      <c r="U15" s="65">
        <f>'非偏鄉國中(葷)'!AX75</f>
        <v>0</v>
      </c>
      <c r="V15" s="65">
        <f>'非偏鄉國中(葷)'!AY75</f>
        <v>0</v>
      </c>
      <c r="W15" s="86">
        <f>'非偏鄉國中(葷)'!AZ75</f>
        <v>823.7</v>
      </c>
    </row>
    <row r="16" spans="1:23" ht="18.75" customHeight="1" thickBot="1">
      <c r="A16" s="137">
        <f>A15+1</f>
        <v>45793</v>
      </c>
      <c r="B16" s="66" t="str">
        <f>'非偏鄉國中(葷)'!AE82</f>
        <v>n5</v>
      </c>
      <c r="C16" s="66" t="str">
        <f>'非偏鄉國中(葷)'!AF82</f>
        <v>紅藜飯</v>
      </c>
      <c r="D16" s="70" t="str">
        <f>'非偏鄉國中(葷)'!AG82</f>
        <v xml:space="preserve">米 紅藜    </v>
      </c>
      <c r="E16" s="66" t="str">
        <f>'非偏鄉國中(葷)'!AH82</f>
        <v>鹹豬肉片</v>
      </c>
      <c r="F16" s="70" t="str">
        <f>'非偏鄉國中(葷)'!AI82</f>
        <v>豬後腿肉 洋蔥 胡蘿蔔 青蔥 大蒜 醃鹹豬肉粉</v>
      </c>
      <c r="G16" s="66" t="str">
        <f>'非偏鄉國中(葷)'!AJ82</f>
        <v>白菜蛋香</v>
      </c>
      <c r="H16" s="70" t="str">
        <f>'非偏鄉國中(葷)'!AK82</f>
        <v xml:space="preserve">雞蛋 結球白菜 乾香菇 大蒜  </v>
      </c>
      <c r="I16" s="66" t="str">
        <f>'非偏鄉國中(葷)'!AL82</f>
        <v>菇拌海帶</v>
      </c>
      <c r="J16" s="70" t="str">
        <f>'非偏鄉國中(葷)'!AM82</f>
        <v xml:space="preserve">乾裙帶菜 金針菇 大蒜   </v>
      </c>
      <c r="K16" s="66" t="str">
        <f>'非偏鄉國中(葷)'!AN82</f>
        <v>時蔬</v>
      </c>
      <c r="L16" s="70" t="str">
        <f>'非偏鄉國中(葷)'!AO82</f>
        <v xml:space="preserve">時蔬 大蒜    </v>
      </c>
      <c r="M16" s="66" t="str">
        <f>'非偏鄉國中(葷)'!AP82</f>
        <v>時瓜湯</v>
      </c>
      <c r="N16" s="70" t="str">
        <f>'非偏鄉國中(葷)'!AQ82</f>
        <v xml:space="preserve">時瓜 枸杞 薑 大骨  </v>
      </c>
      <c r="O16" s="66" t="str">
        <f>'非偏鄉國中(葷)'!AR82</f>
        <v>點心</v>
      </c>
      <c r="P16" s="268" t="str">
        <f>'非偏鄉國中(葷)'!AS82</f>
        <v>有機豆奶</v>
      </c>
      <c r="Q16" s="274">
        <f>'非偏鄉國中(葷)'!AT82</f>
        <v>5.0999999999999996</v>
      </c>
      <c r="R16" s="66">
        <f>'非偏鄉國中(葷)'!AU82</f>
        <v>2.5</v>
      </c>
      <c r="S16" s="66">
        <f>'非偏鄉國中(葷)'!AV82</f>
        <v>2.5</v>
      </c>
      <c r="T16" s="66">
        <f>'非偏鄉國中(葷)'!AW82</f>
        <v>2.5</v>
      </c>
      <c r="U16" s="66">
        <f>'非偏鄉國中(葷)'!AX82</f>
        <v>0</v>
      </c>
      <c r="V16" s="66">
        <f>'非偏鄉國中(葷)'!AY82</f>
        <v>0</v>
      </c>
      <c r="W16" s="87">
        <f>'非偏鄉國中(葷)'!AZ82</f>
        <v>714.7</v>
      </c>
    </row>
    <row r="17" spans="1:23" ht="18.75" customHeight="1">
      <c r="A17" s="120">
        <f>A16+3</f>
        <v>45796</v>
      </c>
      <c r="B17" s="50" t="str">
        <f>'非偏鄉國中(葷)'!AE89</f>
        <v>o1</v>
      </c>
      <c r="C17" s="50" t="str">
        <f>'非偏鄉國中(葷)'!AF89</f>
        <v>白米飯</v>
      </c>
      <c r="D17" s="68" t="str">
        <f>'非偏鄉國中(葷)'!AG89</f>
        <v xml:space="preserve">米     </v>
      </c>
      <c r="E17" s="50" t="str">
        <f>'非偏鄉國中(葷)'!AH89</f>
        <v>花生燉肉</v>
      </c>
      <c r="F17" s="68" t="str">
        <f>'非偏鄉國中(葷)'!AI89</f>
        <v xml:space="preserve">豬後腿肉 花生罐頭 大蒜 白蘿蔔 胡蘿蔔 </v>
      </c>
      <c r="G17" s="50" t="str">
        <f>'非偏鄉國中(葷)'!AJ89</f>
        <v>高麗豆包</v>
      </c>
      <c r="H17" s="68" t="str">
        <f>'非偏鄉國中(葷)'!AK89</f>
        <v xml:space="preserve">豆包 高麗菜 胡蘿蔔 大蒜  </v>
      </c>
      <c r="I17" s="50" t="str">
        <f>'非偏鄉國中(葷)'!AL89</f>
        <v>蔬香冬粉</v>
      </c>
      <c r="J17" s="68" t="str">
        <f>'非偏鄉國中(葷)'!AM89</f>
        <v xml:space="preserve">雞蛋 冬粉 時蔬 乾木耳 大蒜 </v>
      </c>
      <c r="K17" s="50" t="str">
        <f>'非偏鄉國中(葷)'!AN89</f>
        <v>時蔬</v>
      </c>
      <c r="L17" s="68" t="str">
        <f>'非偏鄉國中(葷)'!AO89</f>
        <v xml:space="preserve">時蔬 大蒜    </v>
      </c>
      <c r="M17" s="50" t="str">
        <f>'非偏鄉國中(葷)'!AP89</f>
        <v>三目蔬湯</v>
      </c>
      <c r="N17" s="68" t="str">
        <f>'非偏鄉國中(葷)'!AQ89</f>
        <v xml:space="preserve">時蔬 金針菇 胡蘿蔔 薑 大骨 </v>
      </c>
      <c r="O17" s="50" t="str">
        <f>'非偏鄉國中(葷)'!AR89</f>
        <v>點心</v>
      </c>
      <c r="P17" s="267">
        <f>'非偏鄉國中(葷)'!AS89</f>
        <v>0</v>
      </c>
      <c r="Q17" s="273">
        <f>'非偏鄉國中(葷)'!AT89</f>
        <v>5</v>
      </c>
      <c r="R17" s="50">
        <f>'非偏鄉國中(葷)'!AU89</f>
        <v>2.5</v>
      </c>
      <c r="S17" s="50">
        <f>'非偏鄉國中(葷)'!AV89</f>
        <v>2.2000000000000002</v>
      </c>
      <c r="T17" s="50">
        <f>'非偏鄉國中(葷)'!AW89</f>
        <v>2.4</v>
      </c>
      <c r="U17" s="50">
        <f>'非偏鄉國中(葷)'!AX89</f>
        <v>0</v>
      </c>
      <c r="V17" s="50">
        <f>'非偏鄉國中(葷)'!AY89</f>
        <v>0</v>
      </c>
      <c r="W17" s="85">
        <f>'非偏鄉國中(葷)'!AZ89</f>
        <v>698.8</v>
      </c>
    </row>
    <row r="18" spans="1:23" ht="18.75" customHeight="1">
      <c r="A18" s="121">
        <f>A17+1</f>
        <v>45797</v>
      </c>
      <c r="B18" s="65" t="str">
        <f>'非偏鄉國中(葷)'!AE96</f>
        <v>o2</v>
      </c>
      <c r="C18" s="69" t="str">
        <f>'非偏鄉國中(葷)'!AF96</f>
        <v>糙米飯</v>
      </c>
      <c r="D18" s="69" t="str">
        <f>'非偏鄉國中(葷)'!AG96</f>
        <v xml:space="preserve">米 糙米    </v>
      </c>
      <c r="E18" s="69" t="str">
        <f>'非偏鄉國中(葷)'!AH96</f>
        <v>椒鹽魚排</v>
      </c>
      <c r="F18" s="69" t="str">
        <f>'非偏鄉國中(葷)'!AI96</f>
        <v xml:space="preserve">魚排 胡椒鹽    </v>
      </c>
      <c r="G18" s="69" t="str">
        <f>'非偏鄉國中(葷)'!AJ96</f>
        <v>蛋香碎脯</v>
      </c>
      <c r="H18" s="69" t="str">
        <f>'非偏鄉國中(葷)'!AK96</f>
        <v xml:space="preserve">雞蛋 蘿蔔乾 胡蘿蔔 大蒜  </v>
      </c>
      <c r="I18" s="69" t="str">
        <f>'非偏鄉國中(葷)'!AL96</f>
        <v>芹香豆干</v>
      </c>
      <c r="J18" s="69" t="str">
        <f>'非偏鄉國中(葷)'!AM96</f>
        <v xml:space="preserve">豆干 芹菜 大蒜 胡蘿蔔  </v>
      </c>
      <c r="K18" s="69" t="str">
        <f>'非偏鄉國中(葷)'!AN96</f>
        <v>時蔬</v>
      </c>
      <c r="L18" s="69" t="str">
        <f>'非偏鄉國中(葷)'!AO96</f>
        <v xml:space="preserve">時蔬 大蒜    </v>
      </c>
      <c r="M18" s="69" t="str">
        <f>'非偏鄉國中(葷)'!AP96</f>
        <v>時瓜湯</v>
      </c>
      <c r="N18" s="69" t="str">
        <f>'非偏鄉國中(葷)'!AQ96</f>
        <v xml:space="preserve">時瓜 胡蘿蔔 薑 大骨  </v>
      </c>
      <c r="O18" s="69" t="str">
        <f>'非偏鄉國中(葷)'!AR96</f>
        <v>點心</v>
      </c>
      <c r="P18" s="270">
        <f>'非偏鄉國中(葷)'!AS96</f>
        <v>0</v>
      </c>
      <c r="Q18" s="276">
        <f>'非偏鄉國中(葷)'!AT96</f>
        <v>5</v>
      </c>
      <c r="R18" s="69">
        <f>'非偏鄉國中(葷)'!AU96</f>
        <v>3.4</v>
      </c>
      <c r="S18" s="69">
        <f>'非偏鄉國中(葷)'!AV96</f>
        <v>2</v>
      </c>
      <c r="T18" s="69">
        <f>'非偏鄉國中(葷)'!AW96</f>
        <v>2.7</v>
      </c>
      <c r="U18" s="69">
        <f>'非偏鄉國中(葷)'!AX96</f>
        <v>0</v>
      </c>
      <c r="V18" s="69">
        <f>'非偏鄉國中(葷)'!AY96</f>
        <v>0</v>
      </c>
      <c r="W18" s="230">
        <f>'非偏鄉國中(葷)'!AZ96</f>
        <v>777.5</v>
      </c>
    </row>
    <row r="19" spans="1:23" ht="18.75" customHeight="1">
      <c r="A19" s="121">
        <f>A18+1</f>
        <v>45798</v>
      </c>
      <c r="B19" s="69" t="str">
        <f>'非偏鄉國中(葷)'!AE103</f>
        <v>o3</v>
      </c>
      <c r="C19" s="69" t="str">
        <f>'非偏鄉國中(葷)'!AF103</f>
        <v>西式特餐</v>
      </c>
      <c r="D19" s="69" t="str">
        <f>'非偏鄉國中(葷)'!AG103</f>
        <v xml:space="preserve">通心粉     </v>
      </c>
      <c r="E19" s="69" t="str">
        <f>'非偏鄉國中(葷)'!AH103</f>
        <v>茄汁肉醬</v>
      </c>
      <c r="F19" s="69" t="str">
        <f>'非偏鄉國中(葷)'!AI103</f>
        <v xml:space="preserve">豬絞肉 馬鈴薯 洋蔥 蕃茄醬  </v>
      </c>
      <c r="G19" s="69" t="str">
        <f>'非偏鄉國中(葷)'!AJ103</f>
        <v>鮮味花椰</v>
      </c>
      <c r="H19" s="69" t="str">
        <f>'非偏鄉國中(葷)'!AK103</f>
        <v xml:space="preserve">冷凍花椰菜 胡蘿蔔 大蒜 冷凍蟹味棒  </v>
      </c>
      <c r="I19" s="69" t="str">
        <f>'非偏鄉國中(葷)'!AL103</f>
        <v>炸物雙拼</v>
      </c>
      <c r="J19" s="69" t="str">
        <f>'非偏鄉國中(葷)'!AM103</f>
        <v xml:space="preserve">甜不辣 薯條    </v>
      </c>
      <c r="K19" s="69" t="str">
        <f>'非偏鄉國中(葷)'!AN103</f>
        <v>時蔬</v>
      </c>
      <c r="L19" s="69" t="str">
        <f>'非偏鄉國中(葷)'!AO103</f>
        <v xml:space="preserve">時蔬 大蒜    </v>
      </c>
      <c r="M19" s="69" t="str">
        <f>'非偏鄉國中(葷)'!AP103</f>
        <v>蘑菇濃湯</v>
      </c>
      <c r="N19" s="69" t="str">
        <f>'非偏鄉國中(葷)'!AQ103</f>
        <v xml:space="preserve">雞蛋 洋菇罐頭 玉米醬罐頭 胡蘿蔔  </v>
      </c>
      <c r="O19" s="69" t="str">
        <f>'非偏鄉國中(葷)'!AR103</f>
        <v>點心</v>
      </c>
      <c r="P19" s="270">
        <f>'非偏鄉國中(葷)'!AS103</f>
        <v>0</v>
      </c>
      <c r="Q19" s="276">
        <f>'非偏鄉國中(葷)'!AT103</f>
        <v>4.3</v>
      </c>
      <c r="R19" s="69">
        <f>'非偏鄉國中(葷)'!AU103</f>
        <v>2.5</v>
      </c>
      <c r="S19" s="69">
        <f>'非偏鄉國中(葷)'!AV103</f>
        <v>2</v>
      </c>
      <c r="T19" s="69">
        <f>'非偏鄉國中(葷)'!AW103</f>
        <v>2.2000000000000002</v>
      </c>
      <c r="U19" s="69">
        <f>'非偏鄉國中(葷)'!AX103</f>
        <v>0</v>
      </c>
      <c r="V19" s="69">
        <f>'非偏鄉國中(葷)'!AY103</f>
        <v>0</v>
      </c>
      <c r="W19" s="230">
        <f>'非偏鄉國中(葷)'!AZ103</f>
        <v>633.20000000000005</v>
      </c>
    </row>
    <row r="20" spans="1:23" ht="18.75" customHeight="1">
      <c r="A20" s="121">
        <f>A19+1</f>
        <v>45799</v>
      </c>
      <c r="B20" s="69" t="str">
        <f>'非偏鄉國中(葷)'!AE110</f>
        <v>o4</v>
      </c>
      <c r="C20" s="69" t="str">
        <f>'非偏鄉國中(葷)'!AF110</f>
        <v>糙米飯</v>
      </c>
      <c r="D20" s="69" t="str">
        <f>'非偏鄉國中(葷)'!AG110</f>
        <v xml:space="preserve">米 糙米    </v>
      </c>
      <c r="E20" s="69" t="str">
        <f>'非偏鄉國中(葷)'!AH110</f>
        <v>照燒雞</v>
      </c>
      <c r="F20" s="69" t="str">
        <f>'非偏鄉國中(葷)'!AI110</f>
        <v xml:space="preserve">肉雞 洋蔥 胡蘿蔔 大蒜  </v>
      </c>
      <c r="G20" s="69" t="str">
        <f>'非偏鄉國中(葷)'!AJ110</f>
        <v>絞肉季豆</v>
      </c>
      <c r="H20" s="69" t="str">
        <f>'非偏鄉國中(葷)'!AK110</f>
        <v xml:space="preserve">絞肉 冷凍菜豆(莢) 胡蘿蔔 大蒜  </v>
      </c>
      <c r="I20" s="69" t="str">
        <f>'非偏鄉國中(葷)'!AL110</f>
        <v>筍干凍腐</v>
      </c>
      <c r="J20" s="69" t="str">
        <f>'非偏鄉國中(葷)'!AM110</f>
        <v xml:space="preserve">凍豆腐 麻竹筍干 胡蘿蔔 大蒜  </v>
      </c>
      <c r="K20" s="69" t="str">
        <f>'非偏鄉國中(葷)'!AN110</f>
        <v>時蔬</v>
      </c>
      <c r="L20" s="69" t="str">
        <f>'非偏鄉國中(葷)'!AO110</f>
        <v xml:space="preserve">時蔬 大蒜    </v>
      </c>
      <c r="M20" s="69" t="str">
        <f>'非偏鄉國中(葷)'!AP110</f>
        <v>紅茶粉圓</v>
      </c>
      <c r="N20" s="69" t="str">
        <f>'非偏鄉國中(葷)'!AQ110</f>
        <v xml:space="preserve">粉圓 紅茶包 紅砂糖   </v>
      </c>
      <c r="O20" s="69" t="str">
        <f>'非偏鄉國中(葷)'!AR110</f>
        <v>點心</v>
      </c>
      <c r="P20" s="270">
        <f>'非偏鄉國中(葷)'!AS110</f>
        <v>0</v>
      </c>
      <c r="Q20" s="276">
        <f>'非偏鄉國中(葷)'!AT110</f>
        <v>6.7</v>
      </c>
      <c r="R20" s="69">
        <f>'非偏鄉國中(葷)'!AU110</f>
        <v>2.9</v>
      </c>
      <c r="S20" s="69">
        <f>'非偏鄉國中(葷)'!AV110</f>
        <v>2</v>
      </c>
      <c r="T20" s="69">
        <f>'非偏鄉國中(葷)'!AW110</f>
        <v>2.4</v>
      </c>
      <c r="U20" s="69">
        <f>'非偏鄉國中(葷)'!AX110</f>
        <v>0</v>
      </c>
      <c r="V20" s="69">
        <f>'非偏鄉國中(葷)'!AY110</f>
        <v>0</v>
      </c>
      <c r="W20" s="230">
        <f>'非偏鄉國中(葷)'!AZ110</f>
        <v>837.8</v>
      </c>
    </row>
    <row r="21" spans="1:23" ht="18.75" customHeight="1" thickBot="1">
      <c r="A21" s="360">
        <f>A20+1</f>
        <v>45800</v>
      </c>
      <c r="B21" s="70" t="str">
        <f>'非偏鄉國中(葷)'!AE117</f>
        <v>o5</v>
      </c>
      <c r="C21" s="70" t="str">
        <f>'非偏鄉國中(葷)'!AF117</f>
        <v>小米飯</v>
      </c>
      <c r="D21" s="70" t="str">
        <f>'非偏鄉國中(葷)'!AG117</f>
        <v xml:space="preserve">米 小米    </v>
      </c>
      <c r="E21" s="70" t="str">
        <f>'非偏鄉國中(葷)'!AH117</f>
        <v>茄汁肉絲</v>
      </c>
      <c r="F21" s="70" t="str">
        <f>'非偏鄉國中(葷)'!AI117</f>
        <v>豬後腿肉 洋蔥 胡蘿蔔 大番茄 鳳梨罐頭 大蒜</v>
      </c>
      <c r="G21" s="70" t="str">
        <f>'非偏鄉國中(葷)'!AJ117</f>
        <v>鮮菇油腐</v>
      </c>
      <c r="H21" s="70" t="str">
        <f>'非偏鄉國中(葷)'!AK117</f>
        <v xml:space="preserve">鴻喜菇 油豆腐 胡蘿蔔 大蒜  </v>
      </c>
      <c r="I21" s="70" t="str">
        <f>'非偏鄉國中(葷)'!AL117</f>
        <v>魚干時瓜</v>
      </c>
      <c r="J21" s="70" t="str">
        <f>'非偏鄉國中(葷)'!AM117</f>
        <v xml:space="preserve">小魚干 時瓜 胡蘿蔔 大蒜  </v>
      </c>
      <c r="K21" s="70" t="str">
        <f>'非偏鄉國中(葷)'!AN117</f>
        <v>時蔬</v>
      </c>
      <c r="L21" s="70" t="str">
        <f>'非偏鄉國中(葷)'!AO117</f>
        <v xml:space="preserve">時蔬 大蒜    </v>
      </c>
      <c r="M21" s="70" t="str">
        <f>'非偏鄉國中(葷)'!AP117</f>
        <v>味噌海芽湯</v>
      </c>
      <c r="N21" s="70" t="str">
        <f>'非偏鄉國中(葷)'!AQ117</f>
        <v xml:space="preserve">乾裙帶菜 味噌 白蘿蔔 薑  </v>
      </c>
      <c r="O21" s="70" t="str">
        <f>'非偏鄉國中(葷)'!AR117</f>
        <v>點心</v>
      </c>
      <c r="P21" s="271" t="str">
        <f>'非偏鄉國中(葷)'!AS117</f>
        <v>有機豆奶</v>
      </c>
      <c r="Q21" s="277">
        <f>'非偏鄉國中(葷)'!AT117</f>
        <v>5.2</v>
      </c>
      <c r="R21" s="70">
        <f>'非偏鄉國中(葷)'!AU117</f>
        <v>2.5</v>
      </c>
      <c r="S21" s="70">
        <f>'非偏鄉國中(葷)'!AV117</f>
        <v>2.4</v>
      </c>
      <c r="T21" s="70">
        <f>'非偏鄉國中(葷)'!AW117</f>
        <v>2.4</v>
      </c>
      <c r="U21" s="70">
        <f>'非偏鄉國中(葷)'!AX117</f>
        <v>0</v>
      </c>
      <c r="V21" s="70">
        <f>'非偏鄉國中(葷)'!AY117</f>
        <v>0</v>
      </c>
      <c r="W21" s="231">
        <f>'非偏鄉國中(葷)'!AZ117</f>
        <v>719.1</v>
      </c>
    </row>
    <row r="22" spans="1:23" ht="18.75" customHeight="1">
      <c r="A22" s="120">
        <f>A21+3</f>
        <v>45803</v>
      </c>
      <c r="B22" s="68" t="str">
        <f>'非偏鄉國中(葷)'!AE124</f>
        <v>p1</v>
      </c>
      <c r="C22" s="68" t="str">
        <f>'非偏鄉國中(葷)'!AF124</f>
        <v>白米飯</v>
      </c>
      <c r="D22" s="68" t="str">
        <f>'非偏鄉國中(葷)'!AG124</f>
        <v xml:space="preserve">米     </v>
      </c>
      <c r="E22" s="68" t="str">
        <f>'非偏鄉國中(葷)'!AH124</f>
        <v>黑椒豬柳</v>
      </c>
      <c r="F22" s="68" t="str">
        <f>'非偏鄉國中(葷)'!AI124</f>
        <v xml:space="preserve">豬後腿肉 洋蔥 胡蘿蔔 黑胡椒粒  </v>
      </c>
      <c r="G22" s="68" t="str">
        <f>'非偏鄉國中(葷)'!AJ124</f>
        <v>時蔬蛋香</v>
      </c>
      <c r="H22" s="68" t="str">
        <f>'非偏鄉國中(葷)'!AK124</f>
        <v xml:space="preserve">雞蛋 時蔬 大蒜   </v>
      </c>
      <c r="I22" s="68" t="str">
        <f>'非偏鄉國中(葷)'!AL124</f>
        <v>塔香海絲</v>
      </c>
      <c r="J22" s="68" t="str">
        <f>'非偏鄉國中(葷)'!AM124</f>
        <v xml:space="preserve">海帶絲 九層塔 大蒜   </v>
      </c>
      <c r="K22" s="68" t="str">
        <f>'非偏鄉國中(葷)'!AN124</f>
        <v>時蔬</v>
      </c>
      <c r="L22" s="68" t="str">
        <f>'非偏鄉國中(葷)'!AO124</f>
        <v xml:space="preserve">時蔬 大蒜    </v>
      </c>
      <c r="M22" s="68" t="str">
        <f>'非偏鄉國中(葷)'!AP124</f>
        <v>魚丸湯</v>
      </c>
      <c r="N22" s="68" t="str">
        <f>'非偏鄉國中(葷)'!AQ124</f>
        <v xml:space="preserve">魚丸 白蘿蔔 薑 大骨  </v>
      </c>
      <c r="O22" s="68" t="str">
        <f>'非偏鄉國中(葷)'!AR124</f>
        <v>點心</v>
      </c>
      <c r="P22" s="272">
        <f>'非偏鄉國中(葷)'!AS124</f>
        <v>0</v>
      </c>
      <c r="Q22" s="278">
        <f>'非偏鄉國中(葷)'!AT124</f>
        <v>5</v>
      </c>
      <c r="R22" s="68">
        <f>'非偏鄉國中(葷)'!AU124</f>
        <v>2.9</v>
      </c>
      <c r="S22" s="68">
        <f>'非偏鄉國中(葷)'!AV124</f>
        <v>2</v>
      </c>
      <c r="T22" s="68">
        <f>'非偏鄉國中(葷)'!AW124</f>
        <v>2.4</v>
      </c>
      <c r="U22" s="68">
        <f>'非偏鄉國中(葷)'!AX124</f>
        <v>0</v>
      </c>
      <c r="V22" s="68">
        <f>'非偏鄉國中(葷)'!AY124</f>
        <v>0</v>
      </c>
      <c r="W22" s="232">
        <f>'非偏鄉國中(葷)'!AZ124</f>
        <v>724.8</v>
      </c>
    </row>
    <row r="23" spans="1:23" ht="18.75" customHeight="1">
      <c r="A23" s="121">
        <f>A22+1</f>
        <v>45804</v>
      </c>
      <c r="B23" s="69" t="str">
        <f>'非偏鄉國中(葷)'!AE131</f>
        <v>p2</v>
      </c>
      <c r="C23" s="69" t="str">
        <f>'非偏鄉國中(葷)'!AF131</f>
        <v>糙米飯</v>
      </c>
      <c r="D23" s="69" t="str">
        <f>'非偏鄉國中(葷)'!AG131</f>
        <v xml:space="preserve">米 糙米    </v>
      </c>
      <c r="E23" s="69" t="str">
        <f>'非偏鄉國中(葷)'!AH131</f>
        <v>咖哩雞丁</v>
      </c>
      <c r="F23" s="69" t="str">
        <f>'非偏鄉國中(葷)'!AI131</f>
        <v xml:space="preserve">肉雞 馬鈴薯 洋蔥 紅蘿蔔 咖哩粉 </v>
      </c>
      <c r="G23" s="69" t="str">
        <f>'非偏鄉國中(葷)'!AJ131</f>
        <v>西滷菜</v>
      </c>
      <c r="H23" s="69" t="str">
        <f>'非偏鄉國中(葷)'!AK131</f>
        <v xml:space="preserve">金針菇 結球白菜 乾香菇 胡蘿蔔 大蒜 </v>
      </c>
      <c r="I23" s="69" t="str">
        <f>'非偏鄉國中(葷)'!AL131</f>
        <v>照燒油腐</v>
      </c>
      <c r="J23" s="69" t="str">
        <f>'非偏鄉國中(葷)'!AM131</f>
        <v xml:space="preserve">四角油豆腐 白蘿蔔 醬油 紅砂糖  </v>
      </c>
      <c r="K23" s="69" t="str">
        <f>'非偏鄉國中(葷)'!AN131</f>
        <v>時蔬</v>
      </c>
      <c r="L23" s="69" t="str">
        <f>'非偏鄉國中(葷)'!AO131</f>
        <v xml:space="preserve">時蔬 大蒜    </v>
      </c>
      <c r="M23" s="69" t="str">
        <f>'非偏鄉國中(葷)'!AP131</f>
        <v>原民野菜湯</v>
      </c>
      <c r="N23" s="69" t="str">
        <f>'非偏鄉國中(葷)'!AQ131</f>
        <v xml:space="preserve">枸杞葉 南瓜 小魚乾 薑  </v>
      </c>
      <c r="O23" s="69" t="str">
        <f>'非偏鄉國中(葷)'!AR131</f>
        <v>點心</v>
      </c>
      <c r="P23" s="270">
        <f>'非偏鄉國中(葷)'!AS131</f>
        <v>0</v>
      </c>
      <c r="Q23" s="276">
        <f>'非偏鄉國中(葷)'!AT131</f>
        <v>5.5</v>
      </c>
      <c r="R23" s="69">
        <f>'非偏鄉國中(葷)'!AU131</f>
        <v>2.9</v>
      </c>
      <c r="S23" s="69">
        <f>'非偏鄉國中(葷)'!AV131</f>
        <v>2.2000000000000002</v>
      </c>
      <c r="T23" s="69">
        <f>'非偏鄉國中(葷)'!AW131</f>
        <v>2.5</v>
      </c>
      <c r="U23" s="69">
        <f>'非偏鄉國中(葷)'!AX131</f>
        <v>0</v>
      </c>
      <c r="V23" s="69">
        <f>'非偏鄉國中(葷)'!AY131</f>
        <v>0</v>
      </c>
      <c r="W23" s="230">
        <f>'非偏鄉國中(葷)'!AZ131</f>
        <v>769.5</v>
      </c>
    </row>
    <row r="24" spans="1:23" ht="18.75" customHeight="1" thickBot="1">
      <c r="A24" s="121">
        <f>A23+1</f>
        <v>45805</v>
      </c>
      <c r="B24" s="70" t="str">
        <f>'非偏鄉國中(葷)'!AE138</f>
        <v>p3</v>
      </c>
      <c r="C24" s="70" t="str">
        <f>'非偏鄉國中(葷)'!AF138</f>
        <v>肉羹麵特餐</v>
      </c>
      <c r="D24" s="70" t="str">
        <f>'非偏鄉國中(葷)'!AG138</f>
        <v xml:space="preserve">麵條     </v>
      </c>
      <c r="E24" s="70" t="str">
        <f>'非偏鄉國中(葷)'!AH138</f>
        <v>酥炸魚條</v>
      </c>
      <c r="F24" s="70" t="str">
        <f>'非偏鄉國中(葷)'!AI138</f>
        <v xml:space="preserve">裹粉魚條     </v>
      </c>
      <c r="G24" s="70" t="str">
        <f>'非偏鄉國中(葷)'!AJ138</f>
        <v>拌麵配料</v>
      </c>
      <c r="H24" s="70" t="str">
        <f>'非偏鄉國中(葷)'!AK138</f>
        <v xml:space="preserve">豆芽 肉絲 胡蘿蔔 木耳絲 大蒜 </v>
      </c>
      <c r="I24" s="70" t="str">
        <f>'非偏鄉國中(葷)'!AL138</f>
        <v>蒸水餃</v>
      </c>
      <c r="J24" s="70" t="str">
        <f>'非偏鄉國中(葷)'!AM138</f>
        <v xml:space="preserve">熟水餃 高麗菜    </v>
      </c>
      <c r="K24" s="70" t="str">
        <f>'非偏鄉國中(葷)'!AN138</f>
        <v>時蔬</v>
      </c>
      <c r="L24" s="70" t="str">
        <f>'非偏鄉國中(葷)'!AO138</f>
        <v xml:space="preserve">時蔬 大蒜    </v>
      </c>
      <c r="M24" s="70" t="str">
        <f>'非偏鄉國中(葷)'!AP138</f>
        <v>沙茶肉羹湯</v>
      </c>
      <c r="N24" s="70" t="str">
        <f>'非偏鄉國中(葷)'!AQ138</f>
        <v>雞蛋 脆筍 時蔬 肉羹 乾木耳 魷魚</v>
      </c>
      <c r="O24" s="70" t="str">
        <f>'非偏鄉國中(葷)'!AR138</f>
        <v>點心</v>
      </c>
      <c r="P24" s="271">
        <f>'非偏鄉國中(葷)'!AS138</f>
        <v>0</v>
      </c>
      <c r="Q24" s="277">
        <f>'非偏鄉國中(葷)'!AT138</f>
        <v>6</v>
      </c>
      <c r="R24" s="70">
        <f>'非偏鄉國中(葷)'!AU138</f>
        <v>3.1</v>
      </c>
      <c r="S24" s="70">
        <f>'非偏鄉國中(葷)'!AV138</f>
        <v>2</v>
      </c>
      <c r="T24" s="70">
        <f>'非偏鄉國中(葷)'!AW138</f>
        <v>2.5</v>
      </c>
      <c r="U24" s="70">
        <f>'非偏鄉國中(葷)'!AX138</f>
        <v>0</v>
      </c>
      <c r="V24" s="70">
        <f>'非偏鄉國中(葷)'!AY138</f>
        <v>0</v>
      </c>
      <c r="W24" s="231">
        <f>'非偏鄉國中(葷)'!AZ138</f>
        <v>814.2</v>
      </c>
    </row>
    <row r="25" spans="1:23" ht="18.75" customHeight="1" thickBot="1">
      <c r="A25" s="121">
        <f>A24+1</f>
        <v>45806</v>
      </c>
      <c r="B25" s="70" t="str">
        <f>'非偏鄉國中(葷)'!AE145</f>
        <v>p4</v>
      </c>
      <c r="C25" s="70" t="str">
        <f>'非偏鄉國中(葷)'!AF145</f>
        <v>糙米飯</v>
      </c>
      <c r="D25" s="70" t="str">
        <f>'非偏鄉國中(葷)'!AG145</f>
        <v xml:space="preserve">米 糙米    </v>
      </c>
      <c r="E25" s="70" t="str">
        <f>'非偏鄉國中(葷)'!AH145</f>
        <v>冬瓜絞肉</v>
      </c>
      <c r="F25" s="70" t="str">
        <f>'非偏鄉國中(葷)'!AI145</f>
        <v xml:space="preserve">豬絞肉 冬瓜 甜麵醬   </v>
      </c>
      <c r="G25" s="70" t="str">
        <f>'非偏鄉國中(葷)'!AJ145</f>
        <v>紅仁炒蛋</v>
      </c>
      <c r="H25" s="70" t="str">
        <f>'非偏鄉國中(葷)'!AK145</f>
        <v xml:space="preserve">雞蛋 胡蘿蔔 大蒜   </v>
      </c>
      <c r="I25" s="70" t="str">
        <f>'非偏鄉國中(葷)'!AL145</f>
        <v>豆包花椰</v>
      </c>
      <c r="J25" s="70" t="str">
        <f>'非偏鄉國中(葷)'!AM145</f>
        <v xml:space="preserve">豆包 冷凍花椰菜 胡蘿蔔 大蒜  </v>
      </c>
      <c r="K25" s="70" t="str">
        <f>'非偏鄉國中(葷)'!AN145</f>
        <v>時蔬</v>
      </c>
      <c r="L25" s="70" t="str">
        <f>'非偏鄉國中(葷)'!AO145</f>
        <v xml:space="preserve">時蔬 大蒜    </v>
      </c>
      <c r="M25" s="70" t="str">
        <f>'非偏鄉國中(葷)'!AP145</f>
        <v>冬瓜米苔目</v>
      </c>
      <c r="N25" s="70" t="str">
        <f>'非偏鄉國中(葷)'!AQ145</f>
        <v xml:space="preserve">米苔目 冬瓜糖磚    </v>
      </c>
      <c r="O25" s="70" t="str">
        <f>'非偏鄉國中(葷)'!AR145</f>
        <v>點心</v>
      </c>
      <c r="P25" s="70">
        <f>'非偏鄉國中(葷)'!AS145</f>
        <v>0</v>
      </c>
      <c r="Q25" s="70">
        <f>'非偏鄉國中(葷)'!AT145</f>
        <v>5.4</v>
      </c>
      <c r="R25" s="70">
        <f>'非偏鄉國中(葷)'!AU145</f>
        <v>2.4</v>
      </c>
      <c r="S25" s="70">
        <f>'非偏鄉國中(葷)'!AV145</f>
        <v>2.1</v>
      </c>
      <c r="T25" s="70">
        <f>'非偏鄉國中(葷)'!AW145</f>
        <v>2.2999999999999998</v>
      </c>
      <c r="U25" s="70">
        <f>'非偏鄉國中(葷)'!AX145</f>
        <v>0</v>
      </c>
      <c r="V25" s="70">
        <f>'非偏鄉國中(葷)'!AY145</f>
        <v>0</v>
      </c>
      <c r="W25" s="70">
        <f>'非偏鄉國中(葷)'!AZ145</f>
        <v>715.8</v>
      </c>
    </row>
    <row r="26" spans="1:23" ht="19.5">
      <c r="A26" s="63" t="s">
        <v>107</v>
      </c>
      <c r="B26" s="62"/>
    </row>
    <row r="27" spans="1:23" ht="16.5">
      <c r="B27" s="63"/>
    </row>
    <row r="28" spans="1:23" ht="16.5">
      <c r="A28" s="64" t="s">
        <v>87</v>
      </c>
    </row>
    <row r="29" spans="1:23" ht="16.5" customHeight="1">
      <c r="A29" s="76" t="s">
        <v>90</v>
      </c>
      <c r="B29" s="60" t="s">
        <v>102</v>
      </c>
    </row>
    <row r="30" spans="1:23" ht="16.5" customHeight="1">
      <c r="A30" s="76" t="s">
        <v>91</v>
      </c>
      <c r="B30" s="60" t="s">
        <v>88</v>
      </c>
    </row>
    <row r="31" spans="1:23" ht="16.5" customHeight="1">
      <c r="A31" s="77" t="s">
        <v>92</v>
      </c>
      <c r="B31" s="60" t="s">
        <v>89</v>
      </c>
    </row>
    <row r="32" spans="1:23" ht="16.5" customHeight="1">
      <c r="A32" s="61" t="s">
        <v>93</v>
      </c>
      <c r="B32" s="60" t="s">
        <v>123</v>
      </c>
    </row>
    <row r="33" spans="1:2" ht="16.5" customHeight="1">
      <c r="A33" s="61" t="s">
        <v>101</v>
      </c>
      <c r="B33" s="60" t="s">
        <v>106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14"/>
  <sheetViews>
    <sheetView tabSelected="1" zoomScale="80" zoomScaleNormal="80" zoomScaleSheetLayoutView="85" workbookViewId="0">
      <pane ySplit="4" topLeftCell="A81" activePane="bottomLeft" state="frozen"/>
      <selection pane="bottomLeft" activeCell="J4" sqref="A1:J1048576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51" customWidth="1"/>
    <col min="9" max="9" width="5.875" style="15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17" customWidth="1"/>
    <col min="31" max="31" width="5.25" style="116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405" t="s">
        <v>126</v>
      </c>
      <c r="B1" s="406"/>
      <c r="C1" s="406"/>
      <c r="D1" s="406"/>
      <c r="E1" s="406"/>
      <c r="F1" s="406"/>
      <c r="G1" s="406"/>
      <c r="H1" s="406"/>
      <c r="I1" s="406"/>
      <c r="J1" s="438" t="s">
        <v>103</v>
      </c>
      <c r="K1" s="438"/>
      <c r="L1" s="438"/>
      <c r="M1" s="438" t="s">
        <v>161</v>
      </c>
      <c r="N1" s="438"/>
      <c r="O1" s="438"/>
      <c r="P1" s="443" t="s">
        <v>100</v>
      </c>
      <c r="Q1" s="443"/>
      <c r="R1" s="443"/>
      <c r="S1" s="78"/>
      <c r="T1" s="79"/>
      <c r="U1" s="78"/>
      <c r="V1" s="444" t="s">
        <v>104</v>
      </c>
      <c r="W1" s="444"/>
      <c r="X1" s="444"/>
      <c r="Y1" s="444" t="s">
        <v>105</v>
      </c>
      <c r="Z1" s="444"/>
      <c r="AA1" s="444"/>
      <c r="AB1" s="429" t="s">
        <v>0</v>
      </c>
      <c r="AC1" s="429"/>
      <c r="AD1" s="106"/>
      <c r="AE1" s="103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434" t="s">
        <v>114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6"/>
      <c r="AD2" s="110"/>
      <c r="AE2" s="11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437" t="s">
        <v>115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6"/>
      <c r="AD3" s="110"/>
      <c r="AE3" s="9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9" t="s">
        <v>97</v>
      </c>
      <c r="B4" s="89"/>
      <c r="C4" s="138" t="s">
        <v>2</v>
      </c>
      <c r="D4" s="138" t="s">
        <v>3</v>
      </c>
      <c r="E4" s="138" t="s">
        <v>4</v>
      </c>
      <c r="F4" s="138" t="s">
        <v>5</v>
      </c>
      <c r="G4" s="138" t="s">
        <v>6</v>
      </c>
      <c r="H4" s="138" t="s">
        <v>7</v>
      </c>
      <c r="I4" s="138" t="s">
        <v>8</v>
      </c>
      <c r="J4" s="143" t="s">
        <v>9</v>
      </c>
      <c r="K4" s="143" t="s">
        <v>10</v>
      </c>
      <c r="L4" s="144" t="s">
        <v>66</v>
      </c>
      <c r="M4" s="143" t="s">
        <v>11</v>
      </c>
      <c r="N4" s="143" t="s">
        <v>10</v>
      </c>
      <c r="O4" s="144" t="s">
        <v>66</v>
      </c>
      <c r="P4" s="143" t="s">
        <v>12</v>
      </c>
      <c r="Q4" s="143" t="s">
        <v>10</v>
      </c>
      <c r="R4" s="144" t="s">
        <v>66</v>
      </c>
      <c r="S4" s="143" t="s">
        <v>13</v>
      </c>
      <c r="T4" s="143" t="s">
        <v>10</v>
      </c>
      <c r="U4" s="144" t="s">
        <v>66</v>
      </c>
      <c r="V4" s="143" t="s">
        <v>14</v>
      </c>
      <c r="W4" s="143" t="s">
        <v>10</v>
      </c>
      <c r="X4" s="144" t="s">
        <v>66</v>
      </c>
      <c r="Y4" s="143" t="s">
        <v>15</v>
      </c>
      <c r="Z4" s="143" t="s">
        <v>10</v>
      </c>
      <c r="AA4" s="144" t="s">
        <v>66</v>
      </c>
      <c r="AB4" s="139" t="s">
        <v>98</v>
      </c>
      <c r="AC4" s="82" t="s">
        <v>99</v>
      </c>
      <c r="AD4" s="103"/>
      <c r="AE4" s="112"/>
      <c r="AF4" s="98"/>
      <c r="AG4" s="52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 t="s">
        <v>79</v>
      </c>
      <c r="AU4" s="99" t="s">
        <v>80</v>
      </c>
      <c r="AV4" s="99" t="s">
        <v>81</v>
      </c>
      <c r="AW4" s="99" t="s">
        <v>82</v>
      </c>
      <c r="AX4" s="99" t="s">
        <v>83</v>
      </c>
      <c r="AY4" s="99" t="s">
        <v>84</v>
      </c>
      <c r="AZ4" s="99" t="s">
        <v>85</v>
      </c>
    </row>
    <row r="5" spans="1:52" s="80" customFormat="1" ht="15" customHeight="1">
      <c r="A5" s="218" t="s">
        <v>229</v>
      </c>
      <c r="B5" s="213" t="s">
        <v>108</v>
      </c>
      <c r="C5" s="164">
        <v>5.2</v>
      </c>
      <c r="D5" s="165">
        <v>2.2000000000000002</v>
      </c>
      <c r="E5" s="165">
        <v>2</v>
      </c>
      <c r="F5" s="166">
        <v>0</v>
      </c>
      <c r="G5" s="166">
        <v>0</v>
      </c>
      <c r="H5" s="165">
        <v>2.5</v>
      </c>
      <c r="I5" s="167">
        <v>698.3</v>
      </c>
      <c r="J5" s="432" t="s">
        <v>219</v>
      </c>
      <c r="K5" s="433"/>
      <c r="L5" s="168"/>
      <c r="M5" s="432" t="s">
        <v>426</v>
      </c>
      <c r="N5" s="433"/>
      <c r="O5" s="168"/>
      <c r="P5" s="432" t="s">
        <v>463</v>
      </c>
      <c r="Q5" s="433"/>
      <c r="R5" s="168"/>
      <c r="S5" s="432" t="s">
        <v>477</v>
      </c>
      <c r="T5" s="433"/>
      <c r="U5" s="168"/>
      <c r="V5" s="430" t="s">
        <v>1</v>
      </c>
      <c r="W5" s="431"/>
      <c r="X5" s="168"/>
      <c r="Y5" s="301" t="s">
        <v>211</v>
      </c>
      <c r="Z5" s="302"/>
      <c r="AA5" s="168"/>
      <c r="AB5" s="169" t="s">
        <v>113</v>
      </c>
      <c r="AC5" s="237"/>
      <c r="AD5" s="238"/>
      <c r="AE5" s="109" t="str">
        <f>A5</f>
        <v>l4</v>
      </c>
      <c r="AF5" s="100" t="str">
        <f>J5</f>
        <v>糙米飯</v>
      </c>
      <c r="AG5" s="100" t="str">
        <f>J6&amp;" "&amp;J7&amp;" "&amp;J8&amp;" "&amp;J9&amp;" "&amp;J10&amp;" "&amp;J11</f>
        <v xml:space="preserve">米 糙米    </v>
      </c>
      <c r="AH5" s="100" t="str">
        <f>M5</f>
        <v>三杯麵腸</v>
      </c>
      <c r="AI5" s="100" t="str">
        <f>M6&amp;" "&amp;M7&amp;" "&amp;M8&amp;" "&amp;M9&amp;" "&amp;M10&amp;" "&amp;M11</f>
        <v xml:space="preserve">麵腸 杏鮑菇 九層塔 胡蘿蔔 薑 </v>
      </c>
      <c r="AJ5" s="100" t="str">
        <f>P5</f>
        <v>蛋香時蔬</v>
      </c>
      <c r="AK5" s="100" t="str">
        <f>P6&amp;" "&amp;P7&amp;" "&amp;P8&amp;" "&amp;P9&amp;" "&amp;P10&amp;" "&amp;P11</f>
        <v xml:space="preserve">雞蛋 時蔬 乾香菇 薑  </v>
      </c>
      <c r="AL5" s="100" t="str">
        <f>S5</f>
        <v>時蔬冬粉</v>
      </c>
      <c r="AM5" s="100" t="str">
        <f>S6&amp;" "&amp;S7&amp;" "&amp;S8&amp;" "&amp;S9&amp;" "&amp;S10&amp;" "&amp;S11</f>
        <v xml:space="preserve">豆包 冬粉 時蔬 乾木耳 薑 </v>
      </c>
      <c r="AN5" s="100" t="str">
        <f>V5</f>
        <v>時蔬</v>
      </c>
      <c r="AO5" s="100" t="str">
        <f>V6&amp;" "&amp;V7&amp;" "&amp;V8&amp;" "&amp;V9&amp;" "&amp;V10&amp;" "&amp;V11</f>
        <v xml:space="preserve">蔬菜 薑    </v>
      </c>
      <c r="AP5" s="100" t="str">
        <f>Y5</f>
        <v>仙草甜湯</v>
      </c>
      <c r="AQ5" s="100" t="str">
        <f>Y6&amp;" "&amp;Y7&amp;" "&amp;Y8&amp;" "&amp;Y9&amp;" "&amp;Y10&amp;" "&amp;Y11</f>
        <v xml:space="preserve">仙草凍 紅砂糖    </v>
      </c>
      <c r="AR5" s="100" t="str">
        <f>AB5</f>
        <v>點心</v>
      </c>
      <c r="AS5" s="100">
        <f>AC5</f>
        <v>0</v>
      </c>
      <c r="AT5" s="101">
        <f>C5</f>
        <v>5.2</v>
      </c>
      <c r="AU5" s="101">
        <f>H5</f>
        <v>2.5</v>
      </c>
      <c r="AV5" s="101">
        <f>E5</f>
        <v>2</v>
      </c>
      <c r="AW5" s="101">
        <f>D5</f>
        <v>2.2000000000000002</v>
      </c>
      <c r="AX5" s="101">
        <f>F5</f>
        <v>0</v>
      </c>
      <c r="AY5" s="101">
        <f>G5</f>
        <v>0</v>
      </c>
      <c r="AZ5" s="101">
        <f>I5</f>
        <v>698.3</v>
      </c>
    </row>
    <row r="6" spans="1:52" s="80" customFormat="1" ht="15" customHeight="1">
      <c r="A6" s="219"/>
      <c r="B6" s="214"/>
      <c r="C6" s="170"/>
      <c r="D6" s="171"/>
      <c r="E6" s="171"/>
      <c r="F6" s="172"/>
      <c r="G6" s="172"/>
      <c r="H6" s="171"/>
      <c r="I6" s="173"/>
      <c r="J6" s="361" t="s">
        <v>138</v>
      </c>
      <c r="K6" s="361">
        <v>7</v>
      </c>
      <c r="L6" s="175" t="str">
        <f t="shared" ref="L6:L7" si="0">IF(K6,"公斤","")</f>
        <v>公斤</v>
      </c>
      <c r="M6" s="361" t="s">
        <v>427</v>
      </c>
      <c r="N6" s="361">
        <v>6</v>
      </c>
      <c r="O6" s="175" t="str">
        <f>IF(N6,"公斤","")</f>
        <v>公斤</v>
      </c>
      <c r="P6" s="361" t="s">
        <v>464</v>
      </c>
      <c r="Q6" s="361">
        <v>2.7</v>
      </c>
      <c r="R6" s="175" t="str">
        <f>IF(Q6,"公斤","")</f>
        <v>公斤</v>
      </c>
      <c r="S6" s="361" t="s">
        <v>478</v>
      </c>
      <c r="T6" s="361">
        <v>0.9</v>
      </c>
      <c r="U6" s="175" t="str">
        <f>IF(T6,"公斤","")</f>
        <v>公斤</v>
      </c>
      <c r="V6" s="182" t="s">
        <v>71</v>
      </c>
      <c r="W6" s="182">
        <v>7</v>
      </c>
      <c r="X6" s="175" t="str">
        <f>IF(W6,"公斤","")</f>
        <v>公斤</v>
      </c>
      <c r="Y6" s="159" t="s">
        <v>212</v>
      </c>
      <c r="Z6" s="159">
        <v>6</v>
      </c>
      <c r="AA6" s="175" t="str">
        <f>IF(Z6,"公斤","")</f>
        <v>公斤</v>
      </c>
      <c r="AB6" s="176" t="s">
        <v>113</v>
      </c>
      <c r="AC6" s="239"/>
      <c r="AD6" s="240"/>
      <c r="AE6" s="113"/>
      <c r="AF6" s="102"/>
      <c r="AG6" s="100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71"/>
      <c r="AU6" s="71"/>
      <c r="AV6" s="71"/>
      <c r="AW6" s="71"/>
      <c r="AX6" s="71"/>
      <c r="AY6" s="71"/>
      <c r="AZ6" s="71"/>
    </row>
    <row r="7" spans="1:52" s="80" customFormat="1" ht="15" customHeight="1">
      <c r="A7" s="219"/>
      <c r="B7" s="214" t="s">
        <v>109</v>
      </c>
      <c r="C7" s="177">
        <v>4.5</v>
      </c>
      <c r="D7" s="178">
        <v>1.9</v>
      </c>
      <c r="E7" s="178">
        <v>1.6</v>
      </c>
      <c r="F7" s="179">
        <v>0</v>
      </c>
      <c r="G7" s="179">
        <v>0</v>
      </c>
      <c r="H7" s="178">
        <v>2.2000000000000002</v>
      </c>
      <c r="I7" s="180">
        <v>605.79999999999995</v>
      </c>
      <c r="J7" s="361" t="s">
        <v>139</v>
      </c>
      <c r="K7" s="361">
        <v>3</v>
      </c>
      <c r="L7" s="175" t="str">
        <f t="shared" si="0"/>
        <v>公斤</v>
      </c>
      <c r="M7" s="361" t="s">
        <v>428</v>
      </c>
      <c r="N7" s="361">
        <v>3</v>
      </c>
      <c r="O7" s="175" t="str">
        <f t="shared" ref="O7:O11" si="1">IF(N7,"公斤","")</f>
        <v>公斤</v>
      </c>
      <c r="P7" s="361" t="s">
        <v>141</v>
      </c>
      <c r="Q7" s="361">
        <v>5</v>
      </c>
      <c r="R7" s="175" t="str">
        <f t="shared" ref="R7:R11" si="2">IF(Q7,"公斤","")</f>
        <v>公斤</v>
      </c>
      <c r="S7" s="361" t="s">
        <v>479</v>
      </c>
      <c r="T7" s="361">
        <v>1</v>
      </c>
      <c r="U7" s="175" t="str">
        <f t="shared" ref="U7:U11" si="3">IF(T7,"公斤","")</f>
        <v>公斤</v>
      </c>
      <c r="V7" s="182" t="s">
        <v>122</v>
      </c>
      <c r="W7" s="182">
        <v>0.05</v>
      </c>
      <c r="X7" s="175" t="str">
        <f t="shared" ref="X7:X11" si="4">IF(W7,"公斤","")</f>
        <v>公斤</v>
      </c>
      <c r="Y7" s="389" t="s">
        <v>143</v>
      </c>
      <c r="Z7" s="159">
        <v>1</v>
      </c>
      <c r="AA7" s="175" t="str">
        <f t="shared" ref="AA7:AA11" si="5">IF(Z7,"公斤","")</f>
        <v>公斤</v>
      </c>
      <c r="AB7" s="181"/>
      <c r="AC7" s="239"/>
      <c r="AD7" s="240"/>
      <c r="AE7" s="113"/>
      <c r="AF7" s="102"/>
      <c r="AG7" s="100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71"/>
      <c r="AU7" s="71"/>
      <c r="AV7" s="71"/>
      <c r="AW7" s="71"/>
      <c r="AX7" s="71"/>
      <c r="AY7" s="71"/>
      <c r="AZ7" s="71"/>
    </row>
    <row r="8" spans="1:52" s="80" customFormat="1" ht="15" customHeight="1">
      <c r="A8" s="219"/>
      <c r="B8" s="214"/>
      <c r="C8" s="170"/>
      <c r="D8" s="171"/>
      <c r="E8" s="171"/>
      <c r="F8" s="171"/>
      <c r="G8" s="171"/>
      <c r="H8" s="171"/>
      <c r="I8" s="173"/>
      <c r="J8" s="361"/>
      <c r="K8" s="361"/>
      <c r="L8" s="175" t="str">
        <f t="shared" ref="L8:L11" si="6">IF(K8,"公斤","")</f>
        <v/>
      </c>
      <c r="M8" s="361" t="s">
        <v>429</v>
      </c>
      <c r="N8" s="361">
        <v>0.2</v>
      </c>
      <c r="O8" s="175" t="str">
        <f t="shared" si="1"/>
        <v>公斤</v>
      </c>
      <c r="P8" s="361" t="s">
        <v>446</v>
      </c>
      <c r="Q8" s="361">
        <v>0.01</v>
      </c>
      <c r="R8" s="175" t="str">
        <f t="shared" si="2"/>
        <v>公斤</v>
      </c>
      <c r="S8" s="361" t="s">
        <v>141</v>
      </c>
      <c r="T8" s="361">
        <v>3.5</v>
      </c>
      <c r="U8" s="175" t="str">
        <f t="shared" si="3"/>
        <v>公斤</v>
      </c>
      <c r="V8" s="182"/>
      <c r="W8" s="182"/>
      <c r="X8" s="175" t="str">
        <f t="shared" si="4"/>
        <v/>
      </c>
      <c r="Y8" s="159"/>
      <c r="Z8" s="159"/>
      <c r="AA8" s="175" t="str">
        <f t="shared" si="5"/>
        <v/>
      </c>
      <c r="AB8" s="181"/>
      <c r="AC8" s="239"/>
      <c r="AD8" s="240"/>
      <c r="AE8" s="113"/>
      <c r="AF8" s="102"/>
      <c r="AG8" s="100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71"/>
      <c r="AU8" s="71"/>
      <c r="AV8" s="71"/>
      <c r="AW8" s="71"/>
      <c r="AX8" s="71"/>
      <c r="AY8" s="71"/>
      <c r="AZ8" s="71"/>
    </row>
    <row r="9" spans="1:52" s="80" customFormat="1" ht="15" customHeight="1">
      <c r="A9" s="219"/>
      <c r="B9" s="214"/>
      <c r="C9" s="170"/>
      <c r="D9" s="171"/>
      <c r="E9" s="171"/>
      <c r="F9" s="171"/>
      <c r="G9" s="171"/>
      <c r="H9" s="171"/>
      <c r="I9" s="173"/>
      <c r="J9" s="361"/>
      <c r="K9" s="361"/>
      <c r="L9" s="175" t="str">
        <f t="shared" si="6"/>
        <v/>
      </c>
      <c r="M9" s="361" t="s">
        <v>137</v>
      </c>
      <c r="N9" s="361">
        <v>1</v>
      </c>
      <c r="O9" s="175" t="str">
        <f t="shared" si="1"/>
        <v>公斤</v>
      </c>
      <c r="P9" s="361" t="s">
        <v>140</v>
      </c>
      <c r="Q9" s="361">
        <v>0.05</v>
      </c>
      <c r="R9" s="175" t="str">
        <f t="shared" si="2"/>
        <v>公斤</v>
      </c>
      <c r="S9" s="361" t="s">
        <v>480</v>
      </c>
      <c r="T9" s="361">
        <v>0.01</v>
      </c>
      <c r="U9" s="175" t="str">
        <f t="shared" si="3"/>
        <v>公斤</v>
      </c>
      <c r="V9" s="182"/>
      <c r="W9" s="182"/>
      <c r="X9" s="175" t="str">
        <f t="shared" si="4"/>
        <v/>
      </c>
      <c r="Y9" s="361"/>
      <c r="Z9" s="361"/>
      <c r="AA9" s="175" t="str">
        <f t="shared" si="5"/>
        <v/>
      </c>
      <c r="AB9" s="181"/>
      <c r="AC9" s="239"/>
      <c r="AD9" s="240"/>
      <c r="AE9" s="113"/>
      <c r="AF9" s="102"/>
      <c r="AG9" s="100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71"/>
      <c r="AU9" s="71"/>
      <c r="AV9" s="71"/>
      <c r="AW9" s="71"/>
      <c r="AX9" s="71"/>
      <c r="AY9" s="71"/>
      <c r="AZ9" s="71"/>
    </row>
    <row r="10" spans="1:52" s="80" customFormat="1" ht="15" customHeight="1">
      <c r="A10" s="219"/>
      <c r="B10" s="214"/>
      <c r="C10" s="170"/>
      <c r="D10" s="171"/>
      <c r="E10" s="171"/>
      <c r="F10" s="171"/>
      <c r="G10" s="171"/>
      <c r="H10" s="171"/>
      <c r="I10" s="173"/>
      <c r="J10" s="361"/>
      <c r="K10" s="361"/>
      <c r="L10" s="175" t="str">
        <f t="shared" si="6"/>
        <v/>
      </c>
      <c r="M10" s="361" t="s">
        <v>140</v>
      </c>
      <c r="N10" s="361">
        <v>0.05</v>
      </c>
      <c r="O10" s="175" t="str">
        <f t="shared" si="1"/>
        <v>公斤</v>
      </c>
      <c r="P10" s="361"/>
      <c r="Q10" s="361"/>
      <c r="R10" s="175" t="str">
        <f t="shared" si="2"/>
        <v/>
      </c>
      <c r="S10" s="361" t="s">
        <v>140</v>
      </c>
      <c r="T10" s="361">
        <v>0.05</v>
      </c>
      <c r="U10" s="175" t="str">
        <f t="shared" si="3"/>
        <v>公斤</v>
      </c>
      <c r="V10" s="182"/>
      <c r="W10" s="182"/>
      <c r="X10" s="175" t="str">
        <f t="shared" si="4"/>
        <v/>
      </c>
      <c r="Y10" s="361"/>
      <c r="Z10" s="361"/>
      <c r="AA10" s="175" t="str">
        <f t="shared" si="5"/>
        <v/>
      </c>
      <c r="AB10" s="181"/>
      <c r="AC10" s="239"/>
      <c r="AD10" s="240"/>
      <c r="AE10" s="113"/>
      <c r="AF10" s="102"/>
      <c r="AG10" s="100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71"/>
      <c r="AU10" s="71"/>
      <c r="AV10" s="71"/>
      <c r="AW10" s="71"/>
      <c r="AX10" s="71"/>
      <c r="AY10" s="71"/>
      <c r="AZ10" s="71"/>
    </row>
    <row r="11" spans="1:52" s="80" customFormat="1" ht="15" customHeight="1" thickBot="1">
      <c r="A11" s="220"/>
      <c r="B11" s="215"/>
      <c r="C11" s="183"/>
      <c r="D11" s="184"/>
      <c r="E11" s="184"/>
      <c r="F11" s="184"/>
      <c r="G11" s="184"/>
      <c r="H11" s="184"/>
      <c r="I11" s="185"/>
      <c r="J11" s="362"/>
      <c r="K11" s="362"/>
      <c r="L11" s="187" t="str">
        <f t="shared" si="6"/>
        <v/>
      </c>
      <c r="M11" s="362"/>
      <c r="N11" s="362"/>
      <c r="O11" s="187" t="str">
        <f t="shared" si="1"/>
        <v/>
      </c>
      <c r="P11" s="362"/>
      <c r="Q11" s="362"/>
      <c r="R11" s="187" t="str">
        <f t="shared" si="2"/>
        <v/>
      </c>
      <c r="S11" s="362"/>
      <c r="T11" s="362"/>
      <c r="U11" s="187" t="str">
        <f t="shared" si="3"/>
        <v/>
      </c>
      <c r="V11" s="233"/>
      <c r="W11" s="233"/>
      <c r="X11" s="187" t="str">
        <f t="shared" si="4"/>
        <v/>
      </c>
      <c r="Y11" s="362"/>
      <c r="Z11" s="362"/>
      <c r="AA11" s="187" t="str">
        <f t="shared" si="5"/>
        <v/>
      </c>
      <c r="AB11" s="188"/>
      <c r="AC11" s="241"/>
      <c r="AD11" s="242"/>
      <c r="AE11" s="114"/>
      <c r="AF11" s="102"/>
      <c r="AG11" s="100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71"/>
      <c r="AU11" s="71"/>
      <c r="AV11" s="71"/>
      <c r="AW11" s="71"/>
      <c r="AX11" s="71"/>
      <c r="AY11" s="71"/>
      <c r="AZ11" s="71"/>
    </row>
    <row r="12" spans="1:52" s="80" customFormat="1" ht="15" customHeight="1">
      <c r="A12" s="219" t="s">
        <v>230</v>
      </c>
      <c r="B12" s="216" t="s">
        <v>108</v>
      </c>
      <c r="C12" s="189">
        <v>5.2</v>
      </c>
      <c r="D12" s="166">
        <v>2.2000000000000002</v>
      </c>
      <c r="E12" s="166">
        <v>2</v>
      </c>
      <c r="F12" s="166">
        <v>0</v>
      </c>
      <c r="G12" s="166">
        <v>0</v>
      </c>
      <c r="H12" s="166">
        <v>2.5</v>
      </c>
      <c r="I12" s="190">
        <v>699.4</v>
      </c>
      <c r="J12" s="301" t="s">
        <v>253</v>
      </c>
      <c r="K12" s="302"/>
      <c r="L12" s="168"/>
      <c r="M12" s="428" t="s">
        <v>430</v>
      </c>
      <c r="N12" s="427"/>
      <c r="O12" s="168"/>
      <c r="P12" s="432" t="s">
        <v>465</v>
      </c>
      <c r="Q12" s="433"/>
      <c r="R12" s="168"/>
      <c r="S12" s="432" t="s">
        <v>481</v>
      </c>
      <c r="T12" s="433"/>
      <c r="U12" s="168"/>
      <c r="V12" s="430" t="s">
        <v>1</v>
      </c>
      <c r="W12" s="431"/>
      <c r="X12" s="168"/>
      <c r="Y12" s="432" t="s">
        <v>503</v>
      </c>
      <c r="Z12" s="433"/>
      <c r="AA12" s="168"/>
      <c r="AB12" s="169" t="s">
        <v>113</v>
      </c>
      <c r="AC12" s="237"/>
      <c r="AD12" s="238"/>
      <c r="AE12" s="109" t="str">
        <f t="shared" ref="AE12" si="7">A12</f>
        <v>l5</v>
      </c>
      <c r="AF12" s="100" t="str">
        <f t="shared" ref="AF12" si="8">J12</f>
        <v>芝麻飯</v>
      </c>
      <c r="AG12" s="100" t="str">
        <f t="shared" ref="AG12" si="9">J13&amp;" "&amp;J14&amp;" "&amp;J15&amp;" "&amp;J16&amp;" "&amp;J17&amp;" "&amp;J18</f>
        <v xml:space="preserve">米 芝麻(熟)    </v>
      </c>
      <c r="AH12" s="100" t="str">
        <f t="shared" ref="AH12" si="10">M12</f>
        <v>塔香干丁</v>
      </c>
      <c r="AI12" s="100" t="str">
        <f t="shared" ref="AI12" si="11">M13&amp;" "&amp;M14&amp;" "&amp;M15&amp;" "&amp;M16&amp;" "&amp;M17&amp;" "&amp;M18</f>
        <v xml:space="preserve">豆干 時蔬 九層塔 薑  </v>
      </c>
      <c r="AJ12" s="100" t="str">
        <f t="shared" ref="AJ12" si="12">P12</f>
        <v>紅仁炒蛋</v>
      </c>
      <c r="AK12" s="100" t="str">
        <f t="shared" ref="AK12" si="13">P13&amp;" "&amp;P14&amp;" "&amp;P15&amp;" "&amp;P16&amp;" "&amp;P17&amp;" "&amp;P18</f>
        <v xml:space="preserve">雞蛋 胡蘿蔔 薑   </v>
      </c>
      <c r="AL12" s="100" t="str">
        <f t="shared" ref="AL12" si="14">S12</f>
        <v>蔬菜佃煮</v>
      </c>
      <c r="AM12" s="100" t="str">
        <f t="shared" ref="AM12" si="15">S13&amp;" "&amp;S14&amp;" "&amp;S15&amp;" "&amp;S16&amp;" "&amp;S17&amp;" "&amp;S18</f>
        <v xml:space="preserve">胡蘿蔔 白蘿蔔 甜玉米 四角油豆腐 味醂 </v>
      </c>
      <c r="AN12" s="100" t="str">
        <f t="shared" ref="AN12" si="16">V12</f>
        <v>時蔬</v>
      </c>
      <c r="AO12" s="100" t="str">
        <f t="shared" ref="AO12" si="17">V13&amp;" "&amp;V14&amp;" "&amp;V15&amp;" "&amp;V16&amp;" "&amp;V17&amp;" "&amp;V18</f>
        <v xml:space="preserve">蔬菜 薑    </v>
      </c>
      <c r="AP12" s="100" t="str">
        <f t="shared" ref="AP12" si="18">Y12</f>
        <v>味噌豆腐湯</v>
      </c>
      <c r="AQ12" s="100" t="str">
        <f t="shared" ref="AQ12" si="19">Y13&amp;" "&amp;Y14&amp;" "&amp;Y15&amp;" "&amp;Y16&amp;" "&amp;Y17&amp;" "&amp;Y18</f>
        <v xml:space="preserve">豆腐 味噌 時蔬   </v>
      </c>
      <c r="AR12" s="100" t="str">
        <f>AB12</f>
        <v>點心</v>
      </c>
      <c r="AS12" s="100">
        <f>AC12</f>
        <v>0</v>
      </c>
      <c r="AT12" s="101">
        <f t="shared" ref="AT12" si="20">C12</f>
        <v>5.2</v>
      </c>
      <c r="AU12" s="101">
        <f t="shared" ref="AU12" si="21">H12</f>
        <v>2.5</v>
      </c>
      <c r="AV12" s="101">
        <f t="shared" ref="AV12" si="22">E12</f>
        <v>2</v>
      </c>
      <c r="AW12" s="101">
        <f t="shared" ref="AW12" si="23">D12</f>
        <v>2.2000000000000002</v>
      </c>
      <c r="AX12" s="101">
        <f t="shared" ref="AX12" si="24">F12</f>
        <v>0</v>
      </c>
      <c r="AY12" s="101">
        <f t="shared" ref="AY12" si="25">G12</f>
        <v>0</v>
      </c>
      <c r="AZ12" s="101">
        <f t="shared" ref="AZ12" si="26">I12</f>
        <v>699.4</v>
      </c>
    </row>
    <row r="13" spans="1:52" s="80" customFormat="1" ht="15" customHeight="1">
      <c r="A13" s="219"/>
      <c r="B13" s="216"/>
      <c r="C13" s="191"/>
      <c r="D13" s="172"/>
      <c r="E13" s="172"/>
      <c r="F13" s="172"/>
      <c r="G13" s="172"/>
      <c r="H13" s="172"/>
      <c r="I13" s="192"/>
      <c r="J13" s="298" t="s">
        <v>251</v>
      </c>
      <c r="K13" s="159">
        <v>10</v>
      </c>
      <c r="L13" s="175" t="str">
        <f t="shared" ref="L13:L53" si="27">IF(K13,"公斤","")</f>
        <v>公斤</v>
      </c>
      <c r="M13" s="321" t="s">
        <v>185</v>
      </c>
      <c r="N13" s="321">
        <v>6</v>
      </c>
      <c r="O13" s="175" t="str">
        <f t="shared" ref="O13:O53" si="28">IF(N13,"公斤","")</f>
        <v>公斤</v>
      </c>
      <c r="P13" s="361" t="s">
        <v>464</v>
      </c>
      <c r="Q13" s="361">
        <v>2</v>
      </c>
      <c r="R13" s="175" t="str">
        <f t="shared" ref="R13:R53" si="29">IF(Q13,"公斤","")</f>
        <v>公斤</v>
      </c>
      <c r="S13" s="361" t="s">
        <v>137</v>
      </c>
      <c r="T13" s="361">
        <v>1</v>
      </c>
      <c r="U13" s="175" t="str">
        <f t="shared" ref="U13:U53" si="30">IF(T13,"公斤","")</f>
        <v>公斤</v>
      </c>
      <c r="V13" s="182" t="s">
        <v>71</v>
      </c>
      <c r="W13" s="182">
        <v>7</v>
      </c>
      <c r="X13" s="175" t="str">
        <f t="shared" ref="X13:X53" si="31">IF(W13,"公斤","")</f>
        <v>公斤</v>
      </c>
      <c r="Y13" s="361" t="s">
        <v>504</v>
      </c>
      <c r="Z13" s="361">
        <v>2</v>
      </c>
      <c r="AA13" s="175" t="str">
        <f t="shared" ref="AA13:AA53" si="32">IF(Z13,"公斤","")</f>
        <v>公斤</v>
      </c>
      <c r="AB13" s="176" t="s">
        <v>113</v>
      </c>
      <c r="AC13" s="239"/>
      <c r="AD13" s="240"/>
      <c r="AE13" s="113"/>
      <c r="AF13" s="102"/>
      <c r="AG13" s="100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71"/>
      <c r="AU13" s="71"/>
      <c r="AV13" s="71"/>
      <c r="AW13" s="71"/>
      <c r="AX13" s="71"/>
      <c r="AY13" s="71"/>
      <c r="AZ13" s="71"/>
    </row>
    <row r="14" spans="1:52" s="80" customFormat="1" ht="15" customHeight="1">
      <c r="A14" s="219"/>
      <c r="B14" s="216" t="s">
        <v>109</v>
      </c>
      <c r="C14" s="193">
        <v>5</v>
      </c>
      <c r="D14" s="179">
        <v>1.9</v>
      </c>
      <c r="E14" s="179">
        <v>1.6</v>
      </c>
      <c r="F14" s="179">
        <v>0</v>
      </c>
      <c r="G14" s="179">
        <v>0</v>
      </c>
      <c r="H14" s="179">
        <v>2.1</v>
      </c>
      <c r="I14" s="194">
        <v>632.29999999999995</v>
      </c>
      <c r="J14" s="298" t="s">
        <v>254</v>
      </c>
      <c r="K14" s="159">
        <v>0.1</v>
      </c>
      <c r="L14" s="175" t="str">
        <f t="shared" si="27"/>
        <v>公斤</v>
      </c>
      <c r="M14" s="321" t="s">
        <v>1</v>
      </c>
      <c r="N14" s="321">
        <v>2.5</v>
      </c>
      <c r="O14" s="175" t="str">
        <f t="shared" si="28"/>
        <v>公斤</v>
      </c>
      <c r="P14" s="361" t="s">
        <v>137</v>
      </c>
      <c r="Q14" s="361">
        <v>4.5</v>
      </c>
      <c r="R14" s="175" t="str">
        <f t="shared" si="29"/>
        <v>公斤</v>
      </c>
      <c r="S14" s="361" t="s">
        <v>482</v>
      </c>
      <c r="T14" s="361">
        <v>2.5</v>
      </c>
      <c r="U14" s="175" t="str">
        <f t="shared" si="30"/>
        <v>公斤</v>
      </c>
      <c r="V14" s="182" t="s">
        <v>122</v>
      </c>
      <c r="W14" s="182">
        <v>0.05</v>
      </c>
      <c r="X14" s="175" t="str">
        <f t="shared" si="31"/>
        <v>公斤</v>
      </c>
      <c r="Y14" s="361" t="s">
        <v>505</v>
      </c>
      <c r="Z14" s="361">
        <v>0.6</v>
      </c>
      <c r="AA14" s="175" t="str">
        <f t="shared" si="32"/>
        <v>公斤</v>
      </c>
      <c r="AB14" s="181"/>
      <c r="AC14" s="239"/>
      <c r="AD14" s="240"/>
      <c r="AE14" s="113"/>
      <c r="AF14" s="102"/>
      <c r="AG14" s="100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71"/>
      <c r="AU14" s="71"/>
      <c r="AV14" s="71"/>
      <c r="AW14" s="71"/>
      <c r="AX14" s="71"/>
      <c r="AY14" s="71"/>
      <c r="AZ14" s="71"/>
    </row>
    <row r="15" spans="1:52" s="80" customFormat="1" ht="15" customHeight="1">
      <c r="A15" s="219"/>
      <c r="B15" s="216"/>
      <c r="C15" s="191"/>
      <c r="D15" s="172"/>
      <c r="E15" s="172"/>
      <c r="F15" s="172"/>
      <c r="G15" s="172"/>
      <c r="H15" s="172"/>
      <c r="I15" s="192"/>
      <c r="J15" s="361"/>
      <c r="K15" s="361"/>
      <c r="L15" s="175" t="str">
        <f t="shared" si="27"/>
        <v/>
      </c>
      <c r="M15" s="321" t="s">
        <v>129</v>
      </c>
      <c r="N15" s="140">
        <v>0.01</v>
      </c>
      <c r="O15" s="175" t="str">
        <f t="shared" si="28"/>
        <v>公斤</v>
      </c>
      <c r="P15" s="361" t="s">
        <v>140</v>
      </c>
      <c r="Q15" s="361">
        <v>0.05</v>
      </c>
      <c r="R15" s="175" t="str">
        <f t="shared" si="29"/>
        <v>公斤</v>
      </c>
      <c r="S15" s="361" t="s">
        <v>483</v>
      </c>
      <c r="T15" s="361">
        <v>3</v>
      </c>
      <c r="U15" s="175" t="str">
        <f t="shared" si="30"/>
        <v>公斤</v>
      </c>
      <c r="V15" s="182"/>
      <c r="W15" s="182"/>
      <c r="X15" s="175" t="str">
        <f t="shared" si="31"/>
        <v/>
      </c>
      <c r="Y15" s="361" t="s">
        <v>141</v>
      </c>
      <c r="Z15" s="361">
        <v>2</v>
      </c>
      <c r="AA15" s="175" t="str">
        <f t="shared" si="32"/>
        <v>公斤</v>
      </c>
      <c r="AB15" s="181"/>
      <c r="AC15" s="239"/>
      <c r="AD15" s="240"/>
      <c r="AE15" s="113"/>
      <c r="AF15" s="102"/>
      <c r="AG15" s="100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71"/>
      <c r="AU15" s="71"/>
      <c r="AV15" s="71"/>
      <c r="AW15" s="71"/>
      <c r="AX15" s="71"/>
      <c r="AY15" s="71"/>
      <c r="AZ15" s="71"/>
    </row>
    <row r="16" spans="1:52" s="80" customFormat="1" ht="15" customHeight="1">
      <c r="A16" s="219"/>
      <c r="B16" s="216"/>
      <c r="C16" s="191"/>
      <c r="D16" s="172"/>
      <c r="E16" s="172"/>
      <c r="F16" s="172"/>
      <c r="G16" s="172"/>
      <c r="H16" s="172"/>
      <c r="I16" s="192"/>
      <c r="J16" s="361"/>
      <c r="K16" s="361"/>
      <c r="L16" s="175" t="str">
        <f t="shared" si="27"/>
        <v/>
      </c>
      <c r="M16" s="321" t="s">
        <v>122</v>
      </c>
      <c r="N16" s="373">
        <v>0.05</v>
      </c>
      <c r="O16" s="175" t="str">
        <f t="shared" si="28"/>
        <v>公斤</v>
      </c>
      <c r="P16" s="361"/>
      <c r="Q16" s="361"/>
      <c r="R16" s="175" t="str">
        <f t="shared" si="29"/>
        <v/>
      </c>
      <c r="S16" s="361" t="s">
        <v>484</v>
      </c>
      <c r="T16" s="361">
        <v>2</v>
      </c>
      <c r="U16" s="175" t="str">
        <f t="shared" si="30"/>
        <v>公斤</v>
      </c>
      <c r="V16" s="182"/>
      <c r="W16" s="182"/>
      <c r="X16" s="175" t="str">
        <f t="shared" si="31"/>
        <v/>
      </c>
      <c r="Y16" s="361"/>
      <c r="Z16" s="361"/>
      <c r="AA16" s="175" t="str">
        <f t="shared" si="32"/>
        <v/>
      </c>
      <c r="AB16" s="181"/>
      <c r="AC16" s="239"/>
      <c r="AD16" s="240"/>
      <c r="AE16" s="113"/>
      <c r="AF16" s="102"/>
      <c r="AG16" s="100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71"/>
      <c r="AU16" s="71"/>
      <c r="AV16" s="71"/>
      <c r="AW16" s="71"/>
      <c r="AX16" s="71"/>
      <c r="AY16" s="71"/>
      <c r="AZ16" s="71"/>
    </row>
    <row r="17" spans="1:55" s="80" customFormat="1" ht="15" customHeight="1">
      <c r="A17" s="219"/>
      <c r="B17" s="216"/>
      <c r="C17" s="191"/>
      <c r="D17" s="172"/>
      <c r="E17" s="172"/>
      <c r="F17" s="172"/>
      <c r="G17" s="172"/>
      <c r="H17" s="172"/>
      <c r="I17" s="192"/>
      <c r="J17" s="361"/>
      <c r="K17" s="361"/>
      <c r="L17" s="175" t="str">
        <f t="shared" si="27"/>
        <v/>
      </c>
      <c r="M17" s="361"/>
      <c r="N17" s="361"/>
      <c r="O17" s="175" t="str">
        <f t="shared" si="28"/>
        <v/>
      </c>
      <c r="P17" s="361"/>
      <c r="Q17" s="361"/>
      <c r="R17" s="175" t="str">
        <f t="shared" si="29"/>
        <v/>
      </c>
      <c r="S17" s="361" t="s">
        <v>485</v>
      </c>
      <c r="T17" s="361">
        <v>0.01</v>
      </c>
      <c r="U17" s="175" t="str">
        <f t="shared" si="30"/>
        <v>公斤</v>
      </c>
      <c r="V17" s="182"/>
      <c r="W17" s="182"/>
      <c r="X17" s="175" t="str">
        <f t="shared" si="31"/>
        <v/>
      </c>
      <c r="Y17" s="361"/>
      <c r="Z17" s="361"/>
      <c r="AA17" s="175" t="str">
        <f t="shared" si="32"/>
        <v/>
      </c>
      <c r="AB17" s="181"/>
      <c r="AC17" s="239"/>
      <c r="AD17" s="240"/>
      <c r="AE17" s="113"/>
      <c r="AF17" s="102"/>
      <c r="AG17" s="100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71"/>
      <c r="AU17" s="71"/>
      <c r="AV17" s="71"/>
      <c r="AW17" s="71"/>
      <c r="AX17" s="71"/>
      <c r="AY17" s="71"/>
      <c r="AZ17" s="71"/>
    </row>
    <row r="18" spans="1:55" s="80" customFormat="1" ht="15" customHeight="1" thickBot="1">
      <c r="A18" s="220"/>
      <c r="B18" s="217"/>
      <c r="C18" s="195"/>
      <c r="D18" s="196"/>
      <c r="E18" s="196"/>
      <c r="F18" s="196"/>
      <c r="G18" s="196"/>
      <c r="H18" s="196"/>
      <c r="I18" s="197"/>
      <c r="J18" s="362"/>
      <c r="K18" s="362"/>
      <c r="L18" s="187" t="str">
        <f t="shared" si="27"/>
        <v/>
      </c>
      <c r="M18" s="362"/>
      <c r="N18" s="362"/>
      <c r="O18" s="187" t="str">
        <f t="shared" si="28"/>
        <v/>
      </c>
      <c r="P18" s="362"/>
      <c r="Q18" s="362"/>
      <c r="R18" s="187" t="str">
        <f t="shared" si="29"/>
        <v/>
      </c>
      <c r="S18" s="362"/>
      <c r="T18" s="362"/>
      <c r="U18" s="187" t="str">
        <f t="shared" si="30"/>
        <v/>
      </c>
      <c r="V18" s="233"/>
      <c r="W18" s="233"/>
      <c r="X18" s="187" t="str">
        <f t="shared" si="31"/>
        <v/>
      </c>
      <c r="Y18" s="362"/>
      <c r="Z18" s="362"/>
      <c r="AA18" s="187" t="str">
        <f t="shared" si="32"/>
        <v/>
      </c>
      <c r="AB18" s="188"/>
      <c r="AC18" s="241"/>
      <c r="AD18" s="242"/>
      <c r="AE18" s="114"/>
      <c r="AF18" s="102"/>
      <c r="AG18" s="100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71"/>
      <c r="AU18" s="71"/>
      <c r="AV18" s="71"/>
      <c r="AW18" s="71"/>
      <c r="AX18" s="71"/>
      <c r="AY18" s="71"/>
      <c r="AZ18" s="71"/>
    </row>
    <row r="19" spans="1:55" s="80" customFormat="1" ht="15" customHeight="1">
      <c r="A19" s="279" t="s">
        <v>231</v>
      </c>
      <c r="B19" s="216" t="s">
        <v>108</v>
      </c>
      <c r="C19" s="189">
        <v>5</v>
      </c>
      <c r="D19" s="166">
        <v>2.5</v>
      </c>
      <c r="E19" s="166">
        <v>2.5</v>
      </c>
      <c r="F19" s="166">
        <v>0</v>
      </c>
      <c r="G19" s="166">
        <v>0</v>
      </c>
      <c r="H19" s="166">
        <v>2.5</v>
      </c>
      <c r="I19" s="190">
        <v>710.4</v>
      </c>
      <c r="J19" s="432" t="s">
        <v>418</v>
      </c>
      <c r="K19" s="433"/>
      <c r="L19" s="168"/>
      <c r="M19" s="246" t="s">
        <v>431</v>
      </c>
      <c r="N19" s="247"/>
      <c r="O19" s="168"/>
      <c r="P19" s="452" t="s">
        <v>310</v>
      </c>
      <c r="Q19" s="433"/>
      <c r="R19" s="168"/>
      <c r="S19" s="363" t="s">
        <v>486</v>
      </c>
      <c r="T19" s="364"/>
      <c r="U19" s="168"/>
      <c r="V19" s="430" t="s">
        <v>1</v>
      </c>
      <c r="W19" s="431"/>
      <c r="X19" s="168"/>
      <c r="Y19" s="432" t="s">
        <v>506</v>
      </c>
      <c r="Z19" s="433"/>
      <c r="AA19" s="168"/>
      <c r="AB19" s="169" t="s">
        <v>113</v>
      </c>
      <c r="AC19" s="237"/>
      <c r="AD19" s="238"/>
      <c r="AE19" s="109" t="str">
        <f t="shared" ref="AE19" si="33">A19</f>
        <v>m1</v>
      </c>
      <c r="AF19" s="100" t="str">
        <f t="shared" ref="AF19" si="34">J19</f>
        <v>白米飯</v>
      </c>
      <c r="AG19" s="100" t="str">
        <f t="shared" ref="AG19" si="35">J20&amp;" "&amp;J21&amp;" "&amp;J22&amp;" "&amp;J23&amp;" "&amp;J24&amp;" "&amp;J25</f>
        <v xml:space="preserve">米     </v>
      </c>
      <c r="AH19" s="100" t="str">
        <f t="shared" ref="AH19" si="36">M19</f>
        <v>紅燒若片</v>
      </c>
      <c r="AI19" s="100" t="str">
        <f t="shared" ref="AI19" si="37">M20&amp;" "&amp;M21&amp;" "&amp;M22&amp;" "&amp;M23&amp;" "&amp;M24&amp;" "&amp;M25</f>
        <v xml:space="preserve">素肉片 胡蘿蔔 薑   </v>
      </c>
      <c r="AJ19" s="100" t="str">
        <f t="shared" ref="AJ19" si="38">P19</f>
        <v>海結豆干</v>
      </c>
      <c r="AK19" s="100" t="str">
        <f t="shared" ref="AK19" si="39">P20&amp;" "&amp;P21&amp;" "&amp;P22&amp;" "&amp;P23&amp;" "&amp;P24&amp;" "&amp;P25</f>
        <v xml:space="preserve">乾海帶 豆干 薑   </v>
      </c>
      <c r="AL19" s="100" t="str">
        <f t="shared" ref="AL19" si="40">S19</f>
        <v>奶油白菜</v>
      </c>
      <c r="AM19" s="100" t="str">
        <f t="shared" ref="AM19" si="41">S20&amp;" "&amp;S21&amp;" "&amp;S22&amp;" "&amp;S23&amp;" "&amp;S24&amp;" "&amp;S25</f>
        <v xml:space="preserve">結球白菜 鴻喜菇 豆包 奶油(固態)  </v>
      </c>
      <c r="AN19" s="100" t="str">
        <f t="shared" ref="AN19" si="42">V19</f>
        <v>時蔬</v>
      </c>
      <c r="AO19" s="100" t="str">
        <f t="shared" ref="AO19" si="43">V20&amp;" "&amp;V21&amp;" "&amp;V22&amp;" "&amp;V23&amp;" "&amp;V24&amp;" "&amp;V25</f>
        <v xml:space="preserve">蔬菜 薑    </v>
      </c>
      <c r="AP19" s="100" t="str">
        <f t="shared" ref="AP19" si="44">Y19</f>
        <v>蘿蔔湯</v>
      </c>
      <c r="AQ19" s="100" t="str">
        <f t="shared" ref="AQ19" si="45">Y20&amp;" "&amp;Y21&amp;" "&amp;Y22&amp;" "&amp;Y23&amp;" "&amp;Y24&amp;" "&amp;Y25</f>
        <v xml:space="preserve">白蘿蔔 胡蘿蔔 薑 素羊肉  </v>
      </c>
      <c r="AR19" s="100" t="str">
        <f>AB19</f>
        <v>點心</v>
      </c>
      <c r="AS19" s="100">
        <f>AC19</f>
        <v>0</v>
      </c>
      <c r="AT19" s="101">
        <f t="shared" ref="AT19" si="46">C19</f>
        <v>5</v>
      </c>
      <c r="AU19" s="101">
        <f t="shared" ref="AU19" si="47">H19</f>
        <v>2.5</v>
      </c>
      <c r="AV19" s="101">
        <f t="shared" ref="AV19" si="48">E19</f>
        <v>2.5</v>
      </c>
      <c r="AW19" s="101">
        <f t="shared" ref="AW19" si="49">D19</f>
        <v>2.5</v>
      </c>
      <c r="AX19" s="101">
        <f t="shared" ref="AX19" si="50">F19</f>
        <v>0</v>
      </c>
      <c r="AY19" s="101">
        <f t="shared" ref="AY19" si="51">G19</f>
        <v>0</v>
      </c>
      <c r="AZ19" s="101">
        <f t="shared" ref="AZ19" si="52">I19</f>
        <v>710.4</v>
      </c>
      <c r="BB19" s="142"/>
      <c r="BC19" s="54"/>
    </row>
    <row r="20" spans="1:55" s="80" customFormat="1" ht="15" customHeight="1">
      <c r="A20" s="280"/>
      <c r="B20" s="216"/>
      <c r="C20" s="191"/>
      <c r="D20" s="172"/>
      <c r="E20" s="172"/>
      <c r="F20" s="172"/>
      <c r="G20" s="172"/>
      <c r="H20" s="172"/>
      <c r="I20" s="192"/>
      <c r="J20" s="361" t="s">
        <v>138</v>
      </c>
      <c r="K20" s="361">
        <v>10</v>
      </c>
      <c r="L20" s="175" t="str">
        <f t="shared" ref="L20:L21" si="53">IF(K20,"公斤","")</f>
        <v>公斤</v>
      </c>
      <c r="M20" s="374" t="s">
        <v>222</v>
      </c>
      <c r="N20" s="235">
        <v>1.2</v>
      </c>
      <c r="O20" s="175" t="str">
        <f t="shared" ref="O20" si="54">IF(N20,"公斤","")</f>
        <v>公斤</v>
      </c>
      <c r="P20" s="361" t="s">
        <v>466</v>
      </c>
      <c r="Q20" s="361">
        <v>1</v>
      </c>
      <c r="R20" s="175" t="str">
        <f t="shared" ref="R20" si="55">IF(Q20,"公斤","")</f>
        <v>公斤</v>
      </c>
      <c r="S20" s="361" t="s">
        <v>220</v>
      </c>
      <c r="T20" s="361">
        <v>6</v>
      </c>
      <c r="U20" s="175" t="str">
        <f t="shared" ref="U20" si="56">IF(T20,"公斤","")</f>
        <v>公斤</v>
      </c>
      <c r="V20" s="182" t="s">
        <v>71</v>
      </c>
      <c r="W20" s="182">
        <v>7</v>
      </c>
      <c r="X20" s="175" t="str">
        <f t="shared" ref="X20" si="57">IF(W20,"公斤","")</f>
        <v>公斤</v>
      </c>
      <c r="Y20" s="361" t="s">
        <v>482</v>
      </c>
      <c r="Z20" s="361">
        <v>3.5</v>
      </c>
      <c r="AA20" s="175" t="str">
        <f t="shared" ref="AA20" si="58">IF(Z20,"公斤","")</f>
        <v>公斤</v>
      </c>
      <c r="AB20" s="176" t="s">
        <v>113</v>
      </c>
      <c r="AC20" s="239"/>
      <c r="AD20" s="240"/>
      <c r="AE20" s="113"/>
      <c r="AF20" s="102"/>
      <c r="AG20" s="100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71"/>
      <c r="AU20" s="71"/>
      <c r="AV20" s="71"/>
      <c r="AW20" s="71"/>
      <c r="AX20" s="71"/>
      <c r="AY20" s="71"/>
      <c r="AZ20" s="71"/>
      <c r="BB20" s="140"/>
      <c r="BC20" s="140"/>
    </row>
    <row r="21" spans="1:55" s="80" customFormat="1" ht="15" customHeight="1">
      <c r="A21" s="280"/>
      <c r="B21" s="216" t="s">
        <v>109</v>
      </c>
      <c r="C21" s="193">
        <v>5</v>
      </c>
      <c r="D21" s="179">
        <v>1.9</v>
      </c>
      <c r="E21" s="179">
        <v>1.8</v>
      </c>
      <c r="F21" s="179">
        <v>0</v>
      </c>
      <c r="G21" s="179">
        <v>0</v>
      </c>
      <c r="H21" s="179">
        <v>2</v>
      </c>
      <c r="I21" s="194">
        <v>628.4</v>
      </c>
      <c r="J21" s="361"/>
      <c r="K21" s="361"/>
      <c r="L21" s="175" t="str">
        <f t="shared" si="53"/>
        <v/>
      </c>
      <c r="M21" s="227" t="s">
        <v>119</v>
      </c>
      <c r="N21" s="227">
        <v>3</v>
      </c>
      <c r="O21" s="175" t="str">
        <f t="shared" si="28"/>
        <v>公斤</v>
      </c>
      <c r="P21" s="361" t="s">
        <v>185</v>
      </c>
      <c r="Q21" s="361">
        <v>4</v>
      </c>
      <c r="R21" s="175" t="str">
        <f t="shared" si="29"/>
        <v>公斤</v>
      </c>
      <c r="S21" s="361" t="s">
        <v>487</v>
      </c>
      <c r="T21" s="361">
        <v>1</v>
      </c>
      <c r="U21" s="175" t="str">
        <f t="shared" si="30"/>
        <v>公斤</v>
      </c>
      <c r="V21" s="182" t="s">
        <v>122</v>
      </c>
      <c r="W21" s="182">
        <v>0.05</v>
      </c>
      <c r="X21" s="175" t="str">
        <f t="shared" si="31"/>
        <v>公斤</v>
      </c>
      <c r="Y21" s="361" t="s">
        <v>137</v>
      </c>
      <c r="Z21" s="361">
        <v>0.5</v>
      </c>
      <c r="AA21" s="175" t="str">
        <f t="shared" si="32"/>
        <v>公斤</v>
      </c>
      <c r="AB21" s="181"/>
      <c r="AC21" s="239"/>
      <c r="AD21" s="240"/>
      <c r="AE21" s="113"/>
      <c r="AF21" s="102"/>
      <c r="AG21" s="100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71"/>
      <c r="AU21" s="71"/>
      <c r="AV21" s="71"/>
      <c r="AW21" s="71"/>
      <c r="AX21" s="71"/>
      <c r="AY21" s="71"/>
      <c r="AZ21" s="71"/>
      <c r="BB21" s="140"/>
      <c r="BC21" s="140"/>
    </row>
    <row r="22" spans="1:55" s="80" customFormat="1" ht="15" customHeight="1">
      <c r="A22" s="280"/>
      <c r="B22" s="216"/>
      <c r="C22" s="191"/>
      <c r="D22" s="172"/>
      <c r="E22" s="172"/>
      <c r="F22" s="172"/>
      <c r="G22" s="172"/>
      <c r="H22" s="172"/>
      <c r="I22" s="192"/>
      <c r="J22" s="361"/>
      <c r="K22" s="361"/>
      <c r="L22" s="175" t="str">
        <f t="shared" si="27"/>
        <v/>
      </c>
      <c r="M22" s="227" t="s">
        <v>122</v>
      </c>
      <c r="N22" s="227">
        <v>0.05</v>
      </c>
      <c r="O22" s="175" t="str">
        <f t="shared" si="28"/>
        <v>公斤</v>
      </c>
      <c r="P22" s="361" t="s">
        <v>140</v>
      </c>
      <c r="Q22" s="361">
        <v>0.05</v>
      </c>
      <c r="R22" s="175" t="str">
        <f t="shared" si="29"/>
        <v>公斤</v>
      </c>
      <c r="S22" s="361" t="s">
        <v>478</v>
      </c>
      <c r="T22" s="361">
        <v>1.5</v>
      </c>
      <c r="U22" s="175" t="str">
        <f t="shared" si="30"/>
        <v>公斤</v>
      </c>
      <c r="V22" s="182"/>
      <c r="W22" s="182"/>
      <c r="X22" s="175" t="str">
        <f t="shared" si="31"/>
        <v/>
      </c>
      <c r="Y22" s="361" t="s">
        <v>140</v>
      </c>
      <c r="Z22" s="361">
        <v>0.05</v>
      </c>
      <c r="AA22" s="175" t="str">
        <f t="shared" si="32"/>
        <v>公斤</v>
      </c>
      <c r="AB22" s="181"/>
      <c r="AC22" s="239"/>
      <c r="AD22" s="240"/>
      <c r="AE22" s="113"/>
      <c r="AF22" s="102"/>
      <c r="AG22" s="100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71"/>
      <c r="AU22" s="71"/>
      <c r="AV22" s="71"/>
      <c r="AW22" s="71"/>
      <c r="AX22" s="71"/>
      <c r="AY22" s="71"/>
      <c r="AZ22" s="71"/>
      <c r="BB22" s="140"/>
      <c r="BC22" s="140"/>
    </row>
    <row r="23" spans="1:55" s="80" customFormat="1" ht="15" customHeight="1">
      <c r="A23" s="280"/>
      <c r="B23" s="216"/>
      <c r="C23" s="191"/>
      <c r="D23" s="172"/>
      <c r="E23" s="172"/>
      <c r="F23" s="172"/>
      <c r="G23" s="172"/>
      <c r="H23" s="172"/>
      <c r="I23" s="192"/>
      <c r="J23" s="361"/>
      <c r="K23" s="361"/>
      <c r="L23" s="175" t="str">
        <f t="shared" si="27"/>
        <v/>
      </c>
      <c r="M23" s="361"/>
      <c r="N23" s="361"/>
      <c r="O23" s="175" t="str">
        <f t="shared" si="28"/>
        <v/>
      </c>
      <c r="P23" s="361"/>
      <c r="Q23" s="361"/>
      <c r="R23" s="175" t="str">
        <f t="shared" si="29"/>
        <v/>
      </c>
      <c r="S23" s="385" t="s">
        <v>488</v>
      </c>
      <c r="T23" s="385">
        <v>0.6</v>
      </c>
      <c r="U23" s="175" t="str">
        <f t="shared" si="30"/>
        <v>公斤</v>
      </c>
      <c r="V23" s="182"/>
      <c r="W23" s="182"/>
      <c r="X23" s="175" t="str">
        <f t="shared" si="31"/>
        <v/>
      </c>
      <c r="Y23" s="361" t="s">
        <v>507</v>
      </c>
      <c r="Z23" s="361">
        <v>0.5</v>
      </c>
      <c r="AA23" s="175" t="str">
        <f t="shared" si="32"/>
        <v>公斤</v>
      </c>
      <c r="AB23" s="181"/>
      <c r="AC23" s="239"/>
      <c r="AD23" s="240"/>
      <c r="AE23" s="113"/>
      <c r="AF23" s="102"/>
      <c r="AG23" s="100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71"/>
      <c r="AU23" s="71"/>
      <c r="AV23" s="71"/>
      <c r="AW23" s="71"/>
      <c r="AX23" s="71"/>
      <c r="AY23" s="71"/>
      <c r="AZ23" s="71"/>
      <c r="BB23" s="140"/>
      <c r="BC23" s="140"/>
    </row>
    <row r="24" spans="1:55" s="80" customFormat="1" ht="15" customHeight="1">
      <c r="A24" s="280"/>
      <c r="B24" s="216"/>
      <c r="C24" s="191"/>
      <c r="D24" s="172"/>
      <c r="E24" s="172"/>
      <c r="F24" s="172"/>
      <c r="G24" s="172"/>
      <c r="H24" s="172"/>
      <c r="I24" s="192"/>
      <c r="J24" s="361"/>
      <c r="K24" s="361"/>
      <c r="L24" s="175" t="str">
        <f t="shared" si="27"/>
        <v/>
      </c>
      <c r="M24" s="361"/>
      <c r="N24" s="361"/>
      <c r="O24" s="175" t="str">
        <f t="shared" si="28"/>
        <v/>
      </c>
      <c r="P24" s="361"/>
      <c r="Q24" s="361"/>
      <c r="R24" s="175" t="str">
        <f t="shared" si="29"/>
        <v/>
      </c>
      <c r="S24" s="385"/>
      <c r="T24" s="385"/>
      <c r="U24" s="175" t="str">
        <f t="shared" si="30"/>
        <v/>
      </c>
      <c r="V24" s="182"/>
      <c r="W24" s="182"/>
      <c r="X24" s="175" t="str">
        <f t="shared" si="31"/>
        <v/>
      </c>
      <c r="Y24" s="361"/>
      <c r="Z24" s="361"/>
      <c r="AA24" s="175" t="str">
        <f t="shared" si="32"/>
        <v/>
      </c>
      <c r="AB24" s="181"/>
      <c r="AC24" s="239"/>
      <c r="AD24" s="240"/>
      <c r="AE24" s="113"/>
      <c r="AF24" s="102"/>
      <c r="AG24" s="100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71"/>
      <c r="AU24" s="71"/>
      <c r="AV24" s="71"/>
      <c r="AW24" s="71"/>
      <c r="AX24" s="71"/>
      <c r="AY24" s="71"/>
      <c r="AZ24" s="71"/>
      <c r="BB24" s="140"/>
      <c r="BC24" s="140"/>
    </row>
    <row r="25" spans="1:55" s="80" customFormat="1" ht="15" customHeight="1" thickBot="1">
      <c r="A25" s="281"/>
      <c r="B25" s="217"/>
      <c r="C25" s="195"/>
      <c r="D25" s="196"/>
      <c r="E25" s="196"/>
      <c r="F25" s="196"/>
      <c r="G25" s="196"/>
      <c r="H25" s="196"/>
      <c r="I25" s="197"/>
      <c r="J25" s="362"/>
      <c r="K25" s="362"/>
      <c r="L25" s="187" t="str">
        <f t="shared" si="27"/>
        <v/>
      </c>
      <c r="M25" s="362"/>
      <c r="N25" s="362"/>
      <c r="O25" s="187" t="str">
        <f t="shared" si="28"/>
        <v/>
      </c>
      <c r="P25" s="362"/>
      <c r="Q25" s="362"/>
      <c r="R25" s="187" t="str">
        <f t="shared" si="29"/>
        <v/>
      </c>
      <c r="S25" s="386"/>
      <c r="T25" s="386"/>
      <c r="U25" s="187" t="str">
        <f t="shared" si="30"/>
        <v/>
      </c>
      <c r="V25" s="233"/>
      <c r="W25" s="233"/>
      <c r="X25" s="187" t="str">
        <f t="shared" si="31"/>
        <v/>
      </c>
      <c r="Y25" s="362"/>
      <c r="Z25" s="362"/>
      <c r="AA25" s="187" t="str">
        <f t="shared" si="32"/>
        <v/>
      </c>
      <c r="AB25" s="188"/>
      <c r="AC25" s="241"/>
      <c r="AD25" s="242"/>
      <c r="AE25" s="114"/>
      <c r="AF25" s="102"/>
      <c r="AG25" s="100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71"/>
      <c r="AU25" s="71"/>
      <c r="AV25" s="71"/>
      <c r="AW25" s="71"/>
      <c r="AX25" s="71"/>
      <c r="AY25" s="71"/>
      <c r="AZ25" s="71"/>
      <c r="BB25" s="140"/>
      <c r="BC25" s="140"/>
    </row>
    <row r="26" spans="1:55" s="80" customFormat="1" ht="15" customHeight="1">
      <c r="A26" s="282" t="s">
        <v>232</v>
      </c>
      <c r="B26" s="216" t="s">
        <v>108</v>
      </c>
      <c r="C26" s="189">
        <v>5</v>
      </c>
      <c r="D26" s="166">
        <v>2.5</v>
      </c>
      <c r="E26" s="166">
        <v>2.2000000000000002</v>
      </c>
      <c r="F26" s="166">
        <v>0</v>
      </c>
      <c r="G26" s="166">
        <v>0</v>
      </c>
      <c r="H26" s="166">
        <v>2.9</v>
      </c>
      <c r="I26" s="190">
        <v>731</v>
      </c>
      <c r="J26" s="363" t="s">
        <v>219</v>
      </c>
      <c r="K26" s="364"/>
      <c r="L26" s="168"/>
      <c r="M26" s="375" t="s">
        <v>432</v>
      </c>
      <c r="N26" s="364"/>
      <c r="O26" s="168"/>
      <c r="P26" s="378" t="s">
        <v>312</v>
      </c>
      <c r="Q26" s="364"/>
      <c r="R26" s="168"/>
      <c r="S26" s="363" t="s">
        <v>489</v>
      </c>
      <c r="T26" s="364"/>
      <c r="U26" s="168"/>
      <c r="V26" s="430" t="s">
        <v>1</v>
      </c>
      <c r="W26" s="431"/>
      <c r="X26" s="168"/>
      <c r="Y26" s="378" t="s">
        <v>508</v>
      </c>
      <c r="Z26" s="364"/>
      <c r="AA26" s="168"/>
      <c r="AB26" s="169" t="s">
        <v>113</v>
      </c>
      <c r="AC26" s="237"/>
      <c r="AD26" s="238"/>
      <c r="AE26" s="109" t="str">
        <f t="shared" ref="AE26" si="59">A26</f>
        <v>m2</v>
      </c>
      <c r="AF26" s="100" t="str">
        <f t="shared" ref="AF26" si="60">J26</f>
        <v>糙米飯</v>
      </c>
      <c r="AG26" s="100" t="str">
        <f t="shared" ref="AG26" si="61">J27&amp;" "&amp;J28&amp;" "&amp;J29&amp;" "&amp;J30&amp;" "&amp;J31&amp;" "&amp;J32</f>
        <v xml:space="preserve">米 糙米    </v>
      </c>
      <c r="AH26" s="100" t="str">
        <f t="shared" ref="AH26" si="62">M26</f>
        <v>沙茶油腐</v>
      </c>
      <c r="AI26" s="100" t="str">
        <f t="shared" ref="AI26" si="63">M27&amp;" "&amp;M28&amp;" "&amp;M29&amp;" "&amp;M30&amp;" "&amp;M31&amp;" "&amp;M32</f>
        <v xml:space="preserve">油豆腐 冷凍玉米筍 素沙茶醬    </v>
      </c>
      <c r="AJ26" s="100" t="str">
        <f t="shared" ref="AJ26" si="64">P26</f>
        <v>刈薯炒蛋</v>
      </c>
      <c r="AK26" s="100" t="str">
        <f t="shared" ref="AK26" si="65">P27&amp;" "&amp;P28&amp;" "&amp;P29&amp;" "&amp;P30&amp;" "&amp;P31&amp;" "&amp;P32</f>
        <v xml:space="preserve">刈薯 雞蛋 胡蘿蔔   </v>
      </c>
      <c r="AL26" s="100" t="str">
        <f t="shared" ref="AL26" si="66">S26</f>
        <v>麵筋玉菜</v>
      </c>
      <c r="AM26" s="100" t="str">
        <f t="shared" ref="AM26" si="67">S27&amp;" "&amp;S28&amp;" "&amp;S29&amp;" "&amp;S30&amp;" "&amp;S31&amp;" "&amp;S32</f>
        <v xml:space="preserve">甘藍 胡蘿蔔 麵筋泡   </v>
      </c>
      <c r="AN26" s="100" t="str">
        <f t="shared" ref="AN26" si="68">V26</f>
        <v>時蔬</v>
      </c>
      <c r="AO26" s="100" t="str">
        <f t="shared" ref="AO26" si="69">V27&amp;" "&amp;V28&amp;" "&amp;V29&amp;" "&amp;V30&amp;" "&amp;V31&amp;" "&amp;V32</f>
        <v xml:space="preserve">蔬菜 薑    </v>
      </c>
      <c r="AP26" s="100" t="str">
        <f t="shared" ref="AP26" si="70">Y26</f>
        <v>紫菜素丸湯</v>
      </c>
      <c r="AQ26" s="100" t="str">
        <f t="shared" ref="AQ26" si="71">Y27&amp;" "&amp;Y28&amp;" "&amp;Y29&amp;" "&amp;Y30&amp;" "&amp;Y31&amp;" "&amp;Y32</f>
        <v xml:space="preserve">紫菜 素丸 薑   </v>
      </c>
      <c r="AR26" s="100" t="str">
        <f>AB26</f>
        <v>點心</v>
      </c>
      <c r="AS26" s="100">
        <f>AC26</f>
        <v>0</v>
      </c>
      <c r="AT26" s="101">
        <f t="shared" ref="AT26" si="72">C26</f>
        <v>5</v>
      </c>
      <c r="AU26" s="101">
        <f t="shared" ref="AU26" si="73">H26</f>
        <v>2.9</v>
      </c>
      <c r="AV26" s="101">
        <f t="shared" ref="AV26" si="74">E26</f>
        <v>2.2000000000000002</v>
      </c>
      <c r="AW26" s="101">
        <f t="shared" ref="AW26" si="75">D26</f>
        <v>2.5</v>
      </c>
      <c r="AX26" s="101">
        <f t="shared" ref="AX26" si="76">F26</f>
        <v>0</v>
      </c>
      <c r="AY26" s="101">
        <f t="shared" ref="AY26" si="77">G26</f>
        <v>0</v>
      </c>
      <c r="AZ26" s="101">
        <f t="shared" ref="AZ26" si="78">I26</f>
        <v>731</v>
      </c>
      <c r="BB26" s="141"/>
      <c r="BC26" s="141"/>
    </row>
    <row r="27" spans="1:55" s="80" customFormat="1" ht="15" customHeight="1">
      <c r="A27" s="280"/>
      <c r="B27" s="216"/>
      <c r="C27" s="191"/>
      <c r="D27" s="172"/>
      <c r="E27" s="172"/>
      <c r="F27" s="172"/>
      <c r="G27" s="172"/>
      <c r="H27" s="172"/>
      <c r="I27" s="192"/>
      <c r="J27" s="361" t="s">
        <v>138</v>
      </c>
      <c r="K27" s="361">
        <v>7</v>
      </c>
      <c r="L27" s="175" t="str">
        <f t="shared" ref="L27:L28" si="79">IF(K27,"公斤","")</f>
        <v>公斤</v>
      </c>
      <c r="M27" s="159" t="s">
        <v>433</v>
      </c>
      <c r="N27" s="159">
        <v>6.5</v>
      </c>
      <c r="O27" s="175" t="str">
        <f t="shared" ref="O27" si="80">IF(N27,"公斤","")</f>
        <v>公斤</v>
      </c>
      <c r="P27" s="159" t="s">
        <v>313</v>
      </c>
      <c r="Q27" s="159">
        <v>4.5</v>
      </c>
      <c r="R27" s="175" t="str">
        <f t="shared" ref="R27" si="81">IF(Q27,"公斤","")</f>
        <v>公斤</v>
      </c>
      <c r="S27" s="361" t="s">
        <v>490</v>
      </c>
      <c r="T27" s="361">
        <v>6</v>
      </c>
      <c r="U27" s="175" t="str">
        <f t="shared" ref="U27" si="82">IF(T27,"公斤","")</f>
        <v>公斤</v>
      </c>
      <c r="V27" s="182" t="s">
        <v>71</v>
      </c>
      <c r="W27" s="182">
        <v>7</v>
      </c>
      <c r="X27" s="175" t="str">
        <f t="shared" ref="X27" si="83">IF(W27,"公斤","")</f>
        <v>公斤</v>
      </c>
      <c r="Y27" s="159" t="s">
        <v>509</v>
      </c>
      <c r="Z27" s="159">
        <v>0.5</v>
      </c>
      <c r="AA27" s="175" t="str">
        <f t="shared" ref="AA27" si="84">IF(Z27,"公斤","")</f>
        <v>公斤</v>
      </c>
      <c r="AB27" s="176" t="s">
        <v>113</v>
      </c>
      <c r="AC27" s="239"/>
      <c r="AD27" s="240"/>
      <c r="AE27" s="113"/>
      <c r="AF27" s="102"/>
      <c r="AG27" s="100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71"/>
      <c r="AU27" s="71"/>
      <c r="AV27" s="71"/>
      <c r="AW27" s="71"/>
      <c r="AX27" s="71"/>
      <c r="AY27" s="71"/>
      <c r="AZ27" s="71"/>
    </row>
    <row r="28" spans="1:55" s="80" customFormat="1" ht="15" customHeight="1">
      <c r="A28" s="280"/>
      <c r="B28" s="216" t="s">
        <v>109</v>
      </c>
      <c r="C28" s="193">
        <v>5</v>
      </c>
      <c r="D28" s="179">
        <v>1.9</v>
      </c>
      <c r="E28" s="179">
        <v>1.5</v>
      </c>
      <c r="F28" s="179">
        <v>0</v>
      </c>
      <c r="G28" s="179">
        <v>0</v>
      </c>
      <c r="H28" s="179">
        <v>2.2999999999999998</v>
      </c>
      <c r="I28" s="194">
        <v>648.20000000000005</v>
      </c>
      <c r="J28" s="361" t="s">
        <v>139</v>
      </c>
      <c r="K28" s="361">
        <v>3</v>
      </c>
      <c r="L28" s="293" t="str">
        <f t="shared" si="79"/>
        <v>公斤</v>
      </c>
      <c r="M28" s="317" t="s">
        <v>206</v>
      </c>
      <c r="N28" s="159">
        <v>2.5</v>
      </c>
      <c r="O28" s="295" t="str">
        <f t="shared" si="28"/>
        <v>公斤</v>
      </c>
      <c r="P28" s="159" t="s">
        <v>307</v>
      </c>
      <c r="Q28" s="159">
        <v>3</v>
      </c>
      <c r="R28" s="175" t="str">
        <f t="shared" si="29"/>
        <v>公斤</v>
      </c>
      <c r="S28" s="361" t="s">
        <v>137</v>
      </c>
      <c r="T28" s="361">
        <v>0.5</v>
      </c>
      <c r="U28" s="175" t="str">
        <f t="shared" si="30"/>
        <v>公斤</v>
      </c>
      <c r="V28" s="182" t="s">
        <v>122</v>
      </c>
      <c r="W28" s="182">
        <v>0.05</v>
      </c>
      <c r="X28" s="175" t="str">
        <f t="shared" si="31"/>
        <v>公斤</v>
      </c>
      <c r="Y28" s="159" t="s">
        <v>510</v>
      </c>
      <c r="Z28" s="159">
        <v>3</v>
      </c>
      <c r="AA28" s="175" t="str">
        <f t="shared" si="32"/>
        <v>公斤</v>
      </c>
      <c r="AB28" s="181"/>
      <c r="AC28" s="239"/>
      <c r="AD28" s="240"/>
      <c r="AE28" s="113"/>
      <c r="AF28" s="102"/>
      <c r="AG28" s="100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71"/>
      <c r="AU28" s="71"/>
      <c r="AV28" s="71"/>
      <c r="AW28" s="71"/>
      <c r="AX28" s="71"/>
      <c r="AY28" s="71"/>
      <c r="AZ28" s="71"/>
    </row>
    <row r="29" spans="1:55" s="80" customFormat="1" ht="15" customHeight="1">
      <c r="A29" s="280"/>
      <c r="B29" s="216"/>
      <c r="C29" s="191"/>
      <c r="D29" s="172"/>
      <c r="E29" s="172"/>
      <c r="F29" s="172"/>
      <c r="G29" s="172"/>
      <c r="H29" s="172"/>
      <c r="I29" s="192"/>
      <c r="J29" s="361"/>
      <c r="K29" s="361"/>
      <c r="L29" s="293" t="str">
        <f t="shared" si="27"/>
        <v/>
      </c>
      <c r="M29" s="376" t="s">
        <v>434</v>
      </c>
      <c r="N29" s="159">
        <v>0.6</v>
      </c>
      <c r="O29" s="295" t="str">
        <f t="shared" si="28"/>
        <v>公斤</v>
      </c>
      <c r="P29" s="159" t="s">
        <v>268</v>
      </c>
      <c r="Q29" s="159">
        <v>1</v>
      </c>
      <c r="R29" s="175" t="str">
        <f t="shared" si="29"/>
        <v>公斤</v>
      </c>
      <c r="S29" s="361" t="s">
        <v>491</v>
      </c>
      <c r="T29" s="361">
        <v>0.8</v>
      </c>
      <c r="U29" s="175" t="str">
        <f t="shared" si="30"/>
        <v>公斤</v>
      </c>
      <c r="V29" s="182"/>
      <c r="W29" s="182"/>
      <c r="X29" s="175" t="str">
        <f t="shared" si="31"/>
        <v/>
      </c>
      <c r="Y29" s="159" t="s">
        <v>360</v>
      </c>
      <c r="Z29" s="159">
        <v>0.05</v>
      </c>
      <c r="AA29" s="175" t="str">
        <f t="shared" si="32"/>
        <v>公斤</v>
      </c>
      <c r="AB29" s="181"/>
      <c r="AC29" s="239"/>
      <c r="AD29" s="240"/>
      <c r="AE29" s="113"/>
      <c r="AF29" s="102"/>
      <c r="AG29" s="100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71"/>
      <c r="AU29" s="71"/>
      <c r="AV29" s="71"/>
      <c r="AW29" s="71"/>
      <c r="AX29" s="71"/>
      <c r="AY29" s="71"/>
      <c r="AZ29" s="71"/>
    </row>
    <row r="30" spans="1:55" s="80" customFormat="1" ht="15" customHeight="1">
      <c r="A30" s="280"/>
      <c r="B30" s="216"/>
      <c r="C30" s="191"/>
      <c r="D30" s="172"/>
      <c r="E30" s="172"/>
      <c r="F30" s="172"/>
      <c r="G30" s="172"/>
      <c r="H30" s="172"/>
      <c r="I30" s="192"/>
      <c r="J30" s="361"/>
      <c r="K30" s="361"/>
      <c r="L30" s="293" t="str">
        <f t="shared" si="27"/>
        <v/>
      </c>
      <c r="M30" s="159" t="s">
        <v>435</v>
      </c>
      <c r="N30" s="159"/>
      <c r="O30" s="295" t="str">
        <f t="shared" si="28"/>
        <v/>
      </c>
      <c r="P30" s="159"/>
      <c r="Q30" s="159"/>
      <c r="R30" s="175" t="str">
        <f t="shared" si="29"/>
        <v/>
      </c>
      <c r="S30" s="361"/>
      <c r="T30" s="361"/>
      <c r="U30" s="175" t="str">
        <f t="shared" si="30"/>
        <v/>
      </c>
      <c r="V30" s="182"/>
      <c r="W30" s="182"/>
      <c r="X30" s="175" t="str">
        <f t="shared" si="31"/>
        <v/>
      </c>
      <c r="Y30" s="159"/>
      <c r="Z30" s="159"/>
      <c r="AA30" s="175" t="str">
        <f t="shared" si="32"/>
        <v/>
      </c>
      <c r="AB30" s="181"/>
      <c r="AC30" s="239"/>
      <c r="AD30" s="240"/>
      <c r="AE30" s="113"/>
      <c r="AF30" s="102"/>
      <c r="AG30" s="100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71"/>
      <c r="AU30" s="71"/>
      <c r="AV30" s="71"/>
      <c r="AW30" s="71"/>
      <c r="AX30" s="71"/>
      <c r="AY30" s="71"/>
      <c r="AZ30" s="71"/>
    </row>
    <row r="31" spans="1:55" s="80" customFormat="1" ht="15" customHeight="1">
      <c r="A31" s="280"/>
      <c r="B31" s="216"/>
      <c r="C31" s="191"/>
      <c r="D31" s="172"/>
      <c r="E31" s="172"/>
      <c r="F31" s="172"/>
      <c r="G31" s="172"/>
      <c r="H31" s="172"/>
      <c r="I31" s="192"/>
      <c r="J31" s="361"/>
      <c r="K31" s="361"/>
      <c r="L31" s="293" t="str">
        <f t="shared" si="27"/>
        <v/>
      </c>
      <c r="M31" s="159"/>
      <c r="N31" s="159"/>
      <c r="O31" s="295" t="str">
        <f t="shared" si="28"/>
        <v/>
      </c>
      <c r="P31" s="159"/>
      <c r="Q31" s="159"/>
      <c r="R31" s="175" t="str">
        <f t="shared" si="29"/>
        <v/>
      </c>
      <c r="S31" s="361"/>
      <c r="T31" s="361"/>
      <c r="U31" s="175" t="str">
        <f t="shared" si="30"/>
        <v/>
      </c>
      <c r="V31" s="182"/>
      <c r="W31" s="182"/>
      <c r="X31" s="175" t="str">
        <f t="shared" si="31"/>
        <v/>
      </c>
      <c r="Y31" s="159"/>
      <c r="Z31" s="159"/>
      <c r="AA31" s="175" t="str">
        <f t="shared" si="32"/>
        <v/>
      </c>
      <c r="AB31" s="181"/>
      <c r="AC31" s="239"/>
      <c r="AD31" s="240"/>
      <c r="AE31" s="113"/>
      <c r="AF31" s="102"/>
      <c r="AG31" s="100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71"/>
      <c r="AU31" s="71"/>
      <c r="AV31" s="71"/>
      <c r="AW31" s="71"/>
      <c r="AX31" s="71"/>
      <c r="AY31" s="71"/>
      <c r="AZ31" s="71"/>
    </row>
    <row r="32" spans="1:55" s="80" customFormat="1" ht="15" customHeight="1" thickBot="1">
      <c r="A32" s="280"/>
      <c r="B32" s="217"/>
      <c r="C32" s="195"/>
      <c r="D32" s="196"/>
      <c r="E32" s="196"/>
      <c r="F32" s="196"/>
      <c r="G32" s="196"/>
      <c r="H32" s="196"/>
      <c r="I32" s="197"/>
      <c r="J32" s="362"/>
      <c r="K32" s="362"/>
      <c r="L32" s="187" t="str">
        <f t="shared" si="27"/>
        <v/>
      </c>
      <c r="M32" s="377"/>
      <c r="N32" s="377"/>
      <c r="O32" s="294" t="str">
        <f t="shared" si="28"/>
        <v/>
      </c>
      <c r="P32" s="377"/>
      <c r="Q32" s="377"/>
      <c r="R32" s="187" t="str">
        <f t="shared" si="29"/>
        <v/>
      </c>
      <c r="S32" s="362"/>
      <c r="T32" s="362"/>
      <c r="U32" s="187" t="str">
        <f t="shared" si="30"/>
        <v/>
      </c>
      <c r="V32" s="233"/>
      <c r="W32" s="233"/>
      <c r="X32" s="187" t="str">
        <f t="shared" si="31"/>
        <v/>
      </c>
      <c r="Y32" s="377"/>
      <c r="Z32" s="377"/>
      <c r="AA32" s="187" t="str">
        <f t="shared" si="32"/>
        <v/>
      </c>
      <c r="AB32" s="188"/>
      <c r="AC32" s="241"/>
      <c r="AD32" s="242"/>
      <c r="AE32" s="114"/>
      <c r="AF32" s="102"/>
      <c r="AG32" s="100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71"/>
      <c r="AU32" s="71"/>
      <c r="AV32" s="71"/>
      <c r="AW32" s="71"/>
      <c r="AX32" s="71"/>
      <c r="AY32" s="71"/>
      <c r="AZ32" s="71"/>
    </row>
    <row r="33" spans="1:52" s="80" customFormat="1" ht="15" customHeight="1">
      <c r="A33" s="282" t="s">
        <v>233</v>
      </c>
      <c r="B33" s="216" t="s">
        <v>108</v>
      </c>
      <c r="C33" s="189">
        <v>4.3</v>
      </c>
      <c r="D33" s="166">
        <v>2.2999999999999998</v>
      </c>
      <c r="E33" s="166">
        <v>2.1</v>
      </c>
      <c r="F33" s="166">
        <v>0</v>
      </c>
      <c r="G33" s="166">
        <v>0</v>
      </c>
      <c r="H33" s="166">
        <v>2.5</v>
      </c>
      <c r="I33" s="190">
        <v>650.1</v>
      </c>
      <c r="J33" s="363" t="s">
        <v>419</v>
      </c>
      <c r="K33" s="364"/>
      <c r="L33" s="225"/>
      <c r="M33" s="378" t="s">
        <v>436</v>
      </c>
      <c r="N33" s="364"/>
      <c r="O33" s="168"/>
      <c r="P33" s="378" t="s">
        <v>314</v>
      </c>
      <c r="Q33" s="364"/>
      <c r="R33" s="168"/>
      <c r="S33" s="378" t="s">
        <v>358</v>
      </c>
      <c r="T33" s="364"/>
      <c r="U33" s="168"/>
      <c r="V33" s="430" t="s">
        <v>1</v>
      </c>
      <c r="W33" s="431"/>
      <c r="X33" s="168"/>
      <c r="Y33" s="363" t="s">
        <v>511</v>
      </c>
      <c r="Z33" s="364"/>
      <c r="AA33" s="168"/>
      <c r="AB33" s="169" t="s">
        <v>113</v>
      </c>
      <c r="AC33" s="237"/>
      <c r="AD33" s="238"/>
      <c r="AE33" s="109" t="str">
        <f t="shared" ref="AE33" si="85">A33</f>
        <v>m3</v>
      </c>
      <c r="AF33" s="100" t="str">
        <f t="shared" ref="AF33" si="86">J33</f>
        <v>刈包特餐</v>
      </c>
      <c r="AG33" s="100" t="str">
        <f t="shared" ref="AG33" si="87">J34&amp;" "&amp;J35&amp;" "&amp;J36&amp;" "&amp;J37&amp;" "&amp;J38&amp;" "&amp;J39</f>
        <v xml:space="preserve">刈包     </v>
      </c>
      <c r="AH33" s="100" t="str">
        <f t="shared" ref="AH33" si="88">M33</f>
        <v>香滷素排</v>
      </c>
      <c r="AI33" s="100" t="str">
        <f t="shared" ref="AI33" si="89">M34&amp;" "&amp;M35&amp;" "&amp;M36&amp;" "&amp;M37&amp;" "&amp;M38&amp;" "&amp;M39</f>
        <v xml:space="preserve">素排 薑    </v>
      </c>
      <c r="AJ33" s="100" t="str">
        <f t="shared" ref="AJ33" si="90">P33</f>
        <v>刈包配料</v>
      </c>
      <c r="AK33" s="100" t="str">
        <f t="shared" ref="AK33" si="91">P34&amp;" "&amp;P35&amp;" "&amp;P36&amp;" "&amp;P37&amp;" "&amp;P38&amp;" "&amp;P39</f>
        <v xml:space="preserve">麵腸 酸菜 胡蘿蔔   </v>
      </c>
      <c r="AL33" s="100" t="str">
        <f t="shared" ref="AL33" si="92">S33</f>
        <v>塔香鮑菇</v>
      </c>
      <c r="AM33" s="100" t="str">
        <f t="shared" ref="AM33" si="93">S34&amp;" "&amp;S35&amp;" "&amp;S36&amp;" "&amp;S37&amp;" "&amp;S38&amp;" "&amp;S39</f>
        <v xml:space="preserve">杏鮑菇 薑 九層塔   </v>
      </c>
      <c r="AN33" s="100" t="str">
        <f t="shared" ref="AN33" si="94">V33</f>
        <v>時蔬</v>
      </c>
      <c r="AO33" s="100" t="str">
        <f t="shared" ref="AO33" si="95">V34&amp;" "&amp;V35&amp;" "&amp;V36&amp;" "&amp;V37&amp;" "&amp;V38&amp;" "&amp;V39</f>
        <v xml:space="preserve">蔬菜 薑    </v>
      </c>
      <c r="AP33" s="100" t="str">
        <f t="shared" ref="AP33" si="96">Y33</f>
        <v>麵線糊</v>
      </c>
      <c r="AQ33" s="100" t="str">
        <f t="shared" ref="AQ33" si="97">Y34&amp;" "&amp;Y35&amp;" "&amp;Y36&amp;" "&amp;Y37&amp;" "&amp;Y38&amp;" "&amp;Y39</f>
        <v>麵線 素肉 脆筍 胡蘿蔔 乾木耳 刈薯</v>
      </c>
      <c r="AR33" s="100" t="str">
        <f>AB33</f>
        <v>點心</v>
      </c>
      <c r="AS33" s="100">
        <f>AC33</f>
        <v>0</v>
      </c>
      <c r="AT33" s="101">
        <f t="shared" ref="AT33" si="98">C33</f>
        <v>4.3</v>
      </c>
      <c r="AU33" s="101">
        <f t="shared" ref="AU33" si="99">H33</f>
        <v>2.5</v>
      </c>
      <c r="AV33" s="101">
        <f t="shared" ref="AV33" si="100">E33</f>
        <v>2.1</v>
      </c>
      <c r="AW33" s="101">
        <f t="shared" ref="AW33" si="101">D33</f>
        <v>2.2999999999999998</v>
      </c>
      <c r="AX33" s="101">
        <f t="shared" ref="AX33" si="102">F33</f>
        <v>0</v>
      </c>
      <c r="AY33" s="101">
        <f t="shared" ref="AY33" si="103">G33</f>
        <v>0</v>
      </c>
      <c r="AZ33" s="101">
        <f t="shared" ref="AZ33" si="104">I33</f>
        <v>650.1</v>
      </c>
    </row>
    <row r="34" spans="1:52" s="80" customFormat="1" ht="15" customHeight="1">
      <c r="A34" s="280"/>
      <c r="B34" s="216"/>
      <c r="C34" s="191"/>
      <c r="D34" s="172"/>
      <c r="E34" s="172"/>
      <c r="F34" s="172"/>
      <c r="G34" s="172"/>
      <c r="H34" s="172"/>
      <c r="I34" s="192"/>
      <c r="J34" s="361" t="s">
        <v>420</v>
      </c>
      <c r="K34" s="361">
        <v>4</v>
      </c>
      <c r="L34" s="175" t="str">
        <f>IF(K34,"公斤","")</f>
        <v>公斤</v>
      </c>
      <c r="M34" s="159" t="s">
        <v>437</v>
      </c>
      <c r="N34" s="159">
        <v>6</v>
      </c>
      <c r="O34" s="175" t="str">
        <f t="shared" ref="O34" si="105">IF(N34,"公斤","")</f>
        <v>公斤</v>
      </c>
      <c r="P34" s="159" t="s">
        <v>467</v>
      </c>
      <c r="Q34" s="159">
        <v>2.5</v>
      </c>
      <c r="R34" s="175" t="str">
        <f t="shared" ref="R34" si="106">IF(Q34,"公斤","")</f>
        <v>公斤</v>
      </c>
      <c r="S34" s="159" t="s">
        <v>359</v>
      </c>
      <c r="T34" s="159">
        <v>5.5</v>
      </c>
      <c r="U34" s="175" t="str">
        <f t="shared" ref="U34" si="107">IF(T34,"公斤","")</f>
        <v>公斤</v>
      </c>
      <c r="V34" s="182" t="s">
        <v>71</v>
      </c>
      <c r="W34" s="182">
        <v>7</v>
      </c>
      <c r="X34" s="175" t="str">
        <f t="shared" ref="X34" si="108">IF(W34,"公斤","")</f>
        <v>公斤</v>
      </c>
      <c r="Y34" s="361" t="s">
        <v>512</v>
      </c>
      <c r="Z34" s="361">
        <v>6</v>
      </c>
      <c r="AA34" s="175" t="str">
        <f t="shared" ref="AA34" si="109">IF(Z34,"公斤","")</f>
        <v>公斤</v>
      </c>
      <c r="AB34" s="176" t="s">
        <v>113</v>
      </c>
      <c r="AC34" s="239"/>
      <c r="AD34" s="240"/>
      <c r="AE34" s="113"/>
      <c r="AF34" s="102"/>
      <c r="AG34" s="100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71"/>
      <c r="AU34" s="71"/>
      <c r="AV34" s="71"/>
      <c r="AW34" s="71"/>
      <c r="AX34" s="71"/>
      <c r="AY34" s="71"/>
      <c r="AZ34" s="71"/>
    </row>
    <row r="35" spans="1:52" s="80" customFormat="1" ht="15" customHeight="1">
      <c r="A35" s="280"/>
      <c r="B35" s="216" t="s">
        <v>109</v>
      </c>
      <c r="C35" s="193">
        <v>4.3</v>
      </c>
      <c r="D35" s="179">
        <v>2</v>
      </c>
      <c r="E35" s="179">
        <v>1.5</v>
      </c>
      <c r="F35" s="179">
        <v>0</v>
      </c>
      <c r="G35" s="179">
        <v>0</v>
      </c>
      <c r="H35" s="179">
        <v>2.5</v>
      </c>
      <c r="I35" s="194">
        <v>623</v>
      </c>
      <c r="J35" s="361"/>
      <c r="K35" s="361"/>
      <c r="L35" s="175" t="str">
        <f>IF(K35,"公斤","")</f>
        <v/>
      </c>
      <c r="M35" s="159" t="s">
        <v>122</v>
      </c>
      <c r="N35" s="159">
        <v>0.05</v>
      </c>
      <c r="O35" s="175" t="str">
        <f t="shared" si="28"/>
        <v>公斤</v>
      </c>
      <c r="P35" s="159" t="s">
        <v>468</v>
      </c>
      <c r="Q35" s="159">
        <v>3.5</v>
      </c>
      <c r="R35" s="175" t="str">
        <f t="shared" si="29"/>
        <v>公斤</v>
      </c>
      <c r="S35" s="159" t="s">
        <v>360</v>
      </c>
      <c r="T35" s="159">
        <v>0.05</v>
      </c>
      <c r="U35" s="175" t="str">
        <f t="shared" si="30"/>
        <v>公斤</v>
      </c>
      <c r="V35" s="182" t="s">
        <v>122</v>
      </c>
      <c r="W35" s="182">
        <v>0.05</v>
      </c>
      <c r="X35" s="175" t="str">
        <f t="shared" si="31"/>
        <v>公斤</v>
      </c>
      <c r="Y35" s="361" t="s">
        <v>513</v>
      </c>
      <c r="Z35" s="361">
        <v>0.4</v>
      </c>
      <c r="AA35" s="175" t="str">
        <f t="shared" si="32"/>
        <v>公斤</v>
      </c>
      <c r="AB35" s="181"/>
      <c r="AC35" s="239"/>
      <c r="AD35" s="240"/>
      <c r="AE35" s="113"/>
      <c r="AF35" s="102"/>
      <c r="AG35" s="100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71"/>
      <c r="AU35" s="71"/>
      <c r="AV35" s="71"/>
      <c r="AW35" s="71"/>
      <c r="AX35" s="71"/>
      <c r="AY35" s="71"/>
      <c r="AZ35" s="71"/>
    </row>
    <row r="36" spans="1:52" s="80" customFormat="1" ht="15" customHeight="1">
      <c r="A36" s="280"/>
      <c r="B36" s="216"/>
      <c r="C36" s="191"/>
      <c r="D36" s="172"/>
      <c r="E36" s="172"/>
      <c r="F36" s="172"/>
      <c r="G36" s="172"/>
      <c r="H36" s="172"/>
      <c r="I36" s="192"/>
      <c r="J36" s="361"/>
      <c r="K36" s="361"/>
      <c r="L36" s="175" t="str">
        <f t="shared" si="27"/>
        <v/>
      </c>
      <c r="M36" s="159"/>
      <c r="N36" s="159"/>
      <c r="O36" s="175" t="str">
        <f t="shared" si="28"/>
        <v/>
      </c>
      <c r="P36" s="159" t="s">
        <v>268</v>
      </c>
      <c r="Q36" s="159">
        <v>0.5</v>
      </c>
      <c r="R36" s="175" t="str">
        <f t="shared" si="29"/>
        <v>公斤</v>
      </c>
      <c r="S36" s="159" t="s">
        <v>269</v>
      </c>
      <c r="T36" s="159">
        <v>0.2</v>
      </c>
      <c r="U36" s="175" t="str">
        <f t="shared" si="30"/>
        <v>公斤</v>
      </c>
      <c r="V36" s="182"/>
      <c r="W36" s="182"/>
      <c r="X36" s="175" t="str">
        <f t="shared" si="31"/>
        <v/>
      </c>
      <c r="Y36" s="361" t="s">
        <v>514</v>
      </c>
      <c r="Z36" s="361">
        <v>1.5</v>
      </c>
      <c r="AA36" s="175" t="str">
        <f t="shared" si="32"/>
        <v>公斤</v>
      </c>
      <c r="AB36" s="181"/>
      <c r="AC36" s="239"/>
      <c r="AD36" s="240"/>
      <c r="AE36" s="113"/>
      <c r="AF36" s="102"/>
      <c r="AG36" s="100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71"/>
      <c r="AU36" s="71"/>
      <c r="AV36" s="71"/>
      <c r="AW36" s="71"/>
      <c r="AX36" s="71"/>
      <c r="AY36" s="71"/>
      <c r="AZ36" s="71"/>
    </row>
    <row r="37" spans="1:52" s="80" customFormat="1" ht="15" customHeight="1">
      <c r="A37" s="280"/>
      <c r="B37" s="216"/>
      <c r="C37" s="191"/>
      <c r="D37" s="172"/>
      <c r="E37" s="172"/>
      <c r="F37" s="172"/>
      <c r="G37" s="172"/>
      <c r="H37" s="172"/>
      <c r="I37" s="192"/>
      <c r="J37" s="361"/>
      <c r="K37" s="361"/>
      <c r="L37" s="175" t="str">
        <f t="shared" si="27"/>
        <v/>
      </c>
      <c r="M37" s="159"/>
      <c r="N37" s="159"/>
      <c r="O37" s="175" t="str">
        <f t="shared" si="28"/>
        <v/>
      </c>
      <c r="P37" s="380"/>
      <c r="Q37" s="380"/>
      <c r="R37" s="175" t="str">
        <f t="shared" si="29"/>
        <v/>
      </c>
      <c r="S37" s="159"/>
      <c r="T37" s="159"/>
      <c r="U37" s="175" t="str">
        <f t="shared" si="30"/>
        <v/>
      </c>
      <c r="V37" s="182"/>
      <c r="W37" s="182"/>
      <c r="X37" s="175" t="str">
        <f t="shared" si="31"/>
        <v/>
      </c>
      <c r="Y37" s="361" t="s">
        <v>137</v>
      </c>
      <c r="Z37" s="361">
        <v>1</v>
      </c>
      <c r="AA37" s="175" t="str">
        <f t="shared" si="32"/>
        <v>公斤</v>
      </c>
      <c r="AB37" s="181"/>
      <c r="AC37" s="239"/>
      <c r="AD37" s="240"/>
      <c r="AE37" s="113"/>
      <c r="AF37" s="102"/>
      <c r="AG37" s="100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71"/>
      <c r="AU37" s="71"/>
      <c r="AV37" s="71"/>
      <c r="AW37" s="71"/>
      <c r="AX37" s="71"/>
      <c r="AY37" s="71"/>
      <c r="AZ37" s="71"/>
    </row>
    <row r="38" spans="1:52" s="80" customFormat="1" ht="15" customHeight="1">
      <c r="A38" s="280"/>
      <c r="B38" s="216"/>
      <c r="C38" s="191"/>
      <c r="D38" s="172"/>
      <c r="E38" s="172"/>
      <c r="F38" s="172"/>
      <c r="G38" s="172"/>
      <c r="H38" s="172"/>
      <c r="I38" s="192"/>
      <c r="J38" s="361"/>
      <c r="K38" s="361"/>
      <c r="L38" s="175" t="str">
        <f t="shared" si="27"/>
        <v/>
      </c>
      <c r="M38" s="159"/>
      <c r="N38" s="159"/>
      <c r="O38" s="175" t="str">
        <f t="shared" si="28"/>
        <v/>
      </c>
      <c r="P38" s="159"/>
      <c r="Q38" s="159"/>
      <c r="R38" s="175" t="str">
        <f t="shared" si="29"/>
        <v/>
      </c>
      <c r="S38" s="380"/>
      <c r="T38" s="380"/>
      <c r="U38" s="175" t="str">
        <f t="shared" si="30"/>
        <v/>
      </c>
      <c r="V38" s="182"/>
      <c r="W38" s="182"/>
      <c r="X38" s="175" t="str">
        <f t="shared" si="31"/>
        <v/>
      </c>
      <c r="Y38" s="361" t="s">
        <v>480</v>
      </c>
      <c r="Z38" s="361">
        <v>0.02</v>
      </c>
      <c r="AA38" s="175" t="str">
        <f t="shared" si="32"/>
        <v>公斤</v>
      </c>
      <c r="AB38" s="181"/>
      <c r="AC38" s="239"/>
      <c r="AD38" s="240"/>
      <c r="AE38" s="113"/>
      <c r="AF38" s="102"/>
      <c r="AG38" s="100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71"/>
      <c r="AU38" s="71"/>
      <c r="AV38" s="71"/>
      <c r="AW38" s="71"/>
      <c r="AX38" s="71"/>
      <c r="AY38" s="71"/>
      <c r="AZ38" s="71"/>
    </row>
    <row r="39" spans="1:52" s="80" customFormat="1" ht="15" customHeight="1" thickBot="1">
      <c r="A39" s="280"/>
      <c r="B39" s="217"/>
      <c r="C39" s="195"/>
      <c r="D39" s="196"/>
      <c r="E39" s="196"/>
      <c r="F39" s="196"/>
      <c r="G39" s="196"/>
      <c r="H39" s="196"/>
      <c r="I39" s="197"/>
      <c r="J39" s="362"/>
      <c r="K39" s="362"/>
      <c r="L39" s="187" t="str">
        <f t="shared" si="27"/>
        <v/>
      </c>
      <c r="M39" s="377"/>
      <c r="N39" s="377"/>
      <c r="O39" s="187" t="str">
        <f t="shared" si="28"/>
        <v/>
      </c>
      <c r="P39" s="377"/>
      <c r="Q39" s="377"/>
      <c r="R39" s="187" t="str">
        <f t="shared" si="29"/>
        <v/>
      </c>
      <c r="S39" s="377"/>
      <c r="T39" s="377"/>
      <c r="U39" s="187" t="str">
        <f t="shared" si="30"/>
        <v/>
      </c>
      <c r="V39" s="233"/>
      <c r="W39" s="233"/>
      <c r="X39" s="187" t="str">
        <f t="shared" si="31"/>
        <v/>
      </c>
      <c r="Y39" s="362" t="s">
        <v>515</v>
      </c>
      <c r="Z39" s="362">
        <v>1.5</v>
      </c>
      <c r="AA39" s="187" t="str">
        <f t="shared" si="32"/>
        <v>公斤</v>
      </c>
      <c r="AB39" s="188"/>
      <c r="AC39" s="241"/>
      <c r="AD39" s="242"/>
      <c r="AE39" s="114"/>
      <c r="AF39" s="102"/>
      <c r="AG39" s="100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71"/>
      <c r="AU39" s="71"/>
      <c r="AV39" s="71"/>
      <c r="AW39" s="71"/>
      <c r="AX39" s="71"/>
      <c r="AY39" s="71"/>
      <c r="AZ39" s="71"/>
    </row>
    <row r="40" spans="1:52" s="80" customFormat="1" ht="15" customHeight="1">
      <c r="A40" s="283" t="s">
        <v>234</v>
      </c>
      <c r="B40" s="216" t="s">
        <v>108</v>
      </c>
      <c r="C40" s="189">
        <v>5.2</v>
      </c>
      <c r="D40" s="166">
        <v>2.2000000000000002</v>
      </c>
      <c r="E40" s="166">
        <v>2.1</v>
      </c>
      <c r="F40" s="166">
        <v>0</v>
      </c>
      <c r="G40" s="166">
        <v>0</v>
      </c>
      <c r="H40" s="166">
        <v>2.2999999999999998</v>
      </c>
      <c r="I40" s="190">
        <v>687.9</v>
      </c>
      <c r="J40" s="363" t="s">
        <v>219</v>
      </c>
      <c r="K40" s="364"/>
      <c r="L40" s="168"/>
      <c r="M40" s="378" t="s">
        <v>438</v>
      </c>
      <c r="N40" s="364"/>
      <c r="O40" s="168"/>
      <c r="P40" s="378" t="s">
        <v>317</v>
      </c>
      <c r="Q40" s="364"/>
      <c r="R40" s="168"/>
      <c r="S40" s="432" t="s">
        <v>492</v>
      </c>
      <c r="T40" s="433"/>
      <c r="U40" s="168"/>
      <c r="V40" s="430" t="s">
        <v>1</v>
      </c>
      <c r="W40" s="431"/>
      <c r="X40" s="168"/>
      <c r="Y40" s="403" t="s">
        <v>394</v>
      </c>
      <c r="Z40" s="404"/>
      <c r="AA40" s="168"/>
      <c r="AB40" s="169" t="s">
        <v>113</v>
      </c>
      <c r="AC40" s="237"/>
      <c r="AD40" s="238"/>
      <c r="AE40" s="109" t="str">
        <f t="shared" ref="AE40" si="110">A40</f>
        <v>m4</v>
      </c>
      <c r="AF40" s="100" t="str">
        <f t="shared" ref="AF40" si="111">J40</f>
        <v>糙米飯</v>
      </c>
      <c r="AG40" s="100" t="str">
        <f t="shared" ref="AG40" si="112">J41&amp;" "&amp;J42&amp;" "&amp;J43&amp;" "&amp;J44&amp;" "&amp;J45&amp;" "&amp;J46</f>
        <v xml:space="preserve">米 糙米    </v>
      </c>
      <c r="AH40" s="100" t="str">
        <f t="shared" ref="AH40" si="113">M40</f>
        <v>照燒麵輪</v>
      </c>
      <c r="AI40" s="100" t="str">
        <f t="shared" ref="AI40" si="114">M41&amp;" "&amp;M42&amp;" "&amp;M43&amp;" "&amp;M44&amp;" "&amp;M45&amp;" "&amp;M46</f>
        <v xml:space="preserve">麵輪 白蘿蔔 胡蘿蔔 醬油 紅砂糖 </v>
      </c>
      <c r="AJ40" s="100" t="str">
        <f t="shared" ref="AJ40" si="115">P40</f>
        <v>絲瓜蛋豆腐</v>
      </c>
      <c r="AK40" s="100" t="str">
        <f t="shared" ref="AK40" si="116">P41&amp;" "&amp;P42&amp;" "&amp;P43&amp;" "&amp;P44&amp;" "&amp;P45&amp;" "&amp;P46</f>
        <v xml:space="preserve">豆腐 絲瓜 雞蛋 薑  </v>
      </c>
      <c r="AL40" s="100" t="str">
        <f t="shared" ref="AL40" si="117">S40</f>
        <v>素火腿豆芽</v>
      </c>
      <c r="AM40" s="100" t="str">
        <f t="shared" ref="AM40" si="118">S41&amp;" "&amp;S42&amp;" "&amp;S43&amp;" "&amp;S44&amp;" "&amp;S45&amp;" "&amp;S46</f>
        <v xml:space="preserve">綠豆芽 素火腿 芹菜 胡蘿蔔 薑 </v>
      </c>
      <c r="AN40" s="100" t="str">
        <f t="shared" ref="AN40" si="119">V40</f>
        <v>時蔬</v>
      </c>
      <c r="AO40" s="100" t="str">
        <f t="shared" ref="AO40" si="120">V41&amp;" "&amp;V42&amp;" "&amp;V43&amp;" "&amp;V44&amp;" "&amp;V45&amp;" "&amp;V46</f>
        <v xml:space="preserve">蔬菜 薑    </v>
      </c>
      <c r="AP40" s="100" t="str">
        <f t="shared" ref="AP40" si="121">Y40</f>
        <v>冬瓜銀耳湯</v>
      </c>
      <c r="AQ40" s="100" t="str">
        <f t="shared" ref="AQ40" si="122">Y41&amp;" "&amp;Y42&amp;" "&amp;Y43&amp;" "&amp;Y44&amp;" "&amp;Y45&amp;" "&amp;Y46</f>
        <v xml:space="preserve">冬瓜糖磚 乾銀耳 紅砂糖   </v>
      </c>
      <c r="AR40" s="100" t="str">
        <f>AB40</f>
        <v>點心</v>
      </c>
      <c r="AS40" s="100">
        <f>AC40</f>
        <v>0</v>
      </c>
      <c r="AT40" s="101">
        <f t="shared" ref="AT40" si="123">C40</f>
        <v>5.2</v>
      </c>
      <c r="AU40" s="101">
        <f t="shared" ref="AU40" si="124">H40</f>
        <v>2.2999999999999998</v>
      </c>
      <c r="AV40" s="101">
        <f t="shared" ref="AV40" si="125">E40</f>
        <v>2.1</v>
      </c>
      <c r="AW40" s="101">
        <f t="shared" ref="AW40" si="126">D40</f>
        <v>2.2000000000000002</v>
      </c>
      <c r="AX40" s="101">
        <f t="shared" ref="AX40" si="127">F40</f>
        <v>0</v>
      </c>
      <c r="AY40" s="101">
        <f t="shared" ref="AY40" si="128">G40</f>
        <v>0</v>
      </c>
      <c r="AZ40" s="101">
        <f t="shared" ref="AZ40" si="129">I40</f>
        <v>687.9</v>
      </c>
    </row>
    <row r="41" spans="1:52" s="80" customFormat="1" ht="15" customHeight="1">
      <c r="A41" s="284"/>
      <c r="B41" s="216"/>
      <c r="C41" s="191"/>
      <c r="D41" s="172"/>
      <c r="E41" s="172"/>
      <c r="F41" s="172"/>
      <c r="G41" s="172"/>
      <c r="H41" s="172"/>
      <c r="I41" s="192"/>
      <c r="J41" s="361" t="s">
        <v>138</v>
      </c>
      <c r="K41" s="361">
        <v>7</v>
      </c>
      <c r="L41" s="175" t="str">
        <f t="shared" ref="L41:L42" si="130">IF(K41,"公斤","")</f>
        <v>公斤</v>
      </c>
      <c r="M41" s="159" t="s">
        <v>439</v>
      </c>
      <c r="N41" s="159">
        <v>6</v>
      </c>
      <c r="O41" s="175" t="str">
        <f t="shared" ref="O41" si="131">IF(N41,"公斤","")</f>
        <v>公斤</v>
      </c>
      <c r="P41" s="159" t="s">
        <v>208</v>
      </c>
      <c r="Q41" s="159">
        <v>3</v>
      </c>
      <c r="R41" s="175" t="str">
        <f t="shared" ref="R41" si="132">IF(Q41,"公斤","")</f>
        <v>公斤</v>
      </c>
      <c r="S41" s="361" t="s">
        <v>493</v>
      </c>
      <c r="T41" s="361">
        <v>5</v>
      </c>
      <c r="U41" s="175" t="str">
        <f t="shared" ref="U41" si="133">IF(T41,"公斤","")</f>
        <v>公斤</v>
      </c>
      <c r="V41" s="182" t="s">
        <v>71</v>
      </c>
      <c r="W41" s="182">
        <v>7</v>
      </c>
      <c r="X41" s="175" t="str">
        <f t="shared" ref="X41" si="134">IF(W41,"公斤","")</f>
        <v>公斤</v>
      </c>
      <c r="Y41" s="227" t="s">
        <v>395</v>
      </c>
      <c r="Z41" s="227">
        <v>1</v>
      </c>
      <c r="AA41" s="175" t="str">
        <f t="shared" ref="AA41" si="135">IF(Z41,"公斤","")</f>
        <v>公斤</v>
      </c>
      <c r="AB41" s="176" t="s">
        <v>113</v>
      </c>
      <c r="AC41" s="239"/>
      <c r="AD41" s="240"/>
      <c r="AE41" s="113"/>
      <c r="AF41" s="102"/>
      <c r="AG41" s="100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71"/>
      <c r="AU41" s="71"/>
      <c r="AV41" s="71"/>
      <c r="AW41" s="71"/>
      <c r="AX41" s="71"/>
      <c r="AY41" s="71"/>
      <c r="AZ41" s="71"/>
    </row>
    <row r="42" spans="1:52" s="80" customFormat="1" ht="15" customHeight="1">
      <c r="A42" s="284"/>
      <c r="B42" s="216" t="s">
        <v>109</v>
      </c>
      <c r="C42" s="193">
        <v>5.2</v>
      </c>
      <c r="D42" s="179">
        <v>1.8</v>
      </c>
      <c r="E42" s="179">
        <v>1.5</v>
      </c>
      <c r="F42" s="179">
        <v>0</v>
      </c>
      <c r="G42" s="179">
        <v>0</v>
      </c>
      <c r="H42" s="179">
        <v>2.2000000000000002</v>
      </c>
      <c r="I42" s="194">
        <v>647.20000000000005</v>
      </c>
      <c r="J42" s="361" t="s">
        <v>139</v>
      </c>
      <c r="K42" s="361">
        <v>3</v>
      </c>
      <c r="L42" s="175" t="str">
        <f t="shared" si="130"/>
        <v>公斤</v>
      </c>
      <c r="M42" s="159" t="s">
        <v>348</v>
      </c>
      <c r="N42" s="159">
        <v>3</v>
      </c>
      <c r="O42" s="175" t="str">
        <f t="shared" si="28"/>
        <v>公斤</v>
      </c>
      <c r="P42" s="159" t="s">
        <v>318</v>
      </c>
      <c r="Q42" s="159">
        <v>4</v>
      </c>
      <c r="R42" s="175" t="str">
        <f t="shared" si="29"/>
        <v>公斤</v>
      </c>
      <c r="S42" s="361" t="s">
        <v>494</v>
      </c>
      <c r="T42" s="361">
        <v>0.5</v>
      </c>
      <c r="U42" s="175" t="str">
        <f t="shared" si="30"/>
        <v>公斤</v>
      </c>
      <c r="V42" s="182" t="s">
        <v>122</v>
      </c>
      <c r="W42" s="182">
        <v>0.05</v>
      </c>
      <c r="X42" s="175" t="str">
        <f t="shared" si="31"/>
        <v>公斤</v>
      </c>
      <c r="Y42" s="227" t="s">
        <v>194</v>
      </c>
      <c r="Z42" s="227">
        <v>1.3</v>
      </c>
      <c r="AA42" s="175" t="str">
        <f t="shared" si="32"/>
        <v>公斤</v>
      </c>
      <c r="AB42" s="181"/>
      <c r="AC42" s="239"/>
      <c r="AD42" s="240"/>
      <c r="AE42" s="113"/>
      <c r="AF42" s="102"/>
      <c r="AG42" s="100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71"/>
      <c r="AU42" s="71"/>
      <c r="AV42" s="71"/>
      <c r="AW42" s="71"/>
      <c r="AX42" s="71"/>
      <c r="AY42" s="71"/>
      <c r="AZ42" s="71"/>
    </row>
    <row r="43" spans="1:52" s="80" customFormat="1" ht="15" customHeight="1">
      <c r="A43" s="284"/>
      <c r="B43" s="216"/>
      <c r="C43" s="191"/>
      <c r="D43" s="172"/>
      <c r="E43" s="172"/>
      <c r="F43" s="172"/>
      <c r="G43" s="172"/>
      <c r="H43" s="172"/>
      <c r="I43" s="192"/>
      <c r="J43" s="361"/>
      <c r="K43" s="361"/>
      <c r="L43" s="175" t="str">
        <f t="shared" si="27"/>
        <v/>
      </c>
      <c r="M43" s="159" t="s">
        <v>268</v>
      </c>
      <c r="N43" s="159">
        <v>0.5</v>
      </c>
      <c r="O43" s="175" t="str">
        <f t="shared" si="28"/>
        <v>公斤</v>
      </c>
      <c r="P43" s="159" t="s">
        <v>307</v>
      </c>
      <c r="Q43" s="159">
        <v>0.6</v>
      </c>
      <c r="R43" s="175" t="str">
        <f t="shared" si="29"/>
        <v>公斤</v>
      </c>
      <c r="S43" s="361" t="s">
        <v>174</v>
      </c>
      <c r="T43" s="361">
        <v>0.5</v>
      </c>
      <c r="U43" s="175" t="str">
        <f t="shared" si="30"/>
        <v>公斤</v>
      </c>
      <c r="V43" s="182"/>
      <c r="W43" s="182"/>
      <c r="X43" s="175" t="str">
        <f t="shared" si="31"/>
        <v/>
      </c>
      <c r="Y43" s="227" t="s">
        <v>143</v>
      </c>
      <c r="Z43" s="227">
        <v>1</v>
      </c>
      <c r="AA43" s="175" t="str">
        <f t="shared" si="32"/>
        <v>公斤</v>
      </c>
      <c r="AB43" s="181"/>
      <c r="AC43" s="239"/>
      <c r="AD43" s="240"/>
      <c r="AE43" s="113"/>
      <c r="AF43" s="102"/>
      <c r="AG43" s="100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71"/>
      <c r="AU43" s="71"/>
      <c r="AV43" s="71"/>
      <c r="AW43" s="71"/>
      <c r="AX43" s="71"/>
      <c r="AY43" s="71"/>
      <c r="AZ43" s="71"/>
    </row>
    <row r="44" spans="1:52" s="80" customFormat="1" ht="15" customHeight="1">
      <c r="A44" s="284"/>
      <c r="B44" s="216"/>
      <c r="C44" s="191"/>
      <c r="D44" s="172"/>
      <c r="E44" s="172"/>
      <c r="F44" s="172"/>
      <c r="G44" s="172"/>
      <c r="H44" s="172"/>
      <c r="I44" s="192"/>
      <c r="J44" s="361"/>
      <c r="K44" s="361"/>
      <c r="L44" s="175" t="str">
        <f t="shared" si="27"/>
        <v/>
      </c>
      <c r="M44" s="159" t="s">
        <v>278</v>
      </c>
      <c r="N44" s="159"/>
      <c r="O44" s="175" t="str">
        <f t="shared" si="28"/>
        <v/>
      </c>
      <c r="P44" s="159" t="s">
        <v>360</v>
      </c>
      <c r="Q44" s="159">
        <v>0.05</v>
      </c>
      <c r="R44" s="175" t="str">
        <f t="shared" si="29"/>
        <v>公斤</v>
      </c>
      <c r="S44" s="361" t="s">
        <v>137</v>
      </c>
      <c r="T44" s="361">
        <v>0.5</v>
      </c>
      <c r="U44" s="175" t="str">
        <f t="shared" si="30"/>
        <v>公斤</v>
      </c>
      <c r="V44" s="182"/>
      <c r="W44" s="182"/>
      <c r="X44" s="175" t="str">
        <f t="shared" si="31"/>
        <v/>
      </c>
      <c r="Y44" s="159"/>
      <c r="Z44" s="159"/>
      <c r="AA44" s="175" t="str">
        <f t="shared" si="32"/>
        <v/>
      </c>
      <c r="AB44" s="181"/>
      <c r="AC44" s="239"/>
      <c r="AD44" s="240"/>
      <c r="AE44" s="113"/>
      <c r="AF44" s="102"/>
      <c r="AG44" s="100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71"/>
      <c r="AU44" s="71"/>
      <c r="AV44" s="71"/>
      <c r="AW44" s="71"/>
      <c r="AX44" s="71"/>
      <c r="AY44" s="71"/>
      <c r="AZ44" s="71"/>
    </row>
    <row r="45" spans="1:52" s="80" customFormat="1" ht="15" customHeight="1">
      <c r="A45" s="284"/>
      <c r="B45" s="216"/>
      <c r="C45" s="191"/>
      <c r="D45" s="172"/>
      <c r="E45" s="172"/>
      <c r="F45" s="172"/>
      <c r="G45" s="172"/>
      <c r="H45" s="172"/>
      <c r="I45" s="192"/>
      <c r="J45" s="361"/>
      <c r="K45" s="361"/>
      <c r="L45" s="175" t="str">
        <f t="shared" si="27"/>
        <v/>
      </c>
      <c r="M45" s="159" t="s">
        <v>279</v>
      </c>
      <c r="N45" s="159"/>
      <c r="O45" s="175" t="str">
        <f t="shared" si="28"/>
        <v/>
      </c>
      <c r="P45" s="159"/>
      <c r="Q45" s="159"/>
      <c r="R45" s="175" t="str">
        <f t="shared" si="29"/>
        <v/>
      </c>
      <c r="S45" s="361" t="s">
        <v>140</v>
      </c>
      <c r="T45" s="361">
        <v>0.05</v>
      </c>
      <c r="U45" s="175" t="str">
        <f t="shared" si="30"/>
        <v>公斤</v>
      </c>
      <c r="V45" s="182"/>
      <c r="W45" s="182"/>
      <c r="X45" s="175" t="str">
        <f t="shared" si="31"/>
        <v/>
      </c>
      <c r="Y45" s="159"/>
      <c r="Z45" s="159"/>
      <c r="AA45" s="175" t="str">
        <f t="shared" si="32"/>
        <v/>
      </c>
      <c r="AB45" s="181"/>
      <c r="AC45" s="239"/>
      <c r="AD45" s="240"/>
      <c r="AE45" s="113"/>
      <c r="AF45" s="102"/>
      <c r="AG45" s="100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71"/>
      <c r="AU45" s="71"/>
      <c r="AV45" s="71"/>
      <c r="AW45" s="71"/>
      <c r="AX45" s="71"/>
      <c r="AY45" s="71"/>
      <c r="AZ45" s="71"/>
    </row>
    <row r="46" spans="1:52" s="80" customFormat="1" ht="15" customHeight="1" thickBot="1">
      <c r="A46" s="285"/>
      <c r="B46" s="217"/>
      <c r="C46" s="195"/>
      <c r="D46" s="196"/>
      <c r="E46" s="196"/>
      <c r="F46" s="196"/>
      <c r="G46" s="196"/>
      <c r="H46" s="196"/>
      <c r="I46" s="197"/>
      <c r="J46" s="362"/>
      <c r="K46" s="362"/>
      <c r="L46" s="187" t="str">
        <f t="shared" si="27"/>
        <v/>
      </c>
      <c r="M46" s="377"/>
      <c r="N46" s="377"/>
      <c r="O46" s="187" t="str">
        <f t="shared" si="28"/>
        <v/>
      </c>
      <c r="P46" s="377"/>
      <c r="Q46" s="377"/>
      <c r="R46" s="187" t="str">
        <f t="shared" si="29"/>
        <v/>
      </c>
      <c r="S46" s="362"/>
      <c r="T46" s="362"/>
      <c r="U46" s="187" t="str">
        <f t="shared" si="30"/>
        <v/>
      </c>
      <c r="V46" s="233"/>
      <c r="W46" s="233"/>
      <c r="X46" s="187" t="str">
        <f t="shared" si="31"/>
        <v/>
      </c>
      <c r="Y46" s="377"/>
      <c r="Z46" s="377"/>
      <c r="AA46" s="187" t="str">
        <f t="shared" si="32"/>
        <v/>
      </c>
      <c r="AB46" s="188"/>
      <c r="AC46" s="241"/>
      <c r="AD46" s="242"/>
      <c r="AE46" s="114"/>
      <c r="AF46" s="102"/>
      <c r="AG46" s="100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71"/>
      <c r="AU46" s="71"/>
      <c r="AV46" s="71"/>
      <c r="AW46" s="71"/>
      <c r="AX46" s="71"/>
      <c r="AY46" s="71"/>
      <c r="AZ46" s="71"/>
    </row>
    <row r="47" spans="1:52" s="80" customFormat="1" ht="15" customHeight="1">
      <c r="A47" s="283" t="s">
        <v>235</v>
      </c>
      <c r="B47" s="216" t="s">
        <v>108</v>
      </c>
      <c r="C47" s="189">
        <v>6</v>
      </c>
      <c r="D47" s="166">
        <v>2.2999999999999998</v>
      </c>
      <c r="E47" s="166">
        <v>2</v>
      </c>
      <c r="F47" s="166">
        <v>0</v>
      </c>
      <c r="G47" s="166">
        <v>0</v>
      </c>
      <c r="H47" s="166">
        <v>2.5</v>
      </c>
      <c r="I47" s="190">
        <v>760.1</v>
      </c>
      <c r="J47" s="432" t="s">
        <v>421</v>
      </c>
      <c r="K47" s="433"/>
      <c r="L47" s="168"/>
      <c r="M47" s="446" t="s">
        <v>440</v>
      </c>
      <c r="N47" s="447"/>
      <c r="O47" s="168"/>
      <c r="P47" s="428" t="s">
        <v>319</v>
      </c>
      <c r="Q47" s="427"/>
      <c r="R47" s="168"/>
      <c r="S47" s="428" t="s">
        <v>365</v>
      </c>
      <c r="T47" s="427"/>
      <c r="U47" s="168"/>
      <c r="V47" s="430" t="s">
        <v>1</v>
      </c>
      <c r="W47" s="431"/>
      <c r="X47" s="168"/>
      <c r="Y47" s="428" t="s">
        <v>396</v>
      </c>
      <c r="Z47" s="427"/>
      <c r="AA47" s="168"/>
      <c r="AB47" s="169" t="s">
        <v>113</v>
      </c>
      <c r="AC47" s="237" t="s">
        <v>142</v>
      </c>
      <c r="AD47" s="238"/>
      <c r="AE47" s="109" t="str">
        <f t="shared" ref="AE47" si="136">A47</f>
        <v>m5</v>
      </c>
      <c r="AF47" s="100" t="str">
        <f t="shared" ref="AF47" si="137">J47</f>
        <v>燕麥飯</v>
      </c>
      <c r="AG47" s="100" t="str">
        <f t="shared" ref="AG47" si="138">J48&amp;" "&amp;J49&amp;" "&amp;J50&amp;" "&amp;J51&amp;" "&amp;J52&amp;" "&amp;J53</f>
        <v xml:space="preserve">米 燕麥    </v>
      </c>
      <c r="AH47" s="100" t="str">
        <f t="shared" ref="AH47" si="139">M47</f>
        <v>壽喜麵腸</v>
      </c>
      <c r="AI47" s="100" t="str">
        <f t="shared" ref="AI47" si="140">M48&amp;" "&amp;M49&amp;" "&amp;M50&amp;" "&amp;M51&amp;" "&amp;M52&amp;" "&amp;M53</f>
        <v xml:space="preserve">麵腸 胡蘿蔔 薑   </v>
      </c>
      <c r="AJ47" s="100" t="str">
        <f t="shared" ref="AJ47" si="141">P47</f>
        <v>韓式年糕</v>
      </c>
      <c r="AK47" s="100" t="str">
        <f t="shared" ref="AK47" si="142">P48&amp;" "&amp;P49&amp;" "&amp;P50&amp;" "&amp;P51&amp;" "&amp;P52&amp;" "&amp;P53</f>
        <v xml:space="preserve">韓式年糕 芝麻(熟) 韓式泡菜 甘藍  </v>
      </c>
      <c r="AL47" s="100" t="str">
        <f t="shared" ref="AL47" si="143">S47</f>
        <v>韓風拌菜</v>
      </c>
      <c r="AM47" s="100" t="str">
        <f t="shared" ref="AM47" si="144">S48&amp;" "&amp;S49&amp;" "&amp;S50&amp;" "&amp;S51&amp;" "&amp;S52&amp;" "&amp;S53</f>
        <v>黃豆芽 乾裙帶菜 豆包 芝麻(熟) 香油 薑</v>
      </c>
      <c r="AN47" s="100" t="str">
        <f t="shared" ref="AN47" si="145">V47</f>
        <v>時蔬</v>
      </c>
      <c r="AO47" s="100" t="str">
        <f t="shared" ref="AO47" si="146">V48&amp;" "&amp;V49&amp;" "&amp;V50&amp;" "&amp;V51&amp;" "&amp;V52&amp;" "&amp;V53</f>
        <v xml:space="preserve">蔬菜 薑    </v>
      </c>
      <c r="AP47" s="100" t="str">
        <f t="shared" ref="AP47" si="147">Y47</f>
        <v>味噌湯</v>
      </c>
      <c r="AQ47" s="100" t="str">
        <f t="shared" ref="AQ47" si="148">Y48&amp;" "&amp;Y49&amp;" "&amp;Y50&amp;" "&amp;Y51&amp;" "&amp;Y52&amp;" "&amp;Y53</f>
        <v xml:space="preserve">豆腐 味噌 時蔬   </v>
      </c>
      <c r="AR47" s="100" t="str">
        <f>AB47</f>
        <v>點心</v>
      </c>
      <c r="AS47" s="100" t="str">
        <f>AC47</f>
        <v>有機豆奶</v>
      </c>
      <c r="AT47" s="101">
        <f t="shared" ref="AT47" si="149">C47</f>
        <v>6</v>
      </c>
      <c r="AU47" s="101">
        <f t="shared" ref="AU47" si="150">H47</f>
        <v>2.5</v>
      </c>
      <c r="AV47" s="101">
        <f t="shared" ref="AV47" si="151">E47</f>
        <v>2</v>
      </c>
      <c r="AW47" s="101">
        <f t="shared" ref="AW47" si="152">D47</f>
        <v>2.2999999999999998</v>
      </c>
      <c r="AX47" s="101">
        <f t="shared" ref="AX47" si="153">F47</f>
        <v>0</v>
      </c>
      <c r="AY47" s="101">
        <f t="shared" ref="AY47" si="154">G47</f>
        <v>0</v>
      </c>
      <c r="AZ47" s="101">
        <f t="shared" ref="AZ47" si="155">I47</f>
        <v>760.1</v>
      </c>
    </row>
    <row r="48" spans="1:52" s="80" customFormat="1" ht="15" customHeight="1">
      <c r="A48" s="284"/>
      <c r="B48" s="216"/>
      <c r="C48" s="191"/>
      <c r="D48" s="172"/>
      <c r="E48" s="172"/>
      <c r="F48" s="172"/>
      <c r="G48" s="172"/>
      <c r="H48" s="172"/>
      <c r="I48" s="192"/>
      <c r="J48" s="361" t="s">
        <v>138</v>
      </c>
      <c r="K48" s="361">
        <v>10</v>
      </c>
      <c r="L48" s="175" t="str">
        <f t="shared" ref="L48:L49" si="156">IF(K48,"公斤","")</f>
        <v>公斤</v>
      </c>
      <c r="M48" s="372" t="s">
        <v>441</v>
      </c>
      <c r="N48" s="372">
        <v>7</v>
      </c>
      <c r="O48" s="175" t="str">
        <f t="shared" ref="O48" si="157">IF(N48,"公斤","")</f>
        <v>公斤</v>
      </c>
      <c r="P48" s="321" t="s">
        <v>469</v>
      </c>
      <c r="Q48" s="321">
        <v>2.5</v>
      </c>
      <c r="R48" s="175" t="str">
        <f t="shared" ref="R48" si="158">IF(Q48,"公斤","")</f>
        <v>公斤</v>
      </c>
      <c r="S48" s="321" t="s">
        <v>366</v>
      </c>
      <c r="T48" s="321">
        <v>5</v>
      </c>
      <c r="U48" s="175" t="str">
        <f t="shared" ref="U48" si="159">IF(T48,"公斤","")</f>
        <v>公斤</v>
      </c>
      <c r="V48" s="182" t="s">
        <v>71</v>
      </c>
      <c r="W48" s="182">
        <v>7</v>
      </c>
      <c r="X48" s="175" t="str">
        <f t="shared" ref="X48" si="160">IF(W48,"公斤","")</f>
        <v>公斤</v>
      </c>
      <c r="Y48" s="321" t="s">
        <v>186</v>
      </c>
      <c r="Z48" s="321">
        <v>3</v>
      </c>
      <c r="AA48" s="175" t="str">
        <f t="shared" ref="AA48" si="161">IF(Z48,"公斤","")</f>
        <v>公斤</v>
      </c>
      <c r="AB48" s="176" t="s">
        <v>113</v>
      </c>
      <c r="AC48" s="239" t="s">
        <v>142</v>
      </c>
      <c r="AD48" s="240"/>
      <c r="AE48" s="113"/>
      <c r="AF48" s="102"/>
      <c r="AG48" s="100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71"/>
      <c r="AU48" s="71"/>
      <c r="AV48" s="71"/>
      <c r="AW48" s="71"/>
      <c r="AX48" s="71"/>
      <c r="AY48" s="71"/>
      <c r="AZ48" s="71"/>
    </row>
    <row r="49" spans="1:52" s="80" customFormat="1" ht="15" customHeight="1">
      <c r="A49" s="284"/>
      <c r="B49" s="216" t="s">
        <v>109</v>
      </c>
      <c r="C49" s="193">
        <v>6</v>
      </c>
      <c r="D49" s="179">
        <v>1.9</v>
      </c>
      <c r="E49" s="179">
        <v>1.5</v>
      </c>
      <c r="F49" s="179">
        <v>0</v>
      </c>
      <c r="G49" s="179">
        <v>0</v>
      </c>
      <c r="H49" s="179">
        <v>2.4</v>
      </c>
      <c r="I49" s="194">
        <v>722.8</v>
      </c>
      <c r="J49" s="361" t="s">
        <v>422</v>
      </c>
      <c r="K49" s="361">
        <v>0.4</v>
      </c>
      <c r="L49" s="175" t="str">
        <f t="shared" si="156"/>
        <v>公斤</v>
      </c>
      <c r="M49" s="372" t="s">
        <v>119</v>
      </c>
      <c r="N49" s="372">
        <v>1</v>
      </c>
      <c r="O49" s="175" t="str">
        <f t="shared" si="28"/>
        <v>公斤</v>
      </c>
      <c r="P49" s="321" t="s">
        <v>165</v>
      </c>
      <c r="Q49" s="321">
        <v>0.05</v>
      </c>
      <c r="R49" s="175" t="str">
        <f t="shared" si="29"/>
        <v>公斤</v>
      </c>
      <c r="S49" s="321" t="s">
        <v>192</v>
      </c>
      <c r="T49" s="321">
        <v>0.1</v>
      </c>
      <c r="U49" s="175" t="str">
        <f t="shared" si="30"/>
        <v>公斤</v>
      </c>
      <c r="V49" s="182" t="s">
        <v>122</v>
      </c>
      <c r="W49" s="182">
        <v>0.05</v>
      </c>
      <c r="X49" s="175" t="str">
        <f t="shared" si="31"/>
        <v>公斤</v>
      </c>
      <c r="Y49" s="321" t="s">
        <v>148</v>
      </c>
      <c r="Z49" s="321">
        <v>0.1</v>
      </c>
      <c r="AA49" s="175" t="str">
        <f t="shared" si="32"/>
        <v>公斤</v>
      </c>
      <c r="AB49" s="181"/>
      <c r="AC49" s="239"/>
      <c r="AD49" s="240"/>
      <c r="AE49" s="113"/>
      <c r="AF49" s="102"/>
      <c r="AG49" s="100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71"/>
      <c r="AU49" s="71"/>
      <c r="AV49" s="71"/>
      <c r="AW49" s="71"/>
      <c r="AX49" s="71"/>
      <c r="AY49" s="71"/>
      <c r="AZ49" s="71"/>
    </row>
    <row r="50" spans="1:52" s="80" customFormat="1" ht="15" customHeight="1">
      <c r="A50" s="284"/>
      <c r="B50" s="216"/>
      <c r="C50" s="191"/>
      <c r="D50" s="172"/>
      <c r="E50" s="172"/>
      <c r="F50" s="172"/>
      <c r="G50" s="172"/>
      <c r="H50" s="172"/>
      <c r="I50" s="192"/>
      <c r="J50" s="361"/>
      <c r="K50" s="361"/>
      <c r="L50" s="175" t="str">
        <f t="shared" si="27"/>
        <v/>
      </c>
      <c r="M50" s="372" t="s">
        <v>122</v>
      </c>
      <c r="N50" s="372">
        <v>0.05</v>
      </c>
      <c r="O50" s="175" t="str">
        <f t="shared" si="28"/>
        <v>公斤</v>
      </c>
      <c r="P50" s="321" t="s">
        <v>171</v>
      </c>
      <c r="Q50" s="321">
        <v>2</v>
      </c>
      <c r="R50" s="175" t="str">
        <f t="shared" si="29"/>
        <v>公斤</v>
      </c>
      <c r="S50" s="321" t="s">
        <v>131</v>
      </c>
      <c r="T50" s="321">
        <v>0.3</v>
      </c>
      <c r="U50" s="175" t="str">
        <f t="shared" si="30"/>
        <v>公斤</v>
      </c>
      <c r="V50" s="182"/>
      <c r="W50" s="182"/>
      <c r="X50" s="175" t="str">
        <f t="shared" si="31"/>
        <v/>
      </c>
      <c r="Y50" s="321" t="s">
        <v>1</v>
      </c>
      <c r="Z50" s="321">
        <v>2</v>
      </c>
      <c r="AA50" s="175" t="str">
        <f t="shared" si="32"/>
        <v>公斤</v>
      </c>
      <c r="AB50" s="181"/>
      <c r="AC50" s="239"/>
      <c r="AD50" s="240"/>
      <c r="AE50" s="113"/>
      <c r="AF50" s="102"/>
      <c r="AG50" s="100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71"/>
      <c r="AU50" s="71"/>
      <c r="AV50" s="71"/>
      <c r="AW50" s="71"/>
      <c r="AX50" s="71"/>
      <c r="AY50" s="71"/>
      <c r="AZ50" s="71"/>
    </row>
    <row r="51" spans="1:52" s="80" customFormat="1" ht="15" customHeight="1">
      <c r="A51" s="284"/>
      <c r="B51" s="216"/>
      <c r="C51" s="191"/>
      <c r="D51" s="172"/>
      <c r="E51" s="172"/>
      <c r="F51" s="172"/>
      <c r="G51" s="172"/>
      <c r="H51" s="172"/>
      <c r="I51" s="192"/>
      <c r="J51" s="361"/>
      <c r="K51" s="361"/>
      <c r="L51" s="175" t="str">
        <f t="shared" si="27"/>
        <v/>
      </c>
      <c r="M51" s="372"/>
      <c r="N51" s="372"/>
      <c r="O51" s="175" t="str">
        <f t="shared" si="28"/>
        <v/>
      </c>
      <c r="P51" s="321" t="s">
        <v>151</v>
      </c>
      <c r="Q51" s="321">
        <v>2.5</v>
      </c>
      <c r="R51" s="175" t="str">
        <f t="shared" si="29"/>
        <v>公斤</v>
      </c>
      <c r="S51" s="321" t="s">
        <v>165</v>
      </c>
      <c r="T51" s="321"/>
      <c r="U51" s="175" t="str">
        <f t="shared" si="30"/>
        <v/>
      </c>
      <c r="V51" s="182"/>
      <c r="W51" s="182"/>
      <c r="X51" s="175" t="str">
        <f t="shared" si="31"/>
        <v/>
      </c>
      <c r="Y51" s="321"/>
      <c r="Z51" s="321"/>
      <c r="AA51" s="175" t="str">
        <f t="shared" si="32"/>
        <v/>
      </c>
      <c r="AB51" s="181"/>
      <c r="AC51" s="239"/>
      <c r="AD51" s="240"/>
      <c r="AE51" s="113"/>
      <c r="AF51" s="102"/>
      <c r="AG51" s="100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71"/>
      <c r="AU51" s="71"/>
      <c r="AV51" s="71"/>
      <c r="AW51" s="71"/>
      <c r="AX51" s="71"/>
      <c r="AY51" s="71"/>
      <c r="AZ51" s="71"/>
    </row>
    <row r="52" spans="1:52" s="80" customFormat="1" ht="15" customHeight="1">
      <c r="A52" s="284"/>
      <c r="B52" s="216"/>
      <c r="C52" s="191"/>
      <c r="D52" s="172"/>
      <c r="E52" s="172"/>
      <c r="F52" s="172"/>
      <c r="G52" s="172"/>
      <c r="H52" s="172"/>
      <c r="I52" s="192"/>
      <c r="J52" s="361"/>
      <c r="K52" s="361"/>
      <c r="L52" s="175" t="str">
        <f t="shared" si="27"/>
        <v/>
      </c>
      <c r="M52" s="321"/>
      <c r="N52" s="321"/>
      <c r="O52" s="175" t="str">
        <f t="shared" si="28"/>
        <v/>
      </c>
      <c r="P52" s="321"/>
      <c r="Q52" s="321"/>
      <c r="R52" s="175" t="str">
        <f t="shared" si="29"/>
        <v/>
      </c>
      <c r="S52" s="321" t="s">
        <v>367</v>
      </c>
      <c r="T52" s="321"/>
      <c r="U52" s="175" t="str">
        <f t="shared" si="30"/>
        <v/>
      </c>
      <c r="V52" s="182"/>
      <c r="W52" s="182"/>
      <c r="X52" s="175" t="str">
        <f t="shared" si="31"/>
        <v/>
      </c>
      <c r="Y52" s="321"/>
      <c r="Z52" s="321"/>
      <c r="AA52" s="175" t="str">
        <f t="shared" si="32"/>
        <v/>
      </c>
      <c r="AB52" s="181"/>
      <c r="AC52" s="239"/>
      <c r="AD52" s="240"/>
      <c r="AE52" s="113"/>
      <c r="AF52" s="102"/>
      <c r="AG52" s="100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71"/>
      <c r="AU52" s="71"/>
      <c r="AV52" s="71"/>
      <c r="AW52" s="71"/>
      <c r="AX52" s="71"/>
      <c r="AY52" s="71"/>
      <c r="AZ52" s="71"/>
    </row>
    <row r="53" spans="1:52" s="80" customFormat="1" ht="15" customHeight="1" thickBot="1">
      <c r="A53" s="285"/>
      <c r="B53" s="217"/>
      <c r="C53" s="195"/>
      <c r="D53" s="196"/>
      <c r="E53" s="196"/>
      <c r="F53" s="196"/>
      <c r="G53" s="196"/>
      <c r="H53" s="196"/>
      <c r="I53" s="197"/>
      <c r="J53" s="362"/>
      <c r="K53" s="362"/>
      <c r="L53" s="187" t="str">
        <f t="shared" si="27"/>
        <v/>
      </c>
      <c r="M53" s="367"/>
      <c r="N53" s="367"/>
      <c r="O53" s="187" t="str">
        <f t="shared" si="28"/>
        <v/>
      </c>
      <c r="P53" s="367"/>
      <c r="Q53" s="367"/>
      <c r="R53" s="187" t="str">
        <f t="shared" si="29"/>
        <v/>
      </c>
      <c r="S53" s="367" t="s">
        <v>122</v>
      </c>
      <c r="T53" s="367">
        <v>0.05</v>
      </c>
      <c r="U53" s="187" t="str">
        <f t="shared" si="30"/>
        <v>公斤</v>
      </c>
      <c r="V53" s="233"/>
      <c r="W53" s="233"/>
      <c r="X53" s="187" t="str">
        <f t="shared" si="31"/>
        <v/>
      </c>
      <c r="Y53" s="367"/>
      <c r="Z53" s="367"/>
      <c r="AA53" s="187" t="str">
        <f t="shared" si="32"/>
        <v/>
      </c>
      <c r="AB53" s="188"/>
      <c r="AC53" s="241"/>
      <c r="AD53" s="242"/>
      <c r="AE53" s="114"/>
      <c r="AF53" s="102"/>
      <c r="AG53" s="100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71"/>
      <c r="AU53" s="71"/>
      <c r="AV53" s="71"/>
      <c r="AW53" s="71"/>
      <c r="AX53" s="71"/>
      <c r="AY53" s="71"/>
      <c r="AZ53" s="71"/>
    </row>
    <row r="54" spans="1:52" s="80" customFormat="1" ht="15" customHeight="1">
      <c r="A54" s="283" t="s">
        <v>236</v>
      </c>
      <c r="B54" s="216" t="s">
        <v>108</v>
      </c>
      <c r="C54" s="189">
        <v>6.1</v>
      </c>
      <c r="D54" s="166">
        <v>2.2000000000000002</v>
      </c>
      <c r="E54" s="166">
        <v>2</v>
      </c>
      <c r="F54" s="166">
        <v>0</v>
      </c>
      <c r="G54" s="166">
        <v>0</v>
      </c>
      <c r="H54" s="166">
        <v>2.5</v>
      </c>
      <c r="I54" s="190">
        <v>760</v>
      </c>
      <c r="J54" s="450" t="s">
        <v>152</v>
      </c>
      <c r="K54" s="440"/>
      <c r="L54" s="168"/>
      <c r="M54" s="432" t="s">
        <v>442</v>
      </c>
      <c r="N54" s="401"/>
      <c r="O54" s="168"/>
      <c r="P54" s="402" t="s">
        <v>198</v>
      </c>
      <c r="Q54" s="433"/>
      <c r="R54" s="168"/>
      <c r="S54" s="439" t="s">
        <v>193</v>
      </c>
      <c r="T54" s="440"/>
      <c r="U54" s="168"/>
      <c r="V54" s="445" t="s">
        <v>141</v>
      </c>
      <c r="W54" s="427"/>
      <c r="X54" s="168"/>
      <c r="Y54" s="390" t="s">
        <v>516</v>
      </c>
      <c r="Z54" s="391"/>
      <c r="AA54" s="168"/>
      <c r="AB54" s="169" t="s">
        <v>113</v>
      </c>
      <c r="AC54" s="237"/>
      <c r="AD54" s="238"/>
      <c r="AE54" s="109" t="str">
        <f t="shared" ref="AE54" si="162">A54</f>
        <v>n1</v>
      </c>
      <c r="AF54" s="100" t="str">
        <f t="shared" ref="AF54" si="163">J54</f>
        <v>白米飯</v>
      </c>
      <c r="AG54" s="100" t="str">
        <f t="shared" ref="AG54" si="164">J55&amp;" "&amp;J56&amp;" "&amp;J57&amp;" "&amp;J58&amp;" "&amp;J59&amp;" "&amp;J60</f>
        <v xml:space="preserve">米     </v>
      </c>
      <c r="AH54" s="100" t="str">
        <f t="shared" ref="AH54" si="165">M54</f>
        <v>洋芋豆干</v>
      </c>
      <c r="AI54" s="100" t="str">
        <f t="shared" ref="AI54" si="166">M55&amp;" "&amp;M56&amp;" "&amp;M57&amp;" "&amp;M58&amp;" "&amp;M59&amp;" "&amp;M60</f>
        <v xml:space="preserve">豆干 馬鈴薯 胡蘿蔔 冷凍毛豆仁 薑 </v>
      </c>
      <c r="AJ54" s="100" t="str">
        <f t="shared" ref="AJ54" si="167">P54</f>
        <v>紅仁炒蛋</v>
      </c>
      <c r="AK54" s="100" t="str">
        <f t="shared" ref="AK54" si="168">P55&amp;" "&amp;P56&amp;" "&amp;P57&amp;" "&amp;P58&amp;" "&amp;P59&amp;" "&amp;P60</f>
        <v xml:space="preserve">雞蛋 胡蘿蔔 乾木耳 薑  </v>
      </c>
      <c r="AL54" s="100" t="str">
        <f t="shared" ref="AL54" si="169">S54</f>
        <v>蔬香冬粉</v>
      </c>
      <c r="AM54" s="100" t="str">
        <f t="shared" ref="AM54" si="170">S55&amp;" "&amp;S56&amp;" "&amp;S57&amp;" "&amp;S58&amp;" "&amp;S59&amp;" "&amp;S60</f>
        <v>冬粉 時蔬 胡蘿蔔 乾木耳 薑 素肉</v>
      </c>
      <c r="AN54" s="100" t="str">
        <f t="shared" ref="AN54" si="171">V54</f>
        <v>時蔬</v>
      </c>
      <c r="AO54" s="100" t="str">
        <f t="shared" ref="AO54" si="172">V55&amp;" "&amp;V56&amp;" "&amp;V57&amp;" "&amp;V58&amp;" "&amp;V59&amp;" "&amp;V60</f>
        <v xml:space="preserve">蔬菜 薑    </v>
      </c>
      <c r="AP54" s="100" t="str">
        <f t="shared" ref="AP54" si="173">Y54</f>
        <v>金針湯</v>
      </c>
      <c r="AQ54" s="100" t="str">
        <f t="shared" ref="AQ54" si="174">Y55&amp;" "&amp;Y56&amp;" "&amp;Y57&amp;" "&amp;Y58&amp;" "&amp;Y59&amp;" "&amp;Y60</f>
        <v xml:space="preserve">金針菜乾 榨菜絲 薑   </v>
      </c>
      <c r="AR54" s="100" t="str">
        <f>AB54</f>
        <v>點心</v>
      </c>
      <c r="AS54" s="100">
        <f>AC54</f>
        <v>0</v>
      </c>
      <c r="AT54" s="101">
        <f t="shared" ref="AT54" si="175">C54</f>
        <v>6.1</v>
      </c>
      <c r="AU54" s="101">
        <f t="shared" ref="AU54" si="176">H54</f>
        <v>2.5</v>
      </c>
      <c r="AV54" s="101">
        <f t="shared" ref="AV54" si="177">E54</f>
        <v>2</v>
      </c>
      <c r="AW54" s="101">
        <f t="shared" ref="AW54" si="178">D54</f>
        <v>2.2000000000000002</v>
      </c>
      <c r="AX54" s="101">
        <f t="shared" ref="AX54" si="179">F54</f>
        <v>0</v>
      </c>
      <c r="AY54" s="101">
        <f t="shared" ref="AY54" si="180">G54</f>
        <v>0</v>
      </c>
      <c r="AZ54" s="101">
        <f t="shared" ref="AZ54" si="181">I54</f>
        <v>760</v>
      </c>
    </row>
    <row r="55" spans="1:52" s="80" customFormat="1" ht="15" customHeight="1">
      <c r="A55" s="284"/>
      <c r="B55" s="216"/>
      <c r="C55" s="191"/>
      <c r="D55" s="172"/>
      <c r="E55" s="172"/>
      <c r="F55" s="172"/>
      <c r="G55" s="172"/>
      <c r="H55" s="172"/>
      <c r="I55" s="192"/>
      <c r="J55" s="321" t="s">
        <v>116</v>
      </c>
      <c r="K55" s="321">
        <v>10</v>
      </c>
      <c r="L55" s="175" t="str">
        <f t="shared" ref="L55:L60" si="182">IF(K55,"公斤","")</f>
        <v>公斤</v>
      </c>
      <c r="M55" s="361" t="s">
        <v>443</v>
      </c>
      <c r="N55" s="361">
        <v>5.7</v>
      </c>
      <c r="O55" s="175" t="str">
        <f t="shared" ref="O55:O60" si="183">IF(N55,"公斤","")</f>
        <v>公斤</v>
      </c>
      <c r="P55" s="118" t="s">
        <v>120</v>
      </c>
      <c r="Q55" s="118">
        <v>1.5</v>
      </c>
      <c r="R55" s="175" t="str">
        <f t="shared" ref="R55:R60" si="184">IF(Q55,"公斤","")</f>
        <v>公斤</v>
      </c>
      <c r="S55" s="321" t="s">
        <v>169</v>
      </c>
      <c r="T55" s="321">
        <v>1</v>
      </c>
      <c r="U55" s="175" t="str">
        <f t="shared" ref="U55:U60" si="185">IF(T55,"公斤","")</f>
        <v>公斤</v>
      </c>
      <c r="V55" s="174" t="s">
        <v>14</v>
      </c>
      <c r="W55" s="174">
        <v>7</v>
      </c>
      <c r="X55" s="175" t="str">
        <f t="shared" ref="X55:X60" si="186">IF(W55,"公斤","")</f>
        <v>公斤</v>
      </c>
      <c r="Y55" s="392" t="s">
        <v>398</v>
      </c>
      <c r="Z55" s="392">
        <v>0.6</v>
      </c>
      <c r="AA55" s="175" t="str">
        <f t="shared" ref="AA55:AA60" si="187">IF(Z55,"公斤","")</f>
        <v>公斤</v>
      </c>
      <c r="AB55" s="176" t="s">
        <v>113</v>
      </c>
      <c r="AC55" s="239"/>
      <c r="AD55" s="240"/>
      <c r="AE55" s="113"/>
      <c r="AF55" s="102"/>
      <c r="AG55" s="100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71"/>
      <c r="AU55" s="71"/>
      <c r="AV55" s="71"/>
      <c r="AW55" s="71"/>
      <c r="AX55" s="71"/>
      <c r="AY55" s="71"/>
      <c r="AZ55" s="71"/>
    </row>
    <row r="56" spans="1:52" s="80" customFormat="1" ht="15" customHeight="1">
      <c r="A56" s="284"/>
      <c r="B56" s="216" t="s">
        <v>109</v>
      </c>
      <c r="C56" s="193">
        <v>5.4</v>
      </c>
      <c r="D56" s="179">
        <v>1.7</v>
      </c>
      <c r="E56" s="179">
        <v>1.5</v>
      </c>
      <c r="F56" s="179">
        <v>0</v>
      </c>
      <c r="G56" s="179">
        <v>0</v>
      </c>
      <c r="H56" s="179">
        <v>2</v>
      </c>
      <c r="I56" s="194">
        <v>643.29999999999995</v>
      </c>
      <c r="J56" s="321"/>
      <c r="K56" s="321"/>
      <c r="L56" s="175" t="str">
        <f t="shared" si="182"/>
        <v/>
      </c>
      <c r="M56" s="361" t="s">
        <v>224</v>
      </c>
      <c r="N56" s="361">
        <v>3.5</v>
      </c>
      <c r="O56" s="175" t="str">
        <f t="shared" si="183"/>
        <v>公斤</v>
      </c>
      <c r="P56" s="118" t="s">
        <v>119</v>
      </c>
      <c r="Q56" s="118">
        <v>5</v>
      </c>
      <c r="R56" s="175" t="str">
        <f t="shared" si="184"/>
        <v>公斤</v>
      </c>
      <c r="S56" s="321" t="s">
        <v>1</v>
      </c>
      <c r="T56" s="321">
        <v>4</v>
      </c>
      <c r="U56" s="175" t="str">
        <f t="shared" si="185"/>
        <v>公斤</v>
      </c>
      <c r="V56" s="174" t="s">
        <v>140</v>
      </c>
      <c r="W56" s="174">
        <v>0.05</v>
      </c>
      <c r="X56" s="175" t="str">
        <f t="shared" si="186"/>
        <v>公斤</v>
      </c>
      <c r="Y56" s="393" t="s">
        <v>517</v>
      </c>
      <c r="Z56" s="392">
        <v>2</v>
      </c>
      <c r="AA56" s="175" t="str">
        <f t="shared" si="187"/>
        <v>公斤</v>
      </c>
      <c r="AB56" s="181"/>
      <c r="AC56" s="239"/>
      <c r="AD56" s="240"/>
      <c r="AE56" s="113"/>
      <c r="AF56" s="102"/>
      <c r="AG56" s="100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71"/>
      <c r="AU56" s="71"/>
      <c r="AV56" s="71"/>
      <c r="AW56" s="71"/>
      <c r="AX56" s="71"/>
      <c r="AY56" s="71"/>
      <c r="AZ56" s="71"/>
    </row>
    <row r="57" spans="1:52" s="80" customFormat="1" ht="15" customHeight="1">
      <c r="A57" s="284"/>
      <c r="B57" s="216"/>
      <c r="C57" s="191"/>
      <c r="D57" s="172"/>
      <c r="E57" s="172"/>
      <c r="F57" s="172"/>
      <c r="G57" s="172"/>
      <c r="H57" s="172"/>
      <c r="I57" s="192"/>
      <c r="J57" s="321"/>
      <c r="K57" s="321"/>
      <c r="L57" s="175" t="str">
        <f t="shared" si="182"/>
        <v/>
      </c>
      <c r="M57" s="361" t="s">
        <v>137</v>
      </c>
      <c r="N57" s="361">
        <v>1</v>
      </c>
      <c r="O57" s="175" t="str">
        <f t="shared" si="183"/>
        <v>公斤</v>
      </c>
      <c r="P57" s="118" t="s">
        <v>121</v>
      </c>
      <c r="Q57" s="118">
        <v>0.05</v>
      </c>
      <c r="R57" s="175" t="str">
        <f t="shared" si="184"/>
        <v>公斤</v>
      </c>
      <c r="S57" s="321" t="s">
        <v>119</v>
      </c>
      <c r="T57" s="321">
        <v>0.5</v>
      </c>
      <c r="U57" s="175" t="str">
        <f t="shared" si="185"/>
        <v>公斤</v>
      </c>
      <c r="V57" s="174"/>
      <c r="W57" s="174"/>
      <c r="X57" s="175" t="str">
        <f t="shared" si="186"/>
        <v/>
      </c>
      <c r="Y57" s="392" t="s">
        <v>360</v>
      </c>
      <c r="Z57" s="392">
        <v>0.05</v>
      </c>
      <c r="AA57" s="175" t="str">
        <f t="shared" si="187"/>
        <v>公斤</v>
      </c>
      <c r="AB57" s="181"/>
      <c r="AC57" s="239"/>
      <c r="AD57" s="240"/>
      <c r="AE57" s="113"/>
      <c r="AF57" s="102"/>
      <c r="AG57" s="100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71"/>
      <c r="AU57" s="71"/>
      <c r="AV57" s="71"/>
      <c r="AW57" s="71"/>
      <c r="AX57" s="71"/>
      <c r="AY57" s="71"/>
      <c r="AZ57" s="71"/>
    </row>
    <row r="58" spans="1:52" s="80" customFormat="1" ht="15" customHeight="1">
      <c r="A58" s="284"/>
      <c r="B58" s="216"/>
      <c r="C58" s="191"/>
      <c r="D58" s="172"/>
      <c r="E58" s="172"/>
      <c r="F58" s="172"/>
      <c r="G58" s="172"/>
      <c r="H58" s="172"/>
      <c r="I58" s="192"/>
      <c r="J58" s="321"/>
      <c r="K58" s="321"/>
      <c r="L58" s="175" t="str">
        <f t="shared" si="182"/>
        <v/>
      </c>
      <c r="M58" s="361" t="s">
        <v>223</v>
      </c>
      <c r="N58" s="361">
        <v>1.5</v>
      </c>
      <c r="O58" s="175" t="str">
        <f t="shared" si="183"/>
        <v>公斤</v>
      </c>
      <c r="P58" s="321" t="s">
        <v>122</v>
      </c>
      <c r="Q58" s="321">
        <v>0.05</v>
      </c>
      <c r="R58" s="175" t="str">
        <f t="shared" si="184"/>
        <v>公斤</v>
      </c>
      <c r="S58" s="321" t="s">
        <v>121</v>
      </c>
      <c r="T58" s="321">
        <v>0.01</v>
      </c>
      <c r="U58" s="175" t="str">
        <f t="shared" si="185"/>
        <v>公斤</v>
      </c>
      <c r="V58" s="174"/>
      <c r="W58" s="174"/>
      <c r="X58" s="175" t="str">
        <f t="shared" si="186"/>
        <v/>
      </c>
      <c r="Y58" s="118"/>
      <c r="Z58" s="118"/>
      <c r="AA58" s="175" t="str">
        <f t="shared" si="187"/>
        <v/>
      </c>
      <c r="AB58" s="181"/>
      <c r="AC58" s="239"/>
      <c r="AD58" s="240"/>
      <c r="AE58" s="113"/>
      <c r="AF58" s="102"/>
      <c r="AG58" s="100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71"/>
      <c r="AU58" s="71"/>
      <c r="AV58" s="71"/>
      <c r="AW58" s="71"/>
      <c r="AX58" s="71"/>
      <c r="AY58" s="71"/>
      <c r="AZ58" s="71"/>
    </row>
    <row r="59" spans="1:52" s="80" customFormat="1" ht="15" customHeight="1">
      <c r="A59" s="284"/>
      <c r="B59" s="216"/>
      <c r="C59" s="191"/>
      <c r="D59" s="172"/>
      <c r="E59" s="172"/>
      <c r="F59" s="172"/>
      <c r="G59" s="172"/>
      <c r="H59" s="172"/>
      <c r="I59" s="192"/>
      <c r="J59" s="321"/>
      <c r="K59" s="321"/>
      <c r="L59" s="175" t="str">
        <f t="shared" si="182"/>
        <v/>
      </c>
      <c r="M59" s="361" t="s">
        <v>140</v>
      </c>
      <c r="N59" s="361">
        <v>0.05</v>
      </c>
      <c r="O59" s="175" t="str">
        <f t="shared" si="183"/>
        <v>公斤</v>
      </c>
      <c r="P59" s="118"/>
      <c r="Q59" s="118"/>
      <c r="R59" s="175" t="str">
        <f t="shared" si="184"/>
        <v/>
      </c>
      <c r="S59" s="321" t="s">
        <v>122</v>
      </c>
      <c r="T59" s="321">
        <v>0.05</v>
      </c>
      <c r="U59" s="175" t="str">
        <f t="shared" si="185"/>
        <v>公斤</v>
      </c>
      <c r="V59" s="174"/>
      <c r="W59" s="174"/>
      <c r="X59" s="175" t="str">
        <f t="shared" si="186"/>
        <v/>
      </c>
      <c r="Y59" s="118"/>
      <c r="Z59" s="118"/>
      <c r="AA59" s="175" t="str">
        <f t="shared" si="187"/>
        <v/>
      </c>
      <c r="AB59" s="181"/>
      <c r="AC59" s="239"/>
      <c r="AD59" s="240"/>
      <c r="AE59" s="113"/>
      <c r="AF59" s="102"/>
      <c r="AG59" s="100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71"/>
      <c r="AU59" s="71"/>
      <c r="AV59" s="71"/>
      <c r="AW59" s="71"/>
      <c r="AX59" s="71"/>
      <c r="AY59" s="71"/>
      <c r="AZ59" s="71"/>
    </row>
    <row r="60" spans="1:52" s="80" customFormat="1" ht="15" customHeight="1" thickBot="1">
      <c r="A60" s="285"/>
      <c r="B60" s="217"/>
      <c r="C60" s="195"/>
      <c r="D60" s="196"/>
      <c r="E60" s="196"/>
      <c r="F60" s="196"/>
      <c r="G60" s="196"/>
      <c r="H60" s="196"/>
      <c r="I60" s="197"/>
      <c r="J60" s="321"/>
      <c r="K60" s="321"/>
      <c r="L60" s="175" t="str">
        <f t="shared" si="182"/>
        <v/>
      </c>
      <c r="M60" s="362"/>
      <c r="N60" s="362"/>
      <c r="O60" s="175" t="str">
        <f t="shared" si="183"/>
        <v/>
      </c>
      <c r="P60" s="305"/>
      <c r="Q60" s="305"/>
      <c r="R60" s="175" t="str">
        <f t="shared" si="184"/>
        <v/>
      </c>
      <c r="S60" s="321" t="s">
        <v>456</v>
      </c>
      <c r="T60" s="321">
        <v>0.6</v>
      </c>
      <c r="U60" s="175" t="str">
        <f t="shared" si="185"/>
        <v>公斤</v>
      </c>
      <c r="V60" s="186"/>
      <c r="W60" s="186"/>
      <c r="X60" s="175" t="str">
        <f t="shared" si="186"/>
        <v/>
      </c>
      <c r="Y60" s="305"/>
      <c r="Z60" s="305"/>
      <c r="AA60" s="175" t="str">
        <f t="shared" si="187"/>
        <v/>
      </c>
      <c r="AB60" s="224"/>
      <c r="AC60" s="241"/>
      <c r="AD60" s="242"/>
      <c r="AE60" s="114"/>
      <c r="AF60" s="102"/>
      <c r="AG60" s="100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71"/>
      <c r="AU60" s="71"/>
      <c r="AV60" s="71"/>
      <c r="AW60" s="71"/>
      <c r="AX60" s="71"/>
      <c r="AY60" s="71"/>
      <c r="AZ60" s="71"/>
    </row>
    <row r="61" spans="1:52" s="80" customFormat="1" ht="15" customHeight="1">
      <c r="A61" s="283" t="s">
        <v>237</v>
      </c>
      <c r="B61" s="216" t="s">
        <v>108</v>
      </c>
      <c r="C61" s="189">
        <v>5</v>
      </c>
      <c r="D61" s="166">
        <v>2.5</v>
      </c>
      <c r="E61" s="166">
        <v>2.2000000000000002</v>
      </c>
      <c r="F61" s="166">
        <v>0</v>
      </c>
      <c r="G61" s="166">
        <v>0</v>
      </c>
      <c r="H61" s="166">
        <v>2.8</v>
      </c>
      <c r="I61" s="190">
        <v>724.1</v>
      </c>
      <c r="J61" s="426" t="s">
        <v>163</v>
      </c>
      <c r="K61" s="427"/>
      <c r="L61" s="168"/>
      <c r="M61" s="428" t="s">
        <v>444</v>
      </c>
      <c r="N61" s="427"/>
      <c r="O61" s="168"/>
      <c r="P61" s="428" t="s">
        <v>323</v>
      </c>
      <c r="Q61" s="427"/>
      <c r="R61" s="168"/>
      <c r="S61" s="428" t="s">
        <v>495</v>
      </c>
      <c r="T61" s="427"/>
      <c r="U61" s="168"/>
      <c r="V61" s="430" t="s">
        <v>1</v>
      </c>
      <c r="W61" s="431"/>
      <c r="X61" s="168"/>
      <c r="Y61" s="428" t="s">
        <v>400</v>
      </c>
      <c r="Z61" s="427"/>
      <c r="AA61" s="168"/>
      <c r="AB61" s="169" t="s">
        <v>113</v>
      </c>
      <c r="AC61" s="237"/>
      <c r="AD61" s="238"/>
      <c r="AE61" s="109" t="str">
        <f t="shared" ref="AE61" si="188">A61</f>
        <v>n2</v>
      </c>
      <c r="AF61" s="100" t="str">
        <f t="shared" ref="AF61" si="189">J61</f>
        <v>糙米飯</v>
      </c>
      <c r="AG61" s="100" t="str">
        <f t="shared" ref="AG61" si="190">J62&amp;" "&amp;J63&amp;" "&amp;J64&amp;" "&amp;J65&amp;" "&amp;J66&amp;" "&amp;J67</f>
        <v xml:space="preserve">米 糙米    </v>
      </c>
      <c r="AH61" s="100" t="str">
        <f t="shared" ref="AH61" si="191">M61</f>
        <v>薑燒豆包</v>
      </c>
      <c r="AI61" s="100" t="str">
        <f t="shared" ref="AI61" si="192">M62&amp;" "&amp;M63&amp;" "&amp;M64&amp;" "&amp;M65&amp;" "&amp;M66&amp;" "&amp;M67</f>
        <v xml:space="preserve">豆包 薑    </v>
      </c>
      <c r="AJ61" s="100" t="str">
        <f t="shared" ref="AJ61" si="193">P61</f>
        <v>蘿蔔黑輪</v>
      </c>
      <c r="AK61" s="100" t="str">
        <f t="shared" ref="AK61" si="194">P62&amp;" "&amp;P63&amp;" "&amp;P64&amp;" "&amp;P65&amp;" "&amp;P66&amp;" "&amp;P67</f>
        <v xml:space="preserve">素黑輪 白蘿蔔 胡蘿蔔 薑  </v>
      </c>
      <c r="AL61" s="100" t="str">
        <f t="shared" ref="AL61" si="195">S61</f>
        <v>素肉時蔬</v>
      </c>
      <c r="AM61" s="100" t="str">
        <f t="shared" ref="AM61" si="196">S62&amp;" "&amp;S63&amp;" "&amp;S64&amp;" "&amp;S65&amp;" "&amp;S66&amp;" "&amp;S67</f>
        <v xml:space="preserve">素肉 時蔬 胡蘿蔔 薑  </v>
      </c>
      <c r="AN61" s="100" t="str">
        <f t="shared" ref="AN61" si="197">V61</f>
        <v>時蔬</v>
      </c>
      <c r="AO61" s="100" t="str">
        <f t="shared" ref="AO61" si="198">V62&amp;" "&amp;V63&amp;" "&amp;V64&amp;" "&amp;V65&amp;" "&amp;V66&amp;" "&amp;V67</f>
        <v xml:space="preserve">蔬菜 薑    </v>
      </c>
      <c r="AP61" s="100" t="str">
        <f t="shared" ref="AP61" si="199">Y61</f>
        <v>蛋花時蔬湯</v>
      </c>
      <c r="AQ61" s="100" t="str">
        <f t="shared" ref="AQ61" si="200">Y62&amp;" "&amp;Y63&amp;" "&amp;Y64&amp;" "&amp;Y65&amp;" "&amp;Y66&amp;" "&amp;Y67</f>
        <v xml:space="preserve">時蔬 雞蛋 薑   </v>
      </c>
      <c r="AR61" s="100" t="str">
        <f>AB61</f>
        <v>點心</v>
      </c>
      <c r="AS61" s="100">
        <f>AC61</f>
        <v>0</v>
      </c>
      <c r="AT61" s="101">
        <f t="shared" ref="AT61" si="201">C61</f>
        <v>5</v>
      </c>
      <c r="AU61" s="101">
        <f t="shared" ref="AU61" si="202">H61</f>
        <v>2.8</v>
      </c>
      <c r="AV61" s="101">
        <f t="shared" ref="AV61" si="203">E61</f>
        <v>2.2000000000000002</v>
      </c>
      <c r="AW61" s="101">
        <f t="shared" ref="AW61" si="204">D61</f>
        <v>2.5</v>
      </c>
      <c r="AX61" s="101">
        <f t="shared" ref="AX61" si="205">F61</f>
        <v>0</v>
      </c>
      <c r="AY61" s="101">
        <f t="shared" ref="AY61" si="206">G61</f>
        <v>0</v>
      </c>
      <c r="AZ61" s="101">
        <f t="shared" ref="AZ61" si="207">I61</f>
        <v>724.1</v>
      </c>
    </row>
    <row r="62" spans="1:52" s="80" customFormat="1" ht="15" customHeight="1">
      <c r="A62" s="284"/>
      <c r="B62" s="216"/>
      <c r="C62" s="191"/>
      <c r="D62" s="172"/>
      <c r="E62" s="172"/>
      <c r="F62" s="172"/>
      <c r="G62" s="172"/>
      <c r="H62" s="172"/>
      <c r="I62" s="192"/>
      <c r="J62" s="365" t="s">
        <v>116</v>
      </c>
      <c r="K62" s="321">
        <v>7</v>
      </c>
      <c r="L62" s="175" t="str">
        <f t="shared" ref="L62:L67" si="208">IF(K62,"公斤","")</f>
        <v>公斤</v>
      </c>
      <c r="M62" s="321" t="s">
        <v>131</v>
      </c>
      <c r="N62" s="321">
        <v>6</v>
      </c>
      <c r="O62" s="175" t="str">
        <f t="shared" ref="O62:O67" si="209">IF(N62,"公斤","")</f>
        <v>公斤</v>
      </c>
      <c r="P62" s="321" t="s">
        <v>226</v>
      </c>
      <c r="Q62" s="321">
        <v>1</v>
      </c>
      <c r="R62" s="175" t="str">
        <f t="shared" ref="R62:R67" si="210">IF(Q62,"公斤","")</f>
        <v>公斤</v>
      </c>
      <c r="S62" s="321" t="s">
        <v>456</v>
      </c>
      <c r="T62" s="321">
        <v>0.4</v>
      </c>
      <c r="U62" s="175" t="str">
        <f t="shared" ref="U62:U67" si="211">IF(T62,"公斤","")</f>
        <v>公斤</v>
      </c>
      <c r="V62" s="182" t="s">
        <v>71</v>
      </c>
      <c r="W62" s="182">
        <v>7</v>
      </c>
      <c r="X62" s="175" t="str">
        <f t="shared" ref="X62:X67" si="212">IF(W62,"公斤","")</f>
        <v>公斤</v>
      </c>
      <c r="Y62" s="321" t="s">
        <v>1</v>
      </c>
      <c r="Z62" s="321">
        <v>3</v>
      </c>
      <c r="AA62" s="175" t="str">
        <f t="shared" ref="AA62:AA67" si="213">IF(Z62,"公斤","")</f>
        <v>公斤</v>
      </c>
      <c r="AB62" s="176" t="s">
        <v>113</v>
      </c>
      <c r="AC62" s="239"/>
      <c r="AD62" s="240"/>
      <c r="AE62" s="113"/>
      <c r="AF62" s="102"/>
      <c r="AG62" s="100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71"/>
      <c r="AU62" s="71"/>
      <c r="AV62" s="71"/>
      <c r="AW62" s="71"/>
      <c r="AX62" s="71"/>
      <c r="AY62" s="71"/>
      <c r="AZ62" s="71"/>
    </row>
    <row r="63" spans="1:52" s="80" customFormat="1" ht="15" customHeight="1">
      <c r="A63" s="284"/>
      <c r="B63" s="216" t="s">
        <v>109</v>
      </c>
      <c r="C63" s="193">
        <v>5</v>
      </c>
      <c r="D63" s="179">
        <v>2</v>
      </c>
      <c r="E63" s="179">
        <v>1.6</v>
      </c>
      <c r="F63" s="179">
        <v>0</v>
      </c>
      <c r="G63" s="179">
        <v>0</v>
      </c>
      <c r="H63" s="179">
        <v>2.4</v>
      </c>
      <c r="I63" s="194">
        <v>660.7</v>
      </c>
      <c r="J63" s="365" t="s">
        <v>164</v>
      </c>
      <c r="K63" s="321">
        <v>3</v>
      </c>
      <c r="L63" s="175" t="str">
        <f t="shared" si="208"/>
        <v>公斤</v>
      </c>
      <c r="M63" s="321" t="s">
        <v>122</v>
      </c>
      <c r="N63" s="321">
        <v>0.05</v>
      </c>
      <c r="O63" s="175" t="str">
        <f t="shared" si="209"/>
        <v>公斤</v>
      </c>
      <c r="P63" s="321" t="s">
        <v>124</v>
      </c>
      <c r="Q63" s="321">
        <v>5</v>
      </c>
      <c r="R63" s="175" t="str">
        <f t="shared" si="210"/>
        <v>公斤</v>
      </c>
      <c r="S63" s="321" t="s">
        <v>1</v>
      </c>
      <c r="T63" s="321">
        <v>6</v>
      </c>
      <c r="U63" s="175" t="str">
        <f t="shared" si="211"/>
        <v>公斤</v>
      </c>
      <c r="V63" s="182" t="s">
        <v>122</v>
      </c>
      <c r="W63" s="182">
        <v>0.05</v>
      </c>
      <c r="X63" s="175" t="str">
        <f t="shared" si="212"/>
        <v>公斤</v>
      </c>
      <c r="Y63" s="321" t="s">
        <v>120</v>
      </c>
      <c r="Z63" s="321">
        <v>1</v>
      </c>
      <c r="AA63" s="175" t="str">
        <f t="shared" si="213"/>
        <v>公斤</v>
      </c>
      <c r="AB63" s="181"/>
      <c r="AC63" s="239"/>
      <c r="AD63" s="240"/>
      <c r="AE63" s="113"/>
      <c r="AF63" s="102"/>
      <c r="AG63" s="100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71"/>
      <c r="AU63" s="71"/>
      <c r="AV63" s="71"/>
      <c r="AW63" s="71"/>
      <c r="AX63" s="71"/>
      <c r="AY63" s="71"/>
      <c r="AZ63" s="71"/>
    </row>
    <row r="64" spans="1:52" s="80" customFormat="1" ht="15" customHeight="1">
      <c r="A64" s="284"/>
      <c r="B64" s="216"/>
      <c r="C64" s="191"/>
      <c r="D64" s="172"/>
      <c r="E64" s="172"/>
      <c r="F64" s="172"/>
      <c r="G64" s="172"/>
      <c r="H64" s="172"/>
      <c r="I64" s="192"/>
      <c r="J64" s="365"/>
      <c r="K64" s="321"/>
      <c r="L64" s="175" t="str">
        <f t="shared" si="208"/>
        <v/>
      </c>
      <c r="M64" s="321"/>
      <c r="N64" s="140"/>
      <c r="O64" s="175" t="str">
        <f t="shared" si="209"/>
        <v/>
      </c>
      <c r="P64" s="321" t="s">
        <v>119</v>
      </c>
      <c r="Q64" s="321">
        <v>0.5</v>
      </c>
      <c r="R64" s="175" t="str">
        <f t="shared" si="210"/>
        <v>公斤</v>
      </c>
      <c r="S64" s="321" t="s">
        <v>119</v>
      </c>
      <c r="T64" s="321">
        <v>0.5</v>
      </c>
      <c r="U64" s="175" t="str">
        <f t="shared" si="211"/>
        <v>公斤</v>
      </c>
      <c r="V64" s="182"/>
      <c r="W64" s="182"/>
      <c r="X64" s="175" t="str">
        <f t="shared" si="212"/>
        <v/>
      </c>
      <c r="Y64" s="321" t="s">
        <v>122</v>
      </c>
      <c r="Z64" s="321">
        <v>0.1</v>
      </c>
      <c r="AA64" s="175" t="str">
        <f t="shared" si="213"/>
        <v>公斤</v>
      </c>
      <c r="AB64" s="181"/>
      <c r="AC64" s="239"/>
      <c r="AD64" s="240"/>
      <c r="AE64" s="113"/>
      <c r="AF64" s="102"/>
      <c r="AG64" s="100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71"/>
      <c r="AU64" s="71"/>
      <c r="AV64" s="71"/>
      <c r="AW64" s="71"/>
      <c r="AX64" s="71"/>
      <c r="AY64" s="71"/>
      <c r="AZ64" s="71"/>
    </row>
    <row r="65" spans="1:52" s="80" customFormat="1" ht="15" customHeight="1">
      <c r="A65" s="284"/>
      <c r="B65" s="216"/>
      <c r="C65" s="191"/>
      <c r="D65" s="172"/>
      <c r="E65" s="172"/>
      <c r="F65" s="172"/>
      <c r="G65" s="172"/>
      <c r="H65" s="172"/>
      <c r="I65" s="192"/>
      <c r="J65" s="365"/>
      <c r="K65" s="321"/>
      <c r="L65" s="175" t="str">
        <f t="shared" si="208"/>
        <v/>
      </c>
      <c r="M65" s="321"/>
      <c r="N65" s="373"/>
      <c r="O65" s="175" t="str">
        <f t="shared" si="209"/>
        <v/>
      </c>
      <c r="P65" s="321" t="s">
        <v>122</v>
      </c>
      <c r="Q65" s="321">
        <v>0.05</v>
      </c>
      <c r="R65" s="175" t="str">
        <f t="shared" si="210"/>
        <v>公斤</v>
      </c>
      <c r="S65" s="321" t="s">
        <v>122</v>
      </c>
      <c r="T65" s="321">
        <v>0.05</v>
      </c>
      <c r="U65" s="175" t="str">
        <f t="shared" si="211"/>
        <v>公斤</v>
      </c>
      <c r="V65" s="182"/>
      <c r="W65" s="182"/>
      <c r="X65" s="175" t="str">
        <f t="shared" si="212"/>
        <v/>
      </c>
      <c r="Y65" s="321"/>
      <c r="Z65" s="321"/>
      <c r="AA65" s="175" t="str">
        <f t="shared" si="213"/>
        <v/>
      </c>
      <c r="AB65" s="181"/>
      <c r="AC65" s="239"/>
      <c r="AD65" s="240"/>
      <c r="AE65" s="113"/>
      <c r="AF65" s="102"/>
      <c r="AG65" s="100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71"/>
      <c r="AU65" s="71"/>
      <c r="AV65" s="71"/>
      <c r="AW65" s="71"/>
      <c r="AX65" s="71"/>
      <c r="AY65" s="71"/>
      <c r="AZ65" s="71"/>
    </row>
    <row r="66" spans="1:52" s="80" customFormat="1" ht="15" customHeight="1">
      <c r="A66" s="284"/>
      <c r="B66" s="216"/>
      <c r="C66" s="191"/>
      <c r="D66" s="172"/>
      <c r="E66" s="172"/>
      <c r="F66" s="172"/>
      <c r="G66" s="172"/>
      <c r="H66" s="172"/>
      <c r="I66" s="192"/>
      <c r="J66" s="365"/>
      <c r="K66" s="321"/>
      <c r="L66" s="175" t="str">
        <f t="shared" si="208"/>
        <v/>
      </c>
      <c r="M66" s="321"/>
      <c r="N66" s="321"/>
      <c r="O66" s="175" t="str">
        <f t="shared" si="209"/>
        <v/>
      </c>
      <c r="P66" s="321"/>
      <c r="Q66" s="321"/>
      <c r="R66" s="175" t="str">
        <f t="shared" si="210"/>
        <v/>
      </c>
      <c r="S66" s="321"/>
      <c r="T66" s="321"/>
      <c r="U66" s="175" t="str">
        <f t="shared" si="211"/>
        <v/>
      </c>
      <c r="V66" s="182"/>
      <c r="W66" s="182"/>
      <c r="X66" s="175" t="str">
        <f t="shared" si="212"/>
        <v/>
      </c>
      <c r="Y66" s="321"/>
      <c r="Z66" s="321"/>
      <c r="AA66" s="175" t="str">
        <f t="shared" si="213"/>
        <v/>
      </c>
      <c r="AB66" s="181"/>
      <c r="AC66" s="239"/>
      <c r="AD66" s="240"/>
      <c r="AE66" s="113"/>
      <c r="AF66" s="102"/>
      <c r="AG66" s="100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71"/>
      <c r="AU66" s="71"/>
      <c r="AV66" s="71"/>
      <c r="AW66" s="71"/>
      <c r="AX66" s="71"/>
      <c r="AY66" s="71"/>
      <c r="AZ66" s="71"/>
    </row>
    <row r="67" spans="1:52" s="80" customFormat="1" ht="15" customHeight="1" thickBot="1">
      <c r="A67" s="285"/>
      <c r="B67" s="217"/>
      <c r="C67" s="195"/>
      <c r="D67" s="196"/>
      <c r="E67" s="196"/>
      <c r="F67" s="196"/>
      <c r="G67" s="196"/>
      <c r="H67" s="196"/>
      <c r="I67" s="197"/>
      <c r="J67" s="366"/>
      <c r="K67" s="367"/>
      <c r="L67" s="187" t="str">
        <f t="shared" si="208"/>
        <v/>
      </c>
      <c r="M67" s="367"/>
      <c r="N67" s="367"/>
      <c r="O67" s="187" t="str">
        <f t="shared" si="209"/>
        <v/>
      </c>
      <c r="P67" s="367"/>
      <c r="Q67" s="367"/>
      <c r="R67" s="187" t="str">
        <f t="shared" si="210"/>
        <v/>
      </c>
      <c r="S67" s="367"/>
      <c r="T67" s="367"/>
      <c r="U67" s="187" t="str">
        <f t="shared" si="211"/>
        <v/>
      </c>
      <c r="V67" s="233"/>
      <c r="W67" s="233"/>
      <c r="X67" s="187" t="str">
        <f t="shared" si="212"/>
        <v/>
      </c>
      <c r="Y67" s="367"/>
      <c r="Z67" s="367"/>
      <c r="AA67" s="187" t="str">
        <f t="shared" si="213"/>
        <v/>
      </c>
      <c r="AB67" s="188"/>
      <c r="AC67" s="241"/>
      <c r="AD67" s="242"/>
      <c r="AE67" s="114"/>
      <c r="AF67" s="102"/>
      <c r="AG67" s="100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71"/>
      <c r="AU67" s="71"/>
      <c r="AV67" s="71"/>
      <c r="AW67" s="71"/>
      <c r="AX67" s="71"/>
      <c r="AY67" s="71"/>
      <c r="AZ67" s="71"/>
    </row>
    <row r="68" spans="1:52" s="80" customFormat="1" ht="15" customHeight="1">
      <c r="A68" s="283" t="s">
        <v>238</v>
      </c>
      <c r="B68" s="216" t="s">
        <v>108</v>
      </c>
      <c r="C68" s="189">
        <v>3.2</v>
      </c>
      <c r="D68" s="166">
        <v>2.7</v>
      </c>
      <c r="E68" s="166">
        <v>2</v>
      </c>
      <c r="F68" s="166">
        <v>0</v>
      </c>
      <c r="G68" s="166">
        <v>0</v>
      </c>
      <c r="H68" s="166">
        <v>3.5</v>
      </c>
      <c r="I68" s="190">
        <v>657.8</v>
      </c>
      <c r="J68" s="448" t="s">
        <v>423</v>
      </c>
      <c r="K68" s="449"/>
      <c r="L68" s="225"/>
      <c r="M68" s="448" t="s">
        <v>445</v>
      </c>
      <c r="N68" s="449"/>
      <c r="O68" s="225"/>
      <c r="P68" s="448" t="s">
        <v>470</v>
      </c>
      <c r="Q68" s="449"/>
      <c r="R68" s="225"/>
      <c r="S68" s="251" t="s">
        <v>369</v>
      </c>
      <c r="T68" s="290"/>
      <c r="U68" s="225"/>
      <c r="V68" s="430" t="s">
        <v>1</v>
      </c>
      <c r="W68" s="431"/>
      <c r="X68" s="225"/>
      <c r="Y68" s="455" t="s">
        <v>518</v>
      </c>
      <c r="Z68" s="456"/>
      <c r="AA68" s="225"/>
      <c r="AB68" s="226" t="s">
        <v>113</v>
      </c>
      <c r="AC68" s="237"/>
      <c r="AD68" s="238"/>
      <c r="AE68" s="109" t="str">
        <f t="shared" ref="AE68" si="214">A68</f>
        <v>n3</v>
      </c>
      <c r="AF68" s="100" t="str">
        <f t="shared" ref="AF68" si="215">J68</f>
        <v>米粉特餐</v>
      </c>
      <c r="AG68" s="100" t="str">
        <f t="shared" ref="AG68" si="216">J69&amp;" "&amp;J70&amp;" "&amp;J71&amp;" "&amp;J72&amp;" "&amp;J73&amp;" "&amp;J74</f>
        <v xml:space="preserve">米粉     </v>
      </c>
      <c r="AH68" s="100" t="str">
        <f t="shared" ref="AH68" si="217">M68</f>
        <v>素油蔥燥</v>
      </c>
      <c r="AI68" s="100" t="str">
        <f t="shared" ref="AI68" si="218">M69&amp;" "&amp;M70&amp;" "&amp;M71&amp;" "&amp;M72&amp;" "&amp;M73&amp;" "&amp;M74</f>
        <v xml:space="preserve">麵腸 時蔬 乾香菇 薑 素油蔥 </v>
      </c>
      <c r="AJ68" s="100" t="str">
        <f t="shared" ref="AJ68" si="219">P68</f>
        <v>若絲南瓜</v>
      </c>
      <c r="AK68" s="100" t="str">
        <f t="shared" ref="AK68" si="220">P69&amp;" "&amp;P70&amp;" "&amp;P71&amp;" "&amp;P72&amp;" "&amp;P73&amp;" "&amp;P74</f>
        <v xml:space="preserve">素肉絲 南瓜 胡蘿蔔 薑  </v>
      </c>
      <c r="AL68" s="100" t="str">
        <f t="shared" ref="AL68" si="221">S68</f>
        <v>滷蛋</v>
      </c>
      <c r="AM68" s="100" t="str">
        <f t="shared" ref="AM68" si="222">S69&amp;" "&amp;S70&amp;" "&amp;S71&amp;" "&amp;S72&amp;" "&amp;S73&amp;" "&amp;S74</f>
        <v xml:space="preserve">蛋 滷包    </v>
      </c>
      <c r="AN68" s="100" t="str">
        <f t="shared" ref="AN68" si="223">V68</f>
        <v>時蔬</v>
      </c>
      <c r="AO68" s="100" t="str">
        <f t="shared" ref="AO68" si="224">V69&amp;" "&amp;V70&amp;" "&amp;V71&amp;" "&amp;V72&amp;" "&amp;V73&amp;" "&amp;V74</f>
        <v xml:space="preserve">蔬菜 薑    </v>
      </c>
      <c r="AP68" s="100" t="str">
        <f t="shared" ref="AP68" si="225">Y68</f>
        <v>時蔬湯</v>
      </c>
      <c r="AQ68" s="100" t="str">
        <f t="shared" ref="AQ68" si="226">Y69&amp;" "&amp;Y70&amp;" "&amp;Y71&amp;" "&amp;Y72&amp;" "&amp;Y73&amp;" "&amp;Y74</f>
        <v xml:space="preserve">時蔬 胡蘿蔔 薑 素羊肉  </v>
      </c>
      <c r="AR68" s="100" t="str">
        <f>AB68</f>
        <v>點心</v>
      </c>
      <c r="AS68" s="100">
        <f>AC68</f>
        <v>0</v>
      </c>
      <c r="AT68" s="101">
        <f t="shared" ref="AT68" si="227">C68</f>
        <v>3.2</v>
      </c>
      <c r="AU68" s="101">
        <f t="shared" ref="AU68" si="228">H68</f>
        <v>3.5</v>
      </c>
      <c r="AV68" s="101">
        <f t="shared" ref="AV68" si="229">E68</f>
        <v>2</v>
      </c>
      <c r="AW68" s="101">
        <f t="shared" ref="AW68" si="230">D68</f>
        <v>2.7</v>
      </c>
      <c r="AX68" s="101">
        <f t="shared" ref="AX68" si="231">F68</f>
        <v>0</v>
      </c>
      <c r="AY68" s="101">
        <f t="shared" ref="AY68" si="232">G68</f>
        <v>0</v>
      </c>
      <c r="AZ68" s="101">
        <f t="shared" ref="AZ68" si="233">I68</f>
        <v>657.8</v>
      </c>
    </row>
    <row r="69" spans="1:52" s="80" customFormat="1" ht="15" customHeight="1">
      <c r="A69" s="284"/>
      <c r="B69" s="216"/>
      <c r="C69" s="191"/>
      <c r="D69" s="172"/>
      <c r="E69" s="172"/>
      <c r="F69" s="172"/>
      <c r="G69" s="172"/>
      <c r="H69" s="172"/>
      <c r="I69" s="192"/>
      <c r="J69" s="368" t="s">
        <v>424</v>
      </c>
      <c r="K69" s="174">
        <v>5</v>
      </c>
      <c r="L69" s="175" t="str">
        <f t="shared" ref="L69:L74" si="234">IF(K69,"公斤","")</f>
        <v>公斤</v>
      </c>
      <c r="M69" s="174" t="s">
        <v>134</v>
      </c>
      <c r="N69" s="174">
        <v>5.5</v>
      </c>
      <c r="O69" s="175" t="str">
        <f t="shared" ref="O69:O74" si="235">IF(N69,"公斤","")</f>
        <v>公斤</v>
      </c>
      <c r="P69" s="174" t="s">
        <v>471</v>
      </c>
      <c r="Q69" s="174">
        <v>1.1000000000000001</v>
      </c>
      <c r="R69" s="175" t="str">
        <f t="shared" ref="R69:R74" si="236">IF(Q69,"公斤","")</f>
        <v>公斤</v>
      </c>
      <c r="S69" s="250" t="s">
        <v>370</v>
      </c>
      <c r="T69" s="250">
        <v>5.5</v>
      </c>
      <c r="U69" s="175" t="str">
        <f t="shared" ref="U69:U74" si="237">IF(T69,"公斤","")</f>
        <v>公斤</v>
      </c>
      <c r="V69" s="182" t="s">
        <v>71</v>
      </c>
      <c r="W69" s="182">
        <v>7</v>
      </c>
      <c r="X69" s="175" t="str">
        <f t="shared" ref="X69:X74" si="238">IF(W69,"公斤","")</f>
        <v>公斤</v>
      </c>
      <c r="Y69" s="159" t="s">
        <v>136</v>
      </c>
      <c r="Z69" s="159">
        <v>4</v>
      </c>
      <c r="AA69" s="175" t="str">
        <f t="shared" ref="AA69:AA74" si="239">IF(Z69,"公斤","")</f>
        <v>公斤</v>
      </c>
      <c r="AB69" s="176" t="s">
        <v>113</v>
      </c>
      <c r="AC69" s="239"/>
      <c r="AD69" s="240"/>
      <c r="AE69" s="113"/>
      <c r="AF69" s="102"/>
      <c r="AG69" s="100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71"/>
      <c r="AU69" s="71"/>
      <c r="AV69" s="71"/>
      <c r="AW69" s="71"/>
      <c r="AX69" s="71"/>
      <c r="AY69" s="71"/>
      <c r="AZ69" s="71"/>
    </row>
    <row r="70" spans="1:52" s="80" customFormat="1" ht="15" customHeight="1">
      <c r="A70" s="284"/>
      <c r="B70" s="216" t="s">
        <v>109</v>
      </c>
      <c r="C70" s="193">
        <v>3.2</v>
      </c>
      <c r="D70" s="179">
        <v>2.2000000000000002</v>
      </c>
      <c r="E70" s="179">
        <v>2</v>
      </c>
      <c r="F70" s="179">
        <v>0</v>
      </c>
      <c r="G70" s="179">
        <v>0</v>
      </c>
      <c r="H70" s="179">
        <v>2.5</v>
      </c>
      <c r="I70" s="194">
        <v>560.29999999999995</v>
      </c>
      <c r="J70" s="368"/>
      <c r="K70" s="174"/>
      <c r="L70" s="175" t="str">
        <f t="shared" si="234"/>
        <v/>
      </c>
      <c r="M70" s="174" t="s">
        <v>141</v>
      </c>
      <c r="N70" s="174">
        <v>4.5</v>
      </c>
      <c r="O70" s="175" t="str">
        <f t="shared" si="235"/>
        <v>公斤</v>
      </c>
      <c r="P70" s="174" t="s">
        <v>472</v>
      </c>
      <c r="Q70" s="174">
        <v>6</v>
      </c>
      <c r="R70" s="175" t="str">
        <f t="shared" si="236"/>
        <v>公斤</v>
      </c>
      <c r="S70" s="250" t="s">
        <v>149</v>
      </c>
      <c r="T70" s="288"/>
      <c r="U70" s="175" t="str">
        <f t="shared" si="237"/>
        <v/>
      </c>
      <c r="V70" s="182" t="s">
        <v>122</v>
      </c>
      <c r="W70" s="182">
        <v>0.05</v>
      </c>
      <c r="X70" s="175" t="str">
        <f t="shared" si="238"/>
        <v>公斤</v>
      </c>
      <c r="Y70" s="159" t="s">
        <v>268</v>
      </c>
      <c r="Z70" s="159">
        <v>0.5</v>
      </c>
      <c r="AA70" s="175" t="str">
        <f t="shared" si="239"/>
        <v>公斤</v>
      </c>
      <c r="AB70" s="181"/>
      <c r="AC70" s="239"/>
      <c r="AD70" s="240"/>
      <c r="AE70" s="113"/>
      <c r="AF70" s="102"/>
      <c r="AG70" s="100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71"/>
      <c r="AU70" s="71"/>
      <c r="AV70" s="71"/>
      <c r="AW70" s="71"/>
      <c r="AX70" s="71"/>
      <c r="AY70" s="71"/>
      <c r="AZ70" s="71"/>
    </row>
    <row r="71" spans="1:52" s="80" customFormat="1" ht="15" customHeight="1">
      <c r="A71" s="284"/>
      <c r="B71" s="216"/>
      <c r="C71" s="191"/>
      <c r="D71" s="172"/>
      <c r="E71" s="172"/>
      <c r="F71" s="172"/>
      <c r="G71" s="172"/>
      <c r="H71" s="172"/>
      <c r="I71" s="192"/>
      <c r="J71" s="368"/>
      <c r="K71" s="174"/>
      <c r="L71" s="175" t="str">
        <f t="shared" si="234"/>
        <v/>
      </c>
      <c r="M71" s="174" t="s">
        <v>446</v>
      </c>
      <c r="N71" s="174">
        <v>0.01</v>
      </c>
      <c r="O71" s="175" t="str">
        <f t="shared" si="235"/>
        <v>公斤</v>
      </c>
      <c r="P71" s="174" t="s">
        <v>137</v>
      </c>
      <c r="Q71" s="174">
        <v>2.5</v>
      </c>
      <c r="R71" s="175" t="str">
        <f t="shared" si="236"/>
        <v>公斤</v>
      </c>
      <c r="S71" s="174"/>
      <c r="T71" s="174"/>
      <c r="U71" s="175" t="str">
        <f t="shared" si="237"/>
        <v/>
      </c>
      <c r="V71" s="182"/>
      <c r="W71" s="182"/>
      <c r="X71" s="175" t="str">
        <f t="shared" si="238"/>
        <v/>
      </c>
      <c r="Y71" s="159" t="s">
        <v>360</v>
      </c>
      <c r="Z71" s="159">
        <v>0.05</v>
      </c>
      <c r="AA71" s="175" t="str">
        <f t="shared" si="239"/>
        <v>公斤</v>
      </c>
      <c r="AB71" s="181"/>
      <c r="AC71" s="239"/>
      <c r="AD71" s="240"/>
      <c r="AE71" s="113"/>
      <c r="AF71" s="102"/>
      <c r="AG71" s="100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71"/>
      <c r="AU71" s="71"/>
      <c r="AV71" s="71"/>
      <c r="AW71" s="71"/>
      <c r="AX71" s="71"/>
      <c r="AY71" s="71"/>
      <c r="AZ71" s="71"/>
    </row>
    <row r="72" spans="1:52" s="80" customFormat="1" ht="15" customHeight="1">
      <c r="A72" s="284"/>
      <c r="B72" s="216"/>
      <c r="C72" s="191"/>
      <c r="D72" s="172"/>
      <c r="E72" s="172"/>
      <c r="F72" s="172"/>
      <c r="G72" s="172"/>
      <c r="H72" s="172"/>
      <c r="I72" s="192"/>
      <c r="J72" s="368"/>
      <c r="K72" s="174"/>
      <c r="L72" s="175" t="str">
        <f t="shared" si="234"/>
        <v/>
      </c>
      <c r="M72" s="174" t="s">
        <v>140</v>
      </c>
      <c r="N72" s="174">
        <v>0.05</v>
      </c>
      <c r="O72" s="175" t="str">
        <f t="shared" si="235"/>
        <v>公斤</v>
      </c>
      <c r="P72" s="174" t="s">
        <v>140</v>
      </c>
      <c r="Q72" s="174">
        <v>0.05</v>
      </c>
      <c r="R72" s="175" t="str">
        <f t="shared" si="236"/>
        <v>公斤</v>
      </c>
      <c r="S72" s="174"/>
      <c r="T72" s="174"/>
      <c r="U72" s="175" t="str">
        <f t="shared" si="237"/>
        <v/>
      </c>
      <c r="V72" s="182"/>
      <c r="W72" s="182"/>
      <c r="X72" s="175" t="str">
        <f t="shared" si="238"/>
        <v/>
      </c>
      <c r="Y72" s="174" t="s">
        <v>507</v>
      </c>
      <c r="Z72" s="174">
        <v>1</v>
      </c>
      <c r="AA72" s="175" t="str">
        <f t="shared" si="239"/>
        <v>公斤</v>
      </c>
      <c r="AB72" s="181"/>
      <c r="AC72" s="239"/>
      <c r="AD72" s="240"/>
      <c r="AE72" s="113"/>
      <c r="AF72" s="102"/>
      <c r="AG72" s="100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71"/>
      <c r="AU72" s="71"/>
      <c r="AV72" s="71"/>
      <c r="AW72" s="71"/>
      <c r="AX72" s="71"/>
      <c r="AY72" s="71"/>
      <c r="AZ72" s="71"/>
    </row>
    <row r="73" spans="1:52" s="80" customFormat="1" ht="15" customHeight="1">
      <c r="A73" s="284"/>
      <c r="B73" s="216"/>
      <c r="C73" s="191"/>
      <c r="D73" s="172"/>
      <c r="E73" s="172"/>
      <c r="F73" s="172"/>
      <c r="G73" s="172"/>
      <c r="H73" s="172"/>
      <c r="I73" s="192"/>
      <c r="J73" s="368"/>
      <c r="K73" s="174"/>
      <c r="L73" s="175" t="str">
        <f t="shared" si="234"/>
        <v/>
      </c>
      <c r="M73" s="174" t="s">
        <v>447</v>
      </c>
      <c r="N73" s="174"/>
      <c r="O73" s="175" t="str">
        <f t="shared" si="235"/>
        <v/>
      </c>
      <c r="P73" s="174"/>
      <c r="Q73" s="174"/>
      <c r="R73" s="175" t="str">
        <f t="shared" si="236"/>
        <v/>
      </c>
      <c r="S73" s="174"/>
      <c r="T73" s="174"/>
      <c r="U73" s="175" t="str">
        <f t="shared" si="237"/>
        <v/>
      </c>
      <c r="V73" s="182"/>
      <c r="W73" s="182"/>
      <c r="X73" s="175" t="str">
        <f t="shared" si="238"/>
        <v/>
      </c>
      <c r="Y73" s="159"/>
      <c r="Z73" s="159"/>
      <c r="AA73" s="175" t="str">
        <f t="shared" si="239"/>
        <v/>
      </c>
      <c r="AB73" s="181"/>
      <c r="AC73" s="239"/>
      <c r="AD73" s="240"/>
      <c r="AE73" s="113"/>
      <c r="AF73" s="102"/>
      <c r="AG73" s="100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71"/>
      <c r="AU73" s="71"/>
      <c r="AV73" s="71"/>
      <c r="AW73" s="71"/>
      <c r="AX73" s="71"/>
      <c r="AY73" s="71"/>
      <c r="AZ73" s="71"/>
    </row>
    <row r="74" spans="1:52" s="80" customFormat="1" ht="15" customHeight="1" thickBot="1">
      <c r="A74" s="285"/>
      <c r="B74" s="217"/>
      <c r="C74" s="195"/>
      <c r="D74" s="196"/>
      <c r="E74" s="196"/>
      <c r="F74" s="196"/>
      <c r="G74" s="196"/>
      <c r="H74" s="196"/>
      <c r="I74" s="197"/>
      <c r="J74" s="369"/>
      <c r="K74" s="370"/>
      <c r="L74" s="187" t="str">
        <f t="shared" si="234"/>
        <v/>
      </c>
      <c r="M74" s="186"/>
      <c r="N74" s="186"/>
      <c r="O74" s="187" t="str">
        <f t="shared" si="235"/>
        <v/>
      </c>
      <c r="P74" s="186"/>
      <c r="Q74" s="370"/>
      <c r="R74" s="187" t="str">
        <f t="shared" si="236"/>
        <v/>
      </c>
      <c r="S74" s="370"/>
      <c r="T74" s="370"/>
      <c r="U74" s="187" t="str">
        <f t="shared" si="237"/>
        <v/>
      </c>
      <c r="V74" s="233"/>
      <c r="W74" s="233"/>
      <c r="X74" s="187" t="str">
        <f t="shared" si="238"/>
        <v/>
      </c>
      <c r="Y74" s="300"/>
      <c r="Z74" s="300"/>
      <c r="AA74" s="187" t="str">
        <f t="shared" si="239"/>
        <v/>
      </c>
      <c r="AB74" s="188"/>
      <c r="AC74" s="241"/>
      <c r="AD74" s="242"/>
      <c r="AE74" s="114"/>
      <c r="AF74" s="102"/>
      <c r="AG74" s="100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71"/>
      <c r="AU74" s="71"/>
      <c r="AV74" s="71"/>
      <c r="AW74" s="71"/>
      <c r="AX74" s="71"/>
      <c r="AY74" s="71"/>
      <c r="AZ74" s="71"/>
    </row>
    <row r="75" spans="1:52" s="80" customFormat="1" ht="15" customHeight="1">
      <c r="A75" s="283" t="s">
        <v>239</v>
      </c>
      <c r="B75" s="216" t="s">
        <v>108</v>
      </c>
      <c r="C75" s="189">
        <v>6</v>
      </c>
      <c r="D75" s="166">
        <v>2.2000000000000002</v>
      </c>
      <c r="E75" s="166">
        <v>2</v>
      </c>
      <c r="F75" s="166">
        <v>0</v>
      </c>
      <c r="G75" s="166">
        <v>0</v>
      </c>
      <c r="H75" s="166">
        <v>2.4</v>
      </c>
      <c r="I75" s="190">
        <v>746</v>
      </c>
      <c r="J75" s="426" t="s">
        <v>163</v>
      </c>
      <c r="K75" s="427"/>
      <c r="L75" s="168"/>
      <c r="M75" s="428" t="s">
        <v>448</v>
      </c>
      <c r="N75" s="427"/>
      <c r="O75" s="168"/>
      <c r="P75" s="428" t="s">
        <v>473</v>
      </c>
      <c r="Q75" s="427"/>
      <c r="R75" s="168"/>
      <c r="S75" s="428" t="s">
        <v>371</v>
      </c>
      <c r="T75" s="427"/>
      <c r="U75" s="168"/>
      <c r="V75" s="430" t="s">
        <v>1</v>
      </c>
      <c r="W75" s="431"/>
      <c r="X75" s="168"/>
      <c r="Y75" s="428" t="s">
        <v>403</v>
      </c>
      <c r="Z75" s="427"/>
      <c r="AA75" s="168"/>
      <c r="AB75" s="169" t="s">
        <v>113</v>
      </c>
      <c r="AC75" s="237"/>
      <c r="AD75" s="238"/>
      <c r="AE75" s="109" t="str">
        <f t="shared" ref="AE75" si="240">A75</f>
        <v>n4</v>
      </c>
      <c r="AF75" s="100" t="str">
        <f t="shared" ref="AF75" si="241">J75</f>
        <v>糙米飯</v>
      </c>
      <c r="AG75" s="100" t="str">
        <f t="shared" ref="AG75" si="242">J76&amp;" "&amp;J77&amp;" "&amp;J78&amp;" "&amp;J79&amp;" "&amp;J80&amp;" "&amp;J81</f>
        <v xml:space="preserve">米 糙米    </v>
      </c>
      <c r="AH75" s="100" t="str">
        <f t="shared" ref="AH75" si="243">M75</f>
        <v>豆瓣百頁</v>
      </c>
      <c r="AI75" s="100" t="str">
        <f t="shared" ref="AI75" si="244">M76&amp;" "&amp;M77&amp;" "&amp;M78&amp;" "&amp;M79&amp;" "&amp;M80&amp;" "&amp;M81</f>
        <v xml:space="preserve">百頁豆腐 白蘿蔔 胡蘿蔔 薑  </v>
      </c>
      <c r="AJ75" s="100" t="str">
        <f t="shared" ref="AJ75" si="245">P75</f>
        <v>豆包豆芽</v>
      </c>
      <c r="AK75" s="100" t="str">
        <f t="shared" ref="AK75" si="246">P76&amp;" "&amp;P77&amp;" "&amp;P78&amp;" "&amp;P79&amp;" "&amp;P80&amp;" "&amp;P81</f>
        <v xml:space="preserve">豆包 綠豆芽 乾木耳 薑  </v>
      </c>
      <c r="AL75" s="100" t="str">
        <f t="shared" ref="AL75" si="247">S75</f>
        <v>青椒油腐</v>
      </c>
      <c r="AM75" s="100" t="str">
        <f t="shared" ref="AM75" si="248">S76&amp;" "&amp;S77&amp;" "&amp;S78&amp;" "&amp;S79&amp;" "&amp;S80&amp;" "&amp;S81</f>
        <v xml:space="preserve">四角油豆腐 甜椒(青皮) 芹菜 薑  </v>
      </c>
      <c r="AN75" s="100" t="str">
        <f t="shared" ref="AN75" si="249">V75</f>
        <v>時蔬</v>
      </c>
      <c r="AO75" s="100" t="str">
        <f t="shared" ref="AO75" si="250">V76&amp;" "&amp;V77&amp;" "&amp;V78&amp;" "&amp;V79&amp;" "&amp;V80&amp;" "&amp;V81</f>
        <v xml:space="preserve">蔬菜 薑    </v>
      </c>
      <c r="AP75" s="100" t="str">
        <f t="shared" ref="AP75" si="251">Y75</f>
        <v>綠豆湯</v>
      </c>
      <c r="AQ75" s="100" t="str">
        <f t="shared" ref="AQ75" si="252">Y76&amp;" "&amp;Y77&amp;" "&amp;Y78&amp;" "&amp;Y79&amp;" "&amp;Y80&amp;" "&amp;Y81</f>
        <v xml:space="preserve">綠豆 紅砂糖 西谷米   </v>
      </c>
      <c r="AR75" s="100" t="str">
        <f>AB75</f>
        <v>點心</v>
      </c>
      <c r="AS75" s="100">
        <f>AC75</f>
        <v>0</v>
      </c>
      <c r="AT75" s="101">
        <f t="shared" ref="AT75" si="253">C75</f>
        <v>6</v>
      </c>
      <c r="AU75" s="101">
        <f t="shared" ref="AU75" si="254">H75</f>
        <v>2.4</v>
      </c>
      <c r="AV75" s="101">
        <f t="shared" ref="AV75" si="255">E75</f>
        <v>2</v>
      </c>
      <c r="AW75" s="101">
        <f t="shared" ref="AW75" si="256">D75</f>
        <v>2.2000000000000002</v>
      </c>
      <c r="AX75" s="101">
        <f t="shared" ref="AX75" si="257">F75</f>
        <v>0</v>
      </c>
      <c r="AY75" s="101">
        <f t="shared" ref="AY75" si="258">G75</f>
        <v>0</v>
      </c>
      <c r="AZ75" s="101">
        <f t="shared" ref="AZ75" si="259">I75</f>
        <v>746</v>
      </c>
    </row>
    <row r="76" spans="1:52" s="80" customFormat="1" ht="15" customHeight="1">
      <c r="A76" s="284"/>
      <c r="B76" s="216"/>
      <c r="C76" s="191"/>
      <c r="D76" s="172"/>
      <c r="E76" s="172"/>
      <c r="F76" s="172"/>
      <c r="G76" s="172"/>
      <c r="H76" s="172"/>
      <c r="I76" s="192"/>
      <c r="J76" s="365" t="s">
        <v>116</v>
      </c>
      <c r="K76" s="321">
        <v>7</v>
      </c>
      <c r="L76" s="175" t="str">
        <f t="shared" ref="L76:L81" si="260">IF(K76,"公斤","")</f>
        <v>公斤</v>
      </c>
      <c r="M76" s="321" t="s">
        <v>175</v>
      </c>
      <c r="N76" s="321">
        <v>7</v>
      </c>
      <c r="O76" s="175" t="str">
        <f t="shared" ref="O76:O81" si="261">IF(N76,"公斤","")</f>
        <v>公斤</v>
      </c>
      <c r="P76" s="321" t="s">
        <v>131</v>
      </c>
      <c r="Q76" s="321">
        <v>2</v>
      </c>
      <c r="R76" s="175" t="str">
        <f t="shared" ref="R76:R81" si="262">IF(Q76,"公斤","")</f>
        <v>公斤</v>
      </c>
      <c r="S76" s="321" t="s">
        <v>132</v>
      </c>
      <c r="T76" s="321">
        <v>4</v>
      </c>
      <c r="U76" s="175" t="str">
        <f t="shared" ref="U76:U81" si="263">IF(T76,"公斤","")</f>
        <v>公斤</v>
      </c>
      <c r="V76" s="182" t="s">
        <v>71</v>
      </c>
      <c r="W76" s="182">
        <v>7</v>
      </c>
      <c r="X76" s="175" t="str">
        <f t="shared" ref="X76:X81" si="264">IF(W76,"公斤","")</f>
        <v>公斤</v>
      </c>
      <c r="Y76" s="321" t="s">
        <v>128</v>
      </c>
      <c r="Z76" s="321">
        <v>2.5</v>
      </c>
      <c r="AA76" s="175" t="str">
        <f t="shared" ref="AA76:AA81" si="265">IF(Z76,"公斤","")</f>
        <v>公斤</v>
      </c>
      <c r="AB76" s="176" t="s">
        <v>113</v>
      </c>
      <c r="AC76" s="239"/>
      <c r="AD76" s="240"/>
      <c r="AE76" s="113"/>
      <c r="AF76" s="102"/>
      <c r="AG76" s="100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71"/>
      <c r="AU76" s="71"/>
      <c r="AV76" s="71"/>
      <c r="AW76" s="71"/>
      <c r="AX76" s="71"/>
      <c r="AY76" s="71"/>
      <c r="AZ76" s="71"/>
    </row>
    <row r="77" spans="1:52" s="80" customFormat="1" ht="15" customHeight="1">
      <c r="A77" s="284"/>
      <c r="B77" s="216" t="s">
        <v>109</v>
      </c>
      <c r="C77" s="193">
        <v>6</v>
      </c>
      <c r="D77" s="179">
        <v>1.6</v>
      </c>
      <c r="E77" s="179">
        <v>1.6</v>
      </c>
      <c r="F77" s="179">
        <v>0</v>
      </c>
      <c r="G77" s="179">
        <v>0</v>
      </c>
      <c r="H77" s="179">
        <v>1.7</v>
      </c>
      <c r="I77" s="194">
        <v>656.1</v>
      </c>
      <c r="J77" s="365" t="s">
        <v>164</v>
      </c>
      <c r="K77" s="321">
        <v>3</v>
      </c>
      <c r="L77" s="175" t="str">
        <f t="shared" si="260"/>
        <v>公斤</v>
      </c>
      <c r="M77" s="321" t="s">
        <v>124</v>
      </c>
      <c r="N77" s="321">
        <v>2</v>
      </c>
      <c r="O77" s="175" t="str">
        <f t="shared" si="261"/>
        <v>公斤</v>
      </c>
      <c r="P77" s="321" t="s">
        <v>145</v>
      </c>
      <c r="Q77" s="321">
        <v>5.5</v>
      </c>
      <c r="R77" s="175" t="str">
        <f t="shared" si="262"/>
        <v>公斤</v>
      </c>
      <c r="S77" s="321" t="s">
        <v>210</v>
      </c>
      <c r="T77" s="321">
        <v>2.5</v>
      </c>
      <c r="U77" s="175" t="str">
        <f t="shared" si="263"/>
        <v>公斤</v>
      </c>
      <c r="V77" s="182" t="s">
        <v>122</v>
      </c>
      <c r="W77" s="182">
        <v>0.05</v>
      </c>
      <c r="X77" s="175" t="str">
        <f t="shared" si="264"/>
        <v>公斤</v>
      </c>
      <c r="Y77" s="321" t="s">
        <v>143</v>
      </c>
      <c r="Z77" s="321">
        <v>1</v>
      </c>
      <c r="AA77" s="175" t="str">
        <f t="shared" si="265"/>
        <v>公斤</v>
      </c>
      <c r="AB77" s="181"/>
      <c r="AC77" s="239"/>
      <c r="AD77" s="240"/>
      <c r="AE77" s="113"/>
      <c r="AF77" s="102"/>
      <c r="AG77" s="100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71"/>
      <c r="AU77" s="71"/>
      <c r="AV77" s="71"/>
      <c r="AW77" s="71"/>
      <c r="AX77" s="71"/>
      <c r="AY77" s="71"/>
      <c r="AZ77" s="71"/>
    </row>
    <row r="78" spans="1:52" s="80" customFormat="1" ht="15" customHeight="1">
      <c r="A78" s="284"/>
      <c r="B78" s="216"/>
      <c r="C78" s="191"/>
      <c r="D78" s="172"/>
      <c r="E78" s="172"/>
      <c r="F78" s="172"/>
      <c r="G78" s="172"/>
      <c r="H78" s="172"/>
      <c r="I78" s="192"/>
      <c r="J78" s="365"/>
      <c r="K78" s="321"/>
      <c r="L78" s="175" t="str">
        <f t="shared" si="260"/>
        <v/>
      </c>
      <c r="M78" s="321" t="s">
        <v>119</v>
      </c>
      <c r="N78" s="140">
        <v>1</v>
      </c>
      <c r="O78" s="175" t="str">
        <f t="shared" si="261"/>
        <v>公斤</v>
      </c>
      <c r="P78" s="321" t="s">
        <v>121</v>
      </c>
      <c r="Q78" s="321">
        <v>0.01</v>
      </c>
      <c r="R78" s="175" t="str">
        <f t="shared" si="262"/>
        <v>公斤</v>
      </c>
      <c r="S78" s="321" t="s">
        <v>150</v>
      </c>
      <c r="T78" s="321">
        <v>1.5</v>
      </c>
      <c r="U78" s="175" t="str">
        <f t="shared" si="263"/>
        <v>公斤</v>
      </c>
      <c r="V78" s="182"/>
      <c r="W78" s="182"/>
      <c r="X78" s="175" t="str">
        <f t="shared" si="264"/>
        <v/>
      </c>
      <c r="Y78" s="321" t="s">
        <v>519</v>
      </c>
      <c r="Z78" s="321">
        <v>1.5</v>
      </c>
      <c r="AA78" s="175" t="str">
        <f t="shared" si="265"/>
        <v>公斤</v>
      </c>
      <c r="AB78" s="181"/>
      <c r="AC78" s="239"/>
      <c r="AD78" s="240"/>
      <c r="AE78" s="113"/>
      <c r="AF78" s="102"/>
      <c r="AG78" s="100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71"/>
      <c r="AU78" s="71"/>
      <c r="AV78" s="71"/>
      <c r="AW78" s="71"/>
      <c r="AX78" s="71"/>
      <c r="AY78" s="71"/>
      <c r="AZ78" s="71"/>
    </row>
    <row r="79" spans="1:52" s="80" customFormat="1" ht="15" customHeight="1">
      <c r="A79" s="284"/>
      <c r="B79" s="216"/>
      <c r="C79" s="191"/>
      <c r="D79" s="172"/>
      <c r="E79" s="172"/>
      <c r="F79" s="172"/>
      <c r="G79" s="172"/>
      <c r="H79" s="172"/>
      <c r="I79" s="192"/>
      <c r="J79" s="365"/>
      <c r="K79" s="321"/>
      <c r="L79" s="175" t="str">
        <f t="shared" si="260"/>
        <v/>
      </c>
      <c r="M79" s="321" t="s">
        <v>122</v>
      </c>
      <c r="N79" s="373">
        <v>0.05</v>
      </c>
      <c r="O79" s="175" t="str">
        <f t="shared" si="261"/>
        <v>公斤</v>
      </c>
      <c r="P79" s="321" t="s">
        <v>122</v>
      </c>
      <c r="Q79" s="321">
        <v>0.05</v>
      </c>
      <c r="R79" s="175" t="str">
        <f t="shared" si="262"/>
        <v>公斤</v>
      </c>
      <c r="S79" s="321" t="s">
        <v>122</v>
      </c>
      <c r="T79" s="321">
        <v>0.05</v>
      </c>
      <c r="U79" s="175" t="str">
        <f t="shared" si="263"/>
        <v>公斤</v>
      </c>
      <c r="V79" s="182"/>
      <c r="W79" s="182"/>
      <c r="X79" s="175" t="str">
        <f t="shared" si="264"/>
        <v/>
      </c>
      <c r="Y79" s="321"/>
      <c r="Z79" s="321"/>
      <c r="AA79" s="175" t="str">
        <f t="shared" si="265"/>
        <v/>
      </c>
      <c r="AB79" s="181"/>
      <c r="AC79" s="239"/>
      <c r="AD79" s="240"/>
      <c r="AE79" s="113"/>
      <c r="AF79" s="102"/>
      <c r="AG79" s="100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71"/>
      <c r="AU79" s="71"/>
      <c r="AV79" s="71"/>
      <c r="AW79" s="71"/>
      <c r="AX79" s="71"/>
      <c r="AY79" s="71"/>
      <c r="AZ79" s="71"/>
    </row>
    <row r="80" spans="1:52" s="80" customFormat="1" ht="15" customHeight="1">
      <c r="A80" s="284"/>
      <c r="B80" s="216"/>
      <c r="C80" s="191"/>
      <c r="D80" s="172"/>
      <c r="E80" s="172"/>
      <c r="F80" s="172"/>
      <c r="G80" s="172"/>
      <c r="H80" s="172"/>
      <c r="I80" s="192"/>
      <c r="J80" s="365"/>
      <c r="K80" s="321"/>
      <c r="L80" s="175" t="str">
        <f t="shared" si="260"/>
        <v/>
      </c>
      <c r="M80" s="321"/>
      <c r="N80" s="321"/>
      <c r="O80" s="175" t="str">
        <f t="shared" si="261"/>
        <v/>
      </c>
      <c r="P80" s="321"/>
      <c r="Q80" s="321"/>
      <c r="R80" s="175" t="str">
        <f t="shared" si="262"/>
        <v/>
      </c>
      <c r="S80" s="321"/>
      <c r="T80" s="321"/>
      <c r="U80" s="175" t="str">
        <f t="shared" si="263"/>
        <v/>
      </c>
      <c r="V80" s="182"/>
      <c r="W80" s="182"/>
      <c r="X80" s="175" t="str">
        <f t="shared" si="264"/>
        <v/>
      </c>
      <c r="Y80" s="321"/>
      <c r="Z80" s="321"/>
      <c r="AA80" s="175" t="str">
        <f t="shared" si="265"/>
        <v/>
      </c>
      <c r="AB80" s="181"/>
      <c r="AC80" s="239"/>
      <c r="AD80" s="240"/>
      <c r="AE80" s="113"/>
      <c r="AF80" s="102"/>
      <c r="AG80" s="100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71"/>
      <c r="AU80" s="71"/>
      <c r="AV80" s="71"/>
      <c r="AW80" s="71"/>
      <c r="AX80" s="71"/>
      <c r="AY80" s="71"/>
      <c r="AZ80" s="71"/>
    </row>
    <row r="81" spans="1:52" s="80" customFormat="1" ht="15" customHeight="1" thickBot="1">
      <c r="A81" s="285"/>
      <c r="B81" s="217"/>
      <c r="C81" s="195"/>
      <c r="D81" s="196"/>
      <c r="E81" s="196"/>
      <c r="F81" s="196"/>
      <c r="G81" s="196"/>
      <c r="H81" s="196"/>
      <c r="I81" s="197"/>
      <c r="J81" s="366"/>
      <c r="K81" s="367"/>
      <c r="L81" s="187" t="str">
        <f t="shared" si="260"/>
        <v/>
      </c>
      <c r="M81" s="367"/>
      <c r="N81" s="367"/>
      <c r="O81" s="187" t="str">
        <f t="shared" si="261"/>
        <v/>
      </c>
      <c r="P81" s="367"/>
      <c r="Q81" s="367"/>
      <c r="R81" s="187" t="str">
        <f t="shared" si="262"/>
        <v/>
      </c>
      <c r="S81" s="367"/>
      <c r="T81" s="367"/>
      <c r="U81" s="187" t="str">
        <f t="shared" si="263"/>
        <v/>
      </c>
      <c r="V81" s="233"/>
      <c r="W81" s="233"/>
      <c r="X81" s="187" t="str">
        <f t="shared" si="264"/>
        <v/>
      </c>
      <c r="Y81" s="367"/>
      <c r="Z81" s="367"/>
      <c r="AA81" s="187" t="str">
        <f t="shared" si="265"/>
        <v/>
      </c>
      <c r="AB81" s="188"/>
      <c r="AC81" s="241"/>
      <c r="AD81" s="242"/>
      <c r="AE81" s="114"/>
      <c r="AF81" s="102"/>
      <c r="AG81" s="100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71"/>
      <c r="AU81" s="71"/>
      <c r="AV81" s="71"/>
      <c r="AW81" s="71"/>
      <c r="AX81" s="71"/>
      <c r="AY81" s="71"/>
      <c r="AZ81" s="71"/>
    </row>
    <row r="82" spans="1:52" s="80" customFormat="1" ht="15" customHeight="1">
      <c r="A82" s="283" t="s">
        <v>240</v>
      </c>
      <c r="B82" s="216" t="s">
        <v>108</v>
      </c>
      <c r="C82" s="189">
        <v>5.0999999999999996</v>
      </c>
      <c r="D82" s="166">
        <v>2.4</v>
      </c>
      <c r="E82" s="166">
        <v>2.4</v>
      </c>
      <c r="F82" s="166">
        <v>0</v>
      </c>
      <c r="G82" s="166">
        <v>0</v>
      </c>
      <c r="H82" s="166">
        <v>2.5</v>
      </c>
      <c r="I82" s="190">
        <v>708.8</v>
      </c>
      <c r="J82" s="426" t="s">
        <v>176</v>
      </c>
      <c r="K82" s="427"/>
      <c r="L82" s="168"/>
      <c r="M82" s="428" t="s">
        <v>449</v>
      </c>
      <c r="N82" s="427"/>
      <c r="O82" s="168"/>
      <c r="P82" s="428" t="s">
        <v>327</v>
      </c>
      <c r="Q82" s="427"/>
      <c r="R82" s="168"/>
      <c r="S82" s="403" t="s">
        <v>191</v>
      </c>
      <c r="T82" s="404"/>
      <c r="U82" s="168"/>
      <c r="V82" s="430" t="s">
        <v>1</v>
      </c>
      <c r="W82" s="431"/>
      <c r="X82" s="168"/>
      <c r="Y82" s="428" t="s">
        <v>146</v>
      </c>
      <c r="Z82" s="427"/>
      <c r="AA82" s="168"/>
      <c r="AB82" s="169" t="s">
        <v>113</v>
      </c>
      <c r="AC82" s="237" t="s">
        <v>142</v>
      </c>
      <c r="AD82" s="238"/>
      <c r="AE82" s="109" t="str">
        <f t="shared" ref="AE82" si="266">A82</f>
        <v>n5</v>
      </c>
      <c r="AF82" s="100" t="str">
        <f t="shared" ref="AF82" si="267">J82</f>
        <v>紅藜飯</v>
      </c>
      <c r="AG82" s="100" t="str">
        <f t="shared" ref="AG82" si="268">J83&amp;" "&amp;J84&amp;" "&amp;J85&amp;" "&amp;J86&amp;" "&amp;J87&amp;" "&amp;J88</f>
        <v xml:space="preserve">米 紅藜    </v>
      </c>
      <c r="AH82" s="100" t="str">
        <f t="shared" ref="AH82" si="269">M82</f>
        <v>醬燒麵輪</v>
      </c>
      <c r="AI82" s="100" t="str">
        <f t="shared" ref="AI82" si="270">M83&amp;" "&amp;M84&amp;" "&amp;M85&amp;" "&amp;M86&amp;" "&amp;M87&amp;" "&amp;M88</f>
        <v xml:space="preserve">麵輪 時蔬 胡蘿蔔 薑  </v>
      </c>
      <c r="AJ82" s="100" t="str">
        <f t="shared" ref="AJ82" si="271">P82</f>
        <v>白菜蛋香</v>
      </c>
      <c r="AK82" s="100" t="str">
        <f t="shared" ref="AK82" si="272">P83&amp;" "&amp;P84&amp;" "&amp;P85&amp;" "&amp;P86&amp;" "&amp;P87&amp;" "&amp;P88</f>
        <v xml:space="preserve">雞蛋 結球白菜 乾香菇 薑  </v>
      </c>
      <c r="AL82" s="100" t="str">
        <f t="shared" ref="AL82" si="273">S82</f>
        <v>菇拌海帶</v>
      </c>
      <c r="AM82" s="100" t="str">
        <f t="shared" ref="AM82" si="274">S83&amp;" "&amp;S84&amp;" "&amp;S85&amp;" "&amp;S86&amp;" "&amp;S87&amp;" "&amp;S88</f>
        <v xml:space="preserve">乾裙帶菜 金針菇 薑 素絞肉  </v>
      </c>
      <c r="AN82" s="100" t="str">
        <f t="shared" ref="AN82" si="275">V82</f>
        <v>時蔬</v>
      </c>
      <c r="AO82" s="100" t="str">
        <f t="shared" ref="AO82" si="276">V83&amp;" "&amp;V84&amp;" "&amp;V85&amp;" "&amp;V86&amp;" "&amp;V87&amp;" "&amp;V88</f>
        <v xml:space="preserve">蔬菜 薑    </v>
      </c>
      <c r="AP82" s="100" t="str">
        <f t="shared" ref="AP82" si="277">Y82</f>
        <v>時瓜湯</v>
      </c>
      <c r="AQ82" s="100" t="str">
        <f t="shared" ref="AQ82" si="278">Y83&amp;" "&amp;Y84&amp;" "&amp;Y85&amp;" "&amp;Y86&amp;" "&amp;Y87&amp;" "&amp;Y88</f>
        <v xml:space="preserve">時瓜 枸杞 薑 素羊肉  </v>
      </c>
      <c r="AR82" s="100" t="str">
        <f>AB82</f>
        <v>點心</v>
      </c>
      <c r="AS82" s="100" t="str">
        <f>AC82</f>
        <v>有機豆奶</v>
      </c>
      <c r="AT82" s="101">
        <f t="shared" ref="AT82" si="279">C82</f>
        <v>5.0999999999999996</v>
      </c>
      <c r="AU82" s="101">
        <f t="shared" ref="AU82" si="280">H82</f>
        <v>2.5</v>
      </c>
      <c r="AV82" s="101">
        <f t="shared" ref="AV82" si="281">E82</f>
        <v>2.4</v>
      </c>
      <c r="AW82" s="101">
        <f t="shared" ref="AW82" si="282">D82</f>
        <v>2.4</v>
      </c>
      <c r="AX82" s="101">
        <f t="shared" ref="AX82" si="283">F82</f>
        <v>0</v>
      </c>
      <c r="AY82" s="101">
        <f t="shared" ref="AY82" si="284">G82</f>
        <v>0</v>
      </c>
      <c r="AZ82" s="101">
        <f t="shared" ref="AZ82" si="285">I82</f>
        <v>708.8</v>
      </c>
    </row>
    <row r="83" spans="1:52" s="80" customFormat="1" ht="15" customHeight="1">
      <c r="A83" s="284"/>
      <c r="B83" s="216"/>
      <c r="C83" s="191"/>
      <c r="D83" s="172"/>
      <c r="E83" s="172"/>
      <c r="F83" s="172"/>
      <c r="G83" s="172"/>
      <c r="H83" s="172"/>
      <c r="I83" s="192"/>
      <c r="J83" s="365" t="s">
        <v>116</v>
      </c>
      <c r="K83" s="321">
        <v>10</v>
      </c>
      <c r="L83" s="175" t="str">
        <f t="shared" ref="L83:L88" si="286">IF(K83,"公斤","")</f>
        <v>公斤</v>
      </c>
      <c r="M83" s="321" t="s">
        <v>450</v>
      </c>
      <c r="N83" s="321">
        <v>6</v>
      </c>
      <c r="O83" s="175" t="str">
        <f t="shared" ref="O83:O88" si="287">IF(N83,"公斤","")</f>
        <v>公斤</v>
      </c>
      <c r="P83" s="321" t="s">
        <v>120</v>
      </c>
      <c r="Q83" s="321">
        <v>2</v>
      </c>
      <c r="R83" s="175" t="str">
        <f t="shared" ref="R83:R88" si="288">IF(Q83,"公斤","")</f>
        <v>公斤</v>
      </c>
      <c r="S83" s="227" t="s">
        <v>192</v>
      </c>
      <c r="T83" s="227">
        <v>0.5</v>
      </c>
      <c r="U83" s="175" t="str">
        <f t="shared" ref="U83:U88" si="289">IF(T83,"公斤","")</f>
        <v>公斤</v>
      </c>
      <c r="V83" s="182" t="s">
        <v>71</v>
      </c>
      <c r="W83" s="182">
        <v>7</v>
      </c>
      <c r="X83" s="175" t="str">
        <f t="shared" ref="X83:X88" si="290">IF(W83,"公斤","")</f>
        <v>公斤</v>
      </c>
      <c r="Y83" s="321" t="s">
        <v>125</v>
      </c>
      <c r="Z83" s="321">
        <v>3</v>
      </c>
      <c r="AA83" s="175" t="str">
        <f t="shared" ref="AA83:AA88" si="291">IF(Z83,"公斤","")</f>
        <v>公斤</v>
      </c>
      <c r="AB83" s="176" t="s">
        <v>113</v>
      </c>
      <c r="AC83" s="239" t="s">
        <v>142</v>
      </c>
      <c r="AD83" s="240"/>
      <c r="AE83" s="113"/>
      <c r="AF83" s="102"/>
      <c r="AG83" s="100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71"/>
      <c r="AU83" s="71"/>
      <c r="AV83" s="71"/>
      <c r="AW83" s="71"/>
      <c r="AX83" s="71"/>
      <c r="AY83" s="71"/>
      <c r="AZ83" s="71"/>
    </row>
    <row r="84" spans="1:52" s="80" customFormat="1" ht="15" customHeight="1">
      <c r="A84" s="284"/>
      <c r="B84" s="216" t="s">
        <v>109</v>
      </c>
      <c r="C84" s="193">
        <v>5.0999999999999996</v>
      </c>
      <c r="D84" s="179">
        <v>2</v>
      </c>
      <c r="E84" s="179">
        <v>1.9</v>
      </c>
      <c r="F84" s="179">
        <v>0</v>
      </c>
      <c r="G84" s="179">
        <v>0</v>
      </c>
      <c r="H84" s="179">
        <v>2.1</v>
      </c>
      <c r="I84" s="194">
        <v>644.4</v>
      </c>
      <c r="J84" s="365" t="s">
        <v>177</v>
      </c>
      <c r="K84" s="321">
        <v>0.1</v>
      </c>
      <c r="L84" s="175" t="str">
        <f t="shared" si="286"/>
        <v>公斤</v>
      </c>
      <c r="M84" s="321" t="s">
        <v>1</v>
      </c>
      <c r="N84" s="321">
        <v>2.5</v>
      </c>
      <c r="O84" s="175" t="str">
        <f t="shared" si="287"/>
        <v>公斤</v>
      </c>
      <c r="P84" s="321" t="s">
        <v>155</v>
      </c>
      <c r="Q84" s="321">
        <v>4.5</v>
      </c>
      <c r="R84" s="175" t="str">
        <f t="shared" si="288"/>
        <v>公斤</v>
      </c>
      <c r="S84" s="227" t="s">
        <v>173</v>
      </c>
      <c r="T84" s="227">
        <v>1</v>
      </c>
      <c r="U84" s="175" t="str">
        <f t="shared" si="289"/>
        <v>公斤</v>
      </c>
      <c r="V84" s="182" t="s">
        <v>122</v>
      </c>
      <c r="W84" s="182">
        <v>0.05</v>
      </c>
      <c r="X84" s="175" t="str">
        <f t="shared" si="290"/>
        <v>公斤</v>
      </c>
      <c r="Y84" s="321" t="s">
        <v>195</v>
      </c>
      <c r="Z84" s="321">
        <v>0</v>
      </c>
      <c r="AA84" s="175" t="str">
        <f t="shared" si="291"/>
        <v/>
      </c>
      <c r="AB84" s="181"/>
      <c r="AC84" s="239"/>
      <c r="AD84" s="240"/>
      <c r="AE84" s="113"/>
      <c r="AF84" s="102"/>
      <c r="AG84" s="100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71"/>
      <c r="AU84" s="71"/>
      <c r="AV84" s="71"/>
      <c r="AW84" s="71"/>
      <c r="AX84" s="71"/>
      <c r="AY84" s="71"/>
      <c r="AZ84" s="71"/>
    </row>
    <row r="85" spans="1:52" s="80" customFormat="1" ht="15" customHeight="1">
      <c r="A85" s="284"/>
      <c r="B85" s="216"/>
      <c r="C85" s="191"/>
      <c r="D85" s="172"/>
      <c r="E85" s="172"/>
      <c r="F85" s="172"/>
      <c r="G85" s="172"/>
      <c r="H85" s="172"/>
      <c r="I85" s="192"/>
      <c r="J85" s="365"/>
      <c r="K85" s="321"/>
      <c r="L85" s="175" t="str">
        <f t="shared" si="286"/>
        <v/>
      </c>
      <c r="M85" s="321" t="s">
        <v>119</v>
      </c>
      <c r="N85" s="140">
        <v>0.5</v>
      </c>
      <c r="O85" s="175" t="str">
        <f t="shared" si="287"/>
        <v>公斤</v>
      </c>
      <c r="P85" s="321" t="s">
        <v>144</v>
      </c>
      <c r="Q85" s="321">
        <v>0.1</v>
      </c>
      <c r="R85" s="175" t="str">
        <f t="shared" si="288"/>
        <v>公斤</v>
      </c>
      <c r="S85" s="321" t="s">
        <v>122</v>
      </c>
      <c r="T85" s="321">
        <v>0.05</v>
      </c>
      <c r="U85" s="175" t="str">
        <f t="shared" si="289"/>
        <v>公斤</v>
      </c>
      <c r="V85" s="182"/>
      <c r="W85" s="182"/>
      <c r="X85" s="175" t="str">
        <f t="shared" si="290"/>
        <v/>
      </c>
      <c r="Y85" s="321" t="s">
        <v>122</v>
      </c>
      <c r="Z85" s="321">
        <v>0.1</v>
      </c>
      <c r="AA85" s="175" t="str">
        <f t="shared" si="291"/>
        <v>公斤</v>
      </c>
      <c r="AB85" s="181"/>
      <c r="AC85" s="239"/>
      <c r="AD85" s="240"/>
      <c r="AE85" s="113"/>
      <c r="AF85" s="102"/>
      <c r="AG85" s="100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71"/>
      <c r="AU85" s="71"/>
      <c r="AV85" s="71"/>
      <c r="AW85" s="71"/>
      <c r="AX85" s="71"/>
      <c r="AY85" s="71"/>
      <c r="AZ85" s="71"/>
    </row>
    <row r="86" spans="1:52" s="80" customFormat="1" ht="15" customHeight="1">
      <c r="A86" s="284"/>
      <c r="B86" s="216"/>
      <c r="C86" s="191"/>
      <c r="D86" s="172"/>
      <c r="E86" s="172"/>
      <c r="F86" s="172"/>
      <c r="G86" s="172"/>
      <c r="H86" s="172"/>
      <c r="I86" s="192"/>
      <c r="J86" s="365"/>
      <c r="K86" s="321"/>
      <c r="L86" s="175" t="str">
        <f t="shared" si="286"/>
        <v/>
      </c>
      <c r="M86" s="321" t="s">
        <v>122</v>
      </c>
      <c r="N86" s="373">
        <v>0.05</v>
      </c>
      <c r="O86" s="175" t="str">
        <f t="shared" si="287"/>
        <v>公斤</v>
      </c>
      <c r="P86" s="321" t="s">
        <v>122</v>
      </c>
      <c r="Q86" s="321">
        <v>0.05</v>
      </c>
      <c r="R86" s="175" t="str">
        <f t="shared" si="288"/>
        <v>公斤</v>
      </c>
      <c r="S86" s="321" t="s">
        <v>221</v>
      </c>
      <c r="T86" s="321">
        <v>0.5</v>
      </c>
      <c r="U86" s="175" t="str">
        <f t="shared" si="289"/>
        <v>公斤</v>
      </c>
      <c r="V86" s="182"/>
      <c r="W86" s="182"/>
      <c r="X86" s="175" t="str">
        <f t="shared" si="290"/>
        <v/>
      </c>
      <c r="Y86" s="321" t="s">
        <v>200</v>
      </c>
      <c r="Z86" s="321">
        <v>1</v>
      </c>
      <c r="AA86" s="175" t="str">
        <f t="shared" si="291"/>
        <v>公斤</v>
      </c>
      <c r="AB86" s="181"/>
      <c r="AC86" s="239"/>
      <c r="AD86" s="240"/>
      <c r="AE86" s="113"/>
      <c r="AF86" s="102"/>
      <c r="AG86" s="100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71"/>
      <c r="AU86" s="71"/>
      <c r="AV86" s="71"/>
      <c r="AW86" s="71"/>
      <c r="AX86" s="71"/>
      <c r="AY86" s="71"/>
      <c r="AZ86" s="71"/>
    </row>
    <row r="87" spans="1:52" s="80" customFormat="1" ht="15" customHeight="1">
      <c r="A87" s="284"/>
      <c r="B87" s="216"/>
      <c r="C87" s="191"/>
      <c r="D87" s="172"/>
      <c r="E87" s="172"/>
      <c r="F87" s="172"/>
      <c r="G87" s="172"/>
      <c r="H87" s="172"/>
      <c r="I87" s="192"/>
      <c r="J87" s="365"/>
      <c r="K87" s="321"/>
      <c r="L87" s="175" t="str">
        <f t="shared" si="286"/>
        <v/>
      </c>
      <c r="M87" s="321"/>
      <c r="N87" s="321"/>
      <c r="O87" s="175" t="str">
        <f t="shared" si="287"/>
        <v/>
      </c>
      <c r="P87" s="321"/>
      <c r="Q87" s="321"/>
      <c r="R87" s="175" t="str">
        <f t="shared" si="288"/>
        <v/>
      </c>
      <c r="S87" s="321"/>
      <c r="T87" s="321"/>
      <c r="U87" s="175" t="str">
        <f t="shared" si="289"/>
        <v/>
      </c>
      <c r="V87" s="182"/>
      <c r="W87" s="182"/>
      <c r="X87" s="175" t="str">
        <f t="shared" si="290"/>
        <v/>
      </c>
      <c r="Y87" s="321"/>
      <c r="Z87" s="321"/>
      <c r="AA87" s="175" t="str">
        <f t="shared" si="291"/>
        <v/>
      </c>
      <c r="AB87" s="181"/>
      <c r="AC87" s="239"/>
      <c r="AD87" s="240"/>
      <c r="AE87" s="113"/>
      <c r="AF87" s="102"/>
      <c r="AG87" s="100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71"/>
      <c r="AU87" s="71"/>
      <c r="AV87" s="71"/>
      <c r="AW87" s="71"/>
      <c r="AX87" s="71"/>
      <c r="AY87" s="71"/>
      <c r="AZ87" s="71"/>
    </row>
    <row r="88" spans="1:52" s="80" customFormat="1" ht="15" customHeight="1" thickBot="1">
      <c r="A88" s="285"/>
      <c r="B88" s="217"/>
      <c r="C88" s="195"/>
      <c r="D88" s="196"/>
      <c r="E88" s="196"/>
      <c r="F88" s="196"/>
      <c r="G88" s="196"/>
      <c r="H88" s="196"/>
      <c r="I88" s="197"/>
      <c r="J88" s="366"/>
      <c r="K88" s="367"/>
      <c r="L88" s="187" t="str">
        <f t="shared" si="286"/>
        <v/>
      </c>
      <c r="M88" s="367"/>
      <c r="N88" s="367"/>
      <c r="O88" s="187" t="str">
        <f t="shared" si="287"/>
        <v/>
      </c>
      <c r="P88" s="367"/>
      <c r="Q88" s="367"/>
      <c r="R88" s="187" t="str">
        <f t="shared" si="288"/>
        <v/>
      </c>
      <c r="S88" s="367"/>
      <c r="T88" s="367"/>
      <c r="U88" s="187" t="str">
        <f t="shared" si="289"/>
        <v/>
      </c>
      <c r="V88" s="233"/>
      <c r="W88" s="233"/>
      <c r="X88" s="187" t="str">
        <f t="shared" si="290"/>
        <v/>
      </c>
      <c r="Y88" s="367"/>
      <c r="Z88" s="367"/>
      <c r="AA88" s="187" t="str">
        <f t="shared" si="291"/>
        <v/>
      </c>
      <c r="AB88" s="188"/>
      <c r="AC88" s="241"/>
      <c r="AD88" s="242"/>
      <c r="AE88" s="114"/>
      <c r="AF88" s="102"/>
      <c r="AG88" s="100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71"/>
      <c r="AU88" s="71"/>
      <c r="AV88" s="71"/>
      <c r="AW88" s="71"/>
      <c r="AX88" s="71"/>
      <c r="AY88" s="71"/>
      <c r="AZ88" s="71"/>
    </row>
    <row r="89" spans="1:52" s="80" customFormat="1" ht="15" customHeight="1">
      <c r="A89" s="283" t="s">
        <v>241</v>
      </c>
      <c r="B89" s="216" t="s">
        <v>108</v>
      </c>
      <c r="C89" s="189">
        <v>5</v>
      </c>
      <c r="D89" s="166">
        <v>2.2000000000000002</v>
      </c>
      <c r="E89" s="166">
        <v>2</v>
      </c>
      <c r="F89" s="166">
        <v>0</v>
      </c>
      <c r="G89" s="166">
        <v>0</v>
      </c>
      <c r="H89" s="166">
        <v>2.5</v>
      </c>
      <c r="I89" s="190">
        <v>687.9</v>
      </c>
      <c r="J89" s="426" t="s">
        <v>152</v>
      </c>
      <c r="K89" s="427"/>
      <c r="L89" s="168"/>
      <c r="M89" s="428" t="s">
        <v>451</v>
      </c>
      <c r="N89" s="427"/>
      <c r="O89" s="168"/>
      <c r="P89" s="319" t="s">
        <v>328</v>
      </c>
      <c r="Q89" s="335"/>
      <c r="R89" s="168"/>
      <c r="S89" s="428" t="s">
        <v>193</v>
      </c>
      <c r="T89" s="427"/>
      <c r="U89" s="168"/>
      <c r="V89" s="430" t="s">
        <v>1</v>
      </c>
      <c r="W89" s="431"/>
      <c r="X89" s="168"/>
      <c r="Y89" s="428" t="s">
        <v>404</v>
      </c>
      <c r="Z89" s="427"/>
      <c r="AA89" s="168"/>
      <c r="AB89" s="169" t="s">
        <v>113</v>
      </c>
      <c r="AC89" s="237"/>
      <c r="AD89" s="238"/>
      <c r="AE89" s="109" t="str">
        <f t="shared" ref="AE89" si="292">A89</f>
        <v>o1</v>
      </c>
      <c r="AF89" s="100" t="str">
        <f t="shared" ref="AF89" si="293">J89</f>
        <v>白米飯</v>
      </c>
      <c r="AG89" s="100" t="str">
        <f t="shared" ref="AG89" si="294">J90&amp;" "&amp;J91&amp;" "&amp;J92&amp;" "&amp;J93&amp;" "&amp;J94&amp;" "&amp;J95</f>
        <v xml:space="preserve">米     </v>
      </c>
      <c r="AH89" s="100" t="str">
        <f t="shared" ref="AH89" si="295">M89</f>
        <v>花生麵筋</v>
      </c>
      <c r="AI89" s="100" t="str">
        <f t="shared" ref="AI89" si="296">M90&amp;" "&amp;M91&amp;" "&amp;M92&amp;" "&amp;M93&amp;" "&amp;M94&amp;" "&amp;M95</f>
        <v xml:space="preserve">麵筋 花生罐頭 薑   </v>
      </c>
      <c r="AJ89" s="100" t="str">
        <f t="shared" ref="AJ89" si="297">P89</f>
        <v>高麗豆包</v>
      </c>
      <c r="AK89" s="100" t="str">
        <f t="shared" ref="AK89" si="298">P90&amp;" "&amp;P91&amp;" "&amp;P92&amp;" "&amp;P93&amp;" "&amp;P94&amp;" "&amp;P95</f>
        <v xml:space="preserve">豆包 高麗菜 胡蘿蔔 薑  </v>
      </c>
      <c r="AL89" s="100" t="str">
        <f t="shared" ref="AL89" si="299">S89</f>
        <v>蔬香冬粉</v>
      </c>
      <c r="AM89" s="100" t="str">
        <f t="shared" ref="AM89" si="300">S90&amp;" "&amp;S91&amp;" "&amp;S92&amp;" "&amp;S93&amp;" "&amp;S94&amp;" "&amp;S95</f>
        <v xml:space="preserve">雞蛋 冬粉 蔬菜 乾木耳 薑 </v>
      </c>
      <c r="AN89" s="100" t="str">
        <f t="shared" ref="AN89" si="301">V89</f>
        <v>時蔬</v>
      </c>
      <c r="AO89" s="100" t="str">
        <f t="shared" ref="AO89" si="302">V90&amp;" "&amp;V91&amp;" "&amp;V92&amp;" "&amp;V93&amp;" "&amp;V94&amp;" "&amp;V95</f>
        <v xml:space="preserve">蔬菜 薑    </v>
      </c>
      <c r="AP89" s="100" t="str">
        <f t="shared" ref="AP89" si="303">Y89</f>
        <v>三目蔬湯</v>
      </c>
      <c r="AQ89" s="100" t="str">
        <f t="shared" ref="AQ89" si="304">Y90&amp;" "&amp;Y91&amp;" "&amp;Y92&amp;" "&amp;Y93&amp;" "&amp;Y94&amp;" "&amp;Y95</f>
        <v xml:space="preserve">時蔬 金針菇 胡蘿蔔 薑 素羊肉 </v>
      </c>
      <c r="AR89" s="100" t="str">
        <f>AB89</f>
        <v>點心</v>
      </c>
      <c r="AS89" s="100">
        <f>AC89</f>
        <v>0</v>
      </c>
      <c r="AT89" s="101">
        <f t="shared" ref="AT89" si="305">C89</f>
        <v>5</v>
      </c>
      <c r="AU89" s="101">
        <f t="shared" ref="AU89" si="306">H89</f>
        <v>2.5</v>
      </c>
      <c r="AV89" s="101">
        <f t="shared" ref="AV89" si="307">E89</f>
        <v>2</v>
      </c>
      <c r="AW89" s="101">
        <f t="shared" ref="AW89" si="308">D89</f>
        <v>2.2000000000000002</v>
      </c>
      <c r="AX89" s="101">
        <f t="shared" ref="AX89" si="309">F89</f>
        <v>0</v>
      </c>
      <c r="AY89" s="101">
        <f t="shared" ref="AY89" si="310">G89</f>
        <v>0</v>
      </c>
      <c r="AZ89" s="101">
        <f t="shared" ref="AZ89" si="311">I89</f>
        <v>687.9</v>
      </c>
    </row>
    <row r="90" spans="1:52" s="80" customFormat="1" ht="15" customHeight="1">
      <c r="A90" s="284"/>
      <c r="B90" s="216"/>
      <c r="C90" s="191"/>
      <c r="D90" s="172"/>
      <c r="E90" s="172"/>
      <c r="F90" s="172"/>
      <c r="G90" s="172"/>
      <c r="H90" s="172"/>
      <c r="I90" s="192"/>
      <c r="J90" s="365" t="s">
        <v>116</v>
      </c>
      <c r="K90" s="321">
        <v>10</v>
      </c>
      <c r="L90" s="175" t="str">
        <f t="shared" ref="L90:L144" si="312">IF(K90,"公斤","")</f>
        <v>公斤</v>
      </c>
      <c r="M90" s="321" t="s">
        <v>452</v>
      </c>
      <c r="N90" s="321">
        <v>3</v>
      </c>
      <c r="O90" s="175" t="str">
        <f t="shared" ref="O90:O95" si="313">IF(N90,"公斤","")</f>
        <v>公斤</v>
      </c>
      <c r="P90" s="320" t="s">
        <v>131</v>
      </c>
      <c r="Q90" s="321">
        <v>1</v>
      </c>
      <c r="R90" s="175" t="str">
        <f t="shared" ref="R90:R95" si="314">IF(Q90,"公斤","")</f>
        <v>公斤</v>
      </c>
      <c r="S90" s="321" t="s">
        <v>120</v>
      </c>
      <c r="T90" s="321">
        <v>1</v>
      </c>
      <c r="U90" s="175" t="str">
        <f t="shared" ref="U90:U95" si="315">IF(T90,"公斤","")</f>
        <v>公斤</v>
      </c>
      <c r="V90" s="182" t="s">
        <v>71</v>
      </c>
      <c r="W90" s="182">
        <v>7</v>
      </c>
      <c r="X90" s="175" t="str">
        <f t="shared" ref="X90:X95" si="316">IF(W90,"公斤","")</f>
        <v>公斤</v>
      </c>
      <c r="Y90" s="321" t="s">
        <v>1</v>
      </c>
      <c r="Z90" s="321">
        <v>2</v>
      </c>
      <c r="AA90" s="175" t="str">
        <f t="shared" ref="AA90:AA95" si="317">IF(Z90,"公斤","")</f>
        <v>公斤</v>
      </c>
      <c r="AB90" s="176" t="s">
        <v>113</v>
      </c>
      <c r="AC90" s="239"/>
      <c r="AD90" s="240"/>
      <c r="AE90" s="113"/>
      <c r="AF90" s="102"/>
      <c r="AG90" s="100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71"/>
      <c r="AU90" s="71"/>
      <c r="AV90" s="71"/>
      <c r="AW90" s="71"/>
      <c r="AX90" s="71"/>
      <c r="AY90" s="71"/>
      <c r="AZ90" s="71"/>
    </row>
    <row r="91" spans="1:52" s="80" customFormat="1" ht="15" customHeight="1">
      <c r="A91" s="284"/>
      <c r="B91" s="216" t="s">
        <v>109</v>
      </c>
      <c r="C91" s="193">
        <v>5</v>
      </c>
      <c r="D91" s="179">
        <v>2</v>
      </c>
      <c r="E91" s="179">
        <v>1.7</v>
      </c>
      <c r="F91" s="179">
        <v>0</v>
      </c>
      <c r="G91" s="179">
        <v>0</v>
      </c>
      <c r="H91" s="179">
        <v>2.2999999999999998</v>
      </c>
      <c r="I91" s="194">
        <v>655.9</v>
      </c>
      <c r="J91" s="365"/>
      <c r="K91" s="321"/>
      <c r="L91" s="175" t="str">
        <f t="shared" si="312"/>
        <v/>
      </c>
      <c r="M91" s="321" t="s">
        <v>453</v>
      </c>
      <c r="N91" s="321">
        <v>0.1</v>
      </c>
      <c r="O91" s="175" t="str">
        <f t="shared" si="313"/>
        <v>公斤</v>
      </c>
      <c r="P91" s="320" t="s">
        <v>204</v>
      </c>
      <c r="Q91" s="321">
        <v>5</v>
      </c>
      <c r="R91" s="175" t="str">
        <f t="shared" si="314"/>
        <v>公斤</v>
      </c>
      <c r="S91" s="321" t="s">
        <v>169</v>
      </c>
      <c r="T91" s="321">
        <v>1</v>
      </c>
      <c r="U91" s="175" t="str">
        <f t="shared" si="315"/>
        <v>公斤</v>
      </c>
      <c r="V91" s="182" t="s">
        <v>122</v>
      </c>
      <c r="W91" s="182">
        <v>0.05</v>
      </c>
      <c r="X91" s="175" t="str">
        <f t="shared" si="316"/>
        <v>公斤</v>
      </c>
      <c r="Y91" s="321" t="s">
        <v>217</v>
      </c>
      <c r="Z91" s="321">
        <v>1</v>
      </c>
      <c r="AA91" s="175" t="str">
        <f t="shared" si="317"/>
        <v>公斤</v>
      </c>
      <c r="AB91" s="181"/>
      <c r="AC91" s="239"/>
      <c r="AD91" s="240"/>
      <c r="AE91" s="113"/>
      <c r="AF91" s="102"/>
      <c r="AG91" s="100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71"/>
      <c r="AU91" s="71"/>
      <c r="AV91" s="71"/>
      <c r="AW91" s="71"/>
      <c r="AX91" s="71"/>
      <c r="AY91" s="71"/>
      <c r="AZ91" s="71"/>
    </row>
    <row r="92" spans="1:52" s="80" customFormat="1" ht="15" customHeight="1">
      <c r="A92" s="284"/>
      <c r="B92" s="216"/>
      <c r="C92" s="191"/>
      <c r="D92" s="172"/>
      <c r="E92" s="172"/>
      <c r="F92" s="172"/>
      <c r="G92" s="172"/>
      <c r="H92" s="172"/>
      <c r="I92" s="192"/>
      <c r="J92" s="365"/>
      <c r="K92" s="321"/>
      <c r="L92" s="175" t="str">
        <f t="shared" si="312"/>
        <v/>
      </c>
      <c r="M92" s="321" t="s">
        <v>122</v>
      </c>
      <c r="N92" s="140">
        <v>0.05</v>
      </c>
      <c r="O92" s="175" t="str">
        <f t="shared" si="313"/>
        <v>公斤</v>
      </c>
      <c r="P92" s="320" t="s">
        <v>153</v>
      </c>
      <c r="Q92" s="321">
        <v>1</v>
      </c>
      <c r="R92" s="175" t="str">
        <f t="shared" si="314"/>
        <v>公斤</v>
      </c>
      <c r="S92" s="321" t="s">
        <v>71</v>
      </c>
      <c r="T92" s="321">
        <v>3</v>
      </c>
      <c r="U92" s="175" t="str">
        <f t="shared" si="315"/>
        <v>公斤</v>
      </c>
      <c r="V92" s="182"/>
      <c r="W92" s="182"/>
      <c r="X92" s="175" t="str">
        <f t="shared" si="316"/>
        <v/>
      </c>
      <c r="Y92" s="321" t="s">
        <v>119</v>
      </c>
      <c r="Z92" s="321">
        <v>0.5</v>
      </c>
      <c r="AA92" s="175" t="str">
        <f t="shared" si="317"/>
        <v>公斤</v>
      </c>
      <c r="AB92" s="181"/>
      <c r="AC92" s="239"/>
      <c r="AD92" s="240"/>
      <c r="AE92" s="113"/>
      <c r="AF92" s="102"/>
      <c r="AG92" s="100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71"/>
      <c r="AU92" s="71"/>
      <c r="AV92" s="71"/>
      <c r="AW92" s="71"/>
      <c r="AX92" s="71"/>
      <c r="AY92" s="71"/>
      <c r="AZ92" s="71"/>
    </row>
    <row r="93" spans="1:52" s="80" customFormat="1" ht="15" customHeight="1">
      <c r="A93" s="284"/>
      <c r="B93" s="216"/>
      <c r="C93" s="191"/>
      <c r="D93" s="172"/>
      <c r="E93" s="172"/>
      <c r="F93" s="172"/>
      <c r="G93" s="172"/>
      <c r="H93" s="172"/>
      <c r="I93" s="192"/>
      <c r="J93" s="365"/>
      <c r="K93" s="321"/>
      <c r="L93" s="175" t="str">
        <f t="shared" si="312"/>
        <v/>
      </c>
      <c r="M93" s="321"/>
      <c r="N93" s="373"/>
      <c r="O93" s="175" t="str">
        <f t="shared" si="313"/>
        <v/>
      </c>
      <c r="P93" s="321" t="s">
        <v>122</v>
      </c>
      <c r="Q93" s="321">
        <v>0.05</v>
      </c>
      <c r="R93" s="175" t="str">
        <f t="shared" si="314"/>
        <v>公斤</v>
      </c>
      <c r="S93" s="321" t="s">
        <v>121</v>
      </c>
      <c r="T93" s="321">
        <v>0</v>
      </c>
      <c r="U93" s="175" t="str">
        <f t="shared" si="315"/>
        <v/>
      </c>
      <c r="V93" s="182"/>
      <c r="W93" s="182"/>
      <c r="X93" s="175" t="str">
        <f t="shared" si="316"/>
        <v/>
      </c>
      <c r="Y93" s="321" t="s">
        <v>122</v>
      </c>
      <c r="Z93" s="321">
        <v>0.1</v>
      </c>
      <c r="AA93" s="175" t="str">
        <f t="shared" si="317"/>
        <v>公斤</v>
      </c>
      <c r="AB93" s="181"/>
      <c r="AC93" s="239"/>
      <c r="AD93" s="240"/>
      <c r="AE93" s="113"/>
      <c r="AF93" s="102"/>
      <c r="AG93" s="100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71"/>
      <c r="AU93" s="71"/>
      <c r="AV93" s="71"/>
      <c r="AW93" s="71"/>
      <c r="AX93" s="71"/>
      <c r="AY93" s="71"/>
      <c r="AZ93" s="71"/>
    </row>
    <row r="94" spans="1:52" s="80" customFormat="1" ht="15" customHeight="1">
      <c r="A94" s="284"/>
      <c r="B94" s="216"/>
      <c r="C94" s="191"/>
      <c r="D94" s="172"/>
      <c r="E94" s="172"/>
      <c r="F94" s="172"/>
      <c r="G94" s="172"/>
      <c r="H94" s="172"/>
      <c r="I94" s="192"/>
      <c r="J94" s="365"/>
      <c r="K94" s="321"/>
      <c r="L94" s="175" t="str">
        <f t="shared" si="312"/>
        <v/>
      </c>
      <c r="M94" s="321"/>
      <c r="N94" s="321"/>
      <c r="O94" s="175" t="str">
        <f t="shared" si="313"/>
        <v/>
      </c>
      <c r="P94" s="321"/>
      <c r="Q94" s="321"/>
      <c r="R94" s="175" t="str">
        <f t="shared" si="314"/>
        <v/>
      </c>
      <c r="S94" s="321" t="s">
        <v>122</v>
      </c>
      <c r="T94" s="321">
        <v>0.05</v>
      </c>
      <c r="U94" s="175" t="str">
        <f t="shared" si="315"/>
        <v>公斤</v>
      </c>
      <c r="V94" s="182"/>
      <c r="W94" s="182"/>
      <c r="X94" s="175" t="str">
        <f t="shared" si="316"/>
        <v/>
      </c>
      <c r="Y94" s="321" t="s">
        <v>200</v>
      </c>
      <c r="Z94" s="321">
        <v>1</v>
      </c>
      <c r="AA94" s="175" t="str">
        <f t="shared" si="317"/>
        <v>公斤</v>
      </c>
      <c r="AB94" s="181"/>
      <c r="AC94" s="239"/>
      <c r="AD94" s="240"/>
      <c r="AE94" s="113"/>
      <c r="AF94" s="102"/>
      <c r="AG94" s="100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71"/>
      <c r="AU94" s="71"/>
      <c r="AV94" s="71"/>
      <c r="AW94" s="71"/>
      <c r="AX94" s="71"/>
      <c r="AY94" s="71"/>
      <c r="AZ94" s="71"/>
    </row>
    <row r="95" spans="1:52" s="80" customFormat="1" ht="15" customHeight="1" thickBot="1">
      <c r="A95" s="285"/>
      <c r="B95" s="217"/>
      <c r="C95" s="195"/>
      <c r="D95" s="196"/>
      <c r="E95" s="196"/>
      <c r="F95" s="196"/>
      <c r="G95" s="196"/>
      <c r="H95" s="196"/>
      <c r="I95" s="197"/>
      <c r="J95" s="366"/>
      <c r="K95" s="367"/>
      <c r="L95" s="187" t="str">
        <f t="shared" si="312"/>
        <v/>
      </c>
      <c r="M95" s="367"/>
      <c r="N95" s="367"/>
      <c r="O95" s="187" t="str">
        <f t="shared" si="313"/>
        <v/>
      </c>
      <c r="P95" s="367"/>
      <c r="Q95" s="367"/>
      <c r="R95" s="187" t="str">
        <f t="shared" si="314"/>
        <v/>
      </c>
      <c r="S95" s="367"/>
      <c r="T95" s="367"/>
      <c r="U95" s="187" t="str">
        <f t="shared" si="315"/>
        <v/>
      </c>
      <c r="V95" s="233"/>
      <c r="W95" s="233"/>
      <c r="X95" s="187" t="str">
        <f t="shared" si="316"/>
        <v/>
      </c>
      <c r="Y95" s="367"/>
      <c r="Z95" s="367"/>
      <c r="AA95" s="187" t="str">
        <f t="shared" si="317"/>
        <v/>
      </c>
      <c r="AB95" s="188"/>
      <c r="AC95" s="241"/>
      <c r="AD95" s="242"/>
      <c r="AE95" s="114"/>
      <c r="AF95" s="102"/>
      <c r="AG95" s="100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71"/>
      <c r="AU95" s="71"/>
      <c r="AV95" s="71"/>
      <c r="AW95" s="71"/>
      <c r="AX95" s="71"/>
      <c r="AY95" s="71"/>
      <c r="AZ95" s="71"/>
    </row>
    <row r="96" spans="1:52" ht="16.5">
      <c r="A96" s="283" t="s">
        <v>242</v>
      </c>
      <c r="B96" s="216" t="s">
        <v>108</v>
      </c>
      <c r="C96" s="189">
        <v>5</v>
      </c>
      <c r="D96" s="166">
        <v>2.7</v>
      </c>
      <c r="E96" s="166">
        <v>2</v>
      </c>
      <c r="F96" s="166">
        <v>0</v>
      </c>
      <c r="G96" s="166">
        <v>0</v>
      </c>
      <c r="H96" s="166">
        <v>3.5</v>
      </c>
      <c r="I96" s="190">
        <v>781.7</v>
      </c>
      <c r="J96" s="426" t="s">
        <v>163</v>
      </c>
      <c r="K96" s="427"/>
      <c r="L96" s="168"/>
      <c r="M96" s="428" t="s">
        <v>454</v>
      </c>
      <c r="N96" s="427"/>
      <c r="O96" s="168"/>
      <c r="P96" s="428" t="s">
        <v>329</v>
      </c>
      <c r="Q96" s="427"/>
      <c r="R96" s="168"/>
      <c r="S96" s="428" t="s">
        <v>227</v>
      </c>
      <c r="T96" s="427"/>
      <c r="U96" s="168"/>
      <c r="V96" s="430" t="s">
        <v>1</v>
      </c>
      <c r="W96" s="431"/>
      <c r="X96" s="168"/>
      <c r="Y96" s="428" t="s">
        <v>146</v>
      </c>
      <c r="Z96" s="427"/>
      <c r="AA96" s="168"/>
      <c r="AB96" s="169" t="s">
        <v>113</v>
      </c>
      <c r="AC96" s="237"/>
      <c r="AD96" s="238"/>
      <c r="AE96" s="109" t="str">
        <f t="shared" ref="AE96" si="318">A96</f>
        <v>o2</v>
      </c>
      <c r="AF96" s="100" t="str">
        <f t="shared" ref="AF96" si="319">J96</f>
        <v>糙米飯</v>
      </c>
      <c r="AG96" s="100" t="str">
        <f t="shared" ref="AG96" si="320">J97&amp;" "&amp;J98&amp;" "&amp;J99&amp;" "&amp;J100&amp;" "&amp;J101&amp;" "&amp;J102</f>
        <v xml:space="preserve">米 糙米    </v>
      </c>
      <c r="AH96" s="100" t="str">
        <f t="shared" ref="AH96" si="321">M96</f>
        <v>椒鹽豆包</v>
      </c>
      <c r="AI96" s="100" t="str">
        <f t="shared" ref="AI96" si="322">M97&amp;" "&amp;M98&amp;" "&amp;M99&amp;" "&amp;M100&amp;" "&amp;M101&amp;" "&amp;M102</f>
        <v xml:space="preserve">豆包     </v>
      </c>
      <c r="AJ96" s="100" t="str">
        <f t="shared" ref="AJ96" si="323">P96</f>
        <v>蛋香碎脯</v>
      </c>
      <c r="AK96" s="100" t="str">
        <f t="shared" ref="AK96" si="324">P97&amp;" "&amp;P98&amp;" "&amp;P99&amp;" "&amp;P100&amp;" "&amp;P101&amp;" "&amp;P102</f>
        <v xml:space="preserve">雞蛋 蘿蔔乾 胡蘿蔔 薑  </v>
      </c>
      <c r="AL96" s="100" t="str">
        <f t="shared" ref="AL96" si="325">S96</f>
        <v>芹香豆干</v>
      </c>
      <c r="AM96" s="100" t="str">
        <f t="shared" ref="AM96" si="326">S97&amp;" "&amp;S98&amp;" "&amp;S99&amp;" "&amp;S100&amp;" "&amp;S101&amp;" "&amp;S102</f>
        <v xml:space="preserve">豆干 芹菜 薑 胡蘿蔔  </v>
      </c>
      <c r="AN96" s="100" t="str">
        <f t="shared" ref="AN96" si="327">V96</f>
        <v>時蔬</v>
      </c>
      <c r="AO96" s="100" t="str">
        <f t="shared" ref="AO96" si="328">V97&amp;" "&amp;V98&amp;" "&amp;V99&amp;" "&amp;V100&amp;" "&amp;V101&amp;" "&amp;V102</f>
        <v xml:space="preserve">蔬菜 薑    </v>
      </c>
      <c r="AP96" s="100" t="str">
        <f t="shared" ref="AP96" si="329">Y96</f>
        <v>時瓜湯</v>
      </c>
      <c r="AQ96" s="100" t="str">
        <f t="shared" ref="AQ96" si="330">Y97&amp;" "&amp;Y98&amp;" "&amp;Y99&amp;" "&amp;Y100&amp;" "&amp;Y101&amp;" "&amp;Y102</f>
        <v xml:space="preserve">時瓜 薑 胡蘿蔔   </v>
      </c>
      <c r="AR96" s="100" t="str">
        <f t="shared" ref="AR96" si="331">AB96</f>
        <v>點心</v>
      </c>
      <c r="AS96" s="100">
        <f t="shared" ref="AS96" si="332">AC96</f>
        <v>0</v>
      </c>
      <c r="AT96" s="101">
        <f t="shared" ref="AT96" si="333">C96</f>
        <v>5</v>
      </c>
      <c r="AU96" s="101">
        <f t="shared" ref="AU96" si="334">H96</f>
        <v>3.5</v>
      </c>
      <c r="AV96" s="101">
        <f t="shared" ref="AV96" si="335">E96</f>
        <v>2</v>
      </c>
      <c r="AW96" s="101">
        <f t="shared" ref="AW96" si="336">D96</f>
        <v>2.7</v>
      </c>
      <c r="AX96" s="101">
        <f t="shared" ref="AX96" si="337">F96</f>
        <v>0</v>
      </c>
      <c r="AY96" s="101">
        <f t="shared" ref="AY96" si="338">G96</f>
        <v>0</v>
      </c>
      <c r="AZ96" s="101">
        <f t="shared" ref="AZ96" si="339">I96</f>
        <v>781.7</v>
      </c>
    </row>
    <row r="97" spans="1:52" ht="16.5">
      <c r="A97" s="284"/>
      <c r="B97" s="216"/>
      <c r="C97" s="191"/>
      <c r="D97" s="172"/>
      <c r="E97" s="172"/>
      <c r="F97" s="172"/>
      <c r="G97" s="172"/>
      <c r="H97" s="172"/>
      <c r="I97" s="192"/>
      <c r="J97" s="365" t="s">
        <v>116</v>
      </c>
      <c r="K97" s="321">
        <v>7</v>
      </c>
      <c r="L97" s="175" t="str">
        <f t="shared" si="312"/>
        <v>公斤</v>
      </c>
      <c r="M97" s="321" t="s">
        <v>131</v>
      </c>
      <c r="N97" s="321">
        <v>6</v>
      </c>
      <c r="O97" s="175" t="str">
        <f t="shared" ref="O97:O144" si="340">IF(N97,"公斤","")</f>
        <v>公斤</v>
      </c>
      <c r="P97" s="321" t="s">
        <v>120</v>
      </c>
      <c r="Q97" s="321">
        <v>4</v>
      </c>
      <c r="R97" s="175" t="str">
        <f t="shared" ref="R97:R144" si="341">IF(Q97,"公斤","")</f>
        <v>公斤</v>
      </c>
      <c r="S97" s="321" t="s">
        <v>185</v>
      </c>
      <c r="T97" s="321">
        <v>3</v>
      </c>
      <c r="U97" s="175" t="str">
        <f t="shared" ref="U97:U151" si="342">IF(T97,"公斤","")</f>
        <v>公斤</v>
      </c>
      <c r="V97" s="182" t="s">
        <v>71</v>
      </c>
      <c r="W97" s="182">
        <v>7</v>
      </c>
      <c r="X97" s="175" t="str">
        <f t="shared" ref="X97:X144" si="343">IF(W97,"公斤","")</f>
        <v>公斤</v>
      </c>
      <c r="Y97" s="321" t="s">
        <v>125</v>
      </c>
      <c r="Z97" s="321">
        <v>4.5</v>
      </c>
      <c r="AA97" s="175" t="str">
        <f t="shared" ref="AA97:AA144" si="344">IF(Z97,"公斤","")</f>
        <v>公斤</v>
      </c>
      <c r="AB97" s="176" t="s">
        <v>113</v>
      </c>
      <c r="AC97" s="239"/>
      <c r="AD97" s="240"/>
      <c r="AE97" s="113"/>
      <c r="AF97" s="102"/>
      <c r="AG97" s="100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71"/>
      <c r="AU97" s="71"/>
      <c r="AV97" s="71"/>
      <c r="AW97" s="71"/>
      <c r="AX97" s="71"/>
      <c r="AY97" s="71"/>
      <c r="AZ97" s="71"/>
    </row>
    <row r="98" spans="1:52" ht="16.5">
      <c r="A98" s="284"/>
      <c r="B98" s="216" t="s">
        <v>109</v>
      </c>
      <c r="C98" s="193">
        <v>5</v>
      </c>
      <c r="D98" s="179">
        <v>2.1</v>
      </c>
      <c r="E98" s="179">
        <v>1.5</v>
      </c>
      <c r="F98" s="179">
        <v>0</v>
      </c>
      <c r="G98" s="179">
        <v>0</v>
      </c>
      <c r="H98" s="179">
        <v>2.7</v>
      </c>
      <c r="I98" s="194">
        <v>687.2</v>
      </c>
      <c r="J98" s="365" t="s">
        <v>164</v>
      </c>
      <c r="K98" s="321">
        <v>3</v>
      </c>
      <c r="L98" s="175" t="str">
        <f t="shared" si="312"/>
        <v>公斤</v>
      </c>
      <c r="M98" s="321"/>
      <c r="N98" s="321"/>
      <c r="O98" s="175" t="str">
        <f t="shared" si="340"/>
        <v/>
      </c>
      <c r="P98" s="321" t="s">
        <v>330</v>
      </c>
      <c r="Q98" s="321">
        <v>1.5</v>
      </c>
      <c r="R98" s="175" t="str">
        <f t="shared" si="341"/>
        <v>公斤</v>
      </c>
      <c r="S98" s="321" t="s">
        <v>203</v>
      </c>
      <c r="T98" s="321">
        <v>4</v>
      </c>
      <c r="U98" s="175" t="str">
        <f t="shared" si="342"/>
        <v>公斤</v>
      </c>
      <c r="V98" s="182" t="s">
        <v>122</v>
      </c>
      <c r="W98" s="182">
        <v>0.05</v>
      </c>
      <c r="X98" s="175" t="str">
        <f t="shared" si="343"/>
        <v>公斤</v>
      </c>
      <c r="Y98" s="321" t="s">
        <v>122</v>
      </c>
      <c r="Z98" s="321">
        <v>0.05</v>
      </c>
      <c r="AA98" s="175" t="str">
        <f t="shared" si="344"/>
        <v>公斤</v>
      </c>
      <c r="AB98" s="181"/>
      <c r="AC98" s="239"/>
      <c r="AD98" s="240"/>
      <c r="AE98" s="113"/>
      <c r="AF98" s="102"/>
      <c r="AG98" s="100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71"/>
      <c r="AU98" s="71"/>
      <c r="AV98" s="71"/>
      <c r="AW98" s="71"/>
      <c r="AX98" s="71"/>
      <c r="AY98" s="71"/>
      <c r="AZ98" s="71"/>
    </row>
    <row r="99" spans="1:52" ht="16.5">
      <c r="A99" s="284"/>
      <c r="B99" s="216"/>
      <c r="C99" s="191"/>
      <c r="D99" s="172"/>
      <c r="E99" s="172"/>
      <c r="F99" s="172"/>
      <c r="G99" s="172"/>
      <c r="H99" s="172"/>
      <c r="I99" s="192"/>
      <c r="J99" s="365"/>
      <c r="K99" s="321"/>
      <c r="L99" s="175" t="str">
        <f t="shared" si="312"/>
        <v/>
      </c>
      <c r="M99" s="321"/>
      <c r="N99" s="140"/>
      <c r="O99" s="175" t="str">
        <f t="shared" si="340"/>
        <v/>
      </c>
      <c r="P99" s="321" t="s">
        <v>119</v>
      </c>
      <c r="Q99" s="321">
        <v>1.5</v>
      </c>
      <c r="R99" s="175" t="str">
        <f t="shared" si="341"/>
        <v>公斤</v>
      </c>
      <c r="S99" s="321" t="s">
        <v>122</v>
      </c>
      <c r="T99" s="321">
        <v>0.05</v>
      </c>
      <c r="U99" s="175" t="str">
        <f t="shared" si="342"/>
        <v>公斤</v>
      </c>
      <c r="V99" s="182"/>
      <c r="W99" s="182"/>
      <c r="X99" s="175" t="str">
        <f t="shared" si="343"/>
        <v/>
      </c>
      <c r="Y99" s="321" t="s">
        <v>119</v>
      </c>
      <c r="Z99" s="321">
        <v>0.5</v>
      </c>
      <c r="AA99" s="175" t="str">
        <f t="shared" si="344"/>
        <v>公斤</v>
      </c>
      <c r="AB99" s="181"/>
      <c r="AC99" s="239"/>
      <c r="AD99" s="240"/>
      <c r="AE99" s="113"/>
      <c r="AF99" s="102"/>
      <c r="AG99" s="100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71"/>
      <c r="AU99" s="71"/>
      <c r="AV99" s="71"/>
      <c r="AW99" s="71"/>
      <c r="AX99" s="71"/>
      <c r="AY99" s="71"/>
      <c r="AZ99" s="71"/>
    </row>
    <row r="100" spans="1:52" ht="16.5">
      <c r="A100" s="284"/>
      <c r="B100" s="216"/>
      <c r="C100" s="191"/>
      <c r="D100" s="172"/>
      <c r="E100" s="172"/>
      <c r="F100" s="172"/>
      <c r="G100" s="172"/>
      <c r="H100" s="172"/>
      <c r="I100" s="192"/>
      <c r="J100" s="365"/>
      <c r="K100" s="321"/>
      <c r="L100" s="175" t="str">
        <f t="shared" si="312"/>
        <v/>
      </c>
      <c r="M100" s="321"/>
      <c r="N100" s="373"/>
      <c r="O100" s="175" t="str">
        <f t="shared" si="340"/>
        <v/>
      </c>
      <c r="P100" s="321" t="s">
        <v>122</v>
      </c>
      <c r="Q100" s="321">
        <v>0.05</v>
      </c>
      <c r="R100" s="175" t="str">
        <f t="shared" si="341"/>
        <v>公斤</v>
      </c>
      <c r="S100" s="321" t="s">
        <v>119</v>
      </c>
      <c r="T100" s="321">
        <v>0.5</v>
      </c>
      <c r="U100" s="175" t="str">
        <f t="shared" si="342"/>
        <v>公斤</v>
      </c>
      <c r="V100" s="182"/>
      <c r="W100" s="182"/>
      <c r="X100" s="175" t="str">
        <f t="shared" si="343"/>
        <v/>
      </c>
      <c r="Y100" s="321"/>
      <c r="Z100" s="321"/>
      <c r="AA100" s="175" t="str">
        <f t="shared" si="344"/>
        <v/>
      </c>
      <c r="AB100" s="181"/>
      <c r="AC100" s="239"/>
      <c r="AD100" s="240"/>
      <c r="AE100" s="113"/>
      <c r="AF100" s="102"/>
      <c r="AG100" s="100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71"/>
      <c r="AU100" s="71"/>
      <c r="AV100" s="71"/>
      <c r="AW100" s="71"/>
      <c r="AX100" s="71"/>
      <c r="AY100" s="71"/>
      <c r="AZ100" s="71"/>
    </row>
    <row r="101" spans="1:52" ht="16.5">
      <c r="A101" s="284"/>
      <c r="B101" s="216"/>
      <c r="C101" s="191"/>
      <c r="D101" s="172"/>
      <c r="E101" s="172"/>
      <c r="F101" s="172"/>
      <c r="G101" s="172"/>
      <c r="H101" s="172"/>
      <c r="I101" s="192"/>
      <c r="J101" s="365"/>
      <c r="K101" s="321"/>
      <c r="L101" s="175" t="str">
        <f t="shared" si="312"/>
        <v/>
      </c>
      <c r="M101" s="321"/>
      <c r="N101" s="321"/>
      <c r="O101" s="175" t="str">
        <f t="shared" si="340"/>
        <v/>
      </c>
      <c r="P101" s="321"/>
      <c r="Q101" s="321"/>
      <c r="R101" s="175" t="str">
        <f t="shared" si="341"/>
        <v/>
      </c>
      <c r="S101" s="321"/>
      <c r="T101" s="321"/>
      <c r="U101" s="175" t="str">
        <f t="shared" si="342"/>
        <v/>
      </c>
      <c r="V101" s="182"/>
      <c r="W101" s="182"/>
      <c r="X101" s="175" t="str">
        <f t="shared" si="343"/>
        <v/>
      </c>
      <c r="Y101" s="321"/>
      <c r="Z101" s="321"/>
      <c r="AA101" s="175" t="str">
        <f t="shared" si="344"/>
        <v/>
      </c>
      <c r="AB101" s="181"/>
      <c r="AC101" s="239"/>
      <c r="AD101" s="240"/>
      <c r="AE101" s="113"/>
      <c r="AF101" s="102"/>
      <c r="AG101" s="100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71"/>
      <c r="AU101" s="71"/>
      <c r="AV101" s="71"/>
      <c r="AW101" s="71"/>
      <c r="AX101" s="71"/>
      <c r="AY101" s="71"/>
      <c r="AZ101" s="71"/>
    </row>
    <row r="102" spans="1:52" ht="17.25" thickBot="1">
      <c r="A102" s="285"/>
      <c r="B102" s="217"/>
      <c r="C102" s="195"/>
      <c r="D102" s="196"/>
      <c r="E102" s="196"/>
      <c r="F102" s="196"/>
      <c r="G102" s="196"/>
      <c r="H102" s="196"/>
      <c r="I102" s="197"/>
      <c r="J102" s="366"/>
      <c r="K102" s="367"/>
      <c r="L102" s="187" t="str">
        <f t="shared" si="312"/>
        <v/>
      </c>
      <c r="M102" s="367"/>
      <c r="N102" s="367"/>
      <c r="O102" s="187" t="str">
        <f t="shared" si="340"/>
        <v/>
      </c>
      <c r="P102" s="367"/>
      <c r="Q102" s="367"/>
      <c r="R102" s="187" t="str">
        <f t="shared" si="341"/>
        <v/>
      </c>
      <c r="S102" s="367"/>
      <c r="T102" s="367"/>
      <c r="U102" s="187" t="str">
        <f t="shared" si="342"/>
        <v/>
      </c>
      <c r="V102" s="233"/>
      <c r="W102" s="233"/>
      <c r="X102" s="187" t="str">
        <f t="shared" si="343"/>
        <v/>
      </c>
      <c r="Y102" s="367"/>
      <c r="Z102" s="367"/>
      <c r="AA102" s="187" t="str">
        <f t="shared" si="344"/>
        <v/>
      </c>
      <c r="AB102" s="188"/>
      <c r="AC102" s="241"/>
      <c r="AD102" s="242"/>
      <c r="AE102" s="114"/>
      <c r="AF102" s="102"/>
      <c r="AG102" s="100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71"/>
      <c r="AU102" s="71"/>
      <c r="AV102" s="71"/>
      <c r="AW102" s="71"/>
      <c r="AX102" s="71"/>
      <c r="AY102" s="71"/>
      <c r="AZ102" s="71"/>
    </row>
    <row r="103" spans="1:52" ht="16.5">
      <c r="A103" s="283" t="s">
        <v>243</v>
      </c>
      <c r="B103" s="216" t="s">
        <v>108</v>
      </c>
      <c r="C103" s="189">
        <v>4.5</v>
      </c>
      <c r="D103" s="166">
        <v>2</v>
      </c>
      <c r="E103" s="166">
        <v>1.8</v>
      </c>
      <c r="F103" s="166">
        <v>0</v>
      </c>
      <c r="G103" s="166">
        <v>0</v>
      </c>
      <c r="H103" s="166">
        <v>2.2999999999999998</v>
      </c>
      <c r="I103" s="190">
        <v>617.5</v>
      </c>
      <c r="J103" s="426" t="s">
        <v>262</v>
      </c>
      <c r="K103" s="427"/>
      <c r="L103" s="168"/>
      <c r="M103" s="428" t="s">
        <v>455</v>
      </c>
      <c r="N103" s="427"/>
      <c r="O103" s="168"/>
      <c r="P103" s="428" t="s">
        <v>474</v>
      </c>
      <c r="Q103" s="427"/>
      <c r="R103" s="168"/>
      <c r="S103" s="387" t="s">
        <v>496</v>
      </c>
      <c r="T103" s="388"/>
      <c r="U103" s="168"/>
      <c r="V103" s="430" t="s">
        <v>1</v>
      </c>
      <c r="W103" s="431"/>
      <c r="X103" s="168"/>
      <c r="Y103" s="428" t="s">
        <v>405</v>
      </c>
      <c r="Z103" s="427"/>
      <c r="AA103" s="168"/>
      <c r="AB103" s="169" t="s">
        <v>113</v>
      </c>
      <c r="AC103" s="237"/>
      <c r="AD103" s="238"/>
      <c r="AE103" s="109" t="str">
        <f t="shared" ref="AE103" si="345">A103</f>
        <v>o3</v>
      </c>
      <c r="AF103" s="100" t="str">
        <f t="shared" ref="AF103" si="346">J103</f>
        <v>西式特餐</v>
      </c>
      <c r="AG103" s="100" t="str">
        <f t="shared" ref="AG103" si="347">J104&amp;" "&amp;J105&amp;" "&amp;J106&amp;" "&amp;J107&amp;" "&amp;J108&amp;" "&amp;J109</f>
        <v xml:space="preserve">通心粉     </v>
      </c>
      <c r="AH103" s="100" t="str">
        <f t="shared" ref="AH103" si="348">M103</f>
        <v>茄汁若醬</v>
      </c>
      <c r="AI103" s="100" t="str">
        <f t="shared" ref="AI103" si="349">M104&amp;" "&amp;M105&amp;" "&amp;M106&amp;" "&amp;M107&amp;" "&amp;M108&amp;" "&amp;M109</f>
        <v xml:space="preserve">素肉 馬鈴薯 芹菜 蕃茄醬  </v>
      </c>
      <c r="AJ103" s="100" t="str">
        <f t="shared" ref="AJ103" si="350">P103</f>
        <v>火腿花椰</v>
      </c>
      <c r="AK103" s="100" t="str">
        <f t="shared" ref="AK103" si="351">P104&amp;" "&amp;P105&amp;" "&amp;P106&amp;" "&amp;P107&amp;" "&amp;P108&amp;" "&amp;P109</f>
        <v xml:space="preserve">冷凍花椰菜 胡蘿蔔 素火腿 薑  </v>
      </c>
      <c r="AL103" s="100" t="str">
        <f t="shared" ref="AL103" si="352">S103</f>
        <v>炸物雙拼</v>
      </c>
      <c r="AM103" s="100" t="str">
        <f t="shared" ref="AM103" si="353">S104&amp;" "&amp;S105&amp;" "&amp;S106&amp;" "&amp;S107&amp;" "&amp;S108&amp;" "&amp;S109</f>
        <v xml:space="preserve">素甜不辣 薯條    </v>
      </c>
      <c r="AN103" s="100" t="str">
        <f t="shared" ref="AN103" si="354">V103</f>
        <v>時蔬</v>
      </c>
      <c r="AO103" s="100" t="str">
        <f t="shared" ref="AO103" si="355">V104&amp;" "&amp;V105&amp;" "&amp;V106&amp;" "&amp;V107&amp;" "&amp;V108&amp;" "&amp;V109</f>
        <v xml:space="preserve">蔬菜 薑    </v>
      </c>
      <c r="AP103" s="100" t="str">
        <f t="shared" ref="AP103" si="356">Y103</f>
        <v>蘑菇濃湯</v>
      </c>
      <c r="AQ103" s="100" t="str">
        <f t="shared" ref="AQ103" si="357">Y104&amp;" "&amp;Y105&amp;" "&amp;Y106&amp;" "&amp;Y107&amp;" "&amp;Y108&amp;" "&amp;Y109</f>
        <v xml:space="preserve">雞蛋 洋菇罐頭 玉米醬罐頭 玉米濃湯調理包 胡蘿蔔 </v>
      </c>
      <c r="AR103" s="100" t="str">
        <f t="shared" ref="AR103" si="358">AB103</f>
        <v>點心</v>
      </c>
      <c r="AS103" s="100">
        <f t="shared" ref="AS103" si="359">AC103</f>
        <v>0</v>
      </c>
      <c r="AT103" s="101">
        <f t="shared" ref="AT103" si="360">C103</f>
        <v>4.5</v>
      </c>
      <c r="AU103" s="101">
        <f t="shared" ref="AU103" si="361">H103</f>
        <v>2.2999999999999998</v>
      </c>
      <c r="AV103" s="101">
        <f t="shared" ref="AV103" si="362">E103</f>
        <v>1.8</v>
      </c>
      <c r="AW103" s="101">
        <f t="shared" ref="AW103" si="363">D103</f>
        <v>2</v>
      </c>
      <c r="AX103" s="101">
        <f t="shared" ref="AX103" si="364">F103</f>
        <v>0</v>
      </c>
      <c r="AY103" s="101">
        <f t="shared" ref="AY103" si="365">G103</f>
        <v>0</v>
      </c>
      <c r="AZ103" s="101">
        <f t="shared" ref="AZ103" si="366">I103</f>
        <v>617.5</v>
      </c>
    </row>
    <row r="104" spans="1:52" ht="16.5">
      <c r="A104" s="284"/>
      <c r="B104" s="216"/>
      <c r="C104" s="191"/>
      <c r="D104" s="172"/>
      <c r="E104" s="172"/>
      <c r="F104" s="172"/>
      <c r="G104" s="172"/>
      <c r="H104" s="172"/>
      <c r="I104" s="192"/>
      <c r="J104" s="365" t="s">
        <v>263</v>
      </c>
      <c r="K104" s="321">
        <v>6</v>
      </c>
      <c r="L104" s="175" t="str">
        <f t="shared" si="312"/>
        <v>公斤</v>
      </c>
      <c r="M104" s="321" t="s">
        <v>456</v>
      </c>
      <c r="N104" s="321">
        <v>1.8</v>
      </c>
      <c r="O104" s="175" t="str">
        <f t="shared" si="340"/>
        <v>公斤</v>
      </c>
      <c r="P104" s="321" t="s">
        <v>172</v>
      </c>
      <c r="Q104" s="321">
        <v>5</v>
      </c>
      <c r="R104" s="175" t="str">
        <f t="shared" si="341"/>
        <v>公斤</v>
      </c>
      <c r="S104" s="383" t="s">
        <v>497</v>
      </c>
      <c r="T104" s="383">
        <v>2</v>
      </c>
      <c r="U104" s="175" t="str">
        <f t="shared" si="342"/>
        <v>公斤</v>
      </c>
      <c r="V104" s="182" t="s">
        <v>71</v>
      </c>
      <c r="W104" s="182">
        <v>7</v>
      </c>
      <c r="X104" s="175" t="str">
        <f t="shared" si="343"/>
        <v>公斤</v>
      </c>
      <c r="Y104" s="321" t="s">
        <v>120</v>
      </c>
      <c r="Z104" s="321">
        <v>1.5</v>
      </c>
      <c r="AA104" s="175" t="str">
        <f t="shared" si="344"/>
        <v>公斤</v>
      </c>
      <c r="AB104" s="176" t="s">
        <v>113</v>
      </c>
      <c r="AC104" s="239"/>
      <c r="AD104" s="240"/>
      <c r="AE104" s="113"/>
      <c r="AF104" s="102"/>
      <c r="AG104" s="100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71"/>
      <c r="AU104" s="71"/>
      <c r="AV104" s="71"/>
      <c r="AW104" s="71"/>
      <c r="AX104" s="71"/>
      <c r="AY104" s="71"/>
      <c r="AZ104" s="71"/>
    </row>
    <row r="105" spans="1:52" ht="16.5">
      <c r="A105" s="284"/>
      <c r="B105" s="216" t="s">
        <v>109</v>
      </c>
      <c r="C105" s="193">
        <v>3.7</v>
      </c>
      <c r="D105" s="179">
        <v>2</v>
      </c>
      <c r="E105" s="179">
        <v>1.8</v>
      </c>
      <c r="F105" s="179">
        <v>0</v>
      </c>
      <c r="G105" s="179">
        <v>0</v>
      </c>
      <c r="H105" s="179">
        <v>2.2999999999999998</v>
      </c>
      <c r="I105" s="194">
        <v>566.20000000000005</v>
      </c>
      <c r="J105" s="365"/>
      <c r="K105" s="321"/>
      <c r="L105" s="175" t="str">
        <f t="shared" si="312"/>
        <v/>
      </c>
      <c r="M105" s="321" t="s">
        <v>166</v>
      </c>
      <c r="N105" s="321">
        <v>4.5</v>
      </c>
      <c r="O105" s="175" t="str">
        <f t="shared" si="340"/>
        <v>公斤</v>
      </c>
      <c r="P105" s="321" t="s">
        <v>119</v>
      </c>
      <c r="Q105" s="321">
        <v>1</v>
      </c>
      <c r="R105" s="175" t="str">
        <f t="shared" si="341"/>
        <v>公斤</v>
      </c>
      <c r="S105" s="383" t="s">
        <v>498</v>
      </c>
      <c r="T105" s="383">
        <v>3</v>
      </c>
      <c r="U105" s="175" t="str">
        <f t="shared" si="342"/>
        <v>公斤</v>
      </c>
      <c r="V105" s="182" t="s">
        <v>122</v>
      </c>
      <c r="W105" s="182">
        <v>0.05</v>
      </c>
      <c r="X105" s="175" t="str">
        <f t="shared" si="343"/>
        <v>公斤</v>
      </c>
      <c r="Y105" s="321" t="s">
        <v>406</v>
      </c>
      <c r="Z105" s="321">
        <v>2</v>
      </c>
      <c r="AA105" s="175" t="str">
        <f t="shared" si="344"/>
        <v>公斤</v>
      </c>
      <c r="AB105" s="181"/>
      <c r="AC105" s="239"/>
      <c r="AD105" s="240"/>
      <c r="AE105" s="113"/>
      <c r="AF105" s="102"/>
      <c r="AG105" s="100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71"/>
      <c r="AU105" s="71"/>
      <c r="AV105" s="71"/>
      <c r="AW105" s="71"/>
      <c r="AX105" s="71"/>
      <c r="AY105" s="71"/>
      <c r="AZ105" s="71"/>
    </row>
    <row r="106" spans="1:52" ht="16.5">
      <c r="A106" s="284"/>
      <c r="B106" s="216"/>
      <c r="C106" s="191"/>
      <c r="D106" s="172"/>
      <c r="E106" s="172"/>
      <c r="F106" s="172"/>
      <c r="G106" s="172"/>
      <c r="H106" s="172"/>
      <c r="I106" s="192"/>
      <c r="J106" s="365"/>
      <c r="K106" s="321"/>
      <c r="L106" s="175" t="str">
        <f t="shared" si="312"/>
        <v/>
      </c>
      <c r="M106" s="321" t="s">
        <v>150</v>
      </c>
      <c r="N106" s="140">
        <v>2</v>
      </c>
      <c r="O106" s="175" t="str">
        <f t="shared" si="340"/>
        <v>公斤</v>
      </c>
      <c r="P106" s="321" t="s">
        <v>199</v>
      </c>
      <c r="Q106" s="321">
        <v>2.5</v>
      </c>
      <c r="R106" s="175" t="str">
        <f t="shared" si="341"/>
        <v>公斤</v>
      </c>
      <c r="S106" s="321"/>
      <c r="T106" s="321"/>
      <c r="U106" s="175" t="str">
        <f t="shared" si="342"/>
        <v/>
      </c>
      <c r="V106" s="182"/>
      <c r="W106" s="182"/>
      <c r="X106" s="175" t="str">
        <f t="shared" si="343"/>
        <v/>
      </c>
      <c r="Y106" s="321" t="s">
        <v>407</v>
      </c>
      <c r="Z106" s="321">
        <v>2</v>
      </c>
      <c r="AA106" s="175" t="str">
        <f t="shared" si="344"/>
        <v>公斤</v>
      </c>
      <c r="AB106" s="181"/>
      <c r="AC106" s="239"/>
      <c r="AD106" s="240"/>
      <c r="AE106" s="113"/>
      <c r="AF106" s="102"/>
      <c r="AG106" s="100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71"/>
      <c r="AU106" s="71"/>
      <c r="AV106" s="71"/>
      <c r="AW106" s="71"/>
      <c r="AX106" s="71"/>
      <c r="AY106" s="71"/>
      <c r="AZ106" s="71"/>
    </row>
    <row r="107" spans="1:52" ht="16.5">
      <c r="A107" s="284"/>
      <c r="B107" s="216"/>
      <c r="C107" s="191"/>
      <c r="D107" s="172"/>
      <c r="E107" s="172"/>
      <c r="F107" s="172"/>
      <c r="G107" s="172"/>
      <c r="H107" s="172"/>
      <c r="I107" s="192"/>
      <c r="J107" s="365"/>
      <c r="K107" s="321"/>
      <c r="L107" s="175" t="str">
        <f t="shared" si="312"/>
        <v/>
      </c>
      <c r="M107" s="321" t="s">
        <v>294</v>
      </c>
      <c r="N107" s="373"/>
      <c r="O107" s="175" t="str">
        <f t="shared" si="340"/>
        <v/>
      </c>
      <c r="P107" s="321" t="s">
        <v>122</v>
      </c>
      <c r="Q107" s="321">
        <v>0.05</v>
      </c>
      <c r="R107" s="175" t="str">
        <f t="shared" si="341"/>
        <v>公斤</v>
      </c>
      <c r="S107" s="321"/>
      <c r="T107" s="321"/>
      <c r="U107" s="175" t="str">
        <f t="shared" si="342"/>
        <v/>
      </c>
      <c r="V107" s="182"/>
      <c r="W107" s="182"/>
      <c r="X107" s="175" t="str">
        <f t="shared" si="343"/>
        <v/>
      </c>
      <c r="Y107" s="321" t="s">
        <v>216</v>
      </c>
      <c r="Z107" s="321">
        <v>1</v>
      </c>
      <c r="AA107" s="175" t="str">
        <f t="shared" si="344"/>
        <v>公斤</v>
      </c>
      <c r="AB107" s="181"/>
      <c r="AC107" s="239"/>
      <c r="AD107" s="240"/>
      <c r="AE107" s="113"/>
      <c r="AF107" s="102"/>
      <c r="AG107" s="100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71"/>
      <c r="AU107" s="71"/>
      <c r="AV107" s="71"/>
      <c r="AW107" s="71"/>
      <c r="AX107" s="71"/>
      <c r="AY107" s="71"/>
      <c r="AZ107" s="71"/>
    </row>
    <row r="108" spans="1:52" ht="16.5">
      <c r="A108" s="284"/>
      <c r="B108" s="216"/>
      <c r="C108" s="191"/>
      <c r="D108" s="172"/>
      <c r="E108" s="172"/>
      <c r="F108" s="172"/>
      <c r="G108" s="172"/>
      <c r="H108" s="172"/>
      <c r="I108" s="192"/>
      <c r="J108" s="365"/>
      <c r="K108" s="321"/>
      <c r="L108" s="175" t="str">
        <f t="shared" si="312"/>
        <v/>
      </c>
      <c r="M108" s="321"/>
      <c r="N108" s="321"/>
      <c r="O108" s="175" t="str">
        <f t="shared" si="340"/>
        <v/>
      </c>
      <c r="P108" s="321"/>
      <c r="Q108" s="321"/>
      <c r="R108" s="175" t="str">
        <f t="shared" si="341"/>
        <v/>
      </c>
      <c r="S108" s="321"/>
      <c r="T108" s="321"/>
      <c r="U108" s="175" t="str">
        <f t="shared" si="342"/>
        <v/>
      </c>
      <c r="V108" s="236"/>
      <c r="W108" s="236"/>
      <c r="X108" s="175" t="str">
        <f t="shared" si="343"/>
        <v/>
      </c>
      <c r="Y108" s="321" t="s">
        <v>119</v>
      </c>
      <c r="Z108" s="321">
        <v>0.5</v>
      </c>
      <c r="AA108" s="175" t="str">
        <f t="shared" si="344"/>
        <v>公斤</v>
      </c>
      <c r="AB108" s="181"/>
      <c r="AC108" s="239"/>
      <c r="AD108" s="240"/>
      <c r="AE108" s="113"/>
      <c r="AF108" s="102"/>
      <c r="AG108" s="100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71"/>
      <c r="AU108" s="71"/>
      <c r="AV108" s="71"/>
      <c r="AW108" s="71"/>
      <c r="AX108" s="71"/>
      <c r="AY108" s="71"/>
      <c r="AZ108" s="71"/>
    </row>
    <row r="109" spans="1:52" ht="17.25" thickBot="1">
      <c r="A109" s="285"/>
      <c r="B109" s="217"/>
      <c r="C109" s="195"/>
      <c r="D109" s="196"/>
      <c r="E109" s="196"/>
      <c r="F109" s="196"/>
      <c r="G109" s="196"/>
      <c r="H109" s="196"/>
      <c r="I109" s="197"/>
      <c r="J109" s="366"/>
      <c r="K109" s="367"/>
      <c r="L109" s="187" t="str">
        <f t="shared" si="312"/>
        <v/>
      </c>
      <c r="M109" s="367"/>
      <c r="N109" s="367"/>
      <c r="O109" s="187" t="str">
        <f t="shared" si="340"/>
        <v/>
      </c>
      <c r="P109" s="367"/>
      <c r="Q109" s="367"/>
      <c r="R109" s="187" t="str">
        <f t="shared" si="341"/>
        <v/>
      </c>
      <c r="S109" s="367"/>
      <c r="T109" s="367"/>
      <c r="U109" s="187" t="str">
        <f t="shared" si="342"/>
        <v/>
      </c>
      <c r="V109" s="291"/>
      <c r="W109" s="291"/>
      <c r="X109" s="187" t="str">
        <f t="shared" si="343"/>
        <v/>
      </c>
      <c r="Y109" s="367"/>
      <c r="Z109" s="367"/>
      <c r="AA109" s="187" t="str">
        <f t="shared" si="344"/>
        <v/>
      </c>
      <c r="AB109" s="188"/>
      <c r="AC109" s="241"/>
      <c r="AD109" s="242"/>
      <c r="AE109" s="114"/>
      <c r="AF109" s="102"/>
      <c r="AG109" s="100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71"/>
      <c r="AU109" s="71"/>
      <c r="AV109" s="71"/>
      <c r="AW109" s="71"/>
      <c r="AX109" s="71"/>
      <c r="AY109" s="71"/>
      <c r="AZ109" s="71"/>
    </row>
    <row r="110" spans="1:52" ht="16.5">
      <c r="A110" s="283" t="s">
        <v>244</v>
      </c>
      <c r="B110" s="216" t="s">
        <v>108</v>
      </c>
      <c r="C110" s="189">
        <v>6.7</v>
      </c>
      <c r="D110" s="166">
        <v>2.2999999999999998</v>
      </c>
      <c r="E110" s="166">
        <v>2.2000000000000002</v>
      </c>
      <c r="F110" s="166">
        <v>0</v>
      </c>
      <c r="G110" s="166">
        <v>0</v>
      </c>
      <c r="H110" s="166">
        <v>2.4</v>
      </c>
      <c r="I110" s="190">
        <v>800.4</v>
      </c>
      <c r="J110" s="426" t="s">
        <v>163</v>
      </c>
      <c r="K110" s="427"/>
      <c r="L110" s="168"/>
      <c r="M110" s="428" t="s">
        <v>379</v>
      </c>
      <c r="N110" s="427"/>
      <c r="O110" s="168"/>
      <c r="P110" s="428" t="s">
        <v>475</v>
      </c>
      <c r="Q110" s="427"/>
      <c r="R110" s="168"/>
      <c r="S110" s="428" t="s">
        <v>375</v>
      </c>
      <c r="T110" s="427"/>
      <c r="U110" s="168"/>
      <c r="V110" s="441" t="s">
        <v>1</v>
      </c>
      <c r="W110" s="442"/>
      <c r="X110" s="168"/>
      <c r="Y110" s="428" t="s">
        <v>408</v>
      </c>
      <c r="Z110" s="427"/>
      <c r="AA110" s="168"/>
      <c r="AB110" s="169" t="s">
        <v>113</v>
      </c>
      <c r="AC110" s="237"/>
      <c r="AD110" s="238"/>
      <c r="AE110" s="109" t="str">
        <f t="shared" ref="AE110" si="367">A110</f>
        <v>o4</v>
      </c>
      <c r="AF110" s="100" t="str">
        <f t="shared" ref="AF110" si="368">J110</f>
        <v>糙米飯</v>
      </c>
      <c r="AG110" s="100" t="str">
        <f t="shared" ref="AG110" si="369">J111&amp;" "&amp;J112&amp;" "&amp;J113&amp;" "&amp;J114&amp;" "&amp;J115&amp;" "&amp;J116</f>
        <v xml:space="preserve">米 糙米    </v>
      </c>
      <c r="AH110" s="100" t="str">
        <f t="shared" ref="AH110" si="370">M110</f>
        <v>照燒油腐</v>
      </c>
      <c r="AI110" s="100" t="str">
        <f t="shared" ref="AI110" si="371">M111&amp;" "&amp;M112&amp;" "&amp;M113&amp;" "&amp;M114&amp;" "&amp;M115&amp;" "&amp;M116</f>
        <v xml:space="preserve">四角油豆腐 芹菜 胡蘿蔔 薑  </v>
      </c>
      <c r="AJ110" s="100" t="str">
        <f t="shared" ref="AJ110" si="372">P110</f>
        <v>絞若季豆</v>
      </c>
      <c r="AK110" s="100" t="str">
        <f t="shared" ref="AK110" si="373">P111&amp;" "&amp;P112&amp;" "&amp;P113&amp;" "&amp;P114&amp;" "&amp;P115&amp;" "&amp;P116</f>
        <v xml:space="preserve">素肉 冷凍菜豆(莢) 胡蘿蔔 薑  </v>
      </c>
      <c r="AL110" s="100" t="str">
        <f t="shared" ref="AL110" si="374">S110</f>
        <v>筍干凍腐</v>
      </c>
      <c r="AM110" s="100" t="str">
        <f t="shared" ref="AM110" si="375">S111&amp;" "&amp;S112&amp;" "&amp;S113&amp;" "&amp;S114&amp;" "&amp;S115&amp;" "&amp;S116</f>
        <v xml:space="preserve">凍豆腐 麻竹筍干 胡蘿蔔 薑  </v>
      </c>
      <c r="AN110" s="100" t="str">
        <f t="shared" ref="AN110" si="376">V110</f>
        <v>時蔬</v>
      </c>
      <c r="AO110" s="100" t="str">
        <f t="shared" ref="AO110" si="377">V111&amp;" "&amp;V112&amp;" "&amp;V113&amp;" "&amp;V114&amp;" "&amp;V115&amp;" "&amp;V116</f>
        <v xml:space="preserve">蔬菜 薑    </v>
      </c>
      <c r="AP110" s="100" t="str">
        <f t="shared" ref="AP110" si="378">Y110</f>
        <v>紅茶粉圓</v>
      </c>
      <c r="AQ110" s="100" t="str">
        <f t="shared" ref="AQ110" si="379">Y111&amp;" "&amp;Y112&amp;" "&amp;Y113&amp;" "&amp;Y114&amp;" "&amp;Y115&amp;" "&amp;Y116</f>
        <v xml:space="preserve">粉圓 紅茶包 紅砂糖   </v>
      </c>
      <c r="AR110" s="100" t="str">
        <f t="shared" ref="AR110" si="380">AB110</f>
        <v>點心</v>
      </c>
      <c r="AS110" s="100">
        <f t="shared" ref="AS110" si="381">AC110</f>
        <v>0</v>
      </c>
      <c r="AT110" s="101">
        <f t="shared" ref="AT110" si="382">C110</f>
        <v>6.7</v>
      </c>
      <c r="AU110" s="101">
        <f t="shared" ref="AU110" si="383">H110</f>
        <v>2.4</v>
      </c>
      <c r="AV110" s="101">
        <f t="shared" ref="AV110" si="384">E110</f>
        <v>2.2000000000000002</v>
      </c>
      <c r="AW110" s="101">
        <f t="shared" ref="AW110" si="385">D110</f>
        <v>2.2999999999999998</v>
      </c>
      <c r="AX110" s="101">
        <f t="shared" ref="AX110" si="386">F110</f>
        <v>0</v>
      </c>
      <c r="AY110" s="101">
        <f t="shared" ref="AY110" si="387">G110</f>
        <v>0</v>
      </c>
      <c r="AZ110" s="101">
        <f t="shared" ref="AZ110" si="388">I110</f>
        <v>800.4</v>
      </c>
    </row>
    <row r="111" spans="1:52" ht="16.5">
      <c r="A111" s="284"/>
      <c r="B111" s="216"/>
      <c r="C111" s="191"/>
      <c r="D111" s="172"/>
      <c r="E111" s="172"/>
      <c r="F111" s="172"/>
      <c r="G111" s="172"/>
      <c r="H111" s="172"/>
      <c r="I111" s="192"/>
      <c r="J111" s="365" t="s">
        <v>116</v>
      </c>
      <c r="K111" s="321">
        <v>7</v>
      </c>
      <c r="L111" s="175" t="str">
        <f t="shared" si="312"/>
        <v>公斤</v>
      </c>
      <c r="M111" s="321" t="s">
        <v>132</v>
      </c>
      <c r="N111" s="321">
        <v>5.5</v>
      </c>
      <c r="O111" s="175" t="str">
        <f t="shared" si="340"/>
        <v>公斤</v>
      </c>
      <c r="P111" s="321" t="s">
        <v>456</v>
      </c>
      <c r="Q111" s="321">
        <v>1.2</v>
      </c>
      <c r="R111" s="175" t="str">
        <f t="shared" si="341"/>
        <v>公斤</v>
      </c>
      <c r="S111" s="321" t="s">
        <v>147</v>
      </c>
      <c r="T111" s="321">
        <v>3</v>
      </c>
      <c r="U111" s="175" t="str">
        <f t="shared" si="342"/>
        <v>公斤</v>
      </c>
      <c r="V111" s="236" t="s">
        <v>71</v>
      </c>
      <c r="W111" s="236">
        <v>7</v>
      </c>
      <c r="X111" s="175" t="str">
        <f t="shared" si="343"/>
        <v>公斤</v>
      </c>
      <c r="Y111" s="383" t="s">
        <v>214</v>
      </c>
      <c r="Z111" s="383">
        <v>2.5</v>
      </c>
      <c r="AA111" s="175" t="str">
        <f t="shared" si="344"/>
        <v>公斤</v>
      </c>
      <c r="AB111" s="176" t="s">
        <v>113</v>
      </c>
      <c r="AC111" s="239"/>
      <c r="AD111" s="240"/>
      <c r="AE111" s="113"/>
      <c r="AF111" s="102"/>
      <c r="AG111" s="100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71"/>
      <c r="AU111" s="71"/>
      <c r="AV111" s="71"/>
      <c r="AW111" s="71"/>
      <c r="AX111" s="71"/>
      <c r="AY111" s="71"/>
      <c r="AZ111" s="71"/>
    </row>
    <row r="112" spans="1:52" ht="16.5">
      <c r="A112" s="284"/>
      <c r="B112" s="216" t="s">
        <v>109</v>
      </c>
      <c r="C112" s="193">
        <v>6.7</v>
      </c>
      <c r="D112" s="179">
        <v>2</v>
      </c>
      <c r="E112" s="179">
        <v>1.9</v>
      </c>
      <c r="F112" s="179">
        <v>0</v>
      </c>
      <c r="G112" s="179">
        <v>0</v>
      </c>
      <c r="H112" s="179">
        <v>2</v>
      </c>
      <c r="I112" s="194">
        <v>751.9</v>
      </c>
      <c r="J112" s="365" t="s">
        <v>164</v>
      </c>
      <c r="K112" s="321">
        <v>3</v>
      </c>
      <c r="L112" s="175" t="str">
        <f t="shared" si="312"/>
        <v>公斤</v>
      </c>
      <c r="M112" s="321" t="s">
        <v>150</v>
      </c>
      <c r="N112" s="321">
        <v>4</v>
      </c>
      <c r="O112" s="175" t="str">
        <f t="shared" si="340"/>
        <v>公斤</v>
      </c>
      <c r="P112" s="321" t="s">
        <v>170</v>
      </c>
      <c r="Q112" s="321">
        <v>7</v>
      </c>
      <c r="R112" s="175" t="str">
        <f t="shared" si="341"/>
        <v>公斤</v>
      </c>
      <c r="S112" s="321" t="s">
        <v>157</v>
      </c>
      <c r="T112" s="321">
        <v>2</v>
      </c>
      <c r="U112" s="175" t="str">
        <f t="shared" si="342"/>
        <v>公斤</v>
      </c>
      <c r="V112" s="236" t="s">
        <v>122</v>
      </c>
      <c r="W112" s="236">
        <v>0.05</v>
      </c>
      <c r="X112" s="175" t="str">
        <f t="shared" si="343"/>
        <v>公斤</v>
      </c>
      <c r="Y112" s="383" t="s">
        <v>215</v>
      </c>
      <c r="Z112" s="383">
        <v>1</v>
      </c>
      <c r="AA112" s="175" t="str">
        <f t="shared" si="344"/>
        <v>公斤</v>
      </c>
      <c r="AB112" s="181"/>
      <c r="AC112" s="239"/>
      <c r="AD112" s="240"/>
      <c r="AE112" s="113"/>
      <c r="AF112" s="102"/>
      <c r="AG112" s="100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71"/>
      <c r="AU112" s="71"/>
      <c r="AV112" s="71"/>
      <c r="AW112" s="71"/>
      <c r="AX112" s="71"/>
      <c r="AY112" s="71"/>
      <c r="AZ112" s="71"/>
    </row>
    <row r="113" spans="1:52" ht="16.5">
      <c r="A113" s="284"/>
      <c r="B113" s="216"/>
      <c r="C113" s="191"/>
      <c r="D113" s="172"/>
      <c r="E113" s="172"/>
      <c r="F113" s="172"/>
      <c r="G113" s="172"/>
      <c r="H113" s="172"/>
      <c r="I113" s="192"/>
      <c r="J113" s="365"/>
      <c r="K113" s="321"/>
      <c r="L113" s="175" t="str">
        <f t="shared" si="312"/>
        <v/>
      </c>
      <c r="M113" s="321" t="s">
        <v>119</v>
      </c>
      <c r="N113" s="140">
        <v>0.5</v>
      </c>
      <c r="O113" s="175" t="str">
        <f t="shared" si="340"/>
        <v>公斤</v>
      </c>
      <c r="P113" s="321" t="s">
        <v>119</v>
      </c>
      <c r="Q113" s="321">
        <v>0.5</v>
      </c>
      <c r="R113" s="175" t="str">
        <f t="shared" si="341"/>
        <v>公斤</v>
      </c>
      <c r="S113" s="321" t="s">
        <v>119</v>
      </c>
      <c r="T113" s="321">
        <v>0.5</v>
      </c>
      <c r="U113" s="175" t="str">
        <f t="shared" si="342"/>
        <v>公斤</v>
      </c>
      <c r="V113" s="236"/>
      <c r="W113" s="236"/>
      <c r="X113" s="175" t="str">
        <f t="shared" si="343"/>
        <v/>
      </c>
      <c r="Y113" s="383" t="s">
        <v>143</v>
      </c>
      <c r="Z113" s="383">
        <v>1</v>
      </c>
      <c r="AA113" s="175" t="str">
        <f t="shared" si="344"/>
        <v>公斤</v>
      </c>
      <c r="AB113" s="181"/>
      <c r="AC113" s="239"/>
      <c r="AD113" s="240"/>
      <c r="AE113" s="113"/>
      <c r="AF113" s="102"/>
      <c r="AG113" s="100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71"/>
      <c r="AU113" s="71"/>
      <c r="AV113" s="71"/>
      <c r="AW113" s="71"/>
      <c r="AX113" s="71"/>
      <c r="AY113" s="71"/>
      <c r="AZ113" s="71"/>
    </row>
    <row r="114" spans="1:52" ht="16.5">
      <c r="A114" s="284"/>
      <c r="B114" s="216"/>
      <c r="C114" s="191"/>
      <c r="D114" s="172"/>
      <c r="E114" s="172"/>
      <c r="F114" s="172"/>
      <c r="G114" s="172"/>
      <c r="H114" s="172"/>
      <c r="I114" s="192"/>
      <c r="J114" s="365"/>
      <c r="K114" s="321"/>
      <c r="L114" s="175" t="str">
        <f t="shared" si="312"/>
        <v/>
      </c>
      <c r="M114" s="321" t="s">
        <v>122</v>
      </c>
      <c r="N114" s="373">
        <v>0.05</v>
      </c>
      <c r="O114" s="175" t="str">
        <f t="shared" si="340"/>
        <v>公斤</v>
      </c>
      <c r="P114" s="321" t="s">
        <v>122</v>
      </c>
      <c r="Q114" s="321">
        <v>0.05</v>
      </c>
      <c r="R114" s="175" t="str">
        <f t="shared" si="341"/>
        <v>公斤</v>
      </c>
      <c r="S114" s="321" t="s">
        <v>122</v>
      </c>
      <c r="T114" s="321">
        <v>0.05</v>
      </c>
      <c r="U114" s="175" t="str">
        <f t="shared" si="342"/>
        <v>公斤</v>
      </c>
      <c r="V114" s="236"/>
      <c r="W114" s="236"/>
      <c r="X114" s="175" t="str">
        <f t="shared" si="343"/>
        <v/>
      </c>
      <c r="Y114" s="321"/>
      <c r="Z114" s="321"/>
      <c r="AA114" s="175" t="str">
        <f t="shared" si="344"/>
        <v/>
      </c>
      <c r="AB114" s="181"/>
      <c r="AC114" s="239"/>
      <c r="AD114" s="240"/>
      <c r="AE114" s="113"/>
      <c r="AF114" s="102"/>
      <c r="AG114" s="100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71"/>
      <c r="AU114" s="71"/>
      <c r="AV114" s="71"/>
      <c r="AW114" s="71"/>
      <c r="AX114" s="71"/>
      <c r="AY114" s="71"/>
      <c r="AZ114" s="71"/>
    </row>
    <row r="115" spans="1:52" ht="16.5">
      <c r="A115" s="284"/>
      <c r="B115" s="216"/>
      <c r="C115" s="191"/>
      <c r="D115" s="172"/>
      <c r="E115" s="172"/>
      <c r="F115" s="172"/>
      <c r="G115" s="172"/>
      <c r="H115" s="172"/>
      <c r="I115" s="192"/>
      <c r="J115" s="365"/>
      <c r="K115" s="321"/>
      <c r="L115" s="175" t="str">
        <f t="shared" si="312"/>
        <v/>
      </c>
      <c r="M115" s="321"/>
      <c r="N115" s="321"/>
      <c r="O115" s="175" t="str">
        <f t="shared" si="340"/>
        <v/>
      </c>
      <c r="P115" s="321"/>
      <c r="Q115" s="321"/>
      <c r="R115" s="175" t="str">
        <f t="shared" si="341"/>
        <v/>
      </c>
      <c r="S115" s="321"/>
      <c r="T115" s="321"/>
      <c r="U115" s="175" t="str">
        <f t="shared" si="342"/>
        <v/>
      </c>
      <c r="V115" s="236"/>
      <c r="W115" s="236"/>
      <c r="X115" s="175" t="str">
        <f t="shared" si="343"/>
        <v/>
      </c>
      <c r="Y115" s="321"/>
      <c r="Z115" s="321"/>
      <c r="AA115" s="175" t="str">
        <f t="shared" si="344"/>
        <v/>
      </c>
      <c r="AB115" s="181"/>
      <c r="AC115" s="239"/>
      <c r="AD115" s="240"/>
      <c r="AE115" s="113"/>
      <c r="AF115" s="102"/>
      <c r="AG115" s="100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71"/>
      <c r="AU115" s="71"/>
      <c r="AV115" s="71"/>
      <c r="AW115" s="71"/>
      <c r="AX115" s="71"/>
      <c r="AY115" s="71"/>
      <c r="AZ115" s="71"/>
    </row>
    <row r="116" spans="1:52" ht="17.25" thickBot="1">
      <c r="A116" s="285"/>
      <c r="B116" s="217"/>
      <c r="C116" s="195"/>
      <c r="D116" s="196"/>
      <c r="E116" s="196"/>
      <c r="F116" s="196"/>
      <c r="G116" s="196"/>
      <c r="H116" s="196"/>
      <c r="I116" s="197"/>
      <c r="J116" s="366"/>
      <c r="K116" s="367"/>
      <c r="L116" s="187" t="str">
        <f t="shared" si="312"/>
        <v/>
      </c>
      <c r="M116" s="367"/>
      <c r="N116" s="367"/>
      <c r="O116" s="187" t="str">
        <f t="shared" si="340"/>
        <v/>
      </c>
      <c r="P116" s="367"/>
      <c r="Q116" s="367"/>
      <c r="R116" s="187" t="str">
        <f t="shared" si="341"/>
        <v/>
      </c>
      <c r="S116" s="367"/>
      <c r="T116" s="367"/>
      <c r="U116" s="187" t="str">
        <f t="shared" si="342"/>
        <v/>
      </c>
      <c r="V116" s="233"/>
      <c r="W116" s="233"/>
      <c r="X116" s="187" t="str">
        <f t="shared" si="343"/>
        <v/>
      </c>
      <c r="Y116" s="367"/>
      <c r="Z116" s="367"/>
      <c r="AA116" s="187" t="str">
        <f t="shared" si="344"/>
        <v/>
      </c>
      <c r="AB116" s="188"/>
      <c r="AC116" s="241"/>
      <c r="AD116" s="242"/>
      <c r="AE116" s="114"/>
      <c r="AF116" s="102"/>
      <c r="AG116" s="100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71"/>
      <c r="AU116" s="71"/>
      <c r="AV116" s="71"/>
      <c r="AW116" s="71"/>
      <c r="AX116" s="71"/>
      <c r="AY116" s="71"/>
      <c r="AZ116" s="71"/>
    </row>
    <row r="117" spans="1:52" ht="16.5">
      <c r="A117" s="283" t="s">
        <v>245</v>
      </c>
      <c r="B117" s="216" t="s">
        <v>108</v>
      </c>
      <c r="C117" s="189">
        <v>5.2</v>
      </c>
      <c r="D117" s="166">
        <v>2.6</v>
      </c>
      <c r="E117" s="166">
        <v>2.2999999999999998</v>
      </c>
      <c r="F117" s="166">
        <v>0</v>
      </c>
      <c r="G117" s="166">
        <v>0</v>
      </c>
      <c r="H117" s="166">
        <v>2.8</v>
      </c>
      <c r="I117" s="190">
        <v>747.9</v>
      </c>
      <c r="J117" s="426" t="s">
        <v>178</v>
      </c>
      <c r="K117" s="447"/>
      <c r="L117" s="168"/>
      <c r="M117" s="446" t="s">
        <v>457</v>
      </c>
      <c r="N117" s="447"/>
      <c r="O117" s="168"/>
      <c r="P117" s="400" t="s">
        <v>335</v>
      </c>
      <c r="Q117" s="401"/>
      <c r="R117" s="168"/>
      <c r="S117" s="453" t="s">
        <v>499</v>
      </c>
      <c r="T117" s="454"/>
      <c r="U117" s="168"/>
      <c r="V117" s="430" t="s">
        <v>1</v>
      </c>
      <c r="W117" s="431"/>
      <c r="X117" s="168"/>
      <c r="Y117" s="330" t="s">
        <v>228</v>
      </c>
      <c r="Z117" s="331"/>
      <c r="AA117" s="168"/>
      <c r="AB117" s="169" t="s">
        <v>113</v>
      </c>
      <c r="AC117" s="237" t="s">
        <v>142</v>
      </c>
      <c r="AD117" s="238"/>
      <c r="AE117" s="109" t="str">
        <f t="shared" ref="AE117" si="389">A117</f>
        <v>o5</v>
      </c>
      <c r="AF117" s="100" t="str">
        <f t="shared" ref="AF117" si="390">J117</f>
        <v>小米飯</v>
      </c>
      <c r="AG117" s="100" t="str">
        <f t="shared" ref="AG117" si="391">J118&amp;" "&amp;J119&amp;" "&amp;J120&amp;" "&amp;J121&amp;" "&amp;J122&amp;" "&amp;J123</f>
        <v xml:space="preserve">米 小米    </v>
      </c>
      <c r="AH117" s="100" t="str">
        <f t="shared" ref="AH117" si="392">M117</f>
        <v>茄汁麵腸</v>
      </c>
      <c r="AI117" s="100" t="str">
        <f t="shared" ref="AI117" si="393">M118&amp;" "&amp;M119&amp;" "&amp;M120&amp;" "&amp;M121&amp;" "&amp;M122&amp;" "&amp;M123</f>
        <v xml:space="preserve">麵腸 胡蘿蔔 薑 大番茄  </v>
      </c>
      <c r="AJ117" s="100" t="str">
        <f t="shared" ref="AJ117" si="394">P117</f>
        <v>鮮菇油腐</v>
      </c>
      <c r="AK117" s="100" t="str">
        <f t="shared" ref="AK117" si="395">P118&amp;" "&amp;P119&amp;" "&amp;P120&amp;" "&amp;P121&amp;" "&amp;P122&amp;" "&amp;P123</f>
        <v xml:space="preserve">鴻喜菇 油豆腐 胡蘿蔔 薑  </v>
      </c>
      <c r="AL117" s="100" t="str">
        <f t="shared" ref="AL117" si="396">S117</f>
        <v>時瓜若末</v>
      </c>
      <c r="AM117" s="100" t="str">
        <f t="shared" ref="AM117" si="397">S118&amp;" "&amp;S119&amp;" "&amp;S120&amp;" "&amp;S121&amp;" "&amp;S122&amp;" "&amp;S123</f>
        <v xml:space="preserve">素絞肉 時瓜 胡蘿蔔 薑  </v>
      </c>
      <c r="AN117" s="100" t="str">
        <f t="shared" ref="AN117" si="398">V117</f>
        <v>時蔬</v>
      </c>
      <c r="AO117" s="100" t="str">
        <f t="shared" ref="AO117" si="399">V118&amp;" "&amp;V119&amp;" "&amp;V120&amp;" "&amp;V121&amp;" "&amp;V122&amp;" "&amp;V123</f>
        <v xml:space="preserve">蔬菜 薑    </v>
      </c>
      <c r="AP117" s="100" t="str">
        <f t="shared" ref="AP117" si="400">Y117</f>
        <v>味噌海芽湯</v>
      </c>
      <c r="AQ117" s="100" t="str">
        <f t="shared" ref="AQ117" si="401">Y118&amp;" "&amp;Y119&amp;" "&amp;Y120&amp;" "&amp;Y121&amp;" "&amp;Y122&amp;" "&amp;Y123</f>
        <v xml:space="preserve">乾裙帶菜 味噌 白蘿蔔 薑  </v>
      </c>
      <c r="AR117" s="100" t="str">
        <f t="shared" ref="AR117" si="402">AB117</f>
        <v>點心</v>
      </c>
      <c r="AS117" s="100" t="str">
        <f t="shared" ref="AS117" si="403">AC117</f>
        <v>有機豆奶</v>
      </c>
      <c r="AT117" s="101">
        <f t="shared" ref="AT117" si="404">C117</f>
        <v>5.2</v>
      </c>
      <c r="AU117" s="101">
        <f t="shared" ref="AU117" si="405">H117</f>
        <v>2.8</v>
      </c>
      <c r="AV117" s="101">
        <f t="shared" ref="AV117" si="406">E117</f>
        <v>2.2999999999999998</v>
      </c>
      <c r="AW117" s="101">
        <f t="shared" ref="AW117" si="407">D117</f>
        <v>2.6</v>
      </c>
      <c r="AX117" s="101">
        <f t="shared" ref="AX117" si="408">F117</f>
        <v>0</v>
      </c>
      <c r="AY117" s="101">
        <f t="shared" ref="AY117" si="409">G117</f>
        <v>0</v>
      </c>
      <c r="AZ117" s="101">
        <f t="shared" ref="AZ117" si="410">I117</f>
        <v>747.9</v>
      </c>
    </row>
    <row r="118" spans="1:52" ht="16.5">
      <c r="A118" s="284"/>
      <c r="B118" s="216"/>
      <c r="C118" s="191"/>
      <c r="D118" s="172"/>
      <c r="E118" s="172"/>
      <c r="F118" s="172"/>
      <c r="G118" s="172"/>
      <c r="H118" s="172"/>
      <c r="I118" s="192"/>
      <c r="J118" s="371" t="s">
        <v>116</v>
      </c>
      <c r="K118" s="372">
        <v>10</v>
      </c>
      <c r="L118" s="175" t="str">
        <f t="shared" si="312"/>
        <v>公斤</v>
      </c>
      <c r="M118" s="372" t="s">
        <v>441</v>
      </c>
      <c r="N118" s="372">
        <v>7</v>
      </c>
      <c r="O118" s="175" t="str">
        <f t="shared" si="340"/>
        <v>公斤</v>
      </c>
      <c r="P118" s="159" t="s">
        <v>336</v>
      </c>
      <c r="Q118" s="159">
        <v>3</v>
      </c>
      <c r="R118" s="175" t="str">
        <f t="shared" si="341"/>
        <v>公斤</v>
      </c>
      <c r="S118" s="383" t="s">
        <v>221</v>
      </c>
      <c r="T118" s="379">
        <v>0.4</v>
      </c>
      <c r="U118" s="175" t="str">
        <f t="shared" si="342"/>
        <v>公斤</v>
      </c>
      <c r="V118" s="182" t="s">
        <v>71</v>
      </c>
      <c r="W118" s="182">
        <v>7</v>
      </c>
      <c r="X118" s="175" t="str">
        <f t="shared" si="343"/>
        <v>公斤</v>
      </c>
      <c r="Y118" s="354" t="s">
        <v>192</v>
      </c>
      <c r="Z118" s="355">
        <v>0.1</v>
      </c>
      <c r="AA118" s="175" t="str">
        <f t="shared" si="344"/>
        <v>公斤</v>
      </c>
      <c r="AB118" s="176" t="s">
        <v>113</v>
      </c>
      <c r="AC118" s="239" t="s">
        <v>142</v>
      </c>
      <c r="AD118" s="240"/>
      <c r="AE118" s="113"/>
      <c r="AF118" s="102"/>
      <c r="AG118" s="100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71"/>
      <c r="AU118" s="71"/>
      <c r="AV118" s="71"/>
      <c r="AW118" s="71"/>
      <c r="AX118" s="71"/>
      <c r="AY118" s="71"/>
      <c r="AZ118" s="71"/>
    </row>
    <row r="119" spans="1:52" ht="16.5">
      <c r="A119" s="284"/>
      <c r="B119" s="216" t="s">
        <v>109</v>
      </c>
      <c r="C119" s="193">
        <v>5.2</v>
      </c>
      <c r="D119" s="179">
        <v>2.1</v>
      </c>
      <c r="E119" s="179">
        <v>1.6</v>
      </c>
      <c r="F119" s="179">
        <v>0</v>
      </c>
      <c r="G119" s="179">
        <v>0</v>
      </c>
      <c r="H119" s="179">
        <v>2.5</v>
      </c>
      <c r="I119" s="194">
        <v>684.5</v>
      </c>
      <c r="J119" s="371" t="s">
        <v>179</v>
      </c>
      <c r="K119" s="372">
        <v>0.4</v>
      </c>
      <c r="L119" s="175" t="str">
        <f t="shared" si="312"/>
        <v>公斤</v>
      </c>
      <c r="M119" s="372" t="s">
        <v>119</v>
      </c>
      <c r="N119" s="372">
        <v>1</v>
      </c>
      <c r="O119" s="175" t="str">
        <f t="shared" si="340"/>
        <v>公斤</v>
      </c>
      <c r="P119" s="250" t="s">
        <v>202</v>
      </c>
      <c r="Q119" s="159">
        <v>2.7</v>
      </c>
      <c r="R119" s="175" t="str">
        <f t="shared" si="341"/>
        <v>公斤</v>
      </c>
      <c r="S119" s="383" t="s">
        <v>125</v>
      </c>
      <c r="T119" s="379">
        <v>6</v>
      </c>
      <c r="U119" s="175" t="str">
        <f t="shared" si="342"/>
        <v>公斤</v>
      </c>
      <c r="V119" s="182" t="s">
        <v>122</v>
      </c>
      <c r="W119" s="182">
        <v>0.05</v>
      </c>
      <c r="X119" s="175" t="str">
        <f t="shared" si="343"/>
        <v>公斤</v>
      </c>
      <c r="Y119" s="355" t="s">
        <v>148</v>
      </c>
      <c r="Z119" s="355">
        <v>1</v>
      </c>
      <c r="AA119" s="175" t="str">
        <f t="shared" si="344"/>
        <v>公斤</v>
      </c>
      <c r="AB119" s="181"/>
      <c r="AC119" s="239"/>
      <c r="AD119" s="240"/>
      <c r="AE119" s="113"/>
      <c r="AF119" s="102"/>
      <c r="AG119" s="100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71"/>
      <c r="AU119" s="71"/>
      <c r="AV119" s="71"/>
      <c r="AW119" s="71"/>
      <c r="AX119" s="71"/>
      <c r="AY119" s="71"/>
      <c r="AZ119" s="71"/>
    </row>
    <row r="120" spans="1:52" ht="16.5">
      <c r="A120" s="284"/>
      <c r="B120" s="216"/>
      <c r="C120" s="191"/>
      <c r="D120" s="172"/>
      <c r="E120" s="172"/>
      <c r="F120" s="172"/>
      <c r="G120" s="172"/>
      <c r="H120" s="172"/>
      <c r="I120" s="192"/>
      <c r="J120" s="371"/>
      <c r="K120" s="372"/>
      <c r="L120" s="175" t="str">
        <f t="shared" si="312"/>
        <v/>
      </c>
      <c r="M120" s="372" t="s">
        <v>122</v>
      </c>
      <c r="N120" s="372">
        <v>0.05</v>
      </c>
      <c r="O120" s="175" t="str">
        <f t="shared" si="340"/>
        <v>公斤</v>
      </c>
      <c r="P120" s="379" t="s">
        <v>268</v>
      </c>
      <c r="Q120" s="379">
        <v>0.5</v>
      </c>
      <c r="R120" s="175" t="str">
        <f t="shared" si="341"/>
        <v>公斤</v>
      </c>
      <c r="S120" s="379" t="s">
        <v>268</v>
      </c>
      <c r="T120" s="379">
        <v>0.5</v>
      </c>
      <c r="U120" s="175" t="str">
        <f t="shared" si="342"/>
        <v>公斤</v>
      </c>
      <c r="V120" s="182"/>
      <c r="W120" s="182"/>
      <c r="X120" s="175" t="str">
        <f t="shared" si="343"/>
        <v/>
      </c>
      <c r="Y120" s="354" t="s">
        <v>124</v>
      </c>
      <c r="Z120" s="355">
        <v>3</v>
      </c>
      <c r="AA120" s="175" t="str">
        <f t="shared" si="344"/>
        <v>公斤</v>
      </c>
      <c r="AB120" s="181"/>
      <c r="AC120" s="239"/>
      <c r="AD120" s="240"/>
      <c r="AE120" s="113"/>
      <c r="AF120" s="102"/>
      <c r="AG120" s="100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71"/>
      <c r="AU120" s="71"/>
      <c r="AV120" s="71"/>
      <c r="AW120" s="71"/>
      <c r="AX120" s="71"/>
      <c r="AY120" s="71"/>
      <c r="AZ120" s="71"/>
    </row>
    <row r="121" spans="1:52" ht="16.5">
      <c r="A121" s="284"/>
      <c r="B121" s="216"/>
      <c r="C121" s="191"/>
      <c r="D121" s="172"/>
      <c r="E121" s="172"/>
      <c r="F121" s="172"/>
      <c r="G121" s="172"/>
      <c r="H121" s="172"/>
      <c r="I121" s="192"/>
      <c r="J121" s="371"/>
      <c r="K121" s="372"/>
      <c r="L121" s="175" t="str">
        <f t="shared" si="312"/>
        <v/>
      </c>
      <c r="M121" s="379" t="s">
        <v>298</v>
      </c>
      <c r="N121" s="379">
        <v>1</v>
      </c>
      <c r="O121" s="175" t="str">
        <f t="shared" si="340"/>
        <v>公斤</v>
      </c>
      <c r="P121" s="372" t="s">
        <v>122</v>
      </c>
      <c r="Q121" s="372">
        <v>0.05</v>
      </c>
      <c r="R121" s="175" t="str">
        <f t="shared" si="341"/>
        <v>公斤</v>
      </c>
      <c r="S121" s="372" t="s">
        <v>122</v>
      </c>
      <c r="T121" s="372">
        <v>0.05</v>
      </c>
      <c r="U121" s="175" t="str">
        <f t="shared" si="342"/>
        <v>公斤</v>
      </c>
      <c r="V121" s="182"/>
      <c r="W121" s="182"/>
      <c r="X121" s="175" t="str">
        <f t="shared" si="343"/>
        <v/>
      </c>
      <c r="Y121" s="354" t="s">
        <v>122</v>
      </c>
      <c r="Z121" s="356">
        <v>0.05</v>
      </c>
      <c r="AA121" s="175" t="str">
        <f t="shared" si="344"/>
        <v>公斤</v>
      </c>
      <c r="AB121" s="181"/>
      <c r="AC121" s="239"/>
      <c r="AD121" s="240"/>
      <c r="AE121" s="113"/>
      <c r="AF121" s="102"/>
      <c r="AG121" s="100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71"/>
      <c r="AU121" s="71"/>
      <c r="AV121" s="71"/>
      <c r="AW121" s="71"/>
      <c r="AX121" s="71"/>
      <c r="AY121" s="71"/>
      <c r="AZ121" s="71"/>
    </row>
    <row r="122" spans="1:52" ht="16.5">
      <c r="A122" s="284"/>
      <c r="B122" s="216"/>
      <c r="C122" s="191"/>
      <c r="D122" s="172"/>
      <c r="E122" s="172"/>
      <c r="F122" s="172"/>
      <c r="G122" s="172"/>
      <c r="H122" s="172"/>
      <c r="I122" s="192"/>
      <c r="J122" s="365"/>
      <c r="K122" s="321"/>
      <c r="L122" s="175" t="str">
        <f t="shared" si="312"/>
        <v/>
      </c>
      <c r="M122" s="321"/>
      <c r="N122" s="321"/>
      <c r="O122" s="175" t="str">
        <f t="shared" si="340"/>
        <v/>
      </c>
      <c r="P122" s="321"/>
      <c r="Q122" s="321"/>
      <c r="R122" s="175" t="str">
        <f t="shared" si="341"/>
        <v/>
      </c>
      <c r="S122" s="321"/>
      <c r="T122" s="321"/>
      <c r="U122" s="175" t="str">
        <f t="shared" si="342"/>
        <v/>
      </c>
      <c r="V122" s="182"/>
      <c r="W122" s="182"/>
      <c r="X122" s="175" t="str">
        <f t="shared" si="343"/>
        <v/>
      </c>
      <c r="Y122" s="321"/>
      <c r="Z122" s="321"/>
      <c r="AA122" s="175" t="str">
        <f t="shared" si="344"/>
        <v/>
      </c>
      <c r="AB122" s="181"/>
      <c r="AC122" s="239"/>
      <c r="AD122" s="240"/>
      <c r="AE122" s="113"/>
      <c r="AF122" s="102"/>
      <c r="AG122" s="100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71"/>
      <c r="AU122" s="71"/>
      <c r="AV122" s="71"/>
      <c r="AW122" s="71"/>
      <c r="AX122" s="71"/>
      <c r="AY122" s="71"/>
      <c r="AZ122" s="71"/>
    </row>
    <row r="123" spans="1:52" ht="17.25" thickBot="1">
      <c r="A123" s="285"/>
      <c r="B123" s="217"/>
      <c r="C123" s="195"/>
      <c r="D123" s="196"/>
      <c r="E123" s="196"/>
      <c r="F123" s="196"/>
      <c r="G123" s="196"/>
      <c r="H123" s="196"/>
      <c r="I123" s="197"/>
      <c r="J123" s="366"/>
      <c r="K123" s="367"/>
      <c r="L123" s="187" t="str">
        <f t="shared" si="312"/>
        <v/>
      </c>
      <c r="M123" s="367"/>
      <c r="N123" s="367"/>
      <c r="O123" s="187" t="str">
        <f t="shared" si="340"/>
        <v/>
      </c>
      <c r="P123" s="367"/>
      <c r="Q123" s="367"/>
      <c r="R123" s="187" t="str">
        <f t="shared" si="341"/>
        <v/>
      </c>
      <c r="S123" s="367"/>
      <c r="T123" s="367"/>
      <c r="U123" s="187" t="str">
        <f t="shared" si="342"/>
        <v/>
      </c>
      <c r="V123" s="233"/>
      <c r="W123" s="233"/>
      <c r="X123" s="187" t="str">
        <f t="shared" si="343"/>
        <v/>
      </c>
      <c r="Y123" s="367"/>
      <c r="Z123" s="367"/>
      <c r="AA123" s="187" t="str">
        <f t="shared" si="344"/>
        <v/>
      </c>
      <c r="AB123" s="188"/>
      <c r="AC123" s="241"/>
      <c r="AD123" s="242"/>
      <c r="AE123" s="114"/>
      <c r="AF123" s="102"/>
      <c r="AG123" s="100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71"/>
      <c r="AU123" s="71"/>
      <c r="AV123" s="71"/>
      <c r="AW123" s="71"/>
      <c r="AX123" s="71"/>
      <c r="AY123" s="71"/>
      <c r="AZ123" s="71"/>
    </row>
    <row r="124" spans="1:52" ht="16.5">
      <c r="A124" s="283" t="s">
        <v>246</v>
      </c>
      <c r="B124" s="216" t="s">
        <v>108</v>
      </c>
      <c r="C124" s="189">
        <v>5</v>
      </c>
      <c r="D124" s="166">
        <v>2.2999999999999998</v>
      </c>
      <c r="E124" s="166">
        <v>2</v>
      </c>
      <c r="F124" s="166">
        <v>0</v>
      </c>
      <c r="G124" s="166">
        <v>0</v>
      </c>
      <c r="H124" s="166">
        <v>2.6</v>
      </c>
      <c r="I124" s="190">
        <v>698.3</v>
      </c>
      <c r="J124" s="426" t="s">
        <v>152</v>
      </c>
      <c r="K124" s="427"/>
      <c r="L124" s="168"/>
      <c r="M124" s="428" t="s">
        <v>458</v>
      </c>
      <c r="N124" s="427"/>
      <c r="O124" s="168"/>
      <c r="P124" s="428" t="s">
        <v>337</v>
      </c>
      <c r="Q124" s="427"/>
      <c r="R124" s="168"/>
      <c r="S124" s="428" t="s">
        <v>377</v>
      </c>
      <c r="T124" s="427"/>
      <c r="U124" s="168"/>
      <c r="V124" s="430" t="s">
        <v>1</v>
      </c>
      <c r="W124" s="431"/>
      <c r="X124" s="168"/>
      <c r="Y124" s="428" t="s">
        <v>520</v>
      </c>
      <c r="Z124" s="427"/>
      <c r="AA124" s="168"/>
      <c r="AB124" s="169" t="s">
        <v>113</v>
      </c>
      <c r="AC124" s="237"/>
      <c r="AD124" s="238"/>
      <c r="AE124" s="109" t="str">
        <f t="shared" ref="AE124" si="411">A124</f>
        <v>p1</v>
      </c>
      <c r="AF124" s="100" t="str">
        <f t="shared" ref="AF124" si="412">J124</f>
        <v>白米飯</v>
      </c>
      <c r="AG124" s="100" t="str">
        <f t="shared" ref="AG124" si="413">J125&amp;" "&amp;J126&amp;" "&amp;J127&amp;" "&amp;J128&amp;" "&amp;J129&amp;" "&amp;J130</f>
        <v xml:space="preserve">米     </v>
      </c>
      <c r="AH124" s="100" t="str">
        <f t="shared" ref="AH124" si="414">M124</f>
        <v>黑椒絞若</v>
      </c>
      <c r="AI124" s="100" t="str">
        <f t="shared" ref="AI124" si="415">M125&amp;" "&amp;M126&amp;" "&amp;M127&amp;" "&amp;M128&amp;" "&amp;M129&amp;" "&amp;M130</f>
        <v xml:space="preserve">素肉 芹菜 胡蘿蔔 黑胡椒粒  </v>
      </c>
      <c r="AJ124" s="100" t="str">
        <f t="shared" ref="AJ124" si="416">P124</f>
        <v>時蔬蛋香</v>
      </c>
      <c r="AK124" s="100" t="str">
        <f t="shared" ref="AK124" si="417">P125&amp;" "&amp;P126&amp;" "&amp;P127&amp;" "&amp;P128&amp;" "&amp;P129&amp;" "&amp;P130</f>
        <v xml:space="preserve">雞蛋 時蔬 薑   </v>
      </c>
      <c r="AL124" s="100" t="str">
        <f t="shared" ref="AL124" si="418">S124</f>
        <v>塔香海絲</v>
      </c>
      <c r="AM124" s="100" t="str">
        <f t="shared" ref="AM124" si="419">S125&amp;" "&amp;S126&amp;" "&amp;S127&amp;" "&amp;S128&amp;" "&amp;S129&amp;" "&amp;S130</f>
        <v xml:space="preserve">海帶絲 九層塔 薑   </v>
      </c>
      <c r="AN124" s="100" t="str">
        <f t="shared" ref="AN124" si="420">V124</f>
        <v>時蔬</v>
      </c>
      <c r="AO124" s="100" t="str">
        <f t="shared" ref="AO124" si="421">V125&amp;" "&amp;V126&amp;" "&amp;V127&amp;" "&amp;V128&amp;" "&amp;V129&amp;" "&amp;V130</f>
        <v xml:space="preserve">蔬菜 薑    </v>
      </c>
      <c r="AP124" s="100" t="str">
        <f t="shared" ref="AP124" si="422">Y124</f>
        <v>素丸湯</v>
      </c>
      <c r="AQ124" s="100" t="str">
        <f t="shared" ref="AQ124" si="423">Y125&amp;" "&amp;Y126&amp;" "&amp;Y127&amp;" "&amp;Y128&amp;" "&amp;Y129&amp;" "&amp;Y130</f>
        <v xml:space="preserve">素丸 白蘿蔔 薑   </v>
      </c>
      <c r="AR124" s="100" t="str">
        <f t="shared" ref="AR124" si="424">AB124</f>
        <v>點心</v>
      </c>
      <c r="AS124" s="100">
        <f t="shared" ref="AS124" si="425">AC124</f>
        <v>0</v>
      </c>
      <c r="AT124" s="101">
        <f t="shared" ref="AT124" si="426">C124</f>
        <v>5</v>
      </c>
      <c r="AU124" s="101">
        <f t="shared" ref="AU124" si="427">H124</f>
        <v>2.6</v>
      </c>
      <c r="AV124" s="101">
        <f t="shared" ref="AV124" si="428">E124</f>
        <v>2</v>
      </c>
      <c r="AW124" s="101">
        <f t="shared" ref="AW124" si="429">D124</f>
        <v>2.2999999999999998</v>
      </c>
      <c r="AX124" s="101">
        <f t="shared" ref="AX124" si="430">F124</f>
        <v>0</v>
      </c>
      <c r="AY124" s="101">
        <f t="shared" ref="AY124" si="431">G124</f>
        <v>0</v>
      </c>
      <c r="AZ124" s="101">
        <f t="shared" ref="AZ124" si="432">I124</f>
        <v>698.3</v>
      </c>
    </row>
    <row r="125" spans="1:52" ht="16.5">
      <c r="A125" s="284"/>
      <c r="B125" s="216"/>
      <c r="C125" s="191"/>
      <c r="D125" s="172"/>
      <c r="E125" s="172"/>
      <c r="F125" s="172"/>
      <c r="G125" s="172"/>
      <c r="H125" s="172"/>
      <c r="I125" s="192"/>
      <c r="J125" s="365" t="s">
        <v>116</v>
      </c>
      <c r="K125" s="321">
        <v>10</v>
      </c>
      <c r="L125" s="175" t="str">
        <f t="shared" si="312"/>
        <v>公斤</v>
      </c>
      <c r="M125" s="321" t="s">
        <v>456</v>
      </c>
      <c r="N125" s="321">
        <v>2</v>
      </c>
      <c r="O125" s="175" t="str">
        <f t="shared" si="340"/>
        <v>公斤</v>
      </c>
      <c r="P125" s="321" t="s">
        <v>120</v>
      </c>
      <c r="Q125" s="321">
        <v>3</v>
      </c>
      <c r="R125" s="175" t="str">
        <f t="shared" si="341"/>
        <v>公斤</v>
      </c>
      <c r="S125" s="321" t="s">
        <v>378</v>
      </c>
      <c r="T125" s="321">
        <v>1.2</v>
      </c>
      <c r="U125" s="175" t="str">
        <f t="shared" si="342"/>
        <v>公斤</v>
      </c>
      <c r="V125" s="182" t="s">
        <v>71</v>
      </c>
      <c r="W125" s="182">
        <v>7</v>
      </c>
      <c r="X125" s="175" t="str">
        <f t="shared" si="343"/>
        <v>公斤</v>
      </c>
      <c r="Y125" s="321" t="s">
        <v>521</v>
      </c>
      <c r="Z125" s="321">
        <v>2</v>
      </c>
      <c r="AA125" s="175" t="str">
        <f t="shared" si="344"/>
        <v>公斤</v>
      </c>
      <c r="AB125" s="176" t="s">
        <v>113</v>
      </c>
      <c r="AC125" s="239"/>
      <c r="AD125" s="240"/>
      <c r="AE125" s="113"/>
      <c r="AF125" s="102"/>
      <c r="AG125" s="100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71"/>
      <c r="AU125" s="71"/>
      <c r="AV125" s="71"/>
      <c r="AW125" s="71"/>
      <c r="AX125" s="71"/>
      <c r="AY125" s="71"/>
      <c r="AZ125" s="71"/>
    </row>
    <row r="126" spans="1:52" ht="16.5">
      <c r="A126" s="284"/>
      <c r="B126" s="216" t="s">
        <v>109</v>
      </c>
      <c r="C126" s="193">
        <v>5</v>
      </c>
      <c r="D126" s="179">
        <v>2.1</v>
      </c>
      <c r="E126" s="179">
        <v>1.6</v>
      </c>
      <c r="F126" s="179">
        <v>0</v>
      </c>
      <c r="G126" s="179">
        <v>0</v>
      </c>
      <c r="H126" s="179">
        <v>2.6</v>
      </c>
      <c r="I126" s="194">
        <v>678.3</v>
      </c>
      <c r="J126" s="365"/>
      <c r="K126" s="321"/>
      <c r="L126" s="175" t="str">
        <f t="shared" si="312"/>
        <v/>
      </c>
      <c r="M126" s="321" t="s">
        <v>150</v>
      </c>
      <c r="N126" s="321">
        <v>2</v>
      </c>
      <c r="O126" s="175" t="str">
        <f t="shared" si="340"/>
        <v>公斤</v>
      </c>
      <c r="P126" s="321" t="s">
        <v>1</v>
      </c>
      <c r="Q126" s="321">
        <v>3.5</v>
      </c>
      <c r="R126" s="175" t="str">
        <f t="shared" si="341"/>
        <v>公斤</v>
      </c>
      <c r="S126" s="321" t="s">
        <v>129</v>
      </c>
      <c r="T126" s="321">
        <v>0.5</v>
      </c>
      <c r="U126" s="175" t="str">
        <f t="shared" si="342"/>
        <v>公斤</v>
      </c>
      <c r="V126" s="182" t="s">
        <v>122</v>
      </c>
      <c r="W126" s="182">
        <v>0.05</v>
      </c>
      <c r="X126" s="175" t="str">
        <f t="shared" si="343"/>
        <v>公斤</v>
      </c>
      <c r="Y126" s="321" t="s">
        <v>124</v>
      </c>
      <c r="Z126" s="321">
        <v>2</v>
      </c>
      <c r="AA126" s="175" t="str">
        <f t="shared" si="344"/>
        <v>公斤</v>
      </c>
      <c r="AB126" s="181"/>
      <c r="AC126" s="239"/>
      <c r="AD126" s="240"/>
      <c r="AE126" s="113"/>
      <c r="AF126" s="102"/>
      <c r="AG126" s="100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71"/>
      <c r="AU126" s="71"/>
      <c r="AV126" s="71"/>
      <c r="AW126" s="71"/>
      <c r="AX126" s="71"/>
      <c r="AY126" s="71"/>
      <c r="AZ126" s="71"/>
    </row>
    <row r="127" spans="1:52" ht="16.5">
      <c r="A127" s="284"/>
      <c r="B127" s="216"/>
      <c r="C127" s="191"/>
      <c r="D127" s="172"/>
      <c r="E127" s="172"/>
      <c r="F127" s="172"/>
      <c r="G127" s="172"/>
      <c r="H127" s="172"/>
      <c r="I127" s="192"/>
      <c r="J127" s="365"/>
      <c r="K127" s="321"/>
      <c r="L127" s="175" t="str">
        <f t="shared" si="312"/>
        <v/>
      </c>
      <c r="M127" s="321" t="s">
        <v>119</v>
      </c>
      <c r="N127" s="140">
        <v>1</v>
      </c>
      <c r="O127" s="175" t="str">
        <f t="shared" si="340"/>
        <v>公斤</v>
      </c>
      <c r="P127" s="321" t="s">
        <v>122</v>
      </c>
      <c r="Q127" s="321">
        <v>0.05</v>
      </c>
      <c r="R127" s="175" t="str">
        <f t="shared" si="341"/>
        <v>公斤</v>
      </c>
      <c r="S127" s="321" t="s">
        <v>122</v>
      </c>
      <c r="T127" s="321">
        <v>0.05</v>
      </c>
      <c r="U127" s="175" t="str">
        <f t="shared" si="342"/>
        <v>公斤</v>
      </c>
      <c r="V127" s="182"/>
      <c r="W127" s="182"/>
      <c r="X127" s="175" t="str">
        <f t="shared" si="343"/>
        <v/>
      </c>
      <c r="Y127" s="321" t="s">
        <v>122</v>
      </c>
      <c r="Z127" s="321">
        <v>0.1</v>
      </c>
      <c r="AA127" s="175" t="str">
        <f t="shared" si="344"/>
        <v>公斤</v>
      </c>
      <c r="AB127" s="181"/>
      <c r="AC127" s="239"/>
      <c r="AD127" s="240"/>
      <c r="AE127" s="113"/>
      <c r="AF127" s="102"/>
      <c r="AG127" s="100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71"/>
      <c r="AU127" s="71"/>
      <c r="AV127" s="71"/>
      <c r="AW127" s="71"/>
      <c r="AX127" s="71"/>
      <c r="AY127" s="71"/>
      <c r="AZ127" s="71"/>
    </row>
    <row r="128" spans="1:52" ht="16.5">
      <c r="A128" s="284"/>
      <c r="B128" s="216"/>
      <c r="C128" s="191"/>
      <c r="D128" s="172"/>
      <c r="E128" s="172"/>
      <c r="F128" s="172"/>
      <c r="G128" s="172"/>
      <c r="H128" s="172"/>
      <c r="I128" s="192"/>
      <c r="J128" s="365"/>
      <c r="K128" s="321"/>
      <c r="L128" s="175" t="str">
        <f t="shared" si="312"/>
        <v/>
      </c>
      <c r="M128" s="321" t="s">
        <v>301</v>
      </c>
      <c r="N128" s="373">
        <v>0.1</v>
      </c>
      <c r="O128" s="175" t="str">
        <f t="shared" si="340"/>
        <v>公斤</v>
      </c>
      <c r="P128" s="321"/>
      <c r="Q128" s="321"/>
      <c r="R128" s="175" t="str">
        <f t="shared" si="341"/>
        <v/>
      </c>
      <c r="S128" s="321"/>
      <c r="T128" s="321"/>
      <c r="U128" s="175" t="str">
        <f t="shared" si="342"/>
        <v/>
      </c>
      <c r="V128" s="182"/>
      <c r="W128" s="182"/>
      <c r="X128" s="175" t="str">
        <f t="shared" si="343"/>
        <v/>
      </c>
      <c r="Y128" s="321"/>
      <c r="Z128" s="321"/>
      <c r="AA128" s="175" t="str">
        <f t="shared" si="344"/>
        <v/>
      </c>
      <c r="AB128" s="181"/>
      <c r="AC128" s="239"/>
      <c r="AD128" s="240"/>
      <c r="AE128" s="113"/>
      <c r="AF128" s="102"/>
      <c r="AG128" s="100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71"/>
      <c r="AU128" s="71"/>
      <c r="AV128" s="71"/>
      <c r="AW128" s="71"/>
      <c r="AX128" s="71"/>
      <c r="AY128" s="71"/>
      <c r="AZ128" s="71"/>
    </row>
    <row r="129" spans="1:52" ht="16.5">
      <c r="A129" s="284"/>
      <c r="B129" s="216"/>
      <c r="C129" s="191"/>
      <c r="D129" s="172"/>
      <c r="E129" s="172"/>
      <c r="F129" s="172"/>
      <c r="G129" s="172"/>
      <c r="H129" s="172"/>
      <c r="I129" s="192"/>
      <c r="J129" s="365"/>
      <c r="K129" s="321"/>
      <c r="L129" s="175" t="str">
        <f t="shared" si="312"/>
        <v/>
      </c>
      <c r="M129" s="321"/>
      <c r="N129" s="321"/>
      <c r="O129" s="175" t="str">
        <f t="shared" si="340"/>
        <v/>
      </c>
      <c r="P129" s="321"/>
      <c r="Q129" s="321"/>
      <c r="R129" s="175" t="str">
        <f t="shared" si="341"/>
        <v/>
      </c>
      <c r="S129" s="321"/>
      <c r="T129" s="321"/>
      <c r="U129" s="175" t="str">
        <f t="shared" si="342"/>
        <v/>
      </c>
      <c r="V129" s="182"/>
      <c r="W129" s="182"/>
      <c r="X129" s="175" t="str">
        <f t="shared" si="343"/>
        <v/>
      </c>
      <c r="Y129" s="321"/>
      <c r="Z129" s="321"/>
      <c r="AA129" s="175" t="str">
        <f t="shared" si="344"/>
        <v/>
      </c>
      <c r="AB129" s="181"/>
      <c r="AC129" s="239"/>
      <c r="AD129" s="240"/>
      <c r="AE129" s="113"/>
      <c r="AF129" s="102"/>
      <c r="AG129" s="100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71"/>
      <c r="AU129" s="71"/>
      <c r="AV129" s="71"/>
      <c r="AW129" s="71"/>
      <c r="AX129" s="71"/>
      <c r="AY129" s="71"/>
      <c r="AZ129" s="71"/>
    </row>
    <row r="130" spans="1:52" ht="17.25" thickBot="1">
      <c r="A130" s="285"/>
      <c r="B130" s="217"/>
      <c r="C130" s="195"/>
      <c r="D130" s="196"/>
      <c r="E130" s="196"/>
      <c r="F130" s="196"/>
      <c r="G130" s="196"/>
      <c r="H130" s="196"/>
      <c r="I130" s="197"/>
      <c r="J130" s="366"/>
      <c r="K130" s="367"/>
      <c r="L130" s="187" t="str">
        <f t="shared" si="312"/>
        <v/>
      </c>
      <c r="M130" s="367"/>
      <c r="N130" s="367"/>
      <c r="O130" s="187" t="str">
        <f t="shared" si="340"/>
        <v/>
      </c>
      <c r="P130" s="367"/>
      <c r="Q130" s="367"/>
      <c r="R130" s="187" t="str">
        <f t="shared" si="341"/>
        <v/>
      </c>
      <c r="S130" s="367"/>
      <c r="T130" s="367"/>
      <c r="U130" s="187" t="str">
        <f t="shared" si="342"/>
        <v/>
      </c>
      <c r="V130" s="233"/>
      <c r="W130" s="233"/>
      <c r="X130" s="187" t="str">
        <f t="shared" si="343"/>
        <v/>
      </c>
      <c r="Y130" s="367"/>
      <c r="Z130" s="367"/>
      <c r="AA130" s="187" t="str">
        <f t="shared" si="344"/>
        <v/>
      </c>
      <c r="AB130" s="188"/>
      <c r="AC130" s="241"/>
      <c r="AD130" s="242"/>
      <c r="AE130" s="114"/>
      <c r="AF130" s="102"/>
      <c r="AG130" s="100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71"/>
      <c r="AU130" s="71"/>
      <c r="AV130" s="71"/>
      <c r="AW130" s="71"/>
      <c r="AX130" s="71"/>
      <c r="AY130" s="71"/>
      <c r="AZ130" s="71"/>
    </row>
    <row r="131" spans="1:52" ht="16.5">
      <c r="A131" s="283" t="s">
        <v>247</v>
      </c>
      <c r="B131" s="216" t="s">
        <v>108</v>
      </c>
      <c r="C131" s="189">
        <v>5.2</v>
      </c>
      <c r="D131" s="166">
        <v>2.4</v>
      </c>
      <c r="E131" s="166">
        <v>2.2999999999999998</v>
      </c>
      <c r="F131" s="166">
        <v>0</v>
      </c>
      <c r="G131" s="166">
        <v>0</v>
      </c>
      <c r="H131" s="166">
        <v>2.5</v>
      </c>
      <c r="I131" s="190">
        <v>719.8</v>
      </c>
      <c r="J131" s="426" t="s">
        <v>163</v>
      </c>
      <c r="K131" s="427"/>
      <c r="L131" s="168"/>
      <c r="M131" s="428" t="s">
        <v>459</v>
      </c>
      <c r="N131" s="427"/>
      <c r="O131" s="168"/>
      <c r="P131" s="428" t="s">
        <v>338</v>
      </c>
      <c r="Q131" s="427"/>
      <c r="R131" s="168"/>
      <c r="S131" s="428" t="s">
        <v>379</v>
      </c>
      <c r="T131" s="427"/>
      <c r="U131" s="168"/>
      <c r="V131" s="430" t="s">
        <v>1</v>
      </c>
      <c r="W131" s="431"/>
      <c r="X131" s="168"/>
      <c r="Y131" s="428" t="s">
        <v>522</v>
      </c>
      <c r="Z131" s="427"/>
      <c r="AA131" s="168"/>
      <c r="AB131" s="169" t="s">
        <v>113</v>
      </c>
      <c r="AC131" s="237"/>
      <c r="AD131" s="238"/>
      <c r="AE131" s="109" t="str">
        <f t="shared" ref="AE131" si="433">A131</f>
        <v>p2</v>
      </c>
      <c r="AF131" s="100" t="str">
        <f t="shared" ref="AF131" si="434">J131</f>
        <v>糙米飯</v>
      </c>
      <c r="AG131" s="100" t="str">
        <f t="shared" ref="AG131" si="435">J132&amp;" "&amp;J133&amp;" "&amp;J134&amp;" "&amp;J135&amp;" "&amp;J136&amp;" "&amp;J137</f>
        <v xml:space="preserve">米 糙米    </v>
      </c>
      <c r="AH131" s="100" t="str">
        <f t="shared" ref="AH131" si="436">M131</f>
        <v>咖哩豆包</v>
      </c>
      <c r="AI131" s="100" t="str">
        <f t="shared" ref="AI131" si="437">M132&amp;" "&amp;M133&amp;" "&amp;M134&amp;" "&amp;M135&amp;" "&amp;M136&amp;" "&amp;M137</f>
        <v>豆包 馬鈴薯 芹菜 紅蘿蔔 咖哩粉 椰奶</v>
      </c>
      <c r="AJ131" s="100" t="str">
        <f t="shared" ref="AJ131" si="438">P131</f>
        <v>西滷菜</v>
      </c>
      <c r="AK131" s="100" t="str">
        <f t="shared" ref="AK131" si="439">P132&amp;" "&amp;P133&amp;" "&amp;P134&amp;" "&amp;P135&amp;" "&amp;P136&amp;" "&amp;P137</f>
        <v xml:space="preserve">金針菇 結球白菜 乾香菇 胡蘿蔔 薑 </v>
      </c>
      <c r="AL131" s="100" t="str">
        <f t="shared" ref="AL131" si="440">S131</f>
        <v>照燒油腐</v>
      </c>
      <c r="AM131" s="100" t="str">
        <f t="shared" ref="AM131" si="441">S132&amp;" "&amp;S133&amp;" "&amp;S134&amp;" "&amp;S135&amp;" "&amp;S136&amp;" "&amp;S137</f>
        <v xml:space="preserve">四角油豆腐 白蘿蔔 醬油 紅砂糖  </v>
      </c>
      <c r="AN131" s="100" t="str">
        <f t="shared" ref="AN131" si="442">V131</f>
        <v>時蔬</v>
      </c>
      <c r="AO131" s="100" t="str">
        <f t="shared" ref="AO131" si="443">V132&amp;" "&amp;V133&amp;" "&amp;V134&amp;" "&amp;V135&amp;" "&amp;V136&amp;" "&amp;V137</f>
        <v xml:space="preserve">蔬菜 薑    </v>
      </c>
      <c r="AP131" s="100" t="str">
        <f t="shared" ref="AP131" si="444">Y131</f>
        <v>野菜湯</v>
      </c>
      <c r="AQ131" s="100" t="str">
        <f t="shared" ref="AQ131" si="445">Y132&amp;" "&amp;Y133&amp;" "&amp;Y134&amp;" "&amp;Y135&amp;" "&amp;Y136&amp;" "&amp;Y137</f>
        <v xml:space="preserve">枸杞葉 薑 南瓜   </v>
      </c>
      <c r="AR131" s="100" t="str">
        <f t="shared" ref="AR131" si="446">AB131</f>
        <v>點心</v>
      </c>
      <c r="AS131" s="100">
        <f t="shared" ref="AS131" si="447">AC131</f>
        <v>0</v>
      </c>
      <c r="AT131" s="101">
        <f t="shared" ref="AT131" si="448">C131</f>
        <v>5.2</v>
      </c>
      <c r="AU131" s="101">
        <f t="shared" ref="AU131" si="449">H131</f>
        <v>2.5</v>
      </c>
      <c r="AV131" s="101">
        <f t="shared" ref="AV131" si="450">E131</f>
        <v>2.2999999999999998</v>
      </c>
      <c r="AW131" s="101">
        <f t="shared" ref="AW131" si="451">D131</f>
        <v>2.4</v>
      </c>
      <c r="AX131" s="101">
        <f t="shared" ref="AX131" si="452">F131</f>
        <v>0</v>
      </c>
      <c r="AY131" s="101">
        <f t="shared" ref="AY131" si="453">G131</f>
        <v>0</v>
      </c>
      <c r="AZ131" s="101">
        <f t="shared" ref="AZ131" si="454">I131</f>
        <v>719.8</v>
      </c>
    </row>
    <row r="132" spans="1:52" ht="16.5">
      <c r="A132" s="284"/>
      <c r="B132" s="216"/>
      <c r="C132" s="191"/>
      <c r="D132" s="172"/>
      <c r="E132" s="172"/>
      <c r="F132" s="172"/>
      <c r="G132" s="172"/>
      <c r="H132" s="172"/>
      <c r="I132" s="192"/>
      <c r="J132" s="365" t="s">
        <v>116</v>
      </c>
      <c r="K132" s="321">
        <v>7</v>
      </c>
      <c r="L132" s="175" t="str">
        <f t="shared" si="312"/>
        <v>公斤</v>
      </c>
      <c r="M132" s="321" t="s">
        <v>131</v>
      </c>
      <c r="N132" s="321">
        <v>6</v>
      </c>
      <c r="O132" s="175" t="str">
        <f t="shared" si="340"/>
        <v>公斤</v>
      </c>
      <c r="P132" s="321" t="s">
        <v>173</v>
      </c>
      <c r="Q132" s="321">
        <v>0.5</v>
      </c>
      <c r="R132" s="175" t="str">
        <f t="shared" si="341"/>
        <v>公斤</v>
      </c>
      <c r="S132" s="321" t="s">
        <v>132</v>
      </c>
      <c r="T132" s="321">
        <v>3</v>
      </c>
      <c r="U132" s="175" t="str">
        <f t="shared" si="342"/>
        <v>公斤</v>
      </c>
      <c r="V132" s="182" t="s">
        <v>71</v>
      </c>
      <c r="W132" s="182">
        <v>7</v>
      </c>
      <c r="X132" s="175" t="str">
        <f t="shared" si="343"/>
        <v>公斤</v>
      </c>
      <c r="Y132" s="394" t="s">
        <v>523</v>
      </c>
      <c r="Z132" s="321">
        <v>2.5</v>
      </c>
      <c r="AA132" s="175" t="str">
        <f t="shared" si="344"/>
        <v>公斤</v>
      </c>
      <c r="AB132" s="176" t="s">
        <v>113</v>
      </c>
      <c r="AC132" s="239"/>
      <c r="AD132" s="240"/>
      <c r="AE132" s="113"/>
      <c r="AF132" s="102"/>
      <c r="AG132" s="100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71"/>
      <c r="AU132" s="71"/>
      <c r="AV132" s="71"/>
      <c r="AW132" s="71"/>
      <c r="AX132" s="71"/>
      <c r="AY132" s="71"/>
      <c r="AZ132" s="71"/>
    </row>
    <row r="133" spans="1:52" ht="16.5">
      <c r="A133" s="284"/>
      <c r="B133" s="216" t="s">
        <v>109</v>
      </c>
      <c r="C133" s="193">
        <v>5.2</v>
      </c>
      <c r="D133" s="179">
        <v>2</v>
      </c>
      <c r="E133" s="179">
        <v>2</v>
      </c>
      <c r="F133" s="179">
        <v>0</v>
      </c>
      <c r="G133" s="179">
        <v>0</v>
      </c>
      <c r="H133" s="179">
        <v>2</v>
      </c>
      <c r="I133" s="194">
        <v>652.4</v>
      </c>
      <c r="J133" s="365" t="s">
        <v>164</v>
      </c>
      <c r="K133" s="321">
        <v>3</v>
      </c>
      <c r="L133" s="175" t="str">
        <f t="shared" si="312"/>
        <v>公斤</v>
      </c>
      <c r="M133" s="321" t="s">
        <v>166</v>
      </c>
      <c r="N133" s="321">
        <v>3</v>
      </c>
      <c r="O133" s="175" t="str">
        <f t="shared" si="340"/>
        <v>公斤</v>
      </c>
      <c r="P133" s="321" t="s">
        <v>155</v>
      </c>
      <c r="Q133" s="321">
        <v>6.5</v>
      </c>
      <c r="R133" s="175" t="str">
        <f t="shared" si="341"/>
        <v>公斤</v>
      </c>
      <c r="S133" s="321" t="s">
        <v>124</v>
      </c>
      <c r="T133" s="321">
        <v>3</v>
      </c>
      <c r="U133" s="175" t="str">
        <f t="shared" si="342"/>
        <v>公斤</v>
      </c>
      <c r="V133" s="182" t="s">
        <v>122</v>
      </c>
      <c r="W133" s="182">
        <v>0.05</v>
      </c>
      <c r="X133" s="175" t="str">
        <f t="shared" si="343"/>
        <v>公斤</v>
      </c>
      <c r="Y133" s="321" t="s">
        <v>122</v>
      </c>
      <c r="Z133" s="321">
        <v>0.05</v>
      </c>
      <c r="AA133" s="175" t="str">
        <f t="shared" si="344"/>
        <v>公斤</v>
      </c>
      <c r="AB133" s="181"/>
      <c r="AC133" s="239"/>
      <c r="AD133" s="240"/>
      <c r="AE133" s="113"/>
      <c r="AF133" s="102"/>
      <c r="AG133" s="100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71"/>
      <c r="AU133" s="71"/>
      <c r="AV133" s="71"/>
      <c r="AW133" s="71"/>
      <c r="AX133" s="71"/>
      <c r="AY133" s="71"/>
      <c r="AZ133" s="71"/>
    </row>
    <row r="134" spans="1:52" ht="16.5">
      <c r="A134" s="284"/>
      <c r="B134" s="216"/>
      <c r="C134" s="191"/>
      <c r="D134" s="172"/>
      <c r="E134" s="172"/>
      <c r="F134" s="172"/>
      <c r="G134" s="172"/>
      <c r="H134" s="172"/>
      <c r="I134" s="192"/>
      <c r="J134" s="365"/>
      <c r="K134" s="321"/>
      <c r="L134" s="175" t="str">
        <f t="shared" si="312"/>
        <v/>
      </c>
      <c r="M134" s="321" t="s">
        <v>150</v>
      </c>
      <c r="N134" s="140">
        <v>2</v>
      </c>
      <c r="O134" s="175" t="str">
        <f t="shared" si="340"/>
        <v>公斤</v>
      </c>
      <c r="P134" s="321" t="s">
        <v>144</v>
      </c>
      <c r="Q134" s="321">
        <v>0.01</v>
      </c>
      <c r="R134" s="175" t="str">
        <f t="shared" si="341"/>
        <v>公斤</v>
      </c>
      <c r="S134" s="321" t="s">
        <v>380</v>
      </c>
      <c r="T134" s="321"/>
      <c r="U134" s="175" t="str">
        <f t="shared" si="342"/>
        <v/>
      </c>
      <c r="V134" s="182"/>
      <c r="W134" s="182"/>
      <c r="X134" s="175" t="str">
        <f t="shared" si="343"/>
        <v/>
      </c>
      <c r="Y134" s="321" t="s">
        <v>168</v>
      </c>
      <c r="Z134" s="321">
        <v>1.5</v>
      </c>
      <c r="AA134" s="175" t="str">
        <f t="shared" si="344"/>
        <v>公斤</v>
      </c>
      <c r="AB134" s="181"/>
      <c r="AC134" s="239"/>
      <c r="AD134" s="240"/>
      <c r="AE134" s="113"/>
      <c r="AF134" s="102"/>
      <c r="AG134" s="100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71"/>
      <c r="AU134" s="71"/>
      <c r="AV134" s="71"/>
      <c r="AW134" s="71"/>
      <c r="AX134" s="71"/>
      <c r="AY134" s="71"/>
      <c r="AZ134" s="71"/>
    </row>
    <row r="135" spans="1:52" ht="16.5">
      <c r="A135" s="284"/>
      <c r="B135" s="216"/>
      <c r="C135" s="191"/>
      <c r="D135" s="172"/>
      <c r="E135" s="172"/>
      <c r="F135" s="172"/>
      <c r="G135" s="172"/>
      <c r="H135" s="172"/>
      <c r="I135" s="192"/>
      <c r="J135" s="365"/>
      <c r="K135" s="321"/>
      <c r="L135" s="175" t="str">
        <f t="shared" si="312"/>
        <v/>
      </c>
      <c r="M135" s="321" t="s">
        <v>130</v>
      </c>
      <c r="N135" s="373">
        <v>1</v>
      </c>
      <c r="O135" s="175" t="str">
        <f t="shared" si="340"/>
        <v>公斤</v>
      </c>
      <c r="P135" s="321" t="s">
        <v>119</v>
      </c>
      <c r="Q135" s="321">
        <v>0.5</v>
      </c>
      <c r="R135" s="175" t="str">
        <f t="shared" si="341"/>
        <v>公斤</v>
      </c>
      <c r="S135" s="321" t="s">
        <v>143</v>
      </c>
      <c r="T135" s="321"/>
      <c r="U135" s="175" t="str">
        <f t="shared" si="342"/>
        <v/>
      </c>
      <c r="V135" s="182"/>
      <c r="W135" s="182"/>
      <c r="X135" s="175" t="str">
        <f t="shared" si="343"/>
        <v/>
      </c>
      <c r="Y135" s="321"/>
      <c r="Z135" s="321"/>
      <c r="AA135" s="175" t="str">
        <f t="shared" si="344"/>
        <v/>
      </c>
      <c r="AB135" s="181"/>
      <c r="AC135" s="239"/>
      <c r="AD135" s="240"/>
      <c r="AE135" s="113"/>
      <c r="AF135" s="102"/>
      <c r="AG135" s="100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71"/>
      <c r="AU135" s="71"/>
      <c r="AV135" s="71"/>
      <c r="AW135" s="71"/>
      <c r="AX135" s="71"/>
      <c r="AY135" s="71"/>
      <c r="AZ135" s="71"/>
    </row>
    <row r="136" spans="1:52" ht="16.5">
      <c r="A136" s="284"/>
      <c r="B136" s="216"/>
      <c r="C136" s="191"/>
      <c r="D136" s="172"/>
      <c r="E136" s="172"/>
      <c r="F136" s="172"/>
      <c r="G136" s="172"/>
      <c r="H136" s="172"/>
      <c r="I136" s="192"/>
      <c r="J136" s="365"/>
      <c r="K136" s="321"/>
      <c r="L136" s="175" t="str">
        <f t="shared" si="312"/>
        <v/>
      </c>
      <c r="M136" s="321" t="s">
        <v>181</v>
      </c>
      <c r="N136" s="321"/>
      <c r="O136" s="175" t="str">
        <f t="shared" si="340"/>
        <v/>
      </c>
      <c r="P136" s="321" t="s">
        <v>122</v>
      </c>
      <c r="Q136" s="321">
        <v>0.05</v>
      </c>
      <c r="R136" s="175" t="str">
        <f t="shared" si="341"/>
        <v>公斤</v>
      </c>
      <c r="S136" s="321"/>
      <c r="T136" s="321"/>
      <c r="U136" s="175" t="str">
        <f t="shared" si="342"/>
        <v/>
      </c>
      <c r="V136" s="182"/>
      <c r="W136" s="182"/>
      <c r="X136" s="175" t="str">
        <f t="shared" si="343"/>
        <v/>
      </c>
      <c r="Y136" s="321"/>
      <c r="Z136" s="321"/>
      <c r="AA136" s="175" t="str">
        <f t="shared" si="344"/>
        <v/>
      </c>
      <c r="AB136" s="181"/>
      <c r="AC136" s="239"/>
      <c r="AD136" s="240"/>
      <c r="AE136" s="113"/>
      <c r="AF136" s="102"/>
      <c r="AG136" s="100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71"/>
      <c r="AU136" s="71"/>
      <c r="AV136" s="71"/>
      <c r="AW136" s="71"/>
      <c r="AX136" s="71"/>
      <c r="AY136" s="71"/>
      <c r="AZ136" s="71"/>
    </row>
    <row r="137" spans="1:52" ht="17.25" thickBot="1">
      <c r="A137" s="285"/>
      <c r="B137" s="217"/>
      <c r="C137" s="195"/>
      <c r="D137" s="196"/>
      <c r="E137" s="196"/>
      <c r="F137" s="196"/>
      <c r="G137" s="196"/>
      <c r="H137" s="196"/>
      <c r="I137" s="197"/>
      <c r="J137" s="366"/>
      <c r="K137" s="367"/>
      <c r="L137" s="187" t="str">
        <f t="shared" si="312"/>
        <v/>
      </c>
      <c r="M137" s="367" t="s">
        <v>460</v>
      </c>
      <c r="N137" s="367">
        <v>1</v>
      </c>
      <c r="O137" s="187" t="str">
        <f t="shared" si="340"/>
        <v>公斤</v>
      </c>
      <c r="P137" s="367"/>
      <c r="Q137" s="367"/>
      <c r="R137" s="187" t="str">
        <f t="shared" si="341"/>
        <v/>
      </c>
      <c r="S137" s="367"/>
      <c r="T137" s="367"/>
      <c r="U137" s="187" t="str">
        <f t="shared" si="342"/>
        <v/>
      </c>
      <c r="V137" s="233"/>
      <c r="W137" s="233"/>
      <c r="X137" s="187" t="str">
        <f t="shared" si="343"/>
        <v/>
      </c>
      <c r="Y137" s="367"/>
      <c r="Z137" s="367"/>
      <c r="AA137" s="187" t="str">
        <f t="shared" si="344"/>
        <v/>
      </c>
      <c r="AB137" s="188"/>
      <c r="AC137" s="241"/>
      <c r="AD137" s="242"/>
      <c r="AE137" s="114"/>
      <c r="AF137" s="102"/>
      <c r="AG137" s="100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71"/>
      <c r="AU137" s="71"/>
      <c r="AV137" s="71"/>
      <c r="AW137" s="71"/>
      <c r="AX137" s="71"/>
      <c r="AY137" s="71"/>
      <c r="AZ137" s="71"/>
    </row>
    <row r="138" spans="1:52" ht="16.5">
      <c r="A138" s="283" t="s">
        <v>248</v>
      </c>
      <c r="B138" s="216" t="s">
        <v>108</v>
      </c>
      <c r="C138" s="189">
        <v>6</v>
      </c>
      <c r="D138" s="166">
        <v>2.2999999999999998</v>
      </c>
      <c r="E138" s="166">
        <v>2.1</v>
      </c>
      <c r="F138" s="166">
        <v>0</v>
      </c>
      <c r="G138" s="166">
        <v>0</v>
      </c>
      <c r="H138" s="166">
        <v>2.5</v>
      </c>
      <c r="I138" s="190">
        <v>762.2</v>
      </c>
      <c r="J138" s="426" t="s">
        <v>425</v>
      </c>
      <c r="K138" s="427"/>
      <c r="L138" s="168"/>
      <c r="M138" s="428" t="s">
        <v>461</v>
      </c>
      <c r="N138" s="427"/>
      <c r="O138" s="168"/>
      <c r="P138" s="381" t="s">
        <v>339</v>
      </c>
      <c r="Q138" s="382"/>
      <c r="R138" s="168"/>
      <c r="S138" s="223" t="s">
        <v>381</v>
      </c>
      <c r="T138" s="347"/>
      <c r="U138" s="168"/>
      <c r="V138" s="430" t="s">
        <v>1</v>
      </c>
      <c r="W138" s="431"/>
      <c r="X138" s="168"/>
      <c r="Y138" s="381" t="s">
        <v>524</v>
      </c>
      <c r="Z138" s="382"/>
      <c r="AA138" s="168"/>
      <c r="AB138" s="169" t="s">
        <v>113</v>
      </c>
      <c r="AC138" s="237"/>
      <c r="AD138" s="238"/>
      <c r="AE138" s="109" t="str">
        <f t="shared" ref="AE138" si="455">A138</f>
        <v>p3</v>
      </c>
      <c r="AF138" s="100" t="str">
        <f t="shared" ref="AF138" si="456">J138</f>
        <v>若羹麵特餐</v>
      </c>
      <c r="AG138" s="100" t="str">
        <f t="shared" ref="AG138" si="457">J139&amp;" "&amp;J140&amp;" "&amp;J141&amp;" "&amp;J142&amp;" "&amp;J143&amp;" "&amp;J144</f>
        <v xml:space="preserve">麵條     </v>
      </c>
      <c r="AH138" s="100" t="str">
        <f t="shared" ref="AH138" si="458">M138</f>
        <v>酥炸百頁</v>
      </c>
      <c r="AI138" s="100" t="str">
        <f t="shared" ref="AI138" si="459">M139&amp;" "&amp;M140&amp;" "&amp;M141&amp;" "&amp;M142&amp;" "&amp;M143&amp;" "&amp;M144</f>
        <v xml:space="preserve">百頁豆腐     </v>
      </c>
      <c r="AJ138" s="100" t="str">
        <f t="shared" ref="AJ138" si="460">P138</f>
        <v>拌麵配料</v>
      </c>
      <c r="AK138" s="100" t="str">
        <f t="shared" ref="AK138" si="461">P139&amp;" "&amp;P140&amp;" "&amp;P141&amp;" "&amp;P142&amp;" "&amp;P143&amp;" "&amp;P144</f>
        <v>豆芽 肉絲 胡蘿蔔 木耳絲 大蒜 素肉絲</v>
      </c>
      <c r="AL138" s="100" t="str">
        <f t="shared" ref="AL138" si="462">S138</f>
        <v>蒸水餃</v>
      </c>
      <c r="AM138" s="100" t="str">
        <f t="shared" ref="AM138" si="463">S139&amp;" "&amp;S140&amp;" "&amp;S141&amp;" "&amp;S142&amp;" "&amp;S143&amp;" "&amp;S144</f>
        <v xml:space="preserve">熟素水餃 高麗菜    </v>
      </c>
      <c r="AN138" s="100" t="str">
        <f t="shared" ref="AN138" si="464">V138</f>
        <v>時蔬</v>
      </c>
      <c r="AO138" s="100" t="str">
        <f t="shared" ref="AO138" si="465">V139&amp;" "&amp;V140&amp;" "&amp;V141&amp;" "&amp;V142&amp;" "&amp;V143&amp;" "&amp;V144</f>
        <v xml:space="preserve">蔬菜 薑    </v>
      </c>
      <c r="AP138" s="100" t="str">
        <f t="shared" ref="AP138" si="466">Y138</f>
        <v>沙茶肉羹湯</v>
      </c>
      <c r="AQ138" s="100" t="str">
        <f t="shared" ref="AQ138" si="467">Y139&amp;" "&amp;Y140&amp;" "&amp;Y141&amp;" "&amp;Y142&amp;" "&amp;Y143&amp;" "&amp;Y144</f>
        <v xml:space="preserve">雞蛋 脆筍 時蔬 素肉羹 乾木耳 </v>
      </c>
      <c r="AR138" s="100" t="str">
        <f t="shared" ref="AR138" si="468">AB138</f>
        <v>點心</v>
      </c>
      <c r="AS138" s="100">
        <f t="shared" ref="AS138" si="469">AC138</f>
        <v>0</v>
      </c>
      <c r="AT138" s="101">
        <f t="shared" ref="AT138" si="470">C138</f>
        <v>6</v>
      </c>
      <c r="AU138" s="101">
        <f t="shared" ref="AU138" si="471">H138</f>
        <v>2.5</v>
      </c>
      <c r="AV138" s="101">
        <f t="shared" ref="AV138" si="472">E138</f>
        <v>2.1</v>
      </c>
      <c r="AW138" s="101">
        <f t="shared" ref="AW138" si="473">D138</f>
        <v>2.2999999999999998</v>
      </c>
      <c r="AX138" s="101">
        <f t="shared" ref="AX138" si="474">F138</f>
        <v>0</v>
      </c>
      <c r="AY138" s="101">
        <f t="shared" ref="AY138" si="475">G138</f>
        <v>0</v>
      </c>
      <c r="AZ138" s="101">
        <f t="shared" ref="AZ138" si="476">I138</f>
        <v>762.2</v>
      </c>
    </row>
    <row r="139" spans="1:52" ht="16.5">
      <c r="A139" s="284"/>
      <c r="B139" s="216"/>
      <c r="C139" s="191"/>
      <c r="D139" s="172"/>
      <c r="E139" s="172"/>
      <c r="F139" s="172"/>
      <c r="G139" s="172"/>
      <c r="H139" s="172"/>
      <c r="I139" s="192"/>
      <c r="J139" s="365" t="s">
        <v>265</v>
      </c>
      <c r="K139" s="321">
        <v>15</v>
      </c>
      <c r="L139" s="175" t="str">
        <f t="shared" si="312"/>
        <v>公斤</v>
      </c>
      <c r="M139" s="321" t="s">
        <v>175</v>
      </c>
      <c r="N139" s="321">
        <v>7</v>
      </c>
      <c r="O139" s="175" t="str">
        <f t="shared" si="340"/>
        <v>公斤</v>
      </c>
      <c r="P139" s="383" t="s">
        <v>476</v>
      </c>
      <c r="Q139" s="383">
        <v>4</v>
      </c>
      <c r="R139" s="175" t="str">
        <f t="shared" si="341"/>
        <v>公斤</v>
      </c>
      <c r="S139" s="221" t="s">
        <v>500</v>
      </c>
      <c r="T139" s="222">
        <v>3.5</v>
      </c>
      <c r="U139" s="175" t="str">
        <f t="shared" si="342"/>
        <v>公斤</v>
      </c>
      <c r="V139" s="182" t="s">
        <v>71</v>
      </c>
      <c r="W139" s="182">
        <v>7</v>
      </c>
      <c r="X139" s="175" t="str">
        <f t="shared" si="343"/>
        <v>公斤</v>
      </c>
      <c r="Y139" s="227" t="s">
        <v>120</v>
      </c>
      <c r="Z139" s="227">
        <v>1</v>
      </c>
      <c r="AA139" s="175" t="str">
        <f t="shared" si="344"/>
        <v>公斤</v>
      </c>
      <c r="AB139" s="176" t="s">
        <v>113</v>
      </c>
      <c r="AC139" s="239"/>
      <c r="AD139" s="240"/>
      <c r="AE139" s="113"/>
      <c r="AF139" s="102"/>
      <c r="AG139" s="100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71"/>
      <c r="AU139" s="71"/>
      <c r="AV139" s="71"/>
      <c r="AW139" s="71"/>
      <c r="AX139" s="71"/>
      <c r="AY139" s="71"/>
      <c r="AZ139" s="71"/>
    </row>
    <row r="140" spans="1:52" ht="16.5">
      <c r="A140" s="284"/>
      <c r="B140" s="216" t="s">
        <v>109</v>
      </c>
      <c r="C140" s="193">
        <v>5</v>
      </c>
      <c r="D140" s="179">
        <v>1.8</v>
      </c>
      <c r="E140" s="179">
        <v>1.6</v>
      </c>
      <c r="F140" s="179">
        <v>0</v>
      </c>
      <c r="G140" s="179">
        <v>0</v>
      </c>
      <c r="H140" s="179">
        <v>2</v>
      </c>
      <c r="I140" s="194">
        <v>617.4</v>
      </c>
      <c r="J140" s="365"/>
      <c r="K140" s="321"/>
      <c r="L140" s="175" t="str">
        <f t="shared" si="312"/>
        <v/>
      </c>
      <c r="M140" s="321"/>
      <c r="N140" s="321"/>
      <c r="O140" s="175" t="str">
        <f t="shared" si="340"/>
        <v/>
      </c>
      <c r="P140" s="383" t="s">
        <v>189</v>
      </c>
      <c r="Q140" s="383">
        <v>1.7</v>
      </c>
      <c r="R140" s="175" t="str">
        <f t="shared" si="341"/>
        <v>公斤</v>
      </c>
      <c r="S140" s="227" t="s">
        <v>501</v>
      </c>
      <c r="T140" s="227">
        <v>0.5</v>
      </c>
      <c r="U140" s="175" t="str">
        <f t="shared" si="342"/>
        <v>公斤</v>
      </c>
      <c r="V140" s="182" t="s">
        <v>122</v>
      </c>
      <c r="W140" s="182">
        <v>0.05</v>
      </c>
      <c r="X140" s="175" t="str">
        <f t="shared" si="343"/>
        <v>公斤</v>
      </c>
      <c r="Y140" s="227" t="s">
        <v>190</v>
      </c>
      <c r="Z140" s="227">
        <v>2</v>
      </c>
      <c r="AA140" s="175" t="str">
        <f t="shared" si="344"/>
        <v>公斤</v>
      </c>
      <c r="AB140" s="181"/>
      <c r="AC140" s="239"/>
      <c r="AD140" s="240"/>
      <c r="AE140" s="113"/>
      <c r="AF140" s="102"/>
      <c r="AG140" s="100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71"/>
      <c r="AU140" s="71"/>
      <c r="AV140" s="71"/>
      <c r="AW140" s="71"/>
      <c r="AX140" s="71"/>
      <c r="AY140" s="71"/>
      <c r="AZ140" s="71"/>
    </row>
    <row r="141" spans="1:52" ht="16.5">
      <c r="A141" s="284"/>
      <c r="B141" s="216"/>
      <c r="C141" s="191"/>
      <c r="D141" s="172"/>
      <c r="E141" s="172"/>
      <c r="F141" s="172"/>
      <c r="G141" s="172"/>
      <c r="H141" s="172"/>
      <c r="I141" s="192"/>
      <c r="J141" s="365"/>
      <c r="K141" s="321"/>
      <c r="L141" s="175" t="str">
        <f t="shared" si="312"/>
        <v/>
      </c>
      <c r="M141" s="321"/>
      <c r="N141" s="140"/>
      <c r="O141" s="175" t="str">
        <f t="shared" si="340"/>
        <v/>
      </c>
      <c r="P141" s="383" t="s">
        <v>119</v>
      </c>
      <c r="Q141" s="383">
        <v>1</v>
      </c>
      <c r="R141" s="175" t="str">
        <f t="shared" si="341"/>
        <v>公斤</v>
      </c>
      <c r="S141" s="321"/>
      <c r="T141" s="321"/>
      <c r="U141" s="175" t="str">
        <f t="shared" si="342"/>
        <v/>
      </c>
      <c r="V141" s="182"/>
      <c r="W141" s="182"/>
      <c r="X141" s="175" t="str">
        <f t="shared" si="343"/>
        <v/>
      </c>
      <c r="Y141" s="227" t="s">
        <v>1</v>
      </c>
      <c r="Z141" s="227">
        <v>1.5</v>
      </c>
      <c r="AA141" s="175" t="str">
        <f t="shared" si="344"/>
        <v>公斤</v>
      </c>
      <c r="AB141" s="181"/>
      <c r="AC141" s="239"/>
      <c r="AD141" s="240"/>
      <c r="AE141" s="113"/>
      <c r="AF141" s="102"/>
      <c r="AG141" s="100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71"/>
      <c r="AU141" s="71"/>
      <c r="AV141" s="71"/>
      <c r="AW141" s="71"/>
      <c r="AX141" s="71"/>
      <c r="AY141" s="71"/>
      <c r="AZ141" s="71"/>
    </row>
    <row r="142" spans="1:52" ht="16.5">
      <c r="A142" s="284"/>
      <c r="B142" s="216"/>
      <c r="C142" s="191"/>
      <c r="D142" s="172"/>
      <c r="E142" s="172"/>
      <c r="F142" s="172"/>
      <c r="G142" s="172"/>
      <c r="H142" s="172"/>
      <c r="I142" s="192"/>
      <c r="J142" s="365"/>
      <c r="K142" s="321"/>
      <c r="L142" s="175" t="str">
        <f t="shared" si="312"/>
        <v/>
      </c>
      <c r="M142" s="321"/>
      <c r="N142" s="373"/>
      <c r="O142" s="175" t="str">
        <f t="shared" si="340"/>
        <v/>
      </c>
      <c r="P142" s="383" t="s">
        <v>342</v>
      </c>
      <c r="Q142" s="383">
        <v>0.1</v>
      </c>
      <c r="R142" s="175" t="str">
        <f t="shared" si="341"/>
        <v>公斤</v>
      </c>
      <c r="S142" s="321"/>
      <c r="T142" s="321"/>
      <c r="U142" s="175" t="str">
        <f t="shared" si="342"/>
        <v/>
      </c>
      <c r="V142" s="182"/>
      <c r="W142" s="182"/>
      <c r="X142" s="175" t="str">
        <f t="shared" si="343"/>
        <v/>
      </c>
      <c r="Y142" s="227" t="s">
        <v>201</v>
      </c>
      <c r="Z142" s="227">
        <v>1.5</v>
      </c>
      <c r="AA142" s="175" t="str">
        <f t="shared" si="344"/>
        <v>公斤</v>
      </c>
      <c r="AB142" s="181"/>
      <c r="AC142" s="239"/>
      <c r="AD142" s="240"/>
      <c r="AE142" s="113"/>
      <c r="AF142" s="102"/>
      <c r="AG142" s="100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71"/>
      <c r="AU142" s="71"/>
      <c r="AV142" s="71"/>
      <c r="AW142" s="71"/>
      <c r="AX142" s="71"/>
      <c r="AY142" s="71"/>
      <c r="AZ142" s="71"/>
    </row>
    <row r="143" spans="1:52" ht="16.5">
      <c r="A143" s="284"/>
      <c r="B143" s="216"/>
      <c r="C143" s="191"/>
      <c r="D143" s="172"/>
      <c r="E143" s="172"/>
      <c r="F143" s="172"/>
      <c r="G143" s="172"/>
      <c r="H143" s="172"/>
      <c r="I143" s="192"/>
      <c r="J143" s="365"/>
      <c r="K143" s="321"/>
      <c r="L143" s="175" t="str">
        <f t="shared" si="312"/>
        <v/>
      </c>
      <c r="M143" s="321"/>
      <c r="N143" s="321"/>
      <c r="O143" s="175" t="str">
        <f t="shared" si="340"/>
        <v/>
      </c>
      <c r="P143" s="383" t="s">
        <v>118</v>
      </c>
      <c r="Q143" s="384">
        <v>0.05</v>
      </c>
      <c r="R143" s="175" t="str">
        <f t="shared" si="341"/>
        <v>公斤</v>
      </c>
      <c r="S143" s="321"/>
      <c r="T143" s="321"/>
      <c r="U143" s="175" t="str">
        <f t="shared" si="342"/>
        <v/>
      </c>
      <c r="V143" s="182"/>
      <c r="W143" s="182"/>
      <c r="X143" s="175" t="str">
        <f t="shared" si="343"/>
        <v/>
      </c>
      <c r="Y143" s="227" t="s">
        <v>121</v>
      </c>
      <c r="Z143" s="227">
        <v>0.01</v>
      </c>
      <c r="AA143" s="175" t="str">
        <f t="shared" si="344"/>
        <v>公斤</v>
      </c>
      <c r="AB143" s="181"/>
      <c r="AC143" s="239"/>
      <c r="AD143" s="240"/>
      <c r="AE143" s="113"/>
      <c r="AF143" s="102"/>
      <c r="AG143" s="100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71"/>
      <c r="AU143" s="71"/>
      <c r="AV143" s="71"/>
      <c r="AW143" s="71"/>
      <c r="AX143" s="71"/>
      <c r="AY143" s="71"/>
      <c r="AZ143" s="71"/>
    </row>
    <row r="144" spans="1:52" ht="17.25" thickBot="1">
      <c r="A144" s="285"/>
      <c r="B144" s="217"/>
      <c r="C144" s="195"/>
      <c r="D144" s="196"/>
      <c r="E144" s="196"/>
      <c r="F144" s="196"/>
      <c r="G144" s="196"/>
      <c r="H144" s="196"/>
      <c r="I144" s="197"/>
      <c r="J144" s="366"/>
      <c r="K144" s="367"/>
      <c r="L144" s="187" t="str">
        <f t="shared" si="312"/>
        <v/>
      </c>
      <c r="M144" s="367"/>
      <c r="N144" s="367"/>
      <c r="O144" s="187" t="str">
        <f t="shared" si="340"/>
        <v/>
      </c>
      <c r="P144" s="367" t="s">
        <v>225</v>
      </c>
      <c r="Q144" s="367">
        <v>0.6</v>
      </c>
      <c r="R144" s="187" t="str">
        <f t="shared" si="341"/>
        <v>公斤</v>
      </c>
      <c r="S144" s="367"/>
      <c r="T144" s="367"/>
      <c r="U144" s="187" t="str">
        <f t="shared" si="342"/>
        <v/>
      </c>
      <c r="V144" s="233"/>
      <c r="W144" s="233"/>
      <c r="X144" s="187" t="str">
        <f t="shared" si="343"/>
        <v/>
      </c>
      <c r="Y144" s="367"/>
      <c r="Z144" s="367"/>
      <c r="AA144" s="187" t="str">
        <f t="shared" si="344"/>
        <v/>
      </c>
      <c r="AB144" s="188"/>
      <c r="AC144" s="241"/>
      <c r="AD144" s="242"/>
      <c r="AE144" s="114"/>
      <c r="AF144" s="102"/>
      <c r="AG144" s="100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71"/>
      <c r="AU144" s="71"/>
      <c r="AV144" s="71"/>
      <c r="AW144" s="71"/>
      <c r="AX144" s="71"/>
      <c r="AY144" s="71"/>
      <c r="AZ144" s="71"/>
    </row>
    <row r="145" spans="1:52" ht="16.5">
      <c r="A145" s="283" t="s">
        <v>249</v>
      </c>
      <c r="B145" s="216" t="s">
        <v>108</v>
      </c>
      <c r="C145" s="189">
        <v>6.4</v>
      </c>
      <c r="D145" s="166">
        <v>2.2999999999999998</v>
      </c>
      <c r="E145" s="166">
        <v>2.1</v>
      </c>
      <c r="F145" s="166">
        <v>0</v>
      </c>
      <c r="G145" s="166">
        <v>0</v>
      </c>
      <c r="H145" s="166">
        <v>2.5</v>
      </c>
      <c r="I145" s="190">
        <v>786.3</v>
      </c>
      <c r="J145" s="426" t="s">
        <v>163</v>
      </c>
      <c r="K145" s="427"/>
      <c r="L145" s="168"/>
      <c r="M145" s="428" t="s">
        <v>462</v>
      </c>
      <c r="N145" s="451"/>
      <c r="O145" s="168"/>
      <c r="P145" s="428" t="s">
        <v>198</v>
      </c>
      <c r="Q145" s="427"/>
      <c r="R145" s="168"/>
      <c r="S145" s="348" t="s">
        <v>502</v>
      </c>
      <c r="T145" s="349"/>
      <c r="U145" s="168"/>
      <c r="V145" s="430" t="s">
        <v>1</v>
      </c>
      <c r="W145" s="431"/>
      <c r="X145" s="168"/>
      <c r="Y145" s="395" t="s">
        <v>416</v>
      </c>
      <c r="Z145" s="391"/>
      <c r="AA145" s="168"/>
      <c r="AB145" s="169" t="s">
        <v>113</v>
      </c>
      <c r="AC145" s="237"/>
      <c r="AD145" s="238"/>
      <c r="AE145" s="109" t="str">
        <f t="shared" ref="AE145" si="477">A145</f>
        <v>p4</v>
      </c>
      <c r="AF145" s="100" t="str">
        <f t="shared" ref="AF145" si="478">J145</f>
        <v>糙米飯</v>
      </c>
      <c r="AG145" s="100" t="str">
        <f t="shared" ref="AG145" si="479">J146&amp;" "&amp;J147&amp;" "&amp;J148&amp;" "&amp;J149&amp;" "&amp;J150&amp;" "&amp;J151</f>
        <v xml:space="preserve">米 糙米    </v>
      </c>
      <c r="AH145" s="100" t="str">
        <f t="shared" ref="AH145" si="480">M145</f>
        <v>冬瓜絞若</v>
      </c>
      <c r="AI145" s="100" t="str">
        <f t="shared" ref="AI145" si="481">M146&amp;" "&amp;M147&amp;" "&amp;M148&amp;" "&amp;M149&amp;" "&amp;M150&amp;" "&amp;M151</f>
        <v xml:space="preserve">素肉 冬瓜 甜麵醬   </v>
      </c>
      <c r="AJ145" s="100" t="str">
        <f t="shared" ref="AJ145" si="482">P145</f>
        <v>紅仁炒蛋</v>
      </c>
      <c r="AK145" s="100" t="str">
        <f t="shared" ref="AK145" si="483">P146&amp;" "&amp;P147&amp;" "&amp;P148&amp;" "&amp;P149&amp;" "&amp;P150&amp;" "&amp;P151</f>
        <v xml:space="preserve">雞蛋 胡蘿蔔 薑   </v>
      </c>
      <c r="AL145" s="100" t="str">
        <f t="shared" ref="AL145" si="484">S145</f>
        <v>豆包花椰</v>
      </c>
      <c r="AM145" s="100" t="str">
        <f t="shared" ref="AM145" si="485">S146&amp;" "&amp;S147&amp;" "&amp;S148&amp;" "&amp;S149&amp;" "&amp;S150&amp;" "&amp;S151</f>
        <v xml:space="preserve">豆包 冷凍花椰菜 胡蘿蔔   </v>
      </c>
      <c r="AN145" s="100" t="str">
        <f t="shared" ref="AN145" si="486">V145</f>
        <v>時蔬</v>
      </c>
      <c r="AO145" s="100" t="str">
        <f t="shared" ref="AO145" si="487">V146&amp;" "&amp;V147&amp;" "&amp;V148&amp;" "&amp;V149&amp;" "&amp;V150&amp;" "&amp;V151</f>
        <v xml:space="preserve">蔬菜 薑    </v>
      </c>
      <c r="AP145" s="100" t="str">
        <f t="shared" ref="AP145" si="488">Y145</f>
        <v>冬瓜米苔目</v>
      </c>
      <c r="AQ145" s="100" t="str">
        <f t="shared" ref="AQ145" si="489">Y146&amp;" "&amp;Y147&amp;" "&amp;Y148&amp;" "&amp;Y149&amp;" "&amp;Y150&amp;" "&amp;Y151</f>
        <v xml:space="preserve">米苔目 冬瓜糖磚    </v>
      </c>
      <c r="AR145" s="100" t="str">
        <f t="shared" ref="AR145" si="490">AB145</f>
        <v>點心</v>
      </c>
      <c r="AS145" s="100">
        <f t="shared" ref="AS145" si="491">AC145</f>
        <v>0</v>
      </c>
      <c r="AT145" s="101">
        <f t="shared" ref="AT145" si="492">C145</f>
        <v>6.4</v>
      </c>
      <c r="AU145" s="101">
        <f t="shared" ref="AU145" si="493">H145</f>
        <v>2.5</v>
      </c>
      <c r="AV145" s="101">
        <f t="shared" ref="AV145" si="494">E145</f>
        <v>2.1</v>
      </c>
      <c r="AW145" s="101">
        <f t="shared" ref="AW145" si="495">D145</f>
        <v>2.2999999999999998</v>
      </c>
      <c r="AX145" s="101">
        <f t="shared" ref="AX145" si="496">F145</f>
        <v>0</v>
      </c>
      <c r="AY145" s="101">
        <f t="shared" ref="AY145" si="497">G145</f>
        <v>0</v>
      </c>
      <c r="AZ145" s="101">
        <f t="shared" ref="AZ145" si="498">I145</f>
        <v>786.3</v>
      </c>
    </row>
    <row r="146" spans="1:52" ht="16.5">
      <c r="A146" s="284"/>
      <c r="B146" s="216"/>
      <c r="C146" s="191"/>
      <c r="D146" s="172"/>
      <c r="E146" s="172"/>
      <c r="F146" s="172"/>
      <c r="G146" s="172"/>
      <c r="H146" s="172"/>
      <c r="I146" s="192"/>
      <c r="J146" s="365" t="s">
        <v>116</v>
      </c>
      <c r="K146" s="321">
        <v>7</v>
      </c>
      <c r="L146" s="175" t="str">
        <f t="shared" ref="L146:L151" si="499">IF(K146,"公斤","")</f>
        <v>公斤</v>
      </c>
      <c r="M146" s="321" t="s">
        <v>456</v>
      </c>
      <c r="N146" s="321">
        <v>1.8</v>
      </c>
      <c r="O146" s="175" t="str">
        <f t="shared" ref="O146:O151" si="500">IF(N146,"公斤","")</f>
        <v>公斤</v>
      </c>
      <c r="P146" s="321" t="s">
        <v>120</v>
      </c>
      <c r="Q146" s="321">
        <v>3.5</v>
      </c>
      <c r="R146" s="175" t="str">
        <f t="shared" ref="R146:R151" si="501">IF(Q146,"公斤","")</f>
        <v>公斤</v>
      </c>
      <c r="S146" s="350" t="s">
        <v>131</v>
      </c>
      <c r="T146" s="350">
        <v>1</v>
      </c>
      <c r="U146" s="175" t="str">
        <f t="shared" si="342"/>
        <v>公斤</v>
      </c>
      <c r="V146" s="182" t="s">
        <v>71</v>
      </c>
      <c r="W146" s="182">
        <v>7</v>
      </c>
      <c r="X146" s="175" t="str">
        <f t="shared" ref="X146:X151" si="502">IF(W146,"公斤","")</f>
        <v>公斤</v>
      </c>
      <c r="Y146" s="379" t="s">
        <v>417</v>
      </c>
      <c r="Z146" s="379">
        <v>2</v>
      </c>
      <c r="AA146" s="175" t="str">
        <f t="shared" ref="AA146:AA151" si="503">IF(Z146,"公斤","")</f>
        <v>公斤</v>
      </c>
      <c r="AB146" s="176" t="s">
        <v>113</v>
      </c>
      <c r="AC146" s="239"/>
      <c r="AD146" s="240"/>
      <c r="AE146" s="113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52" ht="16.5">
      <c r="A147" s="284"/>
      <c r="B147" s="216" t="s">
        <v>109</v>
      </c>
      <c r="C147" s="193">
        <v>5.4</v>
      </c>
      <c r="D147" s="179">
        <v>1.8</v>
      </c>
      <c r="E147" s="179">
        <v>1.5</v>
      </c>
      <c r="F147" s="179">
        <v>0</v>
      </c>
      <c r="G147" s="179">
        <v>0</v>
      </c>
      <c r="H147" s="179">
        <v>2.1</v>
      </c>
      <c r="I147" s="194">
        <v>655.20000000000005</v>
      </c>
      <c r="J147" s="365" t="s">
        <v>164</v>
      </c>
      <c r="K147" s="321">
        <v>3</v>
      </c>
      <c r="L147" s="175" t="str">
        <f t="shared" si="499"/>
        <v>公斤</v>
      </c>
      <c r="M147" s="321" t="s">
        <v>197</v>
      </c>
      <c r="N147" s="321">
        <v>3.5</v>
      </c>
      <c r="O147" s="175" t="str">
        <f t="shared" si="500"/>
        <v>公斤</v>
      </c>
      <c r="P147" s="321" t="s">
        <v>119</v>
      </c>
      <c r="Q147" s="321">
        <v>4</v>
      </c>
      <c r="R147" s="175" t="str">
        <f t="shared" si="501"/>
        <v>公斤</v>
      </c>
      <c r="S147" s="243" t="s">
        <v>172</v>
      </c>
      <c r="T147" s="243">
        <v>6</v>
      </c>
      <c r="U147" s="175" t="str">
        <f t="shared" si="342"/>
        <v>公斤</v>
      </c>
      <c r="V147" s="182" t="s">
        <v>122</v>
      </c>
      <c r="W147" s="182">
        <v>0.05</v>
      </c>
      <c r="X147" s="175" t="str">
        <f t="shared" si="502"/>
        <v>公斤</v>
      </c>
      <c r="Y147" s="396" t="s">
        <v>395</v>
      </c>
      <c r="Z147" s="379">
        <v>2</v>
      </c>
      <c r="AA147" s="175" t="str">
        <f t="shared" si="503"/>
        <v>公斤</v>
      </c>
      <c r="AB147" s="181"/>
      <c r="AC147" s="239"/>
      <c r="AD147" s="240"/>
      <c r="AE147" s="113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52" ht="16.5">
      <c r="A148" s="284"/>
      <c r="B148" s="216"/>
      <c r="C148" s="191"/>
      <c r="D148" s="172"/>
      <c r="E148" s="172"/>
      <c r="F148" s="172"/>
      <c r="G148" s="172"/>
      <c r="H148" s="172"/>
      <c r="I148" s="192"/>
      <c r="J148" s="365"/>
      <c r="K148" s="321"/>
      <c r="L148" s="175" t="str">
        <f t="shared" si="499"/>
        <v/>
      </c>
      <c r="M148" s="321" t="s">
        <v>182</v>
      </c>
      <c r="N148" s="140"/>
      <c r="O148" s="175" t="str">
        <f t="shared" si="500"/>
        <v/>
      </c>
      <c r="P148" s="321" t="s">
        <v>122</v>
      </c>
      <c r="Q148" s="321">
        <v>0.05</v>
      </c>
      <c r="R148" s="175" t="str">
        <f t="shared" si="501"/>
        <v>公斤</v>
      </c>
      <c r="S148" s="350" t="s">
        <v>119</v>
      </c>
      <c r="T148" s="350">
        <v>0.5</v>
      </c>
      <c r="U148" s="175" t="str">
        <f t="shared" si="342"/>
        <v>公斤</v>
      </c>
      <c r="V148" s="182"/>
      <c r="W148" s="182"/>
      <c r="X148" s="175" t="str">
        <f t="shared" si="502"/>
        <v/>
      </c>
      <c r="Y148" s="321"/>
      <c r="Z148" s="321"/>
      <c r="AA148" s="175" t="str">
        <f t="shared" si="503"/>
        <v/>
      </c>
      <c r="AB148" s="181"/>
      <c r="AC148" s="239"/>
      <c r="AD148" s="240"/>
      <c r="AE148" s="113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52" ht="16.5">
      <c r="A149" s="284"/>
      <c r="B149" s="216"/>
      <c r="C149" s="191"/>
      <c r="D149" s="172"/>
      <c r="E149" s="172"/>
      <c r="F149" s="172"/>
      <c r="G149" s="172"/>
      <c r="H149" s="172"/>
      <c r="I149" s="192"/>
      <c r="J149" s="365"/>
      <c r="K149" s="321"/>
      <c r="L149" s="175" t="str">
        <f t="shared" si="499"/>
        <v/>
      </c>
      <c r="M149" s="321"/>
      <c r="N149" s="373"/>
      <c r="O149" s="175" t="str">
        <f t="shared" si="500"/>
        <v/>
      </c>
      <c r="P149" s="321"/>
      <c r="Q149" s="321"/>
      <c r="R149" s="175" t="str">
        <f t="shared" si="501"/>
        <v/>
      </c>
      <c r="S149" s="321"/>
      <c r="T149" s="321"/>
      <c r="U149" s="175" t="str">
        <f t="shared" si="342"/>
        <v/>
      </c>
      <c r="V149" s="182"/>
      <c r="W149" s="182"/>
      <c r="X149" s="175" t="str">
        <f t="shared" si="502"/>
        <v/>
      </c>
      <c r="Y149" s="321"/>
      <c r="Z149" s="321"/>
      <c r="AA149" s="175" t="str">
        <f t="shared" si="503"/>
        <v/>
      </c>
      <c r="AB149" s="181"/>
      <c r="AC149" s="239"/>
      <c r="AD149" s="240"/>
      <c r="AE149" s="113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52" ht="16.5">
      <c r="A150" s="284"/>
      <c r="B150" s="216"/>
      <c r="C150" s="191"/>
      <c r="D150" s="172"/>
      <c r="E150" s="172"/>
      <c r="F150" s="172"/>
      <c r="G150" s="172"/>
      <c r="H150" s="172"/>
      <c r="I150" s="192"/>
      <c r="J150" s="365"/>
      <c r="K150" s="321"/>
      <c r="L150" s="175" t="str">
        <f t="shared" si="499"/>
        <v/>
      </c>
      <c r="M150" s="321"/>
      <c r="N150" s="321"/>
      <c r="O150" s="175" t="str">
        <f t="shared" si="500"/>
        <v/>
      </c>
      <c r="P150" s="321"/>
      <c r="Q150" s="321"/>
      <c r="R150" s="175" t="str">
        <f t="shared" si="501"/>
        <v/>
      </c>
      <c r="S150" s="321"/>
      <c r="T150" s="321"/>
      <c r="U150" s="175" t="str">
        <f t="shared" si="342"/>
        <v/>
      </c>
      <c r="V150" s="182"/>
      <c r="W150" s="182"/>
      <c r="X150" s="175" t="str">
        <f t="shared" si="502"/>
        <v/>
      </c>
      <c r="Y150" s="321"/>
      <c r="Z150" s="321"/>
      <c r="AA150" s="175" t="str">
        <f t="shared" si="503"/>
        <v/>
      </c>
      <c r="AB150" s="181"/>
      <c r="AC150" s="239"/>
      <c r="AD150" s="240"/>
      <c r="AE150" s="113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52" ht="17.25" thickBot="1">
      <c r="A151" s="285"/>
      <c r="B151" s="217"/>
      <c r="C151" s="195"/>
      <c r="D151" s="196"/>
      <c r="E151" s="196"/>
      <c r="F151" s="196"/>
      <c r="G151" s="196"/>
      <c r="H151" s="196"/>
      <c r="I151" s="197"/>
      <c r="J151" s="366"/>
      <c r="K151" s="367"/>
      <c r="L151" s="187" t="str">
        <f t="shared" si="499"/>
        <v/>
      </c>
      <c r="M151" s="367"/>
      <c r="N151" s="367"/>
      <c r="O151" s="187" t="str">
        <f t="shared" si="500"/>
        <v/>
      </c>
      <c r="P151" s="367"/>
      <c r="Q151" s="367"/>
      <c r="R151" s="187" t="str">
        <f t="shared" si="501"/>
        <v/>
      </c>
      <c r="S151" s="367"/>
      <c r="T151" s="367"/>
      <c r="U151" s="187" t="str">
        <f t="shared" si="342"/>
        <v/>
      </c>
      <c r="V151" s="233"/>
      <c r="W151" s="233"/>
      <c r="X151" s="187" t="str">
        <f t="shared" si="502"/>
        <v/>
      </c>
      <c r="Y151" s="367"/>
      <c r="Z151" s="367"/>
      <c r="AA151" s="187" t="str">
        <f t="shared" si="503"/>
        <v/>
      </c>
      <c r="AB151" s="188"/>
      <c r="AC151" s="241"/>
      <c r="AD151" s="242"/>
      <c r="AE151" s="114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5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03"/>
      <c r="AE152" s="115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03"/>
      <c r="AE153" s="115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03"/>
      <c r="AE154" s="115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03"/>
      <c r="AE155" s="115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03"/>
      <c r="AE156" s="115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03"/>
      <c r="AE157" s="115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03"/>
      <c r="AE158" s="115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03"/>
      <c r="AE159" s="115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03"/>
      <c r="AE160" s="115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03"/>
      <c r="AE161" s="115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03"/>
      <c r="AE162" s="115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03"/>
      <c r="AE163" s="115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03"/>
      <c r="AE164" s="115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03"/>
      <c r="AE165" s="115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03"/>
      <c r="AE166" s="115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03"/>
      <c r="AE167" s="115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03"/>
      <c r="AE168" s="115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03"/>
      <c r="AE169" s="115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03"/>
      <c r="AE170" s="115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03"/>
      <c r="AE171" s="115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03"/>
      <c r="AE172" s="115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03"/>
      <c r="AE173" s="115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03"/>
      <c r="AE174" s="115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03"/>
      <c r="AE175" s="115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03"/>
      <c r="AE176" s="115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03"/>
      <c r="AE177" s="115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03"/>
      <c r="AE178" s="115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03"/>
      <c r="AE179" s="115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03"/>
      <c r="AE180" s="115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03"/>
      <c r="AE181" s="115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03"/>
      <c r="AE182" s="115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03"/>
      <c r="AE183" s="115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03"/>
      <c r="AE184" s="115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03"/>
      <c r="AE185" s="115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03"/>
      <c r="AE186" s="115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03"/>
      <c r="AE187" s="115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03"/>
      <c r="AE188" s="115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03"/>
      <c r="AE189" s="115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03"/>
      <c r="AE190" s="115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03"/>
      <c r="AE191" s="115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03"/>
      <c r="AE192" s="115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03"/>
      <c r="AE193" s="115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03"/>
      <c r="AE194" s="115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03"/>
      <c r="AE195" s="115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03"/>
      <c r="AE196" s="115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03"/>
      <c r="AE197" s="115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03"/>
      <c r="AE198" s="115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03"/>
      <c r="AE199" s="115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03"/>
      <c r="AE200" s="115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03"/>
      <c r="AE201" s="115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03"/>
      <c r="AE202" s="115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03"/>
      <c r="AE203" s="115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03"/>
      <c r="AE204" s="115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03"/>
      <c r="AE205" s="115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03"/>
      <c r="AE206" s="115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03"/>
      <c r="AE207" s="115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03"/>
      <c r="AE208" s="115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03"/>
      <c r="AE209" s="115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03"/>
      <c r="AE210" s="115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03"/>
      <c r="AE211" s="115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03"/>
      <c r="AE212" s="115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03"/>
      <c r="AE213" s="115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03"/>
      <c r="AE214" s="115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03"/>
      <c r="AE215" s="115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03"/>
      <c r="AE216" s="115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03"/>
      <c r="AE217" s="115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03"/>
      <c r="AE218" s="115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03"/>
      <c r="AE219" s="115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03"/>
      <c r="AE220" s="115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03"/>
      <c r="AE221" s="115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03"/>
      <c r="AE222" s="115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03"/>
      <c r="AE223" s="115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03"/>
      <c r="AE224" s="115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2:45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03"/>
      <c r="AE225" s="115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2:45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03"/>
      <c r="AE226" s="115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2:45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03"/>
      <c r="AE227" s="115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2:45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03"/>
      <c r="AE228" s="115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2:45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03"/>
      <c r="AE229" s="115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2:45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03"/>
      <c r="AE230" s="115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2:45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03"/>
      <c r="AE231" s="115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2:45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03"/>
      <c r="AE232" s="115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2:45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03"/>
      <c r="AE233" s="115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2:45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03"/>
      <c r="AE234" s="115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2:45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03"/>
      <c r="AE235" s="115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2:45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03"/>
      <c r="AE236" s="115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2:45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03"/>
      <c r="AE237" s="115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2:45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03"/>
      <c r="AE238" s="115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2:45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03"/>
      <c r="AE239" s="115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2:45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03"/>
      <c r="AE240" s="115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2:45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03"/>
      <c r="AE241" s="115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2:45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03"/>
      <c r="AE242" s="115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2:45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03"/>
      <c r="AE243" s="115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2:45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03"/>
      <c r="AE244" s="115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2:45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03"/>
      <c r="AE245" s="115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2:45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03"/>
      <c r="AE246" s="115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2:45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03"/>
      <c r="AE247" s="115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2:45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03"/>
      <c r="AE248" s="115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2:45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03"/>
      <c r="AE249" s="115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2:45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03"/>
      <c r="AE250" s="115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2:45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03"/>
      <c r="AE251" s="115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2:45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03"/>
      <c r="AE252" s="115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2:45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03"/>
      <c r="AE253" s="115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2:45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03"/>
      <c r="AE254" s="115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2:45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03"/>
      <c r="AE255" s="115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2:45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03"/>
      <c r="AE256" s="115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2:45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03"/>
      <c r="AE257" s="115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2:45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03"/>
      <c r="AE258" s="115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2:45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03"/>
      <c r="AE259" s="115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2:45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03"/>
      <c r="AE260" s="115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2:45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03"/>
      <c r="AE261" s="115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2:45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03"/>
      <c r="AE262" s="115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2:45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03"/>
      <c r="AE263" s="115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2:45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03"/>
      <c r="AE264" s="115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2:45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03"/>
      <c r="AE265" s="115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2:45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03"/>
      <c r="AE266" s="115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2:45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03"/>
      <c r="AE267" s="115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2:45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03"/>
      <c r="AE268" s="115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2:45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03"/>
      <c r="AE269" s="115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2:45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03"/>
      <c r="AE270" s="115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2:45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03"/>
      <c r="AE271" s="115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2:45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03"/>
      <c r="AE272" s="115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2:45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03"/>
      <c r="AE273" s="115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2:45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03"/>
      <c r="AE274" s="115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2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03"/>
      <c r="AE275" s="115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2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03"/>
      <c r="AE276" s="115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2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03"/>
      <c r="AE277" s="115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2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03"/>
      <c r="AE278" s="115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2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03"/>
      <c r="AE279" s="115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2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03"/>
      <c r="AE280" s="115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2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03"/>
      <c r="AE281" s="115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2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03"/>
      <c r="AE282" s="115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2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03"/>
      <c r="AE283" s="115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2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03"/>
      <c r="AE284" s="115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2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03"/>
      <c r="AE285" s="115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2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03"/>
      <c r="AE286" s="115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2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03"/>
      <c r="AE287" s="115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2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03"/>
      <c r="AE288" s="115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03"/>
      <c r="AE289" s="115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03"/>
      <c r="AE290" s="115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03"/>
      <c r="AE291" s="115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03"/>
      <c r="AE292" s="115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03"/>
      <c r="AE293" s="115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03"/>
      <c r="AE294" s="115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03"/>
      <c r="AE295" s="115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03"/>
      <c r="AE296" s="115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03"/>
      <c r="AE297" s="115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03"/>
      <c r="AE298" s="115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03"/>
      <c r="AE299" s="115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03"/>
      <c r="AE300" s="115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03"/>
      <c r="AE301" s="115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03"/>
      <c r="AE302" s="115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03"/>
      <c r="AE303" s="115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03"/>
      <c r="AE304" s="115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03"/>
      <c r="AE305" s="115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03"/>
      <c r="AE306" s="115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03"/>
      <c r="AE307" s="115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03"/>
      <c r="AE308" s="115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03"/>
      <c r="AE309" s="115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03"/>
      <c r="AE310" s="115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03"/>
      <c r="AE311" s="115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03"/>
      <c r="AE312" s="115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03"/>
      <c r="AE313" s="115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03"/>
      <c r="AE314" s="115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03"/>
      <c r="AE315" s="115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03"/>
      <c r="AE316" s="115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03"/>
      <c r="AE317" s="115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03"/>
      <c r="AE318" s="115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03"/>
      <c r="AE319" s="115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03"/>
      <c r="AE320" s="115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03"/>
      <c r="AE321" s="115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03"/>
      <c r="AE322" s="115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03"/>
      <c r="AE323" s="115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03"/>
      <c r="AE324" s="115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03"/>
      <c r="AE325" s="115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03"/>
      <c r="AE326" s="115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03"/>
      <c r="AE327" s="115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03"/>
      <c r="AE328" s="115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03"/>
      <c r="AE329" s="115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03"/>
      <c r="AE330" s="115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03"/>
      <c r="AE331" s="115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03"/>
      <c r="AE332" s="115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03"/>
      <c r="AE333" s="115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03"/>
      <c r="AE334" s="115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03"/>
      <c r="AE335" s="115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03"/>
      <c r="AE336" s="115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03"/>
      <c r="AE337" s="115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03"/>
      <c r="AE338" s="115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03"/>
      <c r="AE339" s="115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03"/>
      <c r="AE340" s="115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03"/>
      <c r="AE341" s="115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03"/>
      <c r="AE342" s="115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03"/>
      <c r="AE343" s="115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03"/>
      <c r="AE344" s="115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03"/>
      <c r="AE345" s="115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03"/>
      <c r="AE346" s="115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03"/>
      <c r="AE347" s="115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03"/>
      <c r="AE348" s="115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03"/>
      <c r="AE349" s="115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03"/>
      <c r="AE350" s="115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03"/>
      <c r="AE351" s="115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03"/>
      <c r="AE352" s="115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03"/>
      <c r="AE353" s="115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03"/>
      <c r="AE354" s="115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03"/>
      <c r="AE355" s="115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03"/>
      <c r="AE356" s="115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03"/>
      <c r="AE357" s="115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03"/>
      <c r="AE358" s="115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03"/>
      <c r="AE359" s="115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03"/>
      <c r="AE360" s="115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03"/>
      <c r="AE361" s="115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03"/>
      <c r="AE362" s="115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03"/>
      <c r="AE363" s="115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03"/>
      <c r="AE364" s="115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03"/>
      <c r="AE365" s="115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03"/>
      <c r="AE366" s="115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03"/>
      <c r="AE367" s="115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03"/>
      <c r="AE368" s="115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03"/>
      <c r="AE369" s="115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03"/>
      <c r="AE370" s="115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03"/>
      <c r="AE371" s="115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03"/>
      <c r="AE372" s="115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03"/>
      <c r="AE373" s="115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03"/>
      <c r="AE374" s="115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03"/>
      <c r="AE375" s="115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03"/>
      <c r="AE376" s="115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03"/>
      <c r="AE377" s="115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03"/>
      <c r="AE378" s="115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03"/>
      <c r="AE379" s="115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03"/>
      <c r="AE380" s="115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03"/>
      <c r="AE381" s="115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03"/>
      <c r="AE382" s="115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03"/>
      <c r="AE383" s="115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03"/>
      <c r="AE384" s="115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03"/>
      <c r="AE385" s="115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03"/>
      <c r="AE386" s="115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03"/>
      <c r="AE387" s="115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03"/>
      <c r="AE388" s="115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03"/>
      <c r="AE389" s="115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03"/>
      <c r="AE390" s="115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03"/>
      <c r="AE391" s="115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03"/>
      <c r="AE392" s="115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03"/>
      <c r="AE393" s="115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03"/>
      <c r="AE394" s="115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03"/>
      <c r="AE395" s="115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03"/>
      <c r="AE396" s="115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03"/>
      <c r="AE397" s="115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03"/>
      <c r="AE398" s="115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03"/>
      <c r="AE399" s="115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03"/>
      <c r="AE400" s="115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03"/>
      <c r="AE401" s="115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03"/>
      <c r="AE402" s="115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03"/>
      <c r="AE403" s="115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03"/>
      <c r="AE404" s="115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03"/>
      <c r="AE405" s="115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03"/>
      <c r="AE406" s="115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03"/>
      <c r="AE407" s="115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03"/>
      <c r="AE408" s="115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03"/>
      <c r="AE409" s="115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03"/>
      <c r="AE410" s="115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03"/>
      <c r="AE411" s="115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03"/>
      <c r="AE412" s="115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03"/>
      <c r="AE413" s="115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03"/>
      <c r="AE414" s="115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03"/>
      <c r="AE415" s="115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03"/>
      <c r="AE416" s="115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03"/>
      <c r="AE417" s="115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03"/>
      <c r="AE418" s="115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03"/>
      <c r="AE419" s="115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03"/>
      <c r="AE420" s="115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03"/>
      <c r="AE421" s="115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03"/>
      <c r="AE422" s="115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03"/>
      <c r="AE423" s="115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03"/>
      <c r="AE424" s="115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03"/>
      <c r="AE425" s="115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03"/>
      <c r="AE426" s="115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03"/>
      <c r="AE427" s="115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03"/>
      <c r="AE428" s="115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03"/>
      <c r="AE429" s="115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03"/>
      <c r="AE430" s="115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03"/>
      <c r="AE431" s="115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03"/>
      <c r="AE432" s="115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03"/>
      <c r="AE433" s="115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03"/>
      <c r="AE434" s="115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03"/>
      <c r="AE435" s="115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03"/>
      <c r="AE436" s="115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03"/>
      <c r="AE437" s="115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03"/>
      <c r="AE438" s="115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03"/>
      <c r="AE439" s="115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03"/>
      <c r="AE440" s="115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03"/>
      <c r="AE441" s="115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03"/>
      <c r="AE442" s="115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03"/>
      <c r="AE443" s="115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03"/>
      <c r="AE444" s="115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03"/>
      <c r="AE445" s="115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03"/>
      <c r="AE446" s="115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03"/>
      <c r="AE447" s="115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03"/>
      <c r="AE448" s="115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03"/>
      <c r="AE449" s="115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03"/>
      <c r="AE450" s="115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03"/>
      <c r="AE451" s="115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03"/>
      <c r="AE452" s="115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03"/>
      <c r="AE453" s="115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03"/>
      <c r="AE454" s="115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03"/>
      <c r="AE455" s="115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03"/>
      <c r="AE456" s="115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03"/>
      <c r="AE457" s="115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03"/>
      <c r="AE458" s="115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03"/>
      <c r="AE459" s="115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03"/>
      <c r="AE460" s="115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03"/>
      <c r="AE461" s="115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03"/>
      <c r="AE462" s="115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03"/>
      <c r="AE463" s="115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03"/>
      <c r="AE464" s="115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03"/>
      <c r="AE465" s="115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03"/>
      <c r="AE466" s="115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03"/>
      <c r="AE467" s="115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03"/>
      <c r="AE468" s="115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03"/>
      <c r="AE469" s="115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03"/>
      <c r="AE470" s="115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03"/>
      <c r="AE471" s="115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03"/>
      <c r="AE472" s="115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03"/>
      <c r="AE473" s="115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03"/>
      <c r="AE474" s="115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03"/>
      <c r="AE475" s="115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03"/>
      <c r="AE476" s="115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03"/>
      <c r="AE477" s="115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03"/>
      <c r="AE478" s="115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03"/>
      <c r="AE479" s="115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03"/>
      <c r="AE480" s="115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03"/>
      <c r="AE481" s="115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03"/>
      <c r="AE482" s="115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03"/>
      <c r="AE483" s="115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03"/>
      <c r="AE484" s="115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03"/>
      <c r="AE485" s="115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03"/>
      <c r="AE486" s="115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03"/>
      <c r="AE487" s="115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03"/>
      <c r="AE488" s="115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03"/>
      <c r="AE489" s="115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03"/>
      <c r="AE490" s="115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03"/>
      <c r="AE491" s="115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E492" s="115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E493" s="115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E494" s="115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E495" s="115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E496" s="115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E497" s="115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E498" s="115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E499" s="115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E500" s="115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E501" s="115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E502" s="115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E503" s="115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E504" s="115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E505" s="115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5" customHeight="1">
      <c r="L506" s="1"/>
      <c r="O506" s="1"/>
      <c r="R506" s="1"/>
      <c r="U506" s="1"/>
      <c r="X506" s="1"/>
      <c r="AA506" s="1"/>
      <c r="AB506" s="1"/>
      <c r="AG506" s="1"/>
    </row>
    <row r="507" spans="2:45" ht="15" customHeight="1">
      <c r="L507" s="1"/>
      <c r="O507" s="1"/>
      <c r="R507" s="1"/>
      <c r="U507" s="1"/>
      <c r="X507" s="1"/>
      <c r="AA507" s="1"/>
      <c r="AB507" s="1"/>
      <c r="AG507" s="1"/>
    </row>
    <row r="508" spans="2:45" ht="15" customHeight="1">
      <c r="L508" s="1"/>
      <c r="O508" s="1"/>
      <c r="R508" s="1"/>
      <c r="U508" s="1"/>
      <c r="X508" s="1"/>
      <c r="AA508" s="1"/>
      <c r="AB508" s="1"/>
      <c r="AG508" s="1"/>
    </row>
    <row r="509" spans="2:45" ht="15" customHeight="1">
      <c r="L509" s="1"/>
      <c r="O509" s="1"/>
      <c r="R509" s="1"/>
      <c r="U509" s="1"/>
      <c r="X509" s="1"/>
      <c r="AA509" s="1"/>
      <c r="AB509" s="1"/>
      <c r="AG509" s="1"/>
    </row>
    <row r="510" spans="2:45" ht="15" customHeight="1">
      <c r="L510" s="1"/>
      <c r="O510" s="1"/>
      <c r="R510" s="1"/>
      <c r="U510" s="1"/>
      <c r="X510" s="1"/>
      <c r="AA510" s="1"/>
      <c r="AB510" s="1"/>
      <c r="AG510" s="1"/>
    </row>
    <row r="511" spans="2:45" ht="15" customHeight="1">
      <c r="L511" s="1"/>
      <c r="O511" s="1"/>
      <c r="R511" s="1"/>
      <c r="U511" s="1"/>
      <c r="X511" s="1"/>
      <c r="AA511" s="1"/>
      <c r="AB511" s="1"/>
      <c r="AG511" s="1"/>
    </row>
    <row r="512" spans="2:45" ht="15" customHeight="1">
      <c r="L512" s="1"/>
      <c r="O512" s="1"/>
      <c r="R512" s="1"/>
      <c r="U512" s="1"/>
      <c r="X512" s="1"/>
      <c r="AA512" s="1"/>
      <c r="AB512" s="1"/>
      <c r="AG512" s="1"/>
    </row>
    <row r="513" spans="12:33" ht="15" customHeight="1">
      <c r="L513" s="1"/>
      <c r="O513" s="1"/>
      <c r="R513" s="1"/>
      <c r="U513" s="1"/>
      <c r="X513" s="1"/>
      <c r="AA513" s="1"/>
      <c r="AB513" s="1"/>
      <c r="AG513" s="1"/>
    </row>
    <row r="514" spans="12:33" ht="15" customHeight="1">
      <c r="L514" s="1"/>
      <c r="O514" s="1"/>
      <c r="R514" s="1"/>
      <c r="U514" s="1"/>
      <c r="X514" s="1"/>
      <c r="AA514" s="1"/>
      <c r="AB514" s="1"/>
      <c r="AG514" s="1"/>
    </row>
  </sheetData>
  <mergeCells count="108">
    <mergeCell ref="Y61:Z61"/>
    <mergeCell ref="Y68:Z68"/>
    <mergeCell ref="V124:W124"/>
    <mergeCell ref="V131:W131"/>
    <mergeCell ref="V138:W138"/>
    <mergeCell ref="Y110:Z110"/>
    <mergeCell ref="Y124:Z124"/>
    <mergeCell ref="Y131:Z131"/>
    <mergeCell ref="S89:T89"/>
    <mergeCell ref="S110:T110"/>
    <mergeCell ref="S117:T117"/>
    <mergeCell ref="S124:T124"/>
    <mergeCell ref="S131:T131"/>
    <mergeCell ref="V145:W145"/>
    <mergeCell ref="Y75:Z75"/>
    <mergeCell ref="Y82:Z82"/>
    <mergeCell ref="Y89:Z89"/>
    <mergeCell ref="Y96:Z96"/>
    <mergeCell ref="Y103:Z103"/>
    <mergeCell ref="M131:N131"/>
    <mergeCell ref="M145:N145"/>
    <mergeCell ref="P5:Q5"/>
    <mergeCell ref="P19:Q19"/>
    <mergeCell ref="P47:Q47"/>
    <mergeCell ref="P54:Q54"/>
    <mergeCell ref="P61:Q61"/>
    <mergeCell ref="P68:Q68"/>
    <mergeCell ref="P75:Q75"/>
    <mergeCell ref="P82:Q82"/>
    <mergeCell ref="P96:Q96"/>
    <mergeCell ref="P103:Q103"/>
    <mergeCell ref="P110:Q110"/>
    <mergeCell ref="P117:Q117"/>
    <mergeCell ref="P124:Q124"/>
    <mergeCell ref="P131:Q131"/>
    <mergeCell ref="P145:Q145"/>
    <mergeCell ref="J124:K124"/>
    <mergeCell ref="J138:K138"/>
    <mergeCell ref="J145:K145"/>
    <mergeCell ref="M5:N5"/>
    <mergeCell ref="M47:N47"/>
    <mergeCell ref="M54:N54"/>
    <mergeCell ref="M61:N61"/>
    <mergeCell ref="M68:N68"/>
    <mergeCell ref="M75:N75"/>
    <mergeCell ref="M82:N82"/>
    <mergeCell ref="M89:N89"/>
    <mergeCell ref="M96:N96"/>
    <mergeCell ref="M103:N103"/>
    <mergeCell ref="M110:N110"/>
    <mergeCell ref="M117:N117"/>
    <mergeCell ref="M124:N124"/>
    <mergeCell ref="J89:K89"/>
    <mergeCell ref="J96:K96"/>
    <mergeCell ref="J103:K103"/>
    <mergeCell ref="J110:K110"/>
    <mergeCell ref="J117:K117"/>
    <mergeCell ref="J54:K54"/>
    <mergeCell ref="J61:K61"/>
    <mergeCell ref="J68:K68"/>
    <mergeCell ref="J75:K75"/>
    <mergeCell ref="J82:K82"/>
    <mergeCell ref="S40:T40"/>
    <mergeCell ref="J19:K19"/>
    <mergeCell ref="J47:K47"/>
    <mergeCell ref="P1:R1"/>
    <mergeCell ref="V1:X1"/>
    <mergeCell ref="Y1:AA1"/>
    <mergeCell ref="J5:K5"/>
    <mergeCell ref="M12:N12"/>
    <mergeCell ref="V47:W47"/>
    <mergeCell ref="V33:W33"/>
    <mergeCell ref="V40:W40"/>
    <mergeCell ref="V54:W54"/>
    <mergeCell ref="V61:W61"/>
    <mergeCell ref="S5:T5"/>
    <mergeCell ref="S12:T12"/>
    <mergeCell ref="S47:T47"/>
    <mergeCell ref="S61:T61"/>
    <mergeCell ref="S75:T75"/>
    <mergeCell ref="S82:T82"/>
    <mergeCell ref="Y19:Z19"/>
    <mergeCell ref="Y40:Z40"/>
    <mergeCell ref="Y47:Z47"/>
    <mergeCell ref="J131:K131"/>
    <mergeCell ref="M138:N138"/>
    <mergeCell ref="AB1:AC1"/>
    <mergeCell ref="V26:W26"/>
    <mergeCell ref="Y12:Z12"/>
    <mergeCell ref="P12:Q12"/>
    <mergeCell ref="V12:W12"/>
    <mergeCell ref="V19:W19"/>
    <mergeCell ref="A2:AC2"/>
    <mergeCell ref="A3:AC3"/>
    <mergeCell ref="V5:W5"/>
    <mergeCell ref="A1:I1"/>
    <mergeCell ref="J1:L1"/>
    <mergeCell ref="M1:O1"/>
    <mergeCell ref="S96:T96"/>
    <mergeCell ref="S54:T54"/>
    <mergeCell ref="V68:W68"/>
    <mergeCell ref="V75:W75"/>
    <mergeCell ref="V82:W82"/>
    <mergeCell ref="V89:W89"/>
    <mergeCell ref="V96:W96"/>
    <mergeCell ref="V103:W103"/>
    <mergeCell ref="V110:W110"/>
    <mergeCell ref="V117:W117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G19" sqref="G19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417" t="s">
        <v>127</v>
      </c>
      <c r="B1" s="411"/>
      <c r="C1" s="411"/>
      <c r="D1" s="411"/>
      <c r="E1" s="418" t="s">
        <v>103</v>
      </c>
      <c r="F1" s="418"/>
      <c r="G1" s="418" t="s">
        <v>161</v>
      </c>
      <c r="H1" s="418"/>
      <c r="I1" s="411" t="s">
        <v>100</v>
      </c>
      <c r="J1" s="411"/>
      <c r="K1" s="411" t="s">
        <v>104</v>
      </c>
      <c r="L1" s="411"/>
      <c r="M1" s="411" t="s">
        <v>105</v>
      </c>
      <c r="N1" s="411"/>
      <c r="O1" s="411" t="s">
        <v>0</v>
      </c>
      <c r="P1" s="412"/>
    </row>
    <row r="2" spans="1:23" ht="18" customHeight="1" thickBot="1">
      <c r="B2" s="53"/>
      <c r="C2" s="54"/>
      <c r="D2" s="67"/>
      <c r="E2" s="55"/>
      <c r="F2" s="72"/>
      <c r="G2" s="54"/>
      <c r="H2" s="67"/>
      <c r="I2" s="56"/>
      <c r="J2" s="73"/>
      <c r="K2" s="57"/>
      <c r="L2" s="74"/>
      <c r="M2" s="53"/>
      <c r="N2" s="75"/>
      <c r="O2" s="58"/>
      <c r="P2" s="54"/>
    </row>
    <row r="3" spans="1:23" ht="15.75" customHeight="1">
      <c r="A3" s="462" t="s">
        <v>96</v>
      </c>
      <c r="B3" s="457" t="s">
        <v>97</v>
      </c>
      <c r="C3" s="457" t="s">
        <v>67</v>
      </c>
      <c r="D3" s="464" t="s">
        <v>73</v>
      </c>
      <c r="E3" s="457" t="s">
        <v>68</v>
      </c>
      <c r="F3" s="460" t="s">
        <v>74</v>
      </c>
      <c r="G3" s="457" t="s">
        <v>69</v>
      </c>
      <c r="H3" s="460" t="s">
        <v>75</v>
      </c>
      <c r="I3" s="457" t="s">
        <v>70</v>
      </c>
      <c r="J3" s="460" t="s">
        <v>76</v>
      </c>
      <c r="K3" s="457" t="s">
        <v>71</v>
      </c>
      <c r="L3" s="460" t="s">
        <v>77</v>
      </c>
      <c r="M3" s="457" t="s">
        <v>72</v>
      </c>
      <c r="N3" s="460" t="s">
        <v>78</v>
      </c>
      <c r="O3" s="457" t="s">
        <v>98</v>
      </c>
      <c r="P3" s="457" t="s">
        <v>99</v>
      </c>
      <c r="Q3" s="457" t="s">
        <v>94</v>
      </c>
      <c r="R3" s="457"/>
      <c r="S3" s="457"/>
      <c r="T3" s="457"/>
      <c r="U3" s="457"/>
      <c r="V3" s="457"/>
      <c r="W3" s="459"/>
    </row>
    <row r="4" spans="1:23" ht="15.75" customHeight="1" thickBot="1">
      <c r="A4" s="463"/>
      <c r="B4" s="458"/>
      <c r="C4" s="458"/>
      <c r="D4" s="465"/>
      <c r="E4" s="458"/>
      <c r="F4" s="461"/>
      <c r="G4" s="458"/>
      <c r="H4" s="461"/>
      <c r="I4" s="458"/>
      <c r="J4" s="461"/>
      <c r="K4" s="458"/>
      <c r="L4" s="461"/>
      <c r="M4" s="458"/>
      <c r="N4" s="461"/>
      <c r="O4" s="458"/>
      <c r="P4" s="458"/>
      <c r="Q4" s="152" t="s">
        <v>79</v>
      </c>
      <c r="R4" s="152" t="s">
        <v>80</v>
      </c>
      <c r="S4" s="152" t="s">
        <v>81</v>
      </c>
      <c r="T4" s="152" t="s">
        <v>82</v>
      </c>
      <c r="U4" s="152" t="s">
        <v>83</v>
      </c>
      <c r="V4" s="152" t="s">
        <v>84</v>
      </c>
      <c r="W4" s="153" t="s">
        <v>85</v>
      </c>
    </row>
    <row r="5" spans="1:23" ht="18.75" customHeight="1">
      <c r="A5" s="120">
        <v>45778</v>
      </c>
      <c r="B5" s="50" t="str">
        <f>'非偏鄉國中(素)'!AE5</f>
        <v>l4</v>
      </c>
      <c r="C5" s="50" t="str">
        <f>'非偏鄉國中(素)'!AF5</f>
        <v>糙米飯</v>
      </c>
      <c r="D5" s="68" t="str">
        <f>'非偏鄉國中(素)'!AG5</f>
        <v xml:space="preserve">米 糙米    </v>
      </c>
      <c r="E5" s="50" t="str">
        <f>'非偏鄉國中(素)'!AH5</f>
        <v>三杯麵腸</v>
      </c>
      <c r="F5" s="68" t="str">
        <f>'非偏鄉國中(素)'!AI5</f>
        <v xml:space="preserve">麵腸 杏鮑菇 九層塔 胡蘿蔔 薑 </v>
      </c>
      <c r="G5" s="50" t="str">
        <f>'非偏鄉國中(素)'!AJ5</f>
        <v>蛋香時蔬</v>
      </c>
      <c r="H5" s="68" t="str">
        <f>'非偏鄉國中(素)'!AK5</f>
        <v xml:space="preserve">雞蛋 時蔬 乾香菇 薑  </v>
      </c>
      <c r="I5" s="50" t="str">
        <f>'非偏鄉國中(素)'!AL5</f>
        <v>時蔬冬粉</v>
      </c>
      <c r="J5" s="68" t="str">
        <f>'非偏鄉國中(素)'!AM5</f>
        <v xml:space="preserve">豆包 冬粉 時蔬 乾木耳 薑 </v>
      </c>
      <c r="K5" s="50" t="str">
        <f>'非偏鄉國中(素)'!AN5</f>
        <v>時蔬</v>
      </c>
      <c r="L5" s="68" t="str">
        <f>'非偏鄉國中(素)'!AO5</f>
        <v xml:space="preserve">蔬菜 薑    </v>
      </c>
      <c r="M5" s="50" t="str">
        <f>'非偏鄉國中(素)'!AP5</f>
        <v>仙草甜湯</v>
      </c>
      <c r="N5" s="68" t="str">
        <f>'非偏鄉國中(素)'!AQ5</f>
        <v xml:space="preserve">仙草凍 紅砂糖    </v>
      </c>
      <c r="O5" s="50" t="str">
        <f>'非偏鄉國中(素)'!AR5</f>
        <v>點心</v>
      </c>
      <c r="P5" s="267">
        <f>'非偏鄉國中(素)'!AS5</f>
        <v>0</v>
      </c>
      <c r="Q5" s="273">
        <f>'非偏鄉國中(素)'!AT5</f>
        <v>5.2</v>
      </c>
      <c r="R5" s="50">
        <f>'非偏鄉國中(素)'!AU5</f>
        <v>2.5</v>
      </c>
      <c r="S5" s="50">
        <f>'非偏鄉國中(素)'!AV5</f>
        <v>2</v>
      </c>
      <c r="T5" s="50">
        <f>'非偏鄉國中(素)'!AW5</f>
        <v>2.2000000000000002</v>
      </c>
      <c r="U5" s="50">
        <f>'非偏鄉國中(素)'!AX5</f>
        <v>0</v>
      </c>
      <c r="V5" s="50">
        <f>'非偏鄉國中(素)'!AY5</f>
        <v>0</v>
      </c>
      <c r="W5" s="85">
        <f>'非偏鄉國中(素)'!AZ5</f>
        <v>698.3</v>
      </c>
    </row>
    <row r="6" spans="1:23" ht="18.75" customHeight="1" thickBot="1">
      <c r="A6" s="137">
        <f>A5+1</f>
        <v>45779</v>
      </c>
      <c r="B6" s="66" t="str">
        <f>'非偏鄉國中(素)'!AE12</f>
        <v>l5</v>
      </c>
      <c r="C6" s="66" t="str">
        <f>'非偏鄉國中(素)'!AF12</f>
        <v>芝麻飯</v>
      </c>
      <c r="D6" s="70" t="str">
        <f>'非偏鄉國中(素)'!AG12</f>
        <v xml:space="preserve">米 芝麻(熟)    </v>
      </c>
      <c r="E6" s="66" t="str">
        <f>'非偏鄉國中(素)'!AH12</f>
        <v>塔香干丁</v>
      </c>
      <c r="F6" s="70" t="str">
        <f>'非偏鄉國中(素)'!AI12</f>
        <v xml:space="preserve">豆干 時蔬 九層塔 薑  </v>
      </c>
      <c r="G6" s="66" t="str">
        <f>'非偏鄉國中(素)'!AJ12</f>
        <v>紅仁炒蛋</v>
      </c>
      <c r="H6" s="70" t="str">
        <f>'非偏鄉國中(素)'!AK12</f>
        <v xml:space="preserve">雞蛋 胡蘿蔔 薑   </v>
      </c>
      <c r="I6" s="66" t="str">
        <f>'非偏鄉國中(素)'!AL12</f>
        <v>蔬菜佃煮</v>
      </c>
      <c r="J6" s="70" t="str">
        <f>'非偏鄉國中(素)'!AM12</f>
        <v xml:space="preserve">胡蘿蔔 白蘿蔔 甜玉米 四角油豆腐 味醂 </v>
      </c>
      <c r="K6" s="66" t="str">
        <f>'非偏鄉國中(素)'!AN12</f>
        <v>時蔬</v>
      </c>
      <c r="L6" s="70" t="str">
        <f>'非偏鄉國中(素)'!AO12</f>
        <v xml:space="preserve">蔬菜 薑    </v>
      </c>
      <c r="M6" s="66" t="str">
        <f>'非偏鄉國中(素)'!AP12</f>
        <v>味噌豆腐湯</v>
      </c>
      <c r="N6" s="70" t="str">
        <f>'非偏鄉國中(素)'!AQ12</f>
        <v xml:space="preserve">豆腐 味噌 時蔬   </v>
      </c>
      <c r="O6" s="66" t="str">
        <f>'非偏鄉國中(素)'!AR12</f>
        <v>點心</v>
      </c>
      <c r="P6" s="268">
        <f>'非偏鄉國中(素)'!AS12</f>
        <v>0</v>
      </c>
      <c r="Q6" s="274">
        <f>'非偏鄉國中(素)'!AT12</f>
        <v>5.2</v>
      </c>
      <c r="R6" s="66">
        <f>'非偏鄉國中(素)'!AU12</f>
        <v>2.5</v>
      </c>
      <c r="S6" s="66">
        <f>'非偏鄉國中(素)'!AV12</f>
        <v>2</v>
      </c>
      <c r="T6" s="66">
        <f>'非偏鄉國中(素)'!AW12</f>
        <v>2.2000000000000002</v>
      </c>
      <c r="U6" s="66">
        <f>'非偏鄉國中(素)'!AX12</f>
        <v>0</v>
      </c>
      <c r="V6" s="66">
        <f>'非偏鄉國中(素)'!AY12</f>
        <v>0</v>
      </c>
      <c r="W6" s="87">
        <f>'非偏鄉國中(素)'!AZ12</f>
        <v>699.4</v>
      </c>
    </row>
    <row r="7" spans="1:23" ht="18.75" customHeight="1">
      <c r="A7" s="120">
        <f>A6+3</f>
        <v>45782</v>
      </c>
      <c r="B7" s="50" t="str">
        <f>'非偏鄉國中(素)'!AE19</f>
        <v>m1</v>
      </c>
      <c r="C7" s="50" t="str">
        <f>'非偏鄉國中(素)'!AF19</f>
        <v>白米飯</v>
      </c>
      <c r="D7" s="68" t="str">
        <f>'非偏鄉國中(素)'!AG19</f>
        <v xml:space="preserve">米     </v>
      </c>
      <c r="E7" s="50" t="str">
        <f>'非偏鄉國中(素)'!AH19</f>
        <v>紅燒若片</v>
      </c>
      <c r="F7" s="68" t="str">
        <f>'非偏鄉國中(素)'!AI19</f>
        <v xml:space="preserve">素肉片 胡蘿蔔 薑   </v>
      </c>
      <c r="G7" s="50" t="str">
        <f>'非偏鄉國中(素)'!AJ19</f>
        <v>海結豆干</v>
      </c>
      <c r="H7" s="68" t="str">
        <f>'非偏鄉國中(素)'!AK19</f>
        <v xml:space="preserve">乾海帶 豆干 薑   </v>
      </c>
      <c r="I7" s="50" t="str">
        <f>'非偏鄉國中(素)'!AL19</f>
        <v>奶油白菜</v>
      </c>
      <c r="J7" s="68" t="str">
        <f>'非偏鄉國中(素)'!AM19</f>
        <v xml:space="preserve">結球白菜 鴻喜菇 豆包 奶油(固態)  </v>
      </c>
      <c r="K7" s="50" t="str">
        <f>'非偏鄉國中(素)'!AN19</f>
        <v>時蔬</v>
      </c>
      <c r="L7" s="68" t="str">
        <f>'非偏鄉國中(素)'!AO19</f>
        <v xml:space="preserve">蔬菜 薑    </v>
      </c>
      <c r="M7" s="50" t="str">
        <f>'非偏鄉國中(素)'!AP19</f>
        <v>蘿蔔湯</v>
      </c>
      <c r="N7" s="68" t="str">
        <f>'非偏鄉國中(素)'!AQ19</f>
        <v xml:space="preserve">白蘿蔔 胡蘿蔔 薑 素羊肉  </v>
      </c>
      <c r="O7" s="50" t="str">
        <f>'非偏鄉國中(素)'!AR19</f>
        <v>點心</v>
      </c>
      <c r="P7" s="267">
        <f>'非偏鄉國中(素)'!AS19</f>
        <v>0</v>
      </c>
      <c r="Q7" s="273">
        <f>'非偏鄉國中(素)'!AT19</f>
        <v>5</v>
      </c>
      <c r="R7" s="50">
        <f>'非偏鄉國中(素)'!AU19</f>
        <v>2.5</v>
      </c>
      <c r="S7" s="50">
        <f>'非偏鄉國中(素)'!AV19</f>
        <v>2.5</v>
      </c>
      <c r="T7" s="50">
        <f>'非偏鄉國中(素)'!AW19</f>
        <v>2.5</v>
      </c>
      <c r="U7" s="50">
        <f>'非偏鄉國中(素)'!AX19</f>
        <v>0</v>
      </c>
      <c r="V7" s="50">
        <f>'非偏鄉國中(素)'!AY19</f>
        <v>0</v>
      </c>
      <c r="W7" s="85">
        <f>'非偏鄉國中(素)'!AZ19</f>
        <v>710.4</v>
      </c>
    </row>
    <row r="8" spans="1:23" ht="18.75" customHeight="1">
      <c r="A8" s="121">
        <f>A7+1</f>
        <v>45783</v>
      </c>
      <c r="B8" s="65" t="str">
        <f>'非偏鄉國中(素)'!AE26</f>
        <v>m2</v>
      </c>
      <c r="C8" s="65" t="str">
        <f>'非偏鄉國中(素)'!AF26</f>
        <v>糙米飯</v>
      </c>
      <c r="D8" s="69" t="str">
        <f>'非偏鄉國中(素)'!AG26</f>
        <v xml:space="preserve">米 糙米    </v>
      </c>
      <c r="E8" s="65" t="str">
        <f>'非偏鄉國中(素)'!AH26</f>
        <v>沙茶油腐</v>
      </c>
      <c r="F8" s="69" t="str">
        <f>'非偏鄉國中(素)'!AI26</f>
        <v xml:space="preserve">油豆腐 冷凍玉米筍 素沙茶醬    </v>
      </c>
      <c r="G8" s="65" t="str">
        <f>'非偏鄉國中(素)'!AJ26</f>
        <v>刈薯炒蛋</v>
      </c>
      <c r="H8" s="69" t="str">
        <f>'非偏鄉國中(素)'!AK26</f>
        <v xml:space="preserve">刈薯 雞蛋 胡蘿蔔   </v>
      </c>
      <c r="I8" s="65" t="str">
        <f>'非偏鄉國中(素)'!AL26</f>
        <v>麵筋玉菜</v>
      </c>
      <c r="J8" s="69" t="str">
        <f>'非偏鄉國中(素)'!AM26</f>
        <v xml:space="preserve">甘藍 胡蘿蔔 麵筋泡   </v>
      </c>
      <c r="K8" s="65" t="str">
        <f>'非偏鄉國中(素)'!AN26</f>
        <v>時蔬</v>
      </c>
      <c r="L8" s="69" t="str">
        <f>'非偏鄉國中(素)'!AO26</f>
        <v xml:space="preserve">蔬菜 薑    </v>
      </c>
      <c r="M8" s="65" t="str">
        <f>'非偏鄉國中(素)'!AP26</f>
        <v>紫菜素丸湯</v>
      </c>
      <c r="N8" s="69" t="str">
        <f>'非偏鄉國中(素)'!AQ26</f>
        <v xml:space="preserve">紫菜 素丸 薑   </v>
      </c>
      <c r="O8" s="65" t="str">
        <f>'非偏鄉國中(素)'!AR26</f>
        <v>點心</v>
      </c>
      <c r="P8" s="269">
        <f>'非偏鄉國中(素)'!AS26</f>
        <v>0</v>
      </c>
      <c r="Q8" s="275">
        <f>'非偏鄉國中(素)'!AT26</f>
        <v>5</v>
      </c>
      <c r="R8" s="65">
        <f>'非偏鄉國中(素)'!AU26</f>
        <v>2.9</v>
      </c>
      <c r="S8" s="65">
        <f>'非偏鄉國中(素)'!AV26</f>
        <v>2.2000000000000002</v>
      </c>
      <c r="T8" s="65">
        <f>'非偏鄉國中(素)'!AW26</f>
        <v>2.5</v>
      </c>
      <c r="U8" s="65">
        <f>'非偏鄉國中(素)'!AX26</f>
        <v>0</v>
      </c>
      <c r="V8" s="65">
        <f>'非偏鄉國中(素)'!AY26</f>
        <v>0</v>
      </c>
      <c r="W8" s="86">
        <f>'非偏鄉國中(素)'!AZ26</f>
        <v>731</v>
      </c>
    </row>
    <row r="9" spans="1:23" ht="18.75" customHeight="1">
      <c r="A9" s="121">
        <f>A8+1</f>
        <v>45784</v>
      </c>
      <c r="B9" s="65" t="str">
        <f>'非偏鄉國中(素)'!AE33</f>
        <v>m3</v>
      </c>
      <c r="C9" s="65" t="str">
        <f>'非偏鄉國中(素)'!AF33</f>
        <v>刈包特餐</v>
      </c>
      <c r="D9" s="69" t="str">
        <f>'非偏鄉國中(素)'!AG33</f>
        <v xml:space="preserve">刈包     </v>
      </c>
      <c r="E9" s="65" t="str">
        <f>'非偏鄉國中(素)'!AH33</f>
        <v>香滷素排</v>
      </c>
      <c r="F9" s="69" t="str">
        <f>'非偏鄉國中(素)'!AI33</f>
        <v xml:space="preserve">素排 薑    </v>
      </c>
      <c r="G9" s="65" t="str">
        <f>'非偏鄉國中(素)'!AJ33</f>
        <v>刈包配料</v>
      </c>
      <c r="H9" s="69" t="str">
        <f>'非偏鄉國中(素)'!AK33</f>
        <v xml:space="preserve">麵腸 酸菜 胡蘿蔔   </v>
      </c>
      <c r="I9" s="65" t="str">
        <f>'非偏鄉國中(素)'!AL33</f>
        <v>塔香鮑菇</v>
      </c>
      <c r="J9" s="69" t="str">
        <f>'非偏鄉國中(素)'!AM33</f>
        <v xml:space="preserve">杏鮑菇 薑 九層塔   </v>
      </c>
      <c r="K9" s="65" t="str">
        <f>'非偏鄉國中(素)'!AN33</f>
        <v>時蔬</v>
      </c>
      <c r="L9" s="69" t="str">
        <f>'非偏鄉國中(素)'!AO33</f>
        <v xml:space="preserve">蔬菜 薑    </v>
      </c>
      <c r="M9" s="65" t="str">
        <f>'非偏鄉國中(素)'!AP33</f>
        <v>麵線糊</v>
      </c>
      <c r="N9" s="69" t="str">
        <f>'非偏鄉國中(素)'!AQ33</f>
        <v>麵線 素肉 脆筍 胡蘿蔔 乾木耳 刈薯</v>
      </c>
      <c r="O9" s="65" t="str">
        <f>'非偏鄉國中(素)'!AR33</f>
        <v>點心</v>
      </c>
      <c r="P9" s="269">
        <f>'非偏鄉國中(素)'!AS33</f>
        <v>0</v>
      </c>
      <c r="Q9" s="275">
        <f>'非偏鄉國中(素)'!AT33</f>
        <v>4.3</v>
      </c>
      <c r="R9" s="65">
        <f>'非偏鄉國中(素)'!AU33</f>
        <v>2.5</v>
      </c>
      <c r="S9" s="65">
        <f>'非偏鄉國中(素)'!AV33</f>
        <v>2.1</v>
      </c>
      <c r="T9" s="65">
        <f>'非偏鄉國中(素)'!AW33</f>
        <v>2.2999999999999998</v>
      </c>
      <c r="U9" s="65">
        <f>'非偏鄉國中(素)'!AX33</f>
        <v>0</v>
      </c>
      <c r="V9" s="65">
        <f>'非偏鄉國中(素)'!AY33</f>
        <v>0</v>
      </c>
      <c r="W9" s="86">
        <f>'非偏鄉國中(素)'!AZ33</f>
        <v>650.1</v>
      </c>
    </row>
    <row r="10" spans="1:23" ht="18.75" customHeight="1">
      <c r="A10" s="121">
        <f>A9+1</f>
        <v>45785</v>
      </c>
      <c r="B10" s="65" t="str">
        <f>'非偏鄉國中(素)'!AE40</f>
        <v>m4</v>
      </c>
      <c r="C10" s="65" t="str">
        <f>'非偏鄉國中(素)'!AF40</f>
        <v>糙米飯</v>
      </c>
      <c r="D10" s="69" t="str">
        <f>'非偏鄉國中(素)'!AG40</f>
        <v xml:space="preserve">米 糙米    </v>
      </c>
      <c r="E10" s="65" t="str">
        <f>'非偏鄉國中(素)'!AH40</f>
        <v>照燒麵輪</v>
      </c>
      <c r="F10" s="69" t="str">
        <f>'非偏鄉國中(素)'!AI40</f>
        <v xml:space="preserve">麵輪 白蘿蔔 胡蘿蔔 醬油 紅砂糖 </v>
      </c>
      <c r="G10" s="65" t="str">
        <f>'非偏鄉國中(素)'!AJ40</f>
        <v>絲瓜蛋豆腐</v>
      </c>
      <c r="H10" s="69" t="str">
        <f>'非偏鄉國中(素)'!AK40</f>
        <v xml:space="preserve">豆腐 絲瓜 雞蛋 薑  </v>
      </c>
      <c r="I10" s="65" t="str">
        <f>'非偏鄉國中(素)'!AL40</f>
        <v>素火腿豆芽</v>
      </c>
      <c r="J10" s="69" t="str">
        <f>'非偏鄉國中(素)'!AM40</f>
        <v xml:space="preserve">綠豆芽 素火腿 芹菜 胡蘿蔔 薑 </v>
      </c>
      <c r="K10" s="65" t="str">
        <f>'非偏鄉國中(素)'!AN40</f>
        <v>時蔬</v>
      </c>
      <c r="L10" s="69" t="str">
        <f>'非偏鄉國中(素)'!AO40</f>
        <v xml:space="preserve">蔬菜 薑    </v>
      </c>
      <c r="M10" s="65" t="str">
        <f>'非偏鄉國中(素)'!AP40</f>
        <v>冬瓜銀耳湯</v>
      </c>
      <c r="N10" s="69" t="str">
        <f>'非偏鄉國中(素)'!AQ40</f>
        <v xml:space="preserve">冬瓜糖磚 乾銀耳 紅砂糖   </v>
      </c>
      <c r="O10" s="65" t="str">
        <f>'非偏鄉國中(素)'!AR40</f>
        <v>點心</v>
      </c>
      <c r="P10" s="269">
        <f>'非偏鄉國中(素)'!AS40</f>
        <v>0</v>
      </c>
      <c r="Q10" s="275">
        <f>'非偏鄉國中(素)'!AT40</f>
        <v>5.2</v>
      </c>
      <c r="R10" s="65">
        <f>'非偏鄉國中(素)'!AU40</f>
        <v>2.2999999999999998</v>
      </c>
      <c r="S10" s="65">
        <f>'非偏鄉國中(素)'!AV40</f>
        <v>2.1</v>
      </c>
      <c r="T10" s="65">
        <f>'非偏鄉國中(素)'!AW40</f>
        <v>2.2000000000000002</v>
      </c>
      <c r="U10" s="65">
        <f>'非偏鄉國中(素)'!AX40</f>
        <v>0</v>
      </c>
      <c r="V10" s="65">
        <f>'非偏鄉國中(素)'!AY40</f>
        <v>0</v>
      </c>
      <c r="W10" s="86">
        <f>'非偏鄉國中(素)'!AZ40</f>
        <v>687.9</v>
      </c>
    </row>
    <row r="11" spans="1:23" ht="18.75" customHeight="1" thickBot="1">
      <c r="A11" s="137">
        <f>A10+1</f>
        <v>45786</v>
      </c>
      <c r="B11" s="66" t="str">
        <f>'非偏鄉國中(素)'!AE47</f>
        <v>m5</v>
      </c>
      <c r="C11" s="66" t="str">
        <f>'非偏鄉國中(素)'!AF47</f>
        <v>燕麥飯</v>
      </c>
      <c r="D11" s="70" t="str">
        <f>'非偏鄉國中(素)'!AG47</f>
        <v xml:space="preserve">米 燕麥    </v>
      </c>
      <c r="E11" s="66" t="str">
        <f>'非偏鄉國中(素)'!AH47</f>
        <v>壽喜麵腸</v>
      </c>
      <c r="F11" s="70" t="str">
        <f>'非偏鄉國中(素)'!AI47</f>
        <v xml:space="preserve">麵腸 胡蘿蔔 薑   </v>
      </c>
      <c r="G11" s="66" t="str">
        <f>'非偏鄉國中(素)'!AJ47</f>
        <v>韓式年糕</v>
      </c>
      <c r="H11" s="70" t="str">
        <f>'非偏鄉國中(素)'!AK47</f>
        <v xml:space="preserve">韓式年糕 芝麻(熟) 韓式泡菜 甘藍  </v>
      </c>
      <c r="I11" s="66" t="str">
        <f>'非偏鄉國中(素)'!AL47</f>
        <v>韓風拌菜</v>
      </c>
      <c r="J11" s="70" t="str">
        <f>'非偏鄉國中(素)'!AM47</f>
        <v>黃豆芽 乾裙帶菜 豆包 芝麻(熟) 香油 薑</v>
      </c>
      <c r="K11" s="66" t="str">
        <f>'非偏鄉國中(素)'!AN47</f>
        <v>時蔬</v>
      </c>
      <c r="L11" s="70" t="str">
        <f>'非偏鄉國中(素)'!AO47</f>
        <v xml:space="preserve">蔬菜 薑    </v>
      </c>
      <c r="M11" s="66" t="str">
        <f>'非偏鄉國中(素)'!AP47</f>
        <v>味噌湯</v>
      </c>
      <c r="N11" s="70" t="str">
        <f>'非偏鄉國中(素)'!AQ47</f>
        <v xml:space="preserve">豆腐 味噌 時蔬   </v>
      </c>
      <c r="O11" s="66" t="str">
        <f>'非偏鄉國中(素)'!AR47</f>
        <v>點心</v>
      </c>
      <c r="P11" s="268" t="str">
        <f>'非偏鄉國中(素)'!AS47</f>
        <v>有機豆奶</v>
      </c>
      <c r="Q11" s="274">
        <f>'非偏鄉國中(素)'!AT47</f>
        <v>6</v>
      </c>
      <c r="R11" s="66">
        <f>'非偏鄉國中(素)'!AU47</f>
        <v>2.5</v>
      </c>
      <c r="S11" s="66">
        <f>'非偏鄉國中(素)'!AV47</f>
        <v>2</v>
      </c>
      <c r="T11" s="66">
        <f>'非偏鄉國中(素)'!AW47</f>
        <v>2.2999999999999998</v>
      </c>
      <c r="U11" s="66">
        <f>'非偏鄉國中(素)'!AX47</f>
        <v>0</v>
      </c>
      <c r="V11" s="66">
        <f>'非偏鄉國中(素)'!AY47</f>
        <v>0</v>
      </c>
      <c r="W11" s="87">
        <f>'非偏鄉國中(素)'!AZ47</f>
        <v>760.1</v>
      </c>
    </row>
    <row r="12" spans="1:23" ht="18.75" customHeight="1">
      <c r="A12" s="120">
        <f>A11+3</f>
        <v>45789</v>
      </c>
      <c r="B12" s="50" t="str">
        <f>'非偏鄉國中(素)'!AE54</f>
        <v>n1</v>
      </c>
      <c r="C12" s="50" t="str">
        <f>'非偏鄉國中(素)'!AF54</f>
        <v>白米飯</v>
      </c>
      <c r="D12" s="68" t="str">
        <f>'非偏鄉國中(素)'!AG54</f>
        <v xml:space="preserve">米     </v>
      </c>
      <c r="E12" s="50" t="str">
        <f>'非偏鄉國中(素)'!AH54</f>
        <v>洋芋豆干</v>
      </c>
      <c r="F12" s="68" t="str">
        <f>'非偏鄉國中(素)'!AI54</f>
        <v xml:space="preserve">豆干 馬鈴薯 胡蘿蔔 冷凍毛豆仁 薑 </v>
      </c>
      <c r="G12" s="50" t="str">
        <f>'非偏鄉國中(素)'!AJ54</f>
        <v>紅仁炒蛋</v>
      </c>
      <c r="H12" s="68" t="str">
        <f>'非偏鄉國中(素)'!AK54</f>
        <v xml:space="preserve">雞蛋 胡蘿蔔 乾木耳 薑  </v>
      </c>
      <c r="I12" s="50" t="str">
        <f>'非偏鄉國中(素)'!AL54</f>
        <v>蔬香冬粉</v>
      </c>
      <c r="J12" s="68" t="str">
        <f>'非偏鄉國中(素)'!AM54</f>
        <v>冬粉 時蔬 胡蘿蔔 乾木耳 薑 素肉</v>
      </c>
      <c r="K12" s="50" t="str">
        <f>'非偏鄉國中(素)'!AN54</f>
        <v>時蔬</v>
      </c>
      <c r="L12" s="68" t="str">
        <f>'非偏鄉國中(素)'!AO54</f>
        <v xml:space="preserve">蔬菜 薑    </v>
      </c>
      <c r="M12" s="50" t="str">
        <f>'非偏鄉國中(素)'!AP54</f>
        <v>金針湯</v>
      </c>
      <c r="N12" s="68" t="str">
        <f>'非偏鄉國中(素)'!AQ54</f>
        <v xml:space="preserve">金針菜乾 榨菜絲 薑   </v>
      </c>
      <c r="O12" s="50" t="str">
        <f>'非偏鄉國中(素)'!AR54</f>
        <v>點心</v>
      </c>
      <c r="P12" s="267">
        <f>'非偏鄉國中(素)'!AS54</f>
        <v>0</v>
      </c>
      <c r="Q12" s="273">
        <f>'非偏鄉國中(素)'!AT54</f>
        <v>6.1</v>
      </c>
      <c r="R12" s="50">
        <f>'非偏鄉國中(素)'!AU54</f>
        <v>2.5</v>
      </c>
      <c r="S12" s="50">
        <f>'非偏鄉國中(素)'!AV54</f>
        <v>2</v>
      </c>
      <c r="T12" s="50">
        <f>'非偏鄉國中(素)'!AW54</f>
        <v>2.2000000000000002</v>
      </c>
      <c r="U12" s="50">
        <f>'非偏鄉國中(素)'!AX54</f>
        <v>0</v>
      </c>
      <c r="V12" s="50">
        <f>'非偏鄉國中(素)'!AY54</f>
        <v>0</v>
      </c>
      <c r="W12" s="85">
        <f>'非偏鄉國中(素)'!AZ54</f>
        <v>760</v>
      </c>
    </row>
    <row r="13" spans="1:23" ht="18.75" customHeight="1">
      <c r="A13" s="121">
        <f>A12+1</f>
        <v>45790</v>
      </c>
      <c r="B13" s="65" t="str">
        <f>'非偏鄉國中(素)'!AE61</f>
        <v>n2</v>
      </c>
      <c r="C13" s="65" t="str">
        <f>'非偏鄉國中(素)'!AF61</f>
        <v>糙米飯</v>
      </c>
      <c r="D13" s="69" t="str">
        <f>'非偏鄉國中(素)'!AG61</f>
        <v xml:space="preserve">米 糙米    </v>
      </c>
      <c r="E13" s="65" t="str">
        <f>'非偏鄉國中(素)'!AH61</f>
        <v>薑燒豆包</v>
      </c>
      <c r="F13" s="69" t="str">
        <f>'非偏鄉國中(素)'!AI61</f>
        <v xml:space="preserve">豆包 薑    </v>
      </c>
      <c r="G13" s="65" t="str">
        <f>'非偏鄉國中(素)'!AJ61</f>
        <v>蘿蔔黑輪</v>
      </c>
      <c r="H13" s="69" t="str">
        <f>'非偏鄉國中(素)'!AK61</f>
        <v xml:space="preserve">素黑輪 白蘿蔔 胡蘿蔔 薑  </v>
      </c>
      <c r="I13" s="65" t="str">
        <f>'非偏鄉國中(素)'!AL61</f>
        <v>素肉時蔬</v>
      </c>
      <c r="J13" s="69" t="str">
        <f>'非偏鄉國中(素)'!AM61</f>
        <v xml:space="preserve">素肉 時蔬 胡蘿蔔 薑  </v>
      </c>
      <c r="K13" s="65" t="str">
        <f>'非偏鄉國中(素)'!AN61</f>
        <v>時蔬</v>
      </c>
      <c r="L13" s="69" t="str">
        <f>'非偏鄉國中(素)'!AO61</f>
        <v xml:space="preserve">蔬菜 薑    </v>
      </c>
      <c r="M13" s="65" t="str">
        <f>'非偏鄉國中(素)'!AP61</f>
        <v>蛋花時蔬湯</v>
      </c>
      <c r="N13" s="69" t="str">
        <f>'非偏鄉國中(素)'!AQ61</f>
        <v xml:space="preserve">時蔬 雞蛋 薑   </v>
      </c>
      <c r="O13" s="65" t="str">
        <f>'非偏鄉國中(素)'!AR61</f>
        <v>點心</v>
      </c>
      <c r="P13" s="269">
        <f>'非偏鄉國中(素)'!AS61</f>
        <v>0</v>
      </c>
      <c r="Q13" s="275">
        <f>'非偏鄉國中(素)'!AT61</f>
        <v>5</v>
      </c>
      <c r="R13" s="65">
        <f>'非偏鄉國中(素)'!AU61</f>
        <v>2.8</v>
      </c>
      <c r="S13" s="65">
        <f>'非偏鄉國中(素)'!AV61</f>
        <v>2.2000000000000002</v>
      </c>
      <c r="T13" s="65">
        <f>'非偏鄉國中(素)'!AW61</f>
        <v>2.5</v>
      </c>
      <c r="U13" s="65">
        <f>'非偏鄉國中(素)'!AX61</f>
        <v>0</v>
      </c>
      <c r="V13" s="65">
        <f>'非偏鄉國中(素)'!AY61</f>
        <v>0</v>
      </c>
      <c r="W13" s="86">
        <f>'非偏鄉國中(素)'!AZ61</f>
        <v>724.1</v>
      </c>
    </row>
    <row r="14" spans="1:23" ht="18.75" customHeight="1">
      <c r="A14" s="121">
        <f>A13+1</f>
        <v>45791</v>
      </c>
      <c r="B14" s="65" t="str">
        <f>'非偏鄉國中(素)'!AE68</f>
        <v>n3</v>
      </c>
      <c r="C14" s="65" t="str">
        <f>'非偏鄉國中(素)'!AF68</f>
        <v>米粉特餐</v>
      </c>
      <c r="D14" s="69" t="str">
        <f>'非偏鄉國中(素)'!AG68</f>
        <v xml:space="preserve">米粉     </v>
      </c>
      <c r="E14" s="65" t="str">
        <f>'非偏鄉國中(素)'!AH68</f>
        <v>素油蔥燥</v>
      </c>
      <c r="F14" s="69" t="str">
        <f>'非偏鄉國中(素)'!AI68</f>
        <v xml:space="preserve">麵腸 時蔬 乾香菇 薑 素油蔥 </v>
      </c>
      <c r="G14" s="65" t="str">
        <f>'非偏鄉國中(素)'!AJ68</f>
        <v>若絲南瓜</v>
      </c>
      <c r="H14" s="69" t="str">
        <f>'非偏鄉國中(素)'!AK68</f>
        <v xml:space="preserve">素肉絲 南瓜 胡蘿蔔 薑  </v>
      </c>
      <c r="I14" s="65" t="str">
        <f>'非偏鄉國中(素)'!AL68</f>
        <v>滷蛋</v>
      </c>
      <c r="J14" s="69" t="str">
        <f>'非偏鄉國中(素)'!AM68</f>
        <v xml:space="preserve">蛋 滷包    </v>
      </c>
      <c r="K14" s="65" t="str">
        <f>'非偏鄉國中(素)'!AN68</f>
        <v>時蔬</v>
      </c>
      <c r="L14" s="69" t="str">
        <f>'非偏鄉國中(素)'!AO68</f>
        <v xml:space="preserve">蔬菜 薑    </v>
      </c>
      <c r="M14" s="65" t="str">
        <f>'非偏鄉國中(素)'!AP68</f>
        <v>時蔬湯</v>
      </c>
      <c r="N14" s="69" t="str">
        <f>'非偏鄉國中(素)'!AQ68</f>
        <v xml:space="preserve">時蔬 胡蘿蔔 薑 素羊肉  </v>
      </c>
      <c r="O14" s="65" t="str">
        <f>'非偏鄉國中(素)'!AR68</f>
        <v>點心</v>
      </c>
      <c r="P14" s="269">
        <f>'非偏鄉國中(素)'!AS68</f>
        <v>0</v>
      </c>
      <c r="Q14" s="275">
        <f>'非偏鄉國中(素)'!AT68</f>
        <v>3.2</v>
      </c>
      <c r="R14" s="65">
        <f>'非偏鄉國中(素)'!AU68</f>
        <v>3.5</v>
      </c>
      <c r="S14" s="65">
        <f>'非偏鄉國中(素)'!AV68</f>
        <v>2</v>
      </c>
      <c r="T14" s="65">
        <f>'非偏鄉國中(素)'!AW68</f>
        <v>2.7</v>
      </c>
      <c r="U14" s="65">
        <f>'非偏鄉國中(素)'!AX68</f>
        <v>0</v>
      </c>
      <c r="V14" s="65">
        <f>'非偏鄉國中(素)'!AY68</f>
        <v>0</v>
      </c>
      <c r="W14" s="86">
        <f>'非偏鄉國中(素)'!AZ68</f>
        <v>657.8</v>
      </c>
    </row>
    <row r="15" spans="1:23" ht="18.75" customHeight="1">
      <c r="A15" s="121">
        <f>A14+1</f>
        <v>45792</v>
      </c>
      <c r="B15" s="65" t="str">
        <f>'非偏鄉國中(素)'!AE75</f>
        <v>n4</v>
      </c>
      <c r="C15" s="65" t="str">
        <f>'非偏鄉國中(素)'!AF75</f>
        <v>糙米飯</v>
      </c>
      <c r="D15" s="69" t="str">
        <f>'非偏鄉國中(素)'!AG75</f>
        <v xml:space="preserve">米 糙米    </v>
      </c>
      <c r="E15" s="65" t="str">
        <f>'非偏鄉國中(素)'!AH75</f>
        <v>豆瓣百頁</v>
      </c>
      <c r="F15" s="69" t="str">
        <f>'非偏鄉國中(素)'!AI75</f>
        <v xml:space="preserve">百頁豆腐 白蘿蔔 胡蘿蔔 薑  </v>
      </c>
      <c r="G15" s="65" t="str">
        <f>'非偏鄉國中(素)'!AJ75</f>
        <v>豆包豆芽</v>
      </c>
      <c r="H15" s="69" t="str">
        <f>'非偏鄉國中(素)'!AK75</f>
        <v xml:space="preserve">豆包 綠豆芽 乾木耳 薑  </v>
      </c>
      <c r="I15" s="65" t="str">
        <f>'非偏鄉國中(素)'!AL75</f>
        <v>青椒油腐</v>
      </c>
      <c r="J15" s="69" t="str">
        <f>'非偏鄉國中(素)'!AM75</f>
        <v xml:space="preserve">四角油豆腐 甜椒(青皮) 芹菜 薑  </v>
      </c>
      <c r="K15" s="65" t="str">
        <f>'非偏鄉國中(素)'!AN75</f>
        <v>時蔬</v>
      </c>
      <c r="L15" s="69" t="str">
        <f>'非偏鄉國中(素)'!AO75</f>
        <v xml:space="preserve">蔬菜 薑    </v>
      </c>
      <c r="M15" s="65" t="str">
        <f>'非偏鄉國中(素)'!AP75</f>
        <v>綠豆湯</v>
      </c>
      <c r="N15" s="69" t="str">
        <f>'非偏鄉國中(素)'!AQ75</f>
        <v xml:space="preserve">綠豆 紅砂糖 西谷米   </v>
      </c>
      <c r="O15" s="65" t="str">
        <f>'非偏鄉國中(素)'!AR75</f>
        <v>點心</v>
      </c>
      <c r="P15" s="269">
        <f>'非偏鄉國中(素)'!AS75</f>
        <v>0</v>
      </c>
      <c r="Q15" s="275">
        <f>'非偏鄉國中(素)'!AT75</f>
        <v>6</v>
      </c>
      <c r="R15" s="65">
        <f>'非偏鄉國中(素)'!AU75</f>
        <v>2.4</v>
      </c>
      <c r="S15" s="65">
        <f>'非偏鄉國中(素)'!AV75</f>
        <v>2</v>
      </c>
      <c r="T15" s="65">
        <f>'非偏鄉國中(素)'!AW75</f>
        <v>2.2000000000000002</v>
      </c>
      <c r="U15" s="65">
        <f>'非偏鄉國中(素)'!AX75</f>
        <v>0</v>
      </c>
      <c r="V15" s="65">
        <f>'非偏鄉國中(素)'!AY75</f>
        <v>0</v>
      </c>
      <c r="W15" s="86">
        <f>'非偏鄉國中(素)'!AZ75</f>
        <v>746</v>
      </c>
    </row>
    <row r="16" spans="1:23" ht="18.75" customHeight="1" thickBot="1">
      <c r="A16" s="137">
        <f>A15+1</f>
        <v>45793</v>
      </c>
      <c r="B16" s="66" t="str">
        <f>'非偏鄉國中(素)'!AE82</f>
        <v>n5</v>
      </c>
      <c r="C16" s="66" t="str">
        <f>'非偏鄉國中(素)'!AF82</f>
        <v>紅藜飯</v>
      </c>
      <c r="D16" s="70" t="str">
        <f>'非偏鄉國中(素)'!AG82</f>
        <v xml:space="preserve">米 紅藜    </v>
      </c>
      <c r="E16" s="66" t="str">
        <f>'非偏鄉國中(素)'!AH82</f>
        <v>醬燒麵輪</v>
      </c>
      <c r="F16" s="70" t="str">
        <f>'非偏鄉國中(素)'!AI82</f>
        <v xml:space="preserve">麵輪 時蔬 胡蘿蔔 薑  </v>
      </c>
      <c r="G16" s="66" t="str">
        <f>'非偏鄉國中(素)'!AJ82</f>
        <v>白菜蛋香</v>
      </c>
      <c r="H16" s="70" t="str">
        <f>'非偏鄉國中(素)'!AK82</f>
        <v xml:space="preserve">雞蛋 結球白菜 乾香菇 薑  </v>
      </c>
      <c r="I16" s="66" t="str">
        <f>'非偏鄉國中(素)'!AL82</f>
        <v>菇拌海帶</v>
      </c>
      <c r="J16" s="70" t="str">
        <f>'非偏鄉國中(素)'!AM82</f>
        <v xml:space="preserve">乾裙帶菜 金針菇 薑 素絞肉  </v>
      </c>
      <c r="K16" s="66" t="str">
        <f>'非偏鄉國中(素)'!AN82</f>
        <v>時蔬</v>
      </c>
      <c r="L16" s="70" t="str">
        <f>'非偏鄉國中(素)'!AO82</f>
        <v xml:space="preserve">蔬菜 薑    </v>
      </c>
      <c r="M16" s="66" t="str">
        <f>'非偏鄉國中(素)'!AP82</f>
        <v>時瓜湯</v>
      </c>
      <c r="N16" s="70" t="str">
        <f>'非偏鄉國中(素)'!AQ82</f>
        <v xml:space="preserve">時瓜 枸杞 薑 素羊肉  </v>
      </c>
      <c r="O16" s="66" t="str">
        <f>'非偏鄉國中(素)'!AR82</f>
        <v>點心</v>
      </c>
      <c r="P16" s="268" t="str">
        <f>'非偏鄉國中(素)'!AS82</f>
        <v>有機豆奶</v>
      </c>
      <c r="Q16" s="274">
        <f>'非偏鄉國中(素)'!AT82</f>
        <v>5.0999999999999996</v>
      </c>
      <c r="R16" s="66">
        <f>'非偏鄉國中(素)'!AU82</f>
        <v>2.5</v>
      </c>
      <c r="S16" s="66">
        <f>'非偏鄉國中(素)'!AV82</f>
        <v>2.4</v>
      </c>
      <c r="T16" s="66">
        <f>'非偏鄉國中(素)'!AW82</f>
        <v>2.4</v>
      </c>
      <c r="U16" s="66">
        <f>'非偏鄉國中(素)'!AX82</f>
        <v>0</v>
      </c>
      <c r="V16" s="66">
        <f>'非偏鄉國中(素)'!AY82</f>
        <v>0</v>
      </c>
      <c r="W16" s="87">
        <f>'非偏鄉國中(素)'!AZ82</f>
        <v>708.8</v>
      </c>
    </row>
    <row r="17" spans="1:23" ht="18.75" customHeight="1">
      <c r="A17" s="120">
        <f>A16+3</f>
        <v>45796</v>
      </c>
      <c r="B17" s="50" t="str">
        <f>'非偏鄉國中(素)'!AE89</f>
        <v>o1</v>
      </c>
      <c r="C17" s="50" t="str">
        <f>'非偏鄉國中(素)'!AF89</f>
        <v>白米飯</v>
      </c>
      <c r="D17" s="68" t="str">
        <f>'非偏鄉國中(素)'!AG89</f>
        <v xml:space="preserve">米     </v>
      </c>
      <c r="E17" s="50" t="str">
        <f>'非偏鄉國中(素)'!AH89</f>
        <v>花生麵筋</v>
      </c>
      <c r="F17" s="68" t="str">
        <f>'非偏鄉國中(素)'!AI89</f>
        <v xml:space="preserve">麵筋 花生罐頭 薑   </v>
      </c>
      <c r="G17" s="50" t="str">
        <f>'非偏鄉國中(素)'!AJ89</f>
        <v>高麗豆包</v>
      </c>
      <c r="H17" s="68" t="str">
        <f>'非偏鄉國中(素)'!AK89</f>
        <v xml:space="preserve">豆包 高麗菜 胡蘿蔔 薑  </v>
      </c>
      <c r="I17" s="50" t="str">
        <f>'非偏鄉國中(素)'!AL89</f>
        <v>蔬香冬粉</v>
      </c>
      <c r="J17" s="68" t="str">
        <f>'非偏鄉國中(素)'!AM89</f>
        <v xml:space="preserve">雞蛋 冬粉 蔬菜 乾木耳 薑 </v>
      </c>
      <c r="K17" s="50" t="str">
        <f>'非偏鄉國中(素)'!AN89</f>
        <v>時蔬</v>
      </c>
      <c r="L17" s="68" t="str">
        <f>'非偏鄉國中(素)'!AO89</f>
        <v xml:space="preserve">蔬菜 薑    </v>
      </c>
      <c r="M17" s="50" t="str">
        <f>'非偏鄉國中(素)'!AP89</f>
        <v>三目蔬湯</v>
      </c>
      <c r="N17" s="68" t="str">
        <f>'非偏鄉國中(素)'!AQ89</f>
        <v xml:space="preserve">時蔬 金針菇 胡蘿蔔 薑 素羊肉 </v>
      </c>
      <c r="O17" s="50" t="str">
        <f>'非偏鄉國中(素)'!AR89</f>
        <v>點心</v>
      </c>
      <c r="P17" s="267">
        <f>'非偏鄉國中(素)'!AS89</f>
        <v>0</v>
      </c>
      <c r="Q17" s="273">
        <f>'非偏鄉國中(素)'!AT89</f>
        <v>5</v>
      </c>
      <c r="R17" s="50">
        <f>'非偏鄉國中(素)'!AU89</f>
        <v>2.5</v>
      </c>
      <c r="S17" s="50">
        <f>'非偏鄉國中(素)'!AV89</f>
        <v>2</v>
      </c>
      <c r="T17" s="50">
        <f>'非偏鄉國中(素)'!AW89</f>
        <v>2.2000000000000002</v>
      </c>
      <c r="U17" s="50">
        <f>'非偏鄉國中(素)'!AX89</f>
        <v>0</v>
      </c>
      <c r="V17" s="50">
        <f>'非偏鄉國中(素)'!AY89</f>
        <v>0</v>
      </c>
      <c r="W17" s="85">
        <f>'非偏鄉國中(素)'!AZ89</f>
        <v>687.9</v>
      </c>
    </row>
    <row r="18" spans="1:23" ht="18.75" customHeight="1">
      <c r="A18" s="121">
        <f>A17+1</f>
        <v>45797</v>
      </c>
      <c r="B18" s="65" t="str">
        <f>'非偏鄉國中(素)'!AE96</f>
        <v>o2</v>
      </c>
      <c r="C18" s="69" t="str">
        <f>'非偏鄉國中(素)'!AF96</f>
        <v>糙米飯</v>
      </c>
      <c r="D18" s="69" t="str">
        <f>'非偏鄉國中(素)'!AG96</f>
        <v xml:space="preserve">米 糙米    </v>
      </c>
      <c r="E18" s="69" t="str">
        <f>'非偏鄉國中(素)'!AH96</f>
        <v>椒鹽豆包</v>
      </c>
      <c r="F18" s="69" t="str">
        <f>'非偏鄉國中(素)'!AI96</f>
        <v xml:space="preserve">豆包     </v>
      </c>
      <c r="G18" s="69" t="str">
        <f>'非偏鄉國中(素)'!AJ96</f>
        <v>蛋香碎脯</v>
      </c>
      <c r="H18" s="69" t="str">
        <f>'非偏鄉國中(素)'!AK96</f>
        <v xml:space="preserve">雞蛋 蘿蔔乾 胡蘿蔔 薑  </v>
      </c>
      <c r="I18" s="69" t="str">
        <f>'非偏鄉國中(素)'!AL96</f>
        <v>芹香豆干</v>
      </c>
      <c r="J18" s="69" t="str">
        <f>'非偏鄉國中(素)'!AM96</f>
        <v xml:space="preserve">豆干 芹菜 薑 胡蘿蔔  </v>
      </c>
      <c r="K18" s="69" t="str">
        <f>'非偏鄉國中(素)'!AN96</f>
        <v>時蔬</v>
      </c>
      <c r="L18" s="69" t="str">
        <f>'非偏鄉國中(素)'!AO96</f>
        <v xml:space="preserve">蔬菜 薑    </v>
      </c>
      <c r="M18" s="69" t="str">
        <f>'非偏鄉國中(素)'!AP96</f>
        <v>時瓜湯</v>
      </c>
      <c r="N18" s="69" t="str">
        <f>'非偏鄉國中(素)'!AQ96</f>
        <v xml:space="preserve">時瓜 薑 胡蘿蔔   </v>
      </c>
      <c r="O18" s="69" t="str">
        <f>'非偏鄉國中(素)'!AR96</f>
        <v>點心</v>
      </c>
      <c r="P18" s="270">
        <f>'非偏鄉國中(素)'!AS96</f>
        <v>0</v>
      </c>
      <c r="Q18" s="276">
        <f>'非偏鄉國中(素)'!AT96</f>
        <v>5</v>
      </c>
      <c r="R18" s="69">
        <f>'非偏鄉國中(素)'!AU96</f>
        <v>3.5</v>
      </c>
      <c r="S18" s="69">
        <f>'非偏鄉國中(素)'!AV96</f>
        <v>2</v>
      </c>
      <c r="T18" s="69">
        <f>'非偏鄉國中(素)'!AW96</f>
        <v>2.7</v>
      </c>
      <c r="U18" s="69">
        <f>'非偏鄉國中(素)'!AX96</f>
        <v>0</v>
      </c>
      <c r="V18" s="69">
        <f>'非偏鄉國中(素)'!AY96</f>
        <v>0</v>
      </c>
      <c r="W18" s="230">
        <f>'非偏鄉國中(素)'!AZ96</f>
        <v>781.7</v>
      </c>
    </row>
    <row r="19" spans="1:23" ht="18.75" customHeight="1">
      <c r="A19" s="121">
        <f>A18+1</f>
        <v>45798</v>
      </c>
      <c r="B19" s="69" t="str">
        <f>'非偏鄉國中(素)'!AE103</f>
        <v>o3</v>
      </c>
      <c r="C19" s="69" t="str">
        <f>'非偏鄉國中(素)'!AF103</f>
        <v>西式特餐</v>
      </c>
      <c r="D19" s="69" t="str">
        <f>'非偏鄉國中(素)'!AG103</f>
        <v xml:space="preserve">通心粉     </v>
      </c>
      <c r="E19" s="69" t="str">
        <f>'非偏鄉國中(素)'!AH103</f>
        <v>茄汁若醬</v>
      </c>
      <c r="F19" s="69" t="str">
        <f>'非偏鄉國中(素)'!AI103</f>
        <v xml:space="preserve">素肉 馬鈴薯 芹菜 蕃茄醬  </v>
      </c>
      <c r="G19" s="69" t="str">
        <f>'非偏鄉國中(素)'!AJ103</f>
        <v>火腿花椰</v>
      </c>
      <c r="H19" s="69" t="str">
        <f>'非偏鄉國中(素)'!AK103</f>
        <v xml:space="preserve">冷凍花椰菜 胡蘿蔔 素火腿 薑  </v>
      </c>
      <c r="I19" s="69" t="str">
        <f>'非偏鄉國中(素)'!AL103</f>
        <v>炸物雙拼</v>
      </c>
      <c r="J19" s="69" t="str">
        <f>'非偏鄉國中(素)'!AM103</f>
        <v xml:space="preserve">素甜不辣 薯條    </v>
      </c>
      <c r="K19" s="69" t="str">
        <f>'非偏鄉國中(素)'!AN103</f>
        <v>時蔬</v>
      </c>
      <c r="L19" s="69" t="str">
        <f>'非偏鄉國中(素)'!AO103</f>
        <v xml:space="preserve">蔬菜 薑    </v>
      </c>
      <c r="M19" s="69" t="str">
        <f>'非偏鄉國中(素)'!AP103</f>
        <v>蘑菇濃湯</v>
      </c>
      <c r="N19" s="69" t="str">
        <f>'非偏鄉國中(素)'!AQ103</f>
        <v xml:space="preserve">雞蛋 洋菇罐頭 玉米醬罐頭 玉米濃湯調理包 胡蘿蔔 </v>
      </c>
      <c r="O19" s="69" t="str">
        <f>'非偏鄉國中(素)'!AR103</f>
        <v>點心</v>
      </c>
      <c r="P19" s="270">
        <f>'非偏鄉國中(素)'!AS103</f>
        <v>0</v>
      </c>
      <c r="Q19" s="276">
        <f>'非偏鄉國中(素)'!AT103</f>
        <v>4.5</v>
      </c>
      <c r="R19" s="69">
        <f>'非偏鄉國中(素)'!AU103</f>
        <v>2.2999999999999998</v>
      </c>
      <c r="S19" s="69">
        <f>'非偏鄉國中(素)'!AV103</f>
        <v>1.8</v>
      </c>
      <c r="T19" s="69">
        <f>'非偏鄉國中(素)'!AW103</f>
        <v>2</v>
      </c>
      <c r="U19" s="69">
        <f>'非偏鄉國中(素)'!AX103</f>
        <v>0</v>
      </c>
      <c r="V19" s="69">
        <f>'非偏鄉國中(素)'!AY103</f>
        <v>0</v>
      </c>
      <c r="W19" s="230">
        <f>'非偏鄉國中(素)'!AZ103</f>
        <v>617.5</v>
      </c>
    </row>
    <row r="20" spans="1:23" ht="18.75" customHeight="1">
      <c r="A20" s="121">
        <f>A19+1</f>
        <v>45799</v>
      </c>
      <c r="B20" s="69" t="str">
        <f>'非偏鄉國中(素)'!AE110</f>
        <v>o4</v>
      </c>
      <c r="C20" s="69" t="str">
        <f>'非偏鄉國中(素)'!AF110</f>
        <v>糙米飯</v>
      </c>
      <c r="D20" s="69" t="str">
        <f>'非偏鄉國中(素)'!AG110</f>
        <v xml:space="preserve">米 糙米    </v>
      </c>
      <c r="E20" s="69" t="str">
        <f>'非偏鄉國中(素)'!AH110</f>
        <v>照燒油腐</v>
      </c>
      <c r="F20" s="69" t="str">
        <f>'非偏鄉國中(素)'!AI110</f>
        <v xml:space="preserve">四角油豆腐 芹菜 胡蘿蔔 薑  </v>
      </c>
      <c r="G20" s="69" t="str">
        <f>'非偏鄉國中(素)'!AJ110</f>
        <v>絞若季豆</v>
      </c>
      <c r="H20" s="69" t="str">
        <f>'非偏鄉國中(素)'!AK110</f>
        <v xml:space="preserve">素肉 冷凍菜豆(莢) 胡蘿蔔 薑  </v>
      </c>
      <c r="I20" s="69" t="str">
        <f>'非偏鄉國中(素)'!AL110</f>
        <v>筍干凍腐</v>
      </c>
      <c r="J20" s="69" t="str">
        <f>'非偏鄉國中(素)'!AM110</f>
        <v xml:space="preserve">凍豆腐 麻竹筍干 胡蘿蔔 薑  </v>
      </c>
      <c r="K20" s="69" t="str">
        <f>'非偏鄉國中(素)'!AN110</f>
        <v>時蔬</v>
      </c>
      <c r="L20" s="69" t="str">
        <f>'非偏鄉國中(素)'!AO110</f>
        <v xml:space="preserve">蔬菜 薑    </v>
      </c>
      <c r="M20" s="69" t="str">
        <f>'非偏鄉國中(素)'!AP110</f>
        <v>紅茶粉圓</v>
      </c>
      <c r="N20" s="69" t="str">
        <f>'非偏鄉國中(素)'!AQ110</f>
        <v xml:space="preserve">粉圓 紅茶包 紅砂糖   </v>
      </c>
      <c r="O20" s="69" t="str">
        <f>'非偏鄉國中(素)'!AR110</f>
        <v>點心</v>
      </c>
      <c r="P20" s="270">
        <f>'非偏鄉國中(素)'!AS110</f>
        <v>0</v>
      </c>
      <c r="Q20" s="276">
        <f>'非偏鄉國中(素)'!AT110</f>
        <v>6.7</v>
      </c>
      <c r="R20" s="69">
        <f>'非偏鄉國中(素)'!AU110</f>
        <v>2.4</v>
      </c>
      <c r="S20" s="69">
        <f>'非偏鄉國中(素)'!AV110</f>
        <v>2.2000000000000002</v>
      </c>
      <c r="T20" s="69">
        <f>'非偏鄉國中(素)'!AW110</f>
        <v>2.2999999999999998</v>
      </c>
      <c r="U20" s="69">
        <f>'非偏鄉國中(素)'!AX110</f>
        <v>0</v>
      </c>
      <c r="V20" s="69">
        <f>'非偏鄉國中(素)'!AY110</f>
        <v>0</v>
      </c>
      <c r="W20" s="230">
        <f>'非偏鄉國中(素)'!AZ110</f>
        <v>800.4</v>
      </c>
    </row>
    <row r="21" spans="1:23" ht="18.75" customHeight="1" thickBot="1">
      <c r="A21" s="360">
        <f>A20+1</f>
        <v>45800</v>
      </c>
      <c r="B21" s="397" t="str">
        <f>'非偏鄉國中(素)'!AE117</f>
        <v>o5</v>
      </c>
      <c r="C21" s="397" t="str">
        <f>'非偏鄉國中(素)'!AF117</f>
        <v>小米飯</v>
      </c>
      <c r="D21" s="397" t="str">
        <f>'非偏鄉國中(素)'!AG117</f>
        <v xml:space="preserve">米 小米    </v>
      </c>
      <c r="E21" s="397" t="str">
        <f>'非偏鄉國中(素)'!AH117</f>
        <v>茄汁麵腸</v>
      </c>
      <c r="F21" s="397" t="str">
        <f>'非偏鄉國中(素)'!AI117</f>
        <v xml:space="preserve">麵腸 胡蘿蔔 薑 大番茄  </v>
      </c>
      <c r="G21" s="397" t="str">
        <f>'非偏鄉國中(素)'!AJ117</f>
        <v>鮮菇油腐</v>
      </c>
      <c r="H21" s="397" t="str">
        <f>'非偏鄉國中(素)'!AK117</f>
        <v xml:space="preserve">鴻喜菇 油豆腐 胡蘿蔔 薑  </v>
      </c>
      <c r="I21" s="397" t="str">
        <f>'非偏鄉國中(素)'!AL117</f>
        <v>時瓜若末</v>
      </c>
      <c r="J21" s="397" t="str">
        <f>'非偏鄉國中(素)'!AM117</f>
        <v xml:space="preserve">素絞肉 時瓜 胡蘿蔔 薑  </v>
      </c>
      <c r="K21" s="397" t="str">
        <f>'非偏鄉國中(素)'!AN117</f>
        <v>時蔬</v>
      </c>
      <c r="L21" s="397" t="str">
        <f>'非偏鄉國中(素)'!AO117</f>
        <v xml:space="preserve">蔬菜 薑    </v>
      </c>
      <c r="M21" s="397" t="str">
        <f>'非偏鄉國中(素)'!AP117</f>
        <v>味噌海芽湯</v>
      </c>
      <c r="N21" s="397" t="str">
        <f>'非偏鄉國中(素)'!AQ117</f>
        <v xml:space="preserve">乾裙帶菜 味噌 白蘿蔔 薑  </v>
      </c>
      <c r="O21" s="397" t="str">
        <f>'非偏鄉國中(素)'!AR117</f>
        <v>點心</v>
      </c>
      <c r="P21" s="398" t="str">
        <f>'非偏鄉國中(素)'!AS117</f>
        <v>有機豆奶</v>
      </c>
      <c r="Q21" s="399">
        <f>'非偏鄉國中(素)'!AT117</f>
        <v>5.2</v>
      </c>
      <c r="R21" s="397">
        <f>'非偏鄉國中(素)'!AU117</f>
        <v>2.8</v>
      </c>
      <c r="S21" s="397">
        <f>'非偏鄉國中(素)'!AV117</f>
        <v>2.2999999999999998</v>
      </c>
      <c r="T21" s="397">
        <f>'非偏鄉國中(素)'!AW117</f>
        <v>2.6</v>
      </c>
      <c r="U21" s="397">
        <f>'非偏鄉國中(素)'!AX117</f>
        <v>0</v>
      </c>
      <c r="V21" s="397">
        <f>'非偏鄉國中(素)'!AY117</f>
        <v>0</v>
      </c>
      <c r="W21" s="259">
        <f>'非偏鄉國中(素)'!AZ117</f>
        <v>747.9</v>
      </c>
    </row>
    <row r="22" spans="1:23" ht="18.75" customHeight="1">
      <c r="A22" s="120">
        <f>A21+3</f>
        <v>45803</v>
      </c>
      <c r="B22" s="68" t="str">
        <f>'非偏鄉國中(素)'!AE124</f>
        <v>p1</v>
      </c>
      <c r="C22" s="68" t="str">
        <f>'非偏鄉國中(素)'!AF124</f>
        <v>白米飯</v>
      </c>
      <c r="D22" s="68" t="str">
        <f>'非偏鄉國中(素)'!AG124</f>
        <v xml:space="preserve">米     </v>
      </c>
      <c r="E22" s="68" t="str">
        <f>'非偏鄉國中(素)'!AH124</f>
        <v>黑椒絞若</v>
      </c>
      <c r="F22" s="68" t="str">
        <f>'非偏鄉國中(素)'!AI124</f>
        <v xml:space="preserve">素肉 芹菜 胡蘿蔔 黑胡椒粒  </v>
      </c>
      <c r="G22" s="68" t="str">
        <f>'非偏鄉國中(素)'!AJ124</f>
        <v>時蔬蛋香</v>
      </c>
      <c r="H22" s="68" t="str">
        <f>'非偏鄉國中(素)'!AK124</f>
        <v xml:space="preserve">雞蛋 時蔬 薑   </v>
      </c>
      <c r="I22" s="68" t="str">
        <f>'非偏鄉國中(素)'!AL124</f>
        <v>塔香海絲</v>
      </c>
      <c r="J22" s="68" t="str">
        <f>'非偏鄉國中(素)'!AM124</f>
        <v xml:space="preserve">海帶絲 九層塔 薑   </v>
      </c>
      <c r="K22" s="68" t="str">
        <f>'非偏鄉國中(素)'!AN124</f>
        <v>時蔬</v>
      </c>
      <c r="L22" s="68" t="str">
        <f>'非偏鄉國中(素)'!AO124</f>
        <v xml:space="preserve">蔬菜 薑    </v>
      </c>
      <c r="M22" s="68" t="str">
        <f>'非偏鄉國中(素)'!AP124</f>
        <v>素丸湯</v>
      </c>
      <c r="N22" s="68" t="str">
        <f>'非偏鄉國中(素)'!AQ124</f>
        <v xml:space="preserve">素丸 白蘿蔔 薑   </v>
      </c>
      <c r="O22" s="68" t="str">
        <f>'非偏鄉國中(素)'!AR124</f>
        <v>點心</v>
      </c>
      <c r="P22" s="68">
        <f>'非偏鄉國中(素)'!AS124</f>
        <v>0</v>
      </c>
      <c r="Q22" s="68">
        <f>'非偏鄉國中(素)'!AT124</f>
        <v>5</v>
      </c>
      <c r="R22" s="68">
        <f>'非偏鄉國中(素)'!AU124</f>
        <v>2.6</v>
      </c>
      <c r="S22" s="68">
        <f>'非偏鄉國中(素)'!AV124</f>
        <v>2</v>
      </c>
      <c r="T22" s="68">
        <f>'非偏鄉國中(素)'!AW124</f>
        <v>2.2999999999999998</v>
      </c>
      <c r="U22" s="68">
        <f>'非偏鄉國中(素)'!AX124</f>
        <v>0</v>
      </c>
      <c r="V22" s="68">
        <f>'非偏鄉國中(素)'!AY124</f>
        <v>0</v>
      </c>
      <c r="W22" s="232">
        <f>'非偏鄉國中(素)'!AZ124</f>
        <v>698.3</v>
      </c>
    </row>
    <row r="23" spans="1:23" ht="18.75" customHeight="1">
      <c r="A23" s="121">
        <f>A22+1</f>
        <v>45804</v>
      </c>
      <c r="B23" s="69" t="str">
        <f>'非偏鄉國中(素)'!AE131</f>
        <v>p2</v>
      </c>
      <c r="C23" s="69" t="str">
        <f>'非偏鄉國中(素)'!AF131</f>
        <v>糙米飯</v>
      </c>
      <c r="D23" s="69" t="str">
        <f>'非偏鄉國中(素)'!AG131</f>
        <v xml:space="preserve">米 糙米    </v>
      </c>
      <c r="E23" s="69" t="str">
        <f>'非偏鄉國中(素)'!AH131</f>
        <v>咖哩豆包</v>
      </c>
      <c r="F23" s="69" t="str">
        <f>'非偏鄉國中(素)'!AI131</f>
        <v>豆包 馬鈴薯 芹菜 紅蘿蔔 咖哩粉 椰奶</v>
      </c>
      <c r="G23" s="69" t="str">
        <f>'非偏鄉國中(素)'!AJ131</f>
        <v>西滷菜</v>
      </c>
      <c r="H23" s="69" t="str">
        <f>'非偏鄉國中(素)'!AK131</f>
        <v xml:space="preserve">金針菇 結球白菜 乾香菇 胡蘿蔔 薑 </v>
      </c>
      <c r="I23" s="69" t="str">
        <f>'非偏鄉國中(素)'!AL131</f>
        <v>照燒油腐</v>
      </c>
      <c r="J23" s="69" t="str">
        <f>'非偏鄉國中(素)'!AM131</f>
        <v xml:space="preserve">四角油豆腐 白蘿蔔 醬油 紅砂糖  </v>
      </c>
      <c r="K23" s="69" t="str">
        <f>'非偏鄉國中(素)'!AN131</f>
        <v>時蔬</v>
      </c>
      <c r="L23" s="69" t="str">
        <f>'非偏鄉國中(素)'!AO131</f>
        <v xml:space="preserve">蔬菜 薑    </v>
      </c>
      <c r="M23" s="69" t="str">
        <f>'非偏鄉國中(素)'!AP131</f>
        <v>野菜湯</v>
      </c>
      <c r="N23" s="69" t="str">
        <f>'非偏鄉國中(素)'!AQ131</f>
        <v xml:space="preserve">枸杞葉 薑 南瓜   </v>
      </c>
      <c r="O23" s="69" t="str">
        <f>'非偏鄉國中(素)'!AR131</f>
        <v>點心</v>
      </c>
      <c r="P23" s="69">
        <f>'非偏鄉國中(素)'!AS131</f>
        <v>0</v>
      </c>
      <c r="Q23" s="69">
        <f>'非偏鄉國中(素)'!AT131</f>
        <v>5.2</v>
      </c>
      <c r="R23" s="69">
        <f>'非偏鄉國中(素)'!AU131</f>
        <v>2.5</v>
      </c>
      <c r="S23" s="69">
        <f>'非偏鄉國中(素)'!AV131</f>
        <v>2.2999999999999998</v>
      </c>
      <c r="T23" s="69">
        <f>'非偏鄉國中(素)'!AW131</f>
        <v>2.4</v>
      </c>
      <c r="U23" s="69">
        <f>'非偏鄉國中(素)'!AX131</f>
        <v>0</v>
      </c>
      <c r="V23" s="69">
        <f>'非偏鄉國中(素)'!AY131</f>
        <v>0</v>
      </c>
      <c r="W23" s="230">
        <f>'非偏鄉國中(素)'!AZ131</f>
        <v>719.8</v>
      </c>
    </row>
    <row r="24" spans="1:23" ht="18.75" customHeight="1">
      <c r="A24" s="121">
        <f>A23+1</f>
        <v>45805</v>
      </c>
      <c r="B24" s="69" t="str">
        <f>'非偏鄉國中(素)'!AE138</f>
        <v>p3</v>
      </c>
      <c r="C24" s="69" t="str">
        <f>'非偏鄉國中(素)'!AF138</f>
        <v>若羹麵特餐</v>
      </c>
      <c r="D24" s="69" t="str">
        <f>'非偏鄉國中(素)'!AG138</f>
        <v xml:space="preserve">麵條     </v>
      </c>
      <c r="E24" s="69" t="str">
        <f>'非偏鄉國中(素)'!AH138</f>
        <v>酥炸百頁</v>
      </c>
      <c r="F24" s="69" t="str">
        <f>'非偏鄉國中(素)'!AI138</f>
        <v xml:space="preserve">百頁豆腐     </v>
      </c>
      <c r="G24" s="69" t="str">
        <f>'非偏鄉國中(素)'!AJ138</f>
        <v>拌麵配料</v>
      </c>
      <c r="H24" s="69" t="str">
        <f>'非偏鄉國中(素)'!AK138</f>
        <v>豆芽 肉絲 胡蘿蔔 木耳絲 大蒜 素肉絲</v>
      </c>
      <c r="I24" s="69" t="str">
        <f>'非偏鄉國中(素)'!AL138</f>
        <v>蒸水餃</v>
      </c>
      <c r="J24" s="69" t="str">
        <f>'非偏鄉國中(素)'!AM138</f>
        <v xml:space="preserve">熟素水餃 高麗菜    </v>
      </c>
      <c r="K24" s="69" t="str">
        <f>'非偏鄉國中(素)'!AN138</f>
        <v>時蔬</v>
      </c>
      <c r="L24" s="69" t="str">
        <f>'非偏鄉國中(素)'!AO138</f>
        <v xml:space="preserve">蔬菜 薑    </v>
      </c>
      <c r="M24" s="69" t="str">
        <f>'非偏鄉國中(素)'!AP138</f>
        <v>沙茶肉羹湯</v>
      </c>
      <c r="N24" s="69" t="str">
        <f>'非偏鄉國中(素)'!AQ138</f>
        <v xml:space="preserve">雞蛋 脆筍 時蔬 素肉羹 乾木耳 </v>
      </c>
      <c r="O24" s="69" t="str">
        <f>'非偏鄉國中(素)'!AR138</f>
        <v>點心</v>
      </c>
      <c r="P24" s="69">
        <f>'非偏鄉國中(素)'!AS138</f>
        <v>0</v>
      </c>
      <c r="Q24" s="69">
        <f>'非偏鄉國中(素)'!AT138</f>
        <v>6</v>
      </c>
      <c r="R24" s="69">
        <f>'非偏鄉國中(素)'!AU138</f>
        <v>2.5</v>
      </c>
      <c r="S24" s="69">
        <f>'非偏鄉國中(素)'!AV138</f>
        <v>2.1</v>
      </c>
      <c r="T24" s="69">
        <f>'非偏鄉國中(素)'!AW138</f>
        <v>2.2999999999999998</v>
      </c>
      <c r="U24" s="69">
        <f>'非偏鄉國中(素)'!AX138</f>
        <v>0</v>
      </c>
      <c r="V24" s="69">
        <f>'非偏鄉國中(素)'!AY138</f>
        <v>0</v>
      </c>
      <c r="W24" s="230">
        <f>'非偏鄉國中(素)'!AZ138</f>
        <v>762.2</v>
      </c>
    </row>
    <row r="25" spans="1:23" ht="18.75" customHeight="1" thickBot="1">
      <c r="A25" s="137">
        <f>A24+1</f>
        <v>45806</v>
      </c>
      <c r="B25" s="70" t="str">
        <f>'非偏鄉國中(素)'!AE145</f>
        <v>p4</v>
      </c>
      <c r="C25" s="70" t="str">
        <f>'非偏鄉國中(素)'!AF145</f>
        <v>糙米飯</v>
      </c>
      <c r="D25" s="70" t="str">
        <f>'非偏鄉國中(素)'!AG145</f>
        <v xml:space="preserve">米 糙米    </v>
      </c>
      <c r="E25" s="70" t="str">
        <f>'非偏鄉國中(素)'!AH145</f>
        <v>冬瓜絞若</v>
      </c>
      <c r="F25" s="70" t="str">
        <f>'非偏鄉國中(素)'!AI145</f>
        <v xml:space="preserve">素肉 冬瓜 甜麵醬   </v>
      </c>
      <c r="G25" s="70" t="str">
        <f>'非偏鄉國中(素)'!AJ145</f>
        <v>紅仁炒蛋</v>
      </c>
      <c r="H25" s="70" t="str">
        <f>'非偏鄉國中(素)'!AK145</f>
        <v xml:space="preserve">雞蛋 胡蘿蔔 薑   </v>
      </c>
      <c r="I25" s="70" t="str">
        <f>'非偏鄉國中(素)'!AL145</f>
        <v>豆包花椰</v>
      </c>
      <c r="J25" s="70" t="str">
        <f>'非偏鄉國中(素)'!AM145</f>
        <v xml:space="preserve">豆包 冷凍花椰菜 胡蘿蔔   </v>
      </c>
      <c r="K25" s="70" t="str">
        <f>'非偏鄉國中(素)'!AN145</f>
        <v>時蔬</v>
      </c>
      <c r="L25" s="70" t="str">
        <f>'非偏鄉國中(素)'!AO145</f>
        <v xml:space="preserve">蔬菜 薑    </v>
      </c>
      <c r="M25" s="70" t="str">
        <f>'非偏鄉國中(素)'!AP145</f>
        <v>冬瓜米苔目</v>
      </c>
      <c r="N25" s="70" t="str">
        <f>'非偏鄉國中(素)'!AQ145</f>
        <v xml:space="preserve">米苔目 冬瓜糖磚    </v>
      </c>
      <c r="O25" s="70" t="str">
        <f>'非偏鄉國中(素)'!AR145</f>
        <v>點心</v>
      </c>
      <c r="P25" s="70">
        <f>'非偏鄉國中(素)'!AS145</f>
        <v>0</v>
      </c>
      <c r="Q25" s="70">
        <f>'非偏鄉國中(素)'!AT145</f>
        <v>6.4</v>
      </c>
      <c r="R25" s="70">
        <f>'非偏鄉國中(素)'!AU145</f>
        <v>2.5</v>
      </c>
      <c r="S25" s="70">
        <f>'非偏鄉國中(素)'!AV145</f>
        <v>2.1</v>
      </c>
      <c r="T25" s="70">
        <f>'非偏鄉國中(素)'!AW145</f>
        <v>2.2999999999999998</v>
      </c>
      <c r="U25" s="70">
        <f>'非偏鄉國中(素)'!AX145</f>
        <v>0</v>
      </c>
      <c r="V25" s="70">
        <f>'非偏鄉國中(素)'!AY145</f>
        <v>0</v>
      </c>
      <c r="W25" s="231">
        <f>'非偏鄉國中(素)'!AZ145</f>
        <v>786.3</v>
      </c>
    </row>
    <row r="26" spans="1:23" ht="15.75">
      <c r="B26" s="3"/>
      <c r="C26" s="3"/>
      <c r="D26" s="71"/>
      <c r="E26" s="3"/>
      <c r="F26" s="71"/>
      <c r="G26" s="3"/>
      <c r="H26" s="71"/>
      <c r="I26" s="3"/>
      <c r="J26" s="71"/>
      <c r="K26" s="3"/>
      <c r="L26" s="71"/>
      <c r="M26" s="3"/>
      <c r="N26" s="71"/>
      <c r="O26" s="3"/>
      <c r="P26" s="3"/>
    </row>
    <row r="27" spans="1:23" s="60" customFormat="1" ht="16.5">
      <c r="A27" s="63" t="s">
        <v>86</v>
      </c>
      <c r="B27" s="63"/>
    </row>
    <row r="28" spans="1:23" s="60" customFormat="1" ht="16.5">
      <c r="A28" s="64" t="s">
        <v>87</v>
      </c>
    </row>
    <row r="29" spans="1:23" s="60" customFormat="1" ht="16.5" customHeight="1">
      <c r="A29" s="76" t="s">
        <v>90</v>
      </c>
      <c r="B29" s="60" t="s">
        <v>88</v>
      </c>
    </row>
    <row r="30" spans="1:23" s="60" customFormat="1" ht="16.5" customHeight="1">
      <c r="A30" s="76" t="s">
        <v>91</v>
      </c>
      <c r="B30" s="60" t="s">
        <v>123</v>
      </c>
    </row>
    <row r="31" spans="1:23" s="60" customFormat="1" ht="16.5" customHeight="1">
      <c r="A31" s="77" t="s">
        <v>92</v>
      </c>
      <c r="B31" s="60" t="s">
        <v>106</v>
      </c>
    </row>
    <row r="32" spans="1:23" s="60" customFormat="1" ht="16.5" customHeight="1">
      <c r="A32" s="61"/>
    </row>
    <row r="33" spans="2:16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71"/>
      <c r="O33" s="3"/>
      <c r="P33" s="3"/>
    </row>
    <row r="34" spans="2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2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2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2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2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2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2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2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2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2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2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2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2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2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2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  <row r="87" spans="2:16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71"/>
      <c r="O87" s="3"/>
      <c r="P87" s="3"/>
    </row>
    <row r="88" spans="2:16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71"/>
      <c r="O88" s="3"/>
      <c r="P88" s="3"/>
    </row>
    <row r="89" spans="2:16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71"/>
      <c r="O89" s="3"/>
      <c r="P89" s="3"/>
    </row>
    <row r="90" spans="2:16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71"/>
      <c r="O90" s="3"/>
      <c r="P90" s="3"/>
    </row>
    <row r="91" spans="2:16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71"/>
      <c r="O91" s="3"/>
      <c r="P91" s="3"/>
    </row>
    <row r="92" spans="2:16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71"/>
      <c r="O92" s="3"/>
      <c r="P92" s="3"/>
    </row>
    <row r="93" spans="2:16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71"/>
      <c r="O93" s="3"/>
      <c r="P93" s="3"/>
    </row>
    <row r="94" spans="2:16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71"/>
      <c r="O94" s="3"/>
      <c r="P94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  <vt:lpstr>非偏鄉國中葷總表!Print_Area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2025-04-21T05:49:54Z</cp:lastPrinted>
  <dcterms:created xsi:type="dcterms:W3CDTF">2022-06-28T23:45:29Z</dcterms:created>
  <dcterms:modified xsi:type="dcterms:W3CDTF">2025-04-21T05:50:05Z</dcterms:modified>
</cp:coreProperties>
</file>