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404\"/>
    </mc:Choice>
  </mc:AlternateContent>
  <xr:revisionPtr revIDLastSave="0" documentId="13_ncr:1_{13B3AF80-89E0-4D41-BF5A-0A02F9CBF2B6}" xr6:coauthVersionLast="47" xr6:coauthVersionMax="47" xr10:uidLastSave="{00000000-0000-0000-0000-000000000000}"/>
  <bookViews>
    <workbookView xWindow="390" yWindow="390" windowWidth="23970" windowHeight="15345" tabRatio="607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'偏鄉國中(素)'!$A$4:$AA$95</definedName>
    <definedName name="_xlnm.Print_Area" localSheetId="0">'偏鄉國中(葷)'!$A$4:$AA$151</definedName>
    <definedName name="_xlnm.Print_Area" localSheetId="1">偏鄉國中葷總表!$A$1:$P$17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6" i="3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J96" i="2" l="1"/>
  <c r="G18" i="4" s="1"/>
  <c r="AK96" i="2"/>
  <c r="H18" i="4" s="1"/>
  <c r="AP96" i="2"/>
  <c r="M18" i="4"/>
  <c r="AQ96" i="2"/>
  <c r="N18" i="4" s="1"/>
  <c r="AT96" i="2"/>
  <c r="Q18" i="4" s="1"/>
  <c r="AU96" i="2"/>
  <c r="R18" i="4" s="1"/>
  <c r="AV96" i="2"/>
  <c r="S18" i="4" s="1"/>
  <c r="AW96" i="2"/>
  <c r="T18" i="4" s="1"/>
  <c r="AX96" i="2"/>
  <c r="U18" i="4" s="1"/>
  <c r="AY96" i="2"/>
  <c r="V18" i="4" s="1"/>
  <c r="AZ96" i="2"/>
  <c r="W18" i="4" s="1"/>
  <c r="F19" i="4"/>
  <c r="AJ103" i="2"/>
  <c r="G19" i="4" s="1"/>
  <c r="AK103" i="2"/>
  <c r="H19" i="4" s="1"/>
  <c r="AP103" i="2"/>
  <c r="M19" i="4" s="1"/>
  <c r="AQ103" i="2"/>
  <c r="N19" i="4" s="1"/>
  <c r="O19" i="4"/>
  <c r="AT103" i="2"/>
  <c r="Q19" i="4"/>
  <c r="AU103" i="2"/>
  <c r="R19" i="4" s="1"/>
  <c r="AV103" i="2"/>
  <c r="S19" i="4" s="1"/>
  <c r="AW103" i="2"/>
  <c r="T19" i="4"/>
  <c r="AX103" i="2"/>
  <c r="U19" i="4" s="1"/>
  <c r="AY103" i="2"/>
  <c r="V19" i="4" s="1"/>
  <c r="AZ103" i="2"/>
  <c r="W19" i="4" s="1"/>
  <c r="AJ110" i="2"/>
  <c r="G20" i="4" s="1"/>
  <c r="AK110" i="2"/>
  <c r="H20" i="4" s="1"/>
  <c r="L20" i="4"/>
  <c r="AP110" i="2"/>
  <c r="M20" i="4" s="1"/>
  <c r="AQ110" i="2"/>
  <c r="N20" i="4"/>
  <c r="AT110" i="2"/>
  <c r="Q20" i="4" s="1"/>
  <c r="AU110" i="2"/>
  <c r="R20" i="4" s="1"/>
  <c r="AV110" i="2"/>
  <c r="S20" i="4" s="1"/>
  <c r="AW110" i="2"/>
  <c r="T20" i="4" s="1"/>
  <c r="AX110" i="2"/>
  <c r="U20" i="4" s="1"/>
  <c r="AY110" i="2"/>
  <c r="V20" i="4" s="1"/>
  <c r="AZ110" i="2"/>
  <c r="W20" i="4" s="1"/>
  <c r="AJ117" i="2"/>
  <c r="G21" i="4"/>
  <c r="AK117" i="2"/>
  <c r="H21" i="4" s="1"/>
  <c r="K21" i="4"/>
  <c r="AP117" i="2"/>
  <c r="M21" i="4" s="1"/>
  <c r="AQ117" i="2"/>
  <c r="N21" i="4" s="1"/>
  <c r="AT117" i="2"/>
  <c r="Q21" i="4" s="1"/>
  <c r="AU117" i="2"/>
  <c r="R21" i="4" s="1"/>
  <c r="AV117" i="2"/>
  <c r="S21" i="4"/>
  <c r="AW117" i="2"/>
  <c r="T21" i="4" s="1"/>
  <c r="AX117" i="2"/>
  <c r="U21" i="4"/>
  <c r="AY117" i="2"/>
  <c r="V21" i="4" s="1"/>
  <c r="AZ117" i="2"/>
  <c r="W21" i="4" s="1"/>
  <c r="AJ124" i="2"/>
  <c r="G22" i="4" s="1"/>
  <c r="AK124" i="2"/>
  <c r="H22" i="4" s="1"/>
  <c r="AP124" i="2"/>
  <c r="M22" i="4" s="1"/>
  <c r="AQ124" i="2"/>
  <c r="N22" i="4" s="1"/>
  <c r="O22" i="4"/>
  <c r="AT124" i="2"/>
  <c r="Q22" i="4" s="1"/>
  <c r="AU124" i="2"/>
  <c r="R22" i="4"/>
  <c r="AV124" i="2"/>
  <c r="S22" i="4" s="1"/>
  <c r="AW124" i="2"/>
  <c r="T22" i="4" s="1"/>
  <c r="AX124" i="2"/>
  <c r="U22" i="4"/>
  <c r="AY124" i="2"/>
  <c r="V22" i="4"/>
  <c r="AZ124" i="2"/>
  <c r="W22" i="4" s="1"/>
  <c r="AJ131" i="2"/>
  <c r="G23" i="4" s="1"/>
  <c r="AK131" i="2"/>
  <c r="H23" i="4"/>
  <c r="AP131" i="2"/>
  <c r="M23" i="4" s="1"/>
  <c r="AQ131" i="2"/>
  <c r="N23" i="4" s="1"/>
  <c r="AT131" i="2"/>
  <c r="Q23" i="4" s="1"/>
  <c r="AU131" i="2"/>
  <c r="R23" i="4"/>
  <c r="AV131" i="2"/>
  <c r="S23" i="4" s="1"/>
  <c r="AW131" i="2"/>
  <c r="T23" i="4" s="1"/>
  <c r="AX131" i="2"/>
  <c r="U23" i="4"/>
  <c r="AY131" i="2"/>
  <c r="V23" i="4" s="1"/>
  <c r="AZ131" i="2"/>
  <c r="W23" i="4"/>
  <c r="AJ138" i="2"/>
  <c r="G24" i="4" s="1"/>
  <c r="AK138" i="2"/>
  <c r="H24" i="4"/>
  <c r="K24" i="4"/>
  <c r="AP138" i="2"/>
  <c r="M24" i="4" s="1"/>
  <c r="AQ138" i="2"/>
  <c r="N24" i="4" s="1"/>
  <c r="AT138" i="2"/>
  <c r="Q24" i="4" s="1"/>
  <c r="AU138" i="2"/>
  <c r="R24" i="4"/>
  <c r="AV138" i="2"/>
  <c r="S24" i="4" s="1"/>
  <c r="AW138" i="2"/>
  <c r="T24" i="4" s="1"/>
  <c r="AX138" i="2"/>
  <c r="U24" i="4" s="1"/>
  <c r="AY138" i="2"/>
  <c r="V24" i="4" s="1"/>
  <c r="AZ138" i="2"/>
  <c r="W24" i="4"/>
  <c r="AE138" i="2"/>
  <c r="B24" i="4"/>
  <c r="AE131" i="2"/>
  <c r="B23" i="4" s="1"/>
  <c r="AE124" i="2"/>
  <c r="B22" i="4" s="1"/>
  <c r="AE117" i="2"/>
  <c r="B21" i="4" s="1"/>
  <c r="AE110" i="2"/>
  <c r="B20" i="4"/>
  <c r="AE103" i="2"/>
  <c r="B19" i="4" s="1"/>
  <c r="AE96" i="2"/>
  <c r="B18" i="4" s="1"/>
  <c r="AS138" i="2"/>
  <c r="P24" i="4" s="1"/>
  <c r="AR138" i="2"/>
  <c r="O24" i="4" s="1"/>
  <c r="AO138" i="2"/>
  <c r="L24" i="4" s="1"/>
  <c r="AN138" i="2"/>
  <c r="AM138" i="2"/>
  <c r="J24" i="4" s="1"/>
  <c r="AL138" i="2"/>
  <c r="I24" i="4" s="1"/>
  <c r="AI138" i="2"/>
  <c r="F24" i="4" s="1"/>
  <c r="AH138" i="2"/>
  <c r="E24" i="4" s="1"/>
  <c r="AG138" i="2"/>
  <c r="D24" i="4" s="1"/>
  <c r="AF138" i="2"/>
  <c r="C24" i="4" s="1"/>
  <c r="AS131" i="2"/>
  <c r="P23" i="4" s="1"/>
  <c r="AR131" i="2"/>
  <c r="O23" i="4" s="1"/>
  <c r="AO131" i="2"/>
  <c r="L23" i="4" s="1"/>
  <c r="AN131" i="2"/>
  <c r="K23" i="4" s="1"/>
  <c r="AM131" i="2"/>
  <c r="J23" i="4" s="1"/>
  <c r="AL131" i="2"/>
  <c r="I23" i="4" s="1"/>
  <c r="AI131" i="2"/>
  <c r="F23" i="4" s="1"/>
  <c r="AH131" i="2"/>
  <c r="E23" i="4" s="1"/>
  <c r="AG131" i="2"/>
  <c r="D23" i="4" s="1"/>
  <c r="AF131" i="2"/>
  <c r="C23" i="4" s="1"/>
  <c r="AS124" i="2"/>
  <c r="P22" i="4" s="1"/>
  <c r="AR124" i="2"/>
  <c r="AO124" i="2"/>
  <c r="L22" i="4" s="1"/>
  <c r="AN124" i="2"/>
  <c r="K22" i="4" s="1"/>
  <c r="AM124" i="2"/>
  <c r="J22" i="4" s="1"/>
  <c r="AL124" i="2"/>
  <c r="I22" i="4" s="1"/>
  <c r="AI124" i="2"/>
  <c r="F22" i="4" s="1"/>
  <c r="AH124" i="2"/>
  <c r="E22" i="4" s="1"/>
  <c r="AG124" i="2"/>
  <c r="D22" i="4" s="1"/>
  <c r="AF124" i="2"/>
  <c r="C22" i="4" s="1"/>
  <c r="AS117" i="2"/>
  <c r="P21" i="4" s="1"/>
  <c r="AR117" i="2"/>
  <c r="O21" i="4" s="1"/>
  <c r="AO117" i="2"/>
  <c r="L21" i="4" s="1"/>
  <c r="AN117" i="2"/>
  <c r="AM117" i="2"/>
  <c r="J21" i="4" s="1"/>
  <c r="AL117" i="2"/>
  <c r="I21" i="4" s="1"/>
  <c r="AI117" i="2"/>
  <c r="F21" i="4" s="1"/>
  <c r="AH117" i="2"/>
  <c r="E21" i="4" s="1"/>
  <c r="AG117" i="2"/>
  <c r="D21" i="4" s="1"/>
  <c r="AF117" i="2"/>
  <c r="C21" i="4" s="1"/>
  <c r="AS110" i="2"/>
  <c r="P20" i="4" s="1"/>
  <c r="AR110" i="2"/>
  <c r="O20" i="4" s="1"/>
  <c r="AO110" i="2"/>
  <c r="AN110" i="2"/>
  <c r="K20" i="4" s="1"/>
  <c r="AM110" i="2"/>
  <c r="J20" i="4" s="1"/>
  <c r="AL110" i="2"/>
  <c r="I20" i="4" s="1"/>
  <c r="AI110" i="2"/>
  <c r="F20" i="4" s="1"/>
  <c r="AH110" i="2"/>
  <c r="E20" i="4" s="1"/>
  <c r="AG110" i="2"/>
  <c r="D20" i="4" s="1"/>
  <c r="AF110" i="2"/>
  <c r="C20" i="4" s="1"/>
  <c r="AS103" i="2"/>
  <c r="P19" i="4" s="1"/>
  <c r="AR103" i="2"/>
  <c r="AO103" i="2"/>
  <c r="L19" i="4" s="1"/>
  <c r="AN103" i="2"/>
  <c r="K19" i="4" s="1"/>
  <c r="AM103" i="2"/>
  <c r="J19" i="4" s="1"/>
  <c r="AL103" i="2"/>
  <c r="I19" i="4" s="1"/>
  <c r="AI103" i="2"/>
  <c r="AH103" i="2"/>
  <c r="E19" i="4" s="1"/>
  <c r="AG103" i="2"/>
  <c r="D19" i="4" s="1"/>
  <c r="AF103" i="2"/>
  <c r="C19" i="4" s="1"/>
  <c r="AS96" i="2"/>
  <c r="P18" i="4" s="1"/>
  <c r="AR96" i="2"/>
  <c r="O18" i="4" s="1"/>
  <c r="AO96" i="2"/>
  <c r="L18" i="4" s="1"/>
  <c r="AN96" i="2"/>
  <c r="K18" i="4" s="1"/>
  <c r="AM96" i="2"/>
  <c r="J18" i="4" s="1"/>
  <c r="AL96" i="2"/>
  <c r="I18" i="4" s="1"/>
  <c r="AI96" i="2"/>
  <c r="F18" i="4" s="1"/>
  <c r="AH96" i="2"/>
  <c r="E18" i="4" s="1"/>
  <c r="AG96" i="2"/>
  <c r="D18" i="4" s="1"/>
  <c r="AF96" i="2"/>
  <c r="C18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H103" i="1"/>
  <c r="E19" i="3" s="1"/>
  <c r="AI103" i="1"/>
  <c r="F19" i="3" s="1"/>
  <c r="AJ103" i="1"/>
  <c r="G19" i="3" s="1"/>
  <c r="AK103" i="1"/>
  <c r="H19" i="3" s="1"/>
  <c r="AL103" i="1"/>
  <c r="I19" i="3" s="1"/>
  <c r="AM103" i="1"/>
  <c r="J19" i="3"/>
  <c r="K19" i="3"/>
  <c r="L19" i="3"/>
  <c r="AP103" i="1"/>
  <c r="M19" i="3" s="1"/>
  <c r="AQ103" i="1"/>
  <c r="N19" i="3" s="1"/>
  <c r="O19" i="3"/>
  <c r="AT103" i="1"/>
  <c r="Q19" i="3" s="1"/>
  <c r="AU103" i="1"/>
  <c r="R19" i="3" s="1"/>
  <c r="AV103" i="1"/>
  <c r="S19" i="3"/>
  <c r="AW103" i="1"/>
  <c r="T19" i="3" s="1"/>
  <c r="AX103" i="1"/>
  <c r="U19" i="3"/>
  <c r="AY103" i="1"/>
  <c r="V19" i="3"/>
  <c r="AZ103" i="1"/>
  <c r="W19" i="3" s="1"/>
  <c r="AH110" i="1"/>
  <c r="E20" i="3" s="1"/>
  <c r="AI110" i="1"/>
  <c r="F20" i="3" s="1"/>
  <c r="AJ110" i="1"/>
  <c r="G20" i="3" s="1"/>
  <c r="AK110" i="1"/>
  <c r="H20" i="3"/>
  <c r="AL110" i="1"/>
  <c r="I20" i="3"/>
  <c r="AM110" i="1"/>
  <c r="J20" i="3" s="1"/>
  <c r="K20" i="3"/>
  <c r="L20" i="3"/>
  <c r="AP110" i="1"/>
  <c r="M20" i="3" s="1"/>
  <c r="AQ110" i="1"/>
  <c r="N20" i="3" s="1"/>
  <c r="O20" i="3"/>
  <c r="P20" i="3"/>
  <c r="AT110" i="1"/>
  <c r="Q20" i="3"/>
  <c r="AU110" i="1"/>
  <c r="R20" i="3" s="1"/>
  <c r="AV110" i="1"/>
  <c r="S20" i="3"/>
  <c r="AW110" i="1"/>
  <c r="T20" i="3" s="1"/>
  <c r="AX110" i="1"/>
  <c r="U20" i="3" s="1"/>
  <c r="AY110" i="1"/>
  <c r="V20" i="3"/>
  <c r="AZ110" i="1"/>
  <c r="W20" i="3"/>
  <c r="AH117" i="1"/>
  <c r="E21" i="3"/>
  <c r="AI117" i="1"/>
  <c r="F21" i="3" s="1"/>
  <c r="AJ117" i="1"/>
  <c r="G21" i="3" s="1"/>
  <c r="AK117" i="1"/>
  <c r="H21" i="3"/>
  <c r="AL117" i="1"/>
  <c r="I21" i="3" s="1"/>
  <c r="AM117" i="1"/>
  <c r="J21" i="3" s="1"/>
  <c r="K21" i="3"/>
  <c r="L21" i="3"/>
  <c r="AP117" i="1"/>
  <c r="M21" i="3" s="1"/>
  <c r="AQ117" i="1"/>
  <c r="N21" i="3" s="1"/>
  <c r="O21" i="3"/>
  <c r="AT117" i="1"/>
  <c r="Q21" i="3" s="1"/>
  <c r="AU117" i="1"/>
  <c r="R21" i="3"/>
  <c r="AV117" i="1"/>
  <c r="S21" i="3"/>
  <c r="AW117" i="1"/>
  <c r="T21" i="3"/>
  <c r="AX117" i="1"/>
  <c r="U21" i="3"/>
  <c r="AY117" i="1"/>
  <c r="V21" i="3"/>
  <c r="AZ117" i="1"/>
  <c r="W21" i="3"/>
  <c r="AH124" i="1"/>
  <c r="E22" i="3" s="1"/>
  <c r="AI124" i="1"/>
  <c r="F22" i="3"/>
  <c r="AJ124" i="1"/>
  <c r="G22" i="3" s="1"/>
  <c r="AK124" i="1"/>
  <c r="H22" i="3"/>
  <c r="AL124" i="1"/>
  <c r="I22" i="3" s="1"/>
  <c r="AM124" i="1"/>
  <c r="J22" i="3"/>
  <c r="K22" i="3"/>
  <c r="L22" i="3"/>
  <c r="AP124" i="1"/>
  <c r="M22" i="3"/>
  <c r="AQ124" i="1"/>
  <c r="N22" i="3"/>
  <c r="O22" i="3"/>
  <c r="P22" i="3"/>
  <c r="AT124" i="1"/>
  <c r="Q22" i="3"/>
  <c r="AU124" i="1"/>
  <c r="R22" i="3" s="1"/>
  <c r="AV124" i="1"/>
  <c r="S22" i="3" s="1"/>
  <c r="AW124" i="1"/>
  <c r="T22" i="3"/>
  <c r="AX124" i="1"/>
  <c r="U22" i="3" s="1"/>
  <c r="AY124" i="1"/>
  <c r="V22" i="3" s="1"/>
  <c r="AZ124" i="1"/>
  <c r="W22" i="3" s="1"/>
  <c r="AH131" i="1"/>
  <c r="E23" i="3" s="1"/>
  <c r="AI131" i="1"/>
  <c r="F23" i="3" s="1"/>
  <c r="AJ131" i="1"/>
  <c r="G23" i="3"/>
  <c r="AK131" i="1"/>
  <c r="H23" i="3" s="1"/>
  <c r="AL131" i="1"/>
  <c r="I23" i="3"/>
  <c r="AM131" i="1"/>
  <c r="J23" i="3"/>
  <c r="K23" i="3"/>
  <c r="L23" i="3"/>
  <c r="AP131" i="1"/>
  <c r="M23" i="3" s="1"/>
  <c r="AQ131" i="1"/>
  <c r="N23" i="3" s="1"/>
  <c r="O23" i="3"/>
  <c r="AT131" i="1"/>
  <c r="Q23" i="3" s="1"/>
  <c r="AU131" i="1"/>
  <c r="R23" i="3" s="1"/>
  <c r="AV131" i="1"/>
  <c r="S23" i="3" s="1"/>
  <c r="AW131" i="1"/>
  <c r="T23" i="3" s="1"/>
  <c r="AX131" i="1"/>
  <c r="U23" i="3" s="1"/>
  <c r="AY131" i="1"/>
  <c r="V23" i="3" s="1"/>
  <c r="AZ131" i="1"/>
  <c r="W23" i="3" s="1"/>
  <c r="C24" i="3"/>
  <c r="AH138" i="1"/>
  <c r="E24" i="3"/>
  <c r="AI138" i="1"/>
  <c r="F24" i="3"/>
  <c r="AJ138" i="1"/>
  <c r="G24" i="3"/>
  <c r="AK138" i="1"/>
  <c r="H24" i="3" s="1"/>
  <c r="AL138" i="1"/>
  <c r="I24" i="3"/>
  <c r="AM138" i="1"/>
  <c r="J24" i="3"/>
  <c r="K24" i="3"/>
  <c r="L24" i="3"/>
  <c r="AP138" i="1"/>
  <c r="M24" i="3"/>
  <c r="AQ138" i="1"/>
  <c r="N24" i="3" s="1"/>
  <c r="O24" i="3"/>
  <c r="AT138" i="1"/>
  <c r="Q24" i="3" s="1"/>
  <c r="AU138" i="1"/>
  <c r="R24" i="3" s="1"/>
  <c r="AV138" i="1"/>
  <c r="S24" i="3" s="1"/>
  <c r="AW138" i="1"/>
  <c r="T24" i="3" s="1"/>
  <c r="AX138" i="1"/>
  <c r="U24" i="3" s="1"/>
  <c r="AY138" i="1"/>
  <c r="V24" i="3" s="1"/>
  <c r="AZ138" i="1"/>
  <c r="W24" i="3" s="1"/>
  <c r="AU145" i="1"/>
  <c r="AV145" i="1"/>
  <c r="AW145" i="1"/>
  <c r="AX145" i="1"/>
  <c r="AY145" i="1"/>
  <c r="AZ145" i="1"/>
  <c r="AH96" i="1"/>
  <c r="E18" i="3"/>
  <c r="AI96" i="1"/>
  <c r="F18" i="3"/>
  <c r="AJ96" i="1"/>
  <c r="G18" i="3"/>
  <c r="AK96" i="1"/>
  <c r="H18" i="3"/>
  <c r="AL96" i="1"/>
  <c r="I18" i="3"/>
  <c r="AM96" i="1"/>
  <c r="J18" i="3" s="1"/>
  <c r="K18" i="3"/>
  <c r="L18" i="3"/>
  <c r="AP96" i="1"/>
  <c r="M18" i="3"/>
  <c r="AQ96" i="1"/>
  <c r="N18" i="3" s="1"/>
  <c r="O18" i="3"/>
  <c r="AT96" i="1"/>
  <c r="Q18" i="3"/>
  <c r="AU96" i="1"/>
  <c r="R18" i="3"/>
  <c r="AV96" i="1"/>
  <c r="S18" i="3"/>
  <c r="AW96" i="1"/>
  <c r="T18" i="3"/>
  <c r="AX96" i="1"/>
  <c r="U18" i="3"/>
  <c r="AY96" i="1"/>
  <c r="V18" i="3"/>
  <c r="AZ96" i="1"/>
  <c r="W18" i="3"/>
  <c r="AE96" i="1"/>
  <c r="B18" i="3" s="1"/>
  <c r="AE138" i="1"/>
  <c r="B24" i="3" s="1"/>
  <c r="AE131" i="1"/>
  <c r="B23" i="3"/>
  <c r="AE124" i="1"/>
  <c r="B22" i="3" s="1"/>
  <c r="AE117" i="1"/>
  <c r="B21" i="3" s="1"/>
  <c r="AE110" i="1"/>
  <c r="B20" i="3"/>
  <c r="AE103" i="1"/>
  <c r="B19" i="3" s="1"/>
  <c r="AS138" i="1"/>
  <c r="P24" i="3" s="1"/>
  <c r="AS131" i="1"/>
  <c r="P23" i="3" s="1"/>
  <c r="AS124" i="1"/>
  <c r="AS117" i="1"/>
  <c r="P21" i="3" s="1"/>
  <c r="AS110" i="1"/>
  <c r="AS103" i="1"/>
  <c r="P19" i="3" s="1"/>
  <c r="AS96" i="1"/>
  <c r="P18" i="3" s="1"/>
  <c r="AR138" i="1"/>
  <c r="AO138" i="1"/>
  <c r="AN138" i="1"/>
  <c r="AG138" i="1"/>
  <c r="D24" i="3" s="1"/>
  <c r="AF138" i="1"/>
  <c r="AR131" i="1"/>
  <c r="AO131" i="1"/>
  <c r="AN131" i="1"/>
  <c r="AG131" i="1"/>
  <c r="D23" i="3" s="1"/>
  <c r="AF131" i="1"/>
  <c r="C23" i="3" s="1"/>
  <c r="AR124" i="1"/>
  <c r="AO124" i="1"/>
  <c r="AN124" i="1"/>
  <c r="AG124" i="1"/>
  <c r="D22" i="3" s="1"/>
  <c r="AF124" i="1"/>
  <c r="C22" i="3" s="1"/>
  <c r="AR117" i="1"/>
  <c r="AO117" i="1"/>
  <c r="AN117" i="1"/>
  <c r="AG117" i="1"/>
  <c r="D21" i="3" s="1"/>
  <c r="AF117" i="1"/>
  <c r="C21" i="3" s="1"/>
  <c r="AR110" i="1"/>
  <c r="AO110" i="1"/>
  <c r="AN110" i="1"/>
  <c r="AG110" i="1"/>
  <c r="D20" i="3" s="1"/>
  <c r="AF110" i="1"/>
  <c r="C20" i="3" s="1"/>
  <c r="AR103" i="1"/>
  <c r="AO103" i="1"/>
  <c r="AN103" i="1"/>
  <c r="AG103" i="1"/>
  <c r="D19" i="3" s="1"/>
  <c r="AF103" i="1"/>
  <c r="C19" i="3" s="1"/>
  <c r="AR96" i="1"/>
  <c r="AO96" i="1"/>
  <c r="AN96" i="1"/>
  <c r="AG96" i="1"/>
  <c r="D18" i="3" s="1"/>
  <c r="AF96" i="1"/>
  <c r="C18" i="3" s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L35" i="2"/>
  <c r="AA34" i="2"/>
  <c r="X34" i="2"/>
  <c r="U34" i="2"/>
  <c r="R34" i="2"/>
  <c r="O34" i="2"/>
  <c r="L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L7" i="2"/>
  <c r="AA6" i="2"/>
  <c r="X6" i="2"/>
  <c r="U6" i="2"/>
  <c r="R6" i="2"/>
  <c r="O6" i="2"/>
  <c r="L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 s="1"/>
  <c r="AE12" i="2"/>
  <c r="B6" i="4" s="1"/>
  <c r="AE19" i="2"/>
  <c r="AE26" i="2"/>
  <c r="B8" i="4" s="1"/>
  <c r="AE33" i="2"/>
  <c r="B9" i="4" s="1"/>
  <c r="AE40" i="2"/>
  <c r="B10" i="4" s="1"/>
  <c r="AE47" i="2"/>
  <c r="B11" i="4" s="1"/>
  <c r="AE54" i="2"/>
  <c r="B12" i="4"/>
  <c r="AE61" i="2"/>
  <c r="B13" i="4"/>
  <c r="AE68" i="2"/>
  <c r="AE75" i="2"/>
  <c r="B15" i="4"/>
  <c r="AE82" i="2"/>
  <c r="B16" i="4" s="1"/>
  <c r="AE89" i="2"/>
  <c r="B17" i="4"/>
  <c r="AE5" i="2"/>
  <c r="AE12" i="1"/>
  <c r="B6" i="3" s="1"/>
  <c r="AE19" i="1"/>
  <c r="AE26" i="1"/>
  <c r="B8" i="3"/>
  <c r="AE33" i="1"/>
  <c r="B9" i="3"/>
  <c r="AE40" i="1"/>
  <c r="AE47" i="1"/>
  <c r="B11" i="3" s="1"/>
  <c r="AE54" i="1"/>
  <c r="B12" i="3" s="1"/>
  <c r="AE61" i="1"/>
  <c r="B13" i="3" s="1"/>
  <c r="AE68" i="1"/>
  <c r="B14" i="3" s="1"/>
  <c r="AE75" i="1"/>
  <c r="B15" i="3" s="1"/>
  <c r="AE82" i="1"/>
  <c r="AE89" i="1"/>
  <c r="B17" i="3" s="1"/>
  <c r="AE5" i="1"/>
  <c r="B5" i="3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Y5" i="2"/>
  <c r="V5" i="4" s="1"/>
  <c r="AX5" i="2"/>
  <c r="U5" i="4" s="1"/>
  <c r="AV5" i="2"/>
  <c r="S5" i="4" s="1"/>
  <c r="AT5" i="2"/>
  <c r="Q5" i="4" s="1"/>
  <c r="AS5" i="1"/>
  <c r="P5" i="3"/>
  <c r="AS12" i="1"/>
  <c r="P6" i="3"/>
  <c r="AS19" i="1"/>
  <c r="P7" i="3" s="1"/>
  <c r="AS26" i="1"/>
  <c r="P8" i="3"/>
  <c r="AS33" i="1"/>
  <c r="P9" i="3"/>
  <c r="AS40" i="1"/>
  <c r="P10" i="3" s="1"/>
  <c r="AS47" i="1"/>
  <c r="P11" i="3" s="1"/>
  <c r="AS54" i="1"/>
  <c r="P12" i="3"/>
  <c r="AS61" i="1"/>
  <c r="P13" i="3" s="1"/>
  <c r="AS68" i="1"/>
  <c r="P14" i="3" s="1"/>
  <c r="AS75" i="1"/>
  <c r="P15" i="3"/>
  <c r="AS82" i="1"/>
  <c r="P16" i="3" s="1"/>
  <c r="AS89" i="1"/>
  <c r="P17" i="3"/>
  <c r="AX12" i="1"/>
  <c r="U6" i="3"/>
  <c r="AY12" i="1"/>
  <c r="V6" i="3"/>
  <c r="AX19" i="1"/>
  <c r="U7" i="3" s="1"/>
  <c r="AY19" i="1"/>
  <c r="V7" i="3"/>
  <c r="AX26" i="1"/>
  <c r="U8" i="3"/>
  <c r="AY26" i="1"/>
  <c r="V8" i="3" s="1"/>
  <c r="AX33" i="1"/>
  <c r="U9" i="3"/>
  <c r="AY33" i="1"/>
  <c r="V9" i="3"/>
  <c r="AX40" i="1"/>
  <c r="U10" i="3" s="1"/>
  <c r="AY40" i="1"/>
  <c r="V10" i="3"/>
  <c r="AX47" i="1"/>
  <c r="U11" i="3"/>
  <c r="AY47" i="1"/>
  <c r="V11" i="3" s="1"/>
  <c r="AX54" i="1"/>
  <c r="U12" i="3"/>
  <c r="AY54" i="1"/>
  <c r="V12" i="3"/>
  <c r="AX61" i="1"/>
  <c r="U13" i="3" s="1"/>
  <c r="AY61" i="1"/>
  <c r="V13" i="3"/>
  <c r="AX68" i="1"/>
  <c r="U14" i="3"/>
  <c r="AY68" i="1"/>
  <c r="V14" i="3" s="1"/>
  <c r="AX75" i="1"/>
  <c r="U15" i="3"/>
  <c r="AY75" i="1"/>
  <c r="V15" i="3"/>
  <c r="AX82" i="1"/>
  <c r="U16" i="3" s="1"/>
  <c r="AY82" i="1"/>
  <c r="V16" i="3"/>
  <c r="AX89" i="1"/>
  <c r="U17" i="3"/>
  <c r="AY89" i="1"/>
  <c r="V17" i="3" s="1"/>
  <c r="AX5" i="1"/>
  <c r="U5" i="3"/>
  <c r="AF12" i="2"/>
  <c r="C6" i="4" s="1"/>
  <c r="AG12" i="2"/>
  <c r="D6" i="4" s="1"/>
  <c r="AH12" i="2"/>
  <c r="E6" i="4" s="1"/>
  <c r="AI12" i="2"/>
  <c r="F6" i="4" s="1"/>
  <c r="AJ12" i="2"/>
  <c r="G6" i="4"/>
  <c r="AK12" i="2"/>
  <c r="H6" i="4" s="1"/>
  <c r="AL12" i="2"/>
  <c r="I6" i="4" s="1"/>
  <c r="AM12" i="2"/>
  <c r="J6" i="4" s="1"/>
  <c r="AN12" i="2"/>
  <c r="K6" i="4" s="1"/>
  <c r="AO12" i="2"/>
  <c r="L6" i="4" s="1"/>
  <c r="AP12" i="2"/>
  <c r="M6" i="4" s="1"/>
  <c r="AQ12" i="2"/>
  <c r="N6" i="4" s="1"/>
  <c r="AF19" i="2"/>
  <c r="C7" i="4" s="1"/>
  <c r="AG19" i="2"/>
  <c r="D7" i="4" s="1"/>
  <c r="AH19" i="2"/>
  <c r="E7" i="4" s="1"/>
  <c r="AI19" i="2"/>
  <c r="F7" i="4"/>
  <c r="AJ19" i="2"/>
  <c r="G7" i="4" s="1"/>
  <c r="AK19" i="2"/>
  <c r="H7" i="4" s="1"/>
  <c r="AL19" i="2"/>
  <c r="I7" i="4"/>
  <c r="AM19" i="2"/>
  <c r="J7" i="4" s="1"/>
  <c r="AN19" i="2"/>
  <c r="K7" i="4" s="1"/>
  <c r="AO19" i="2"/>
  <c r="L7" i="4" s="1"/>
  <c r="AP19" i="2"/>
  <c r="M7" i="4" s="1"/>
  <c r="AQ19" i="2"/>
  <c r="N7" i="4" s="1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/>
  <c r="AL26" i="2"/>
  <c r="I8" i="4"/>
  <c r="AM26" i="2"/>
  <c r="J8" i="4" s="1"/>
  <c r="AN26" i="2"/>
  <c r="K8" i="4" s="1"/>
  <c r="AO26" i="2"/>
  <c r="L8" i="4" s="1"/>
  <c r="AP26" i="2"/>
  <c r="M8" i="4" s="1"/>
  <c r="AQ26" i="2"/>
  <c r="N8" i="4" s="1"/>
  <c r="AF33" i="2"/>
  <c r="C9" i="4" s="1"/>
  <c r="AG33" i="2"/>
  <c r="D9" i="4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/>
  <c r="AN33" i="2"/>
  <c r="K9" i="4"/>
  <c r="AO33" i="2"/>
  <c r="L9" i="4"/>
  <c r="AP33" i="2"/>
  <c r="M9" i="4" s="1"/>
  <c r="AQ33" i="2"/>
  <c r="N9" i="4" s="1"/>
  <c r="AF40" i="2"/>
  <c r="C10" i="4" s="1"/>
  <c r="AG40" i="2"/>
  <c r="D10" i="4" s="1"/>
  <c r="AH40" i="2"/>
  <c r="E10" i="4" s="1"/>
  <c r="AI40" i="2"/>
  <c r="F10" i="4" s="1"/>
  <c r="AJ40" i="2"/>
  <c r="G10" i="4"/>
  <c r="AK40" i="2"/>
  <c r="H10" i="4" s="1"/>
  <c r="AL40" i="2"/>
  <c r="I10" i="4" s="1"/>
  <c r="AM40" i="2"/>
  <c r="J10" i="4" s="1"/>
  <c r="AN40" i="2"/>
  <c r="K10" i="4"/>
  <c r="AO40" i="2"/>
  <c r="L10" i="4"/>
  <c r="AP40" i="2"/>
  <c r="M10" i="4" s="1"/>
  <c r="AQ40" i="2"/>
  <c r="N10" i="4" s="1"/>
  <c r="AF47" i="2"/>
  <c r="C11" i="4" s="1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 s="1"/>
  <c r="AM47" i="2"/>
  <c r="J11" i="4"/>
  <c r="AN47" i="2"/>
  <c r="K11" i="4"/>
  <c r="AO47" i="2"/>
  <c r="L11" i="4"/>
  <c r="AP47" i="2"/>
  <c r="M11" i="4" s="1"/>
  <c r="AQ47" i="2"/>
  <c r="N11" i="4" s="1"/>
  <c r="AF54" i="2"/>
  <c r="C12" i="4" s="1"/>
  <c r="AG54" i="2"/>
  <c r="D12" i="4" s="1"/>
  <c r="AH54" i="2"/>
  <c r="E12" i="4" s="1"/>
  <c r="AI54" i="2"/>
  <c r="F12" i="4"/>
  <c r="AJ54" i="2"/>
  <c r="G12" i="4" s="1"/>
  <c r="AK54" i="2"/>
  <c r="H12" i="4" s="1"/>
  <c r="AL54" i="2"/>
  <c r="I12" i="4"/>
  <c r="AM54" i="2"/>
  <c r="J12" i="4"/>
  <c r="AN54" i="2"/>
  <c r="K12" i="4"/>
  <c r="AO54" i="2"/>
  <c r="L12" i="4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/>
  <c r="AL61" i="2"/>
  <c r="I13" i="4" s="1"/>
  <c r="AM61" i="2"/>
  <c r="J13" i="4" s="1"/>
  <c r="AN61" i="2"/>
  <c r="K13" i="4" s="1"/>
  <c r="AO61" i="2"/>
  <c r="L13" i="4" s="1"/>
  <c r="AP61" i="2"/>
  <c r="M13" i="4" s="1"/>
  <c r="AQ61" i="2"/>
  <c r="N13" i="4" s="1"/>
  <c r="AF68" i="2"/>
  <c r="C14" i="4" s="1"/>
  <c r="AG68" i="2"/>
  <c r="D14" i="4"/>
  <c r="AH68" i="2"/>
  <c r="E14" i="4" s="1"/>
  <c r="AI68" i="2"/>
  <c r="F14" i="4" s="1"/>
  <c r="AJ68" i="2"/>
  <c r="G14" i="4" s="1"/>
  <c r="AK68" i="2"/>
  <c r="H14" i="4" s="1"/>
  <c r="AL68" i="2"/>
  <c r="I14" i="4" s="1"/>
  <c r="AM68" i="2"/>
  <c r="J14" i="4" s="1"/>
  <c r="AN68" i="2"/>
  <c r="K14" i="4" s="1"/>
  <c r="AO68" i="2"/>
  <c r="L14" i="4" s="1"/>
  <c r="AP68" i="2"/>
  <c r="M14" i="4" s="1"/>
  <c r="AQ68" i="2"/>
  <c r="N14" i="4" s="1"/>
  <c r="AF75" i="2"/>
  <c r="C15" i="4" s="1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/>
  <c r="AO75" i="2"/>
  <c r="L15" i="4" s="1"/>
  <c r="AP75" i="2"/>
  <c r="M15" i="4" s="1"/>
  <c r="AQ75" i="2"/>
  <c r="N15" i="4" s="1"/>
  <c r="AF82" i="2"/>
  <c r="C16" i="4"/>
  <c r="AG82" i="2"/>
  <c r="D16" i="4" s="1"/>
  <c r="AH82" i="2"/>
  <c r="E16" i="4" s="1"/>
  <c r="AI82" i="2"/>
  <c r="F16" i="4" s="1"/>
  <c r="AJ82" i="2"/>
  <c r="G16" i="4" s="1"/>
  <c r="AK82" i="2"/>
  <c r="H16" i="4" s="1"/>
  <c r="AL82" i="2"/>
  <c r="I16" i="4"/>
  <c r="AM82" i="2"/>
  <c r="J16" i="4"/>
  <c r="AN82" i="2"/>
  <c r="K16" i="4" s="1"/>
  <c r="AO82" i="2"/>
  <c r="L16" i="4"/>
  <c r="AP82" i="2"/>
  <c r="M16" i="4" s="1"/>
  <c r="AQ82" i="2"/>
  <c r="N16" i="4" s="1"/>
  <c r="AF89" i="2"/>
  <c r="C17" i="4" s="1"/>
  <c r="AG89" i="2"/>
  <c r="D17" i="4"/>
  <c r="AH89" i="2"/>
  <c r="E17" i="4" s="1"/>
  <c r="AI89" i="2"/>
  <c r="F17" i="4" s="1"/>
  <c r="AJ89" i="2"/>
  <c r="G17" i="4" s="1"/>
  <c r="AK89" i="2"/>
  <c r="H17" i="4" s="1"/>
  <c r="AL89" i="2"/>
  <c r="I17" i="4" s="1"/>
  <c r="AM89" i="2"/>
  <c r="J17" i="4" s="1"/>
  <c r="AN89" i="2"/>
  <c r="K17" i="4" s="1"/>
  <c r="AO89" i="2"/>
  <c r="L17" i="4"/>
  <c r="AP89" i="2"/>
  <c r="M17" i="4" s="1"/>
  <c r="AQ89" i="2"/>
  <c r="N17" i="4" s="1"/>
  <c r="AO5" i="2"/>
  <c r="L5" i="4"/>
  <c r="AQ5" i="2"/>
  <c r="N5" i="4" s="1"/>
  <c r="AM5" i="2"/>
  <c r="J5" i="4" s="1"/>
  <c r="AK5" i="2"/>
  <c r="H5" i="4" s="1"/>
  <c r="AI5" i="2"/>
  <c r="F5" i="4"/>
  <c r="AG5" i="2"/>
  <c r="D5" i="4" s="1"/>
  <c r="AF19" i="1"/>
  <c r="C7" i="3" s="1"/>
  <c r="AG19" i="1"/>
  <c r="D7" i="3"/>
  <c r="AH19" i="1"/>
  <c r="E7" i="3" s="1"/>
  <c r="AI19" i="1"/>
  <c r="F7" i="3"/>
  <c r="AJ19" i="1"/>
  <c r="G7" i="3" s="1"/>
  <c r="AK19" i="1"/>
  <c r="H7" i="3"/>
  <c r="AL19" i="1"/>
  <c r="I7" i="3"/>
  <c r="AM19" i="1"/>
  <c r="J7" i="3" s="1"/>
  <c r="AN19" i="1"/>
  <c r="K7" i="3"/>
  <c r="AO19" i="1"/>
  <c r="L7" i="3"/>
  <c r="AP19" i="1"/>
  <c r="M7" i="3"/>
  <c r="AQ19" i="1"/>
  <c r="N7" i="3" s="1"/>
  <c r="AF26" i="1"/>
  <c r="C8" i="3" s="1"/>
  <c r="AG26" i="1"/>
  <c r="D8" i="3"/>
  <c r="AH26" i="1"/>
  <c r="E8" i="3"/>
  <c r="AI26" i="1"/>
  <c r="F8" i="3"/>
  <c r="AJ26" i="1"/>
  <c r="G8" i="3" s="1"/>
  <c r="AK26" i="1"/>
  <c r="H8" i="3" s="1"/>
  <c r="AL26" i="1"/>
  <c r="I8" i="3" s="1"/>
  <c r="AM26" i="1"/>
  <c r="J8" i="3" s="1"/>
  <c r="AN26" i="1"/>
  <c r="K8" i="3"/>
  <c r="AO26" i="1"/>
  <c r="L8" i="3"/>
  <c r="AP26" i="1"/>
  <c r="M8" i="3" s="1"/>
  <c r="AQ26" i="1"/>
  <c r="N8" i="3"/>
  <c r="AF33" i="1"/>
  <c r="C9" i="3" s="1"/>
  <c r="AG33" i="1"/>
  <c r="D9" i="3"/>
  <c r="AH33" i="1"/>
  <c r="E9" i="3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/>
  <c r="AO33" i="1"/>
  <c r="L9" i="3"/>
  <c r="AP33" i="1"/>
  <c r="M9" i="3" s="1"/>
  <c r="AQ33" i="1"/>
  <c r="N9" i="3"/>
  <c r="AF40" i="1"/>
  <c r="C10" i="3" s="1"/>
  <c r="AG40" i="1"/>
  <c r="D10" i="3"/>
  <c r="AH40" i="1"/>
  <c r="E10" i="3" s="1"/>
  <c r="AI40" i="1"/>
  <c r="F10" i="3"/>
  <c r="AJ40" i="1"/>
  <c r="G10" i="3" s="1"/>
  <c r="AK40" i="1"/>
  <c r="H10" i="3" s="1"/>
  <c r="AL40" i="1"/>
  <c r="I10" i="3" s="1"/>
  <c r="AM40" i="1"/>
  <c r="J10" i="3" s="1"/>
  <c r="AN40" i="1"/>
  <c r="K10" i="3"/>
  <c r="AO40" i="1"/>
  <c r="L10" i="3"/>
  <c r="AP40" i="1"/>
  <c r="M10" i="3" s="1"/>
  <c r="AQ40" i="1"/>
  <c r="N10" i="3"/>
  <c r="AF47" i="1"/>
  <c r="C11" i="3" s="1"/>
  <c r="AG47" i="1"/>
  <c r="D11" i="3"/>
  <c r="AH47" i="1"/>
  <c r="E11" i="3"/>
  <c r="AI47" i="1"/>
  <c r="F11" i="3"/>
  <c r="AJ47" i="1"/>
  <c r="G11" i="3" s="1"/>
  <c r="AK47" i="1"/>
  <c r="H11" i="3"/>
  <c r="AL47" i="1"/>
  <c r="I11" i="3" s="1"/>
  <c r="AM47" i="1"/>
  <c r="J11" i="3" s="1"/>
  <c r="AN47" i="1"/>
  <c r="K11" i="3"/>
  <c r="AO47" i="1"/>
  <c r="L11" i="3"/>
  <c r="AP47" i="1"/>
  <c r="M11" i="3"/>
  <c r="AQ47" i="1"/>
  <c r="N11" i="3"/>
  <c r="AF54" i="1"/>
  <c r="C12" i="3" s="1"/>
  <c r="AG54" i="1"/>
  <c r="D12" i="3"/>
  <c r="AH54" i="1"/>
  <c r="E12" i="3"/>
  <c r="AJ54" i="1"/>
  <c r="G12" i="3" s="1"/>
  <c r="AK54" i="1"/>
  <c r="H12" i="3" s="1"/>
  <c r="AL54" i="1"/>
  <c r="I12" i="3"/>
  <c r="AM54" i="1"/>
  <c r="J12" i="3" s="1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/>
  <c r="AO61" i="1"/>
  <c r="L13" i="3"/>
  <c r="AP61" i="1"/>
  <c r="M13" i="3"/>
  <c r="AQ61" i="1"/>
  <c r="N13" i="3"/>
  <c r="AF68" i="1"/>
  <c r="C14" i="3"/>
  <c r="AG68" i="1"/>
  <c r="D14" i="3"/>
  <c r="AH68" i="1"/>
  <c r="E14" i="3"/>
  <c r="AI68" i="1"/>
  <c r="F14" i="3" s="1"/>
  <c r="AJ68" i="1"/>
  <c r="G14" i="3"/>
  <c r="AK68" i="1"/>
  <c r="H14" i="3"/>
  <c r="AL68" i="1"/>
  <c r="I14" i="3" s="1"/>
  <c r="AM68" i="1"/>
  <c r="J14" i="3" s="1"/>
  <c r="AN68" i="1"/>
  <c r="K14" i="3"/>
  <c r="AO68" i="1"/>
  <c r="L14" i="3"/>
  <c r="AP68" i="1"/>
  <c r="M14" i="3"/>
  <c r="AQ68" i="1"/>
  <c r="N14" i="3"/>
  <c r="AF75" i="1"/>
  <c r="C15" i="3"/>
  <c r="AG75" i="1"/>
  <c r="D15" i="3"/>
  <c r="AH75" i="1"/>
  <c r="E15" i="3"/>
  <c r="AI75" i="1"/>
  <c r="F15" i="3" s="1"/>
  <c r="AJ75" i="1"/>
  <c r="G15" i="3" s="1"/>
  <c r="AK75" i="1"/>
  <c r="H15" i="3" s="1"/>
  <c r="AL75" i="1"/>
  <c r="I15" i="3" s="1"/>
  <c r="AM75" i="1"/>
  <c r="J15" i="3"/>
  <c r="AN75" i="1"/>
  <c r="K15" i="3"/>
  <c r="AO75" i="1"/>
  <c r="L15" i="3"/>
  <c r="AP75" i="1"/>
  <c r="M15" i="3"/>
  <c r="AQ75" i="1"/>
  <c r="N15" i="3" s="1"/>
  <c r="AF82" i="1"/>
  <c r="C16" i="3"/>
  <c r="AG82" i="1"/>
  <c r="D16" i="3"/>
  <c r="AH82" i="1"/>
  <c r="E16" i="3"/>
  <c r="AI82" i="1"/>
  <c r="F16" i="3" s="1"/>
  <c r="AJ82" i="1"/>
  <c r="G16" i="3"/>
  <c r="AK82" i="1"/>
  <c r="H16" i="3" s="1"/>
  <c r="AL82" i="1"/>
  <c r="I16" i="3" s="1"/>
  <c r="AM82" i="1"/>
  <c r="J16" i="3" s="1"/>
  <c r="AN82" i="1"/>
  <c r="K16" i="3"/>
  <c r="AO82" i="1"/>
  <c r="L16" i="3"/>
  <c r="AP82" i="1"/>
  <c r="M16" i="3" s="1"/>
  <c r="AQ82" i="1"/>
  <c r="N16" i="3"/>
  <c r="AF89" i="1"/>
  <c r="C17" i="3"/>
  <c r="AG89" i="1"/>
  <c r="D17" i="3"/>
  <c r="AH89" i="1"/>
  <c r="E17" i="3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/>
  <c r="AO89" i="1"/>
  <c r="L17" i="3"/>
  <c r="AP89" i="1"/>
  <c r="M17" i="3"/>
  <c r="AQ89" i="1"/>
  <c r="N17" i="3" s="1"/>
  <c r="AF12" i="1"/>
  <c r="C6" i="3"/>
  <c r="AG12" i="1"/>
  <c r="D6" i="3"/>
  <c r="AH12" i="1"/>
  <c r="E6" i="3"/>
  <c r="AI12" i="1"/>
  <c r="F6" i="3" s="1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 s="1"/>
  <c r="AQ12" i="1"/>
  <c r="N6" i="3"/>
  <c r="AQ5" i="1"/>
  <c r="N5" i="3"/>
  <c r="AO5" i="1"/>
  <c r="L5" i="3"/>
  <c r="AM5" i="1"/>
  <c r="J5" i="3" s="1"/>
  <c r="AK5" i="1"/>
  <c r="H5" i="3" s="1"/>
  <c r="AI5" i="1"/>
  <c r="F5" i="3"/>
  <c r="AG5" i="1"/>
  <c r="D5" i="3" s="1"/>
  <c r="AY5" i="1"/>
  <c r="V5" i="3"/>
  <c r="AU26" i="2"/>
  <c r="R8" i="4" s="1"/>
  <c r="AV89" i="2"/>
  <c r="S17" i="4" s="1"/>
  <c r="AU89" i="2"/>
  <c r="R17" i="4"/>
  <c r="AV89" i="1"/>
  <c r="S17" i="3"/>
  <c r="AS89" i="2"/>
  <c r="P17" i="4" s="1"/>
  <c r="AR89" i="2"/>
  <c r="O17" i="4"/>
  <c r="AT89" i="2"/>
  <c r="Q17" i="4" s="1"/>
  <c r="AS82" i="2"/>
  <c r="P16" i="4" s="1"/>
  <c r="AR82" i="2"/>
  <c r="O16" i="4"/>
  <c r="AU82" i="2"/>
  <c r="R16" i="4" s="1"/>
  <c r="AS75" i="2"/>
  <c r="P15" i="4" s="1"/>
  <c r="AR75" i="2"/>
  <c r="O15" i="4"/>
  <c r="AU75" i="2"/>
  <c r="R15" i="4" s="1"/>
  <c r="AT75" i="2"/>
  <c r="Q15" i="4" s="1"/>
  <c r="AS68" i="2"/>
  <c r="P14" i="4" s="1"/>
  <c r="AR68" i="2"/>
  <c r="O14" i="4"/>
  <c r="B14" i="4"/>
  <c r="AU68" i="2"/>
  <c r="R14" i="4" s="1"/>
  <c r="AT68" i="2"/>
  <c r="Q14" i="4"/>
  <c r="AS61" i="2"/>
  <c r="P13" i="4" s="1"/>
  <c r="AR61" i="2"/>
  <c r="O13" i="4" s="1"/>
  <c r="AV61" i="2"/>
  <c r="S13" i="4"/>
  <c r="AS54" i="2"/>
  <c r="P12" i="4" s="1"/>
  <c r="AR54" i="2"/>
  <c r="O12" i="4" s="1"/>
  <c r="AS47" i="2"/>
  <c r="P11" i="4" s="1"/>
  <c r="AR47" i="2"/>
  <c r="O11" i="4"/>
  <c r="AT47" i="2"/>
  <c r="Q11" i="4"/>
  <c r="AS40" i="2"/>
  <c r="P10" i="4" s="1"/>
  <c r="AR40" i="2"/>
  <c r="O10" i="4" s="1"/>
  <c r="AV40" i="2"/>
  <c r="S10" i="4"/>
  <c r="AS33" i="2"/>
  <c r="P9" i="4" s="1"/>
  <c r="AR33" i="2"/>
  <c r="O9" i="4" s="1"/>
  <c r="AU33" i="2"/>
  <c r="R9" i="4"/>
  <c r="AV33" i="2"/>
  <c r="S9" i="4" s="1"/>
  <c r="AT33" i="2"/>
  <c r="Q9" i="4" s="1"/>
  <c r="AS26" i="2"/>
  <c r="P8" i="4" s="1"/>
  <c r="AR26" i="2"/>
  <c r="O8" i="4"/>
  <c r="AT26" i="2"/>
  <c r="Q8" i="4" s="1"/>
  <c r="AS19" i="2"/>
  <c r="P7" i="4" s="1"/>
  <c r="AR19" i="2"/>
  <c r="O7" i="4"/>
  <c r="B7" i="4"/>
  <c r="AU19" i="2"/>
  <c r="R7" i="4" s="1"/>
  <c r="AT19" i="2"/>
  <c r="Q7" i="4" s="1"/>
  <c r="AS12" i="2"/>
  <c r="P6" i="4" s="1"/>
  <c r="AR12" i="2"/>
  <c r="O6" i="4" s="1"/>
  <c r="AT12" i="2"/>
  <c r="Q6" i="4" s="1"/>
  <c r="AS5" i="2"/>
  <c r="P5" i="4" s="1"/>
  <c r="AR5" i="2"/>
  <c r="O5" i="4"/>
  <c r="AP5" i="2"/>
  <c r="M5" i="4" s="1"/>
  <c r="AN5" i="2"/>
  <c r="K5" i="4"/>
  <c r="AL5" i="2"/>
  <c r="I5" i="4" s="1"/>
  <c r="AJ5" i="2"/>
  <c r="G5" i="4" s="1"/>
  <c r="AH5" i="2"/>
  <c r="E5" i="4" s="1"/>
  <c r="AF5" i="2"/>
  <c r="C5" i="4"/>
  <c r="B5" i="4"/>
  <c r="AU5" i="2"/>
  <c r="R5" i="4" s="1"/>
  <c r="AU89" i="1"/>
  <c r="R17" i="3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 s="1"/>
  <c r="AR47" i="1"/>
  <c r="O11" i="3"/>
  <c r="AT47" i="1"/>
  <c r="Q11" i="3"/>
  <c r="AR40" i="1"/>
  <c r="O10" i="3"/>
  <c r="B10" i="3"/>
  <c r="AU40" i="1"/>
  <c r="R10" i="3" s="1"/>
  <c r="AV40" i="1"/>
  <c r="S10" i="3" s="1"/>
  <c r="AT40" i="1"/>
  <c r="Q10" i="3"/>
  <c r="AR33" i="1"/>
  <c r="O9" i="3"/>
  <c r="AU33" i="1"/>
  <c r="R9" i="3" s="1"/>
  <c r="AV33" i="1"/>
  <c r="S9" i="3"/>
  <c r="AT33" i="1"/>
  <c r="Q9" i="3" s="1"/>
  <c r="AR26" i="1"/>
  <c r="O8" i="3"/>
  <c r="AU26" i="1"/>
  <c r="R8" i="3"/>
  <c r="AV26" i="1"/>
  <c r="S8" i="3" s="1"/>
  <c r="AT26" i="1"/>
  <c r="Q8" i="3" s="1"/>
  <c r="AR19" i="1"/>
  <c r="O7" i="3"/>
  <c r="B7" i="3"/>
  <c r="AR12" i="1"/>
  <c r="O6" i="3"/>
  <c r="AR5" i="1"/>
  <c r="O5" i="3"/>
  <c r="AP5" i="1"/>
  <c r="M5" i="3"/>
  <c r="AN5" i="1"/>
  <c r="K5" i="3"/>
  <c r="AL5" i="1"/>
  <c r="I5" i="3"/>
  <c r="AJ5" i="1"/>
  <c r="G5" i="3" s="1"/>
  <c r="AH5" i="1"/>
  <c r="E5" i="3"/>
  <c r="AF5" i="1"/>
  <c r="C5" i="3"/>
  <c r="AV75" i="2"/>
  <c r="S15" i="4" s="1"/>
  <c r="AV12" i="2"/>
  <c r="S6" i="4" s="1"/>
  <c r="AV26" i="2"/>
  <c r="S8" i="4" s="1"/>
  <c r="AV19" i="2"/>
  <c r="S7" i="4" s="1"/>
  <c r="AT82" i="2"/>
  <c r="Q16" i="4" s="1"/>
  <c r="AT54" i="2"/>
  <c r="Q12" i="4"/>
  <c r="AV68" i="2"/>
  <c r="S14" i="4" s="1"/>
  <c r="AV82" i="2"/>
  <c r="S16" i="4" s="1"/>
  <c r="AT61" i="2"/>
  <c r="Q13" i="4"/>
  <c r="AU40" i="2"/>
  <c r="R10" i="4" s="1"/>
  <c r="AT40" i="2"/>
  <c r="Q10" i="4" s="1"/>
  <c r="AV5" i="1"/>
  <c r="S5" i="3" s="1"/>
  <c r="AT12" i="1"/>
  <c r="Q6" i="3"/>
  <c r="AV12" i="1"/>
  <c r="S6" i="3" s="1"/>
  <c r="AU5" i="1"/>
  <c r="R5" i="3" s="1"/>
  <c r="AU12" i="1"/>
  <c r="R6" i="3"/>
  <c r="AT19" i="1"/>
  <c r="Q7" i="3" s="1"/>
  <c r="AU19" i="1"/>
  <c r="R7" i="3" s="1"/>
  <c r="AV19" i="1"/>
  <c r="S7" i="3"/>
  <c r="AU47" i="1"/>
  <c r="R11" i="3" s="1"/>
  <c r="AV54" i="1"/>
  <c r="S12" i="3" s="1"/>
  <c r="AU61" i="1"/>
  <c r="R13" i="3"/>
  <c r="AT75" i="1"/>
  <c r="Q15" i="3" s="1"/>
  <c r="AT89" i="1"/>
  <c r="Q17" i="3" s="1"/>
  <c r="AV47" i="1"/>
  <c r="S11" i="3"/>
  <c r="AU54" i="1"/>
  <c r="R12" i="3" s="1"/>
  <c r="AU68" i="1"/>
  <c r="R14" i="3" s="1"/>
  <c r="AU82" i="1"/>
  <c r="R16" i="3"/>
  <c r="AU61" i="2"/>
  <c r="R13" i="4"/>
  <c r="AV75" i="1"/>
  <c r="S15" i="3" s="1"/>
  <c r="AV47" i="2"/>
  <c r="S11" i="4" s="1"/>
  <c r="AT82" i="1"/>
  <c r="Q16" i="3" s="1"/>
  <c r="AU75" i="1"/>
  <c r="R15" i="3" s="1"/>
  <c r="AW33" i="1"/>
  <c r="T9" i="3"/>
  <c r="AW26" i="1"/>
  <c r="T8" i="3" s="1"/>
  <c r="AT5" i="1"/>
  <c r="Q5" i="3" s="1"/>
  <c r="AU54" i="2"/>
  <c r="R12" i="4" s="1"/>
  <c r="AU47" i="2"/>
  <c r="R11" i="4"/>
  <c r="AW33" i="2"/>
  <c r="T9" i="4" s="1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/>
  <c r="AW68" i="2"/>
  <c r="T14" i="4" s="1"/>
  <c r="AW40" i="2"/>
  <c r="T10" i="4"/>
  <c r="AV54" i="2"/>
  <c r="S12" i="4" s="1"/>
  <c r="AW19" i="2"/>
  <c r="T7" i="4" s="1"/>
  <c r="AW26" i="2"/>
  <c r="T8" i="4"/>
  <c r="AZ5" i="2"/>
  <c r="W5" i="4"/>
  <c r="AW40" i="1"/>
  <c r="T10" i="3"/>
  <c r="AW5" i="1"/>
  <c r="T5" i="3" s="1"/>
  <c r="AW12" i="1"/>
  <c r="T6" i="3" s="1"/>
  <c r="AV82" i="1"/>
  <c r="S16" i="3"/>
  <c r="AV61" i="1"/>
  <c r="S13" i="3" s="1"/>
  <c r="AW19" i="1"/>
  <c r="T7" i="3" s="1"/>
  <c r="AT68" i="1"/>
  <c r="Q14" i="3"/>
  <c r="AV68" i="1"/>
  <c r="S14" i="3" s="1"/>
  <c r="AW47" i="1"/>
  <c r="T11" i="3" s="1"/>
  <c r="AW54" i="1"/>
  <c r="T12" i="3"/>
  <c r="AW61" i="2"/>
  <c r="T13" i="4"/>
  <c r="AZ33" i="2"/>
  <c r="W9" i="4"/>
  <c r="AZ26" i="1"/>
  <c r="W8" i="3"/>
  <c r="AW75" i="1"/>
  <c r="T15" i="3" s="1"/>
  <c r="AZ33" i="1"/>
  <c r="W9" i="3" s="1"/>
  <c r="AZ40" i="1"/>
  <c r="W10" i="3"/>
  <c r="AZ54" i="1"/>
  <c r="W12" i="3" s="1"/>
  <c r="AZ75" i="2"/>
  <c r="W15" i="4" s="1"/>
  <c r="AZ82" i="2"/>
  <c r="W16" i="4"/>
  <c r="AZ26" i="2"/>
  <c r="W8" i="4" s="1"/>
  <c r="AZ12" i="2"/>
  <c r="W6" i="4" s="1"/>
  <c r="AZ19" i="2"/>
  <c r="W7" i="4"/>
  <c r="AZ68" i="2"/>
  <c r="W14" i="4" s="1"/>
  <c r="AZ89" i="2"/>
  <c r="W17" i="4" s="1"/>
  <c r="AZ40" i="2"/>
  <c r="W10" i="4"/>
  <c r="AW47" i="2"/>
  <c r="T11" i="4" s="1"/>
  <c r="AW54" i="2"/>
  <c r="T12" i="4" s="1"/>
  <c r="AZ61" i="2"/>
  <c r="W13" i="4"/>
  <c r="AZ12" i="1"/>
  <c r="W6" i="3" s="1"/>
  <c r="AZ47" i="1"/>
  <c r="W11" i="3" s="1"/>
  <c r="AZ82" i="1"/>
  <c r="W16" i="3"/>
  <c r="AW82" i="1"/>
  <c r="T16" i="3" s="1"/>
  <c r="AZ5" i="1"/>
  <c r="W5" i="3" s="1"/>
  <c r="AW89" i="1"/>
  <c r="T17" i="3"/>
  <c r="AW61" i="1"/>
  <c r="T13" i="3" s="1"/>
  <c r="AZ19" i="1"/>
  <c r="W7" i="3" s="1"/>
  <c r="AW68" i="1"/>
  <c r="T14" i="3" s="1"/>
  <c r="AZ68" i="1"/>
  <c r="W14" i="3" s="1"/>
  <c r="AZ75" i="1"/>
  <c r="W15" i="3" s="1"/>
  <c r="AZ47" i="2"/>
  <c r="W11" i="4" s="1"/>
  <c r="AZ61" i="1"/>
  <c r="W13" i="3" s="1"/>
  <c r="AZ89" i="1"/>
  <c r="W17" i="3" s="1"/>
  <c r="AZ54" i="2"/>
  <c r="W12" i="4"/>
</calcChain>
</file>

<file path=xl/sharedStrings.xml><?xml version="1.0" encoding="utf-8"?>
<sst xmlns="http://schemas.openxmlformats.org/spreadsheetml/2006/main" count="1465" uniqueCount="483">
  <si>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</si>
  <si>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</si>
  <si>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</si>
  <si>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</si>
  <si>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</si>
  <si>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</si>
  <si>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</si>
  <si>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</si>
  <si>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</si>
  <si>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</si>
  <si>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</si>
  <si>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</si>
  <si>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</si>
  <si>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</si>
  <si>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</si>
  <si>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</si>
  <si>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</si>
  <si>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</si>
  <si>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</si>
  <si>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</si>
  <si>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</si>
  <si>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</si>
  <si>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</si>
  <si>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</si>
  <si>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</si>
  <si>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</si>
  <si>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</si>
  <si>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</si>
  <si>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</si>
  <si>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</si>
  <si>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</si>
  <si>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</si>
  <si>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</si>
  <si>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</si>
  <si>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</si>
  <si>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</si>
  <si>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</si>
  <si>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</si>
  <si>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</si>
  <si>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</si>
  <si>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</si>
  <si>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</si>
  <si>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</si>
  <si>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</si>
  <si>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</si>
  <si>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</si>
  <si>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</si>
  <si>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</si>
  <si>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</si>
  <si>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</si>
  <si>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</si>
  <si>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</si>
  <si>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</si>
  <si>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</si>
  <si>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</si>
  <si>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</si>
  <si>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</si>
  <si>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</si>
  <si>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</si>
  <si>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</si>
  <si>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</si>
  <si>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</si>
  <si>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</si>
  <si>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</si>
  <si>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</si>
  <si>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</si>
  <si>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</si>
  <si>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</si>
  <si>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</si>
  <si>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</si>
  <si>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</si>
  <si>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</si>
  <si>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</si>
  <si>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</si>
  <si>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</si>
  <si>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</si>
  <si>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</si>
  <si>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</si>
  <si>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</si>
  <si>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</si>
  <si>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</si>
  <si>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</si>
  <si>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</si>
  <si>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</si>
  <si>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</si>
  <si>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</si>
  <si>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</si>
  <si>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</si>
  <si>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</si>
  <si>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</si>
  <si>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</si>
  <si>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</si>
  <si>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</si>
  <si>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</si>
  <si>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</si>
  <si>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</si>
  <si>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</si>
  <si>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</si>
  <si>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</si>
  <si>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</si>
  <si>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</si>
  <si>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</si>
  <si>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</si>
  <si>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</si>
  <si>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</si>
  <si>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</si>
  <si>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</si>
  <si>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</si>
  <si>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</si>
  <si>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</si>
  <si>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</si>
  <si>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</si>
  <si>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</si>
  <si>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</si>
  <si>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</si>
  <si>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</si>
  <si>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</si>
  <si>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</si>
  <si>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</si>
  <si>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</si>
  <si>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</si>
  <si>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</si>
  <si>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</si>
  <si>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</si>
  <si>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</si>
  <si>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</si>
  <si>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</si>
  <si>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</si>
  <si>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</si>
  <si>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</si>
  <si>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</si>
  <si>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</si>
  <si>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</si>
  <si>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</si>
  <si>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</si>
  <si>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</si>
  <si>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</si>
  <si>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</si>
  <si>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</si>
  <si>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</si>
  <si>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</si>
  <si>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</si>
  <si>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</si>
  <si>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杏鮑菇</t>
  </si>
  <si>
    <t>時瓜湯</t>
  </si>
  <si>
    <t>凍豆腐</t>
  </si>
  <si>
    <t>香滷筍干</t>
  </si>
  <si>
    <t>味噌</t>
  </si>
  <si>
    <t>滷包</t>
  </si>
  <si>
    <t>紫米飯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</si>
  <si>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</si>
  <si>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</si>
  <si>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</si>
  <si>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</si>
  <si>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</si>
  <si>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</si>
  <si>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</si>
  <si>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</si>
  <si>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</si>
  <si>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</si>
  <si>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</si>
  <si>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</si>
  <si>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</si>
  <si>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</si>
  <si>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</si>
  <si>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</si>
  <si>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</si>
  <si>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</si>
  <si>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</si>
  <si>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馬鈴薯</t>
  </si>
  <si>
    <t>醃漬花胡瓜</t>
  </si>
  <si>
    <t>魚排</t>
  </si>
  <si>
    <t>炸薯條</t>
    <phoneticPr fontId="22" type="noConversion"/>
  </si>
  <si>
    <t>關東煮</t>
    <phoneticPr fontId="22" type="noConversion"/>
  </si>
  <si>
    <t>南瓜</t>
  </si>
  <si>
    <t>雞蛋</t>
    <phoneticPr fontId="22" type="noConversion"/>
  </si>
  <si>
    <t>冬粉</t>
  </si>
  <si>
    <t>大蒜</t>
    <phoneticPr fontId="22" type="noConversion"/>
  </si>
  <si>
    <t>冷凍菜豆(莢)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</si>
  <si>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</si>
  <si>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</si>
  <si>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</si>
  <si>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</si>
  <si>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麵輪</t>
    <phoneticPr fontId="22" type="noConversion"/>
  </si>
  <si>
    <t>百頁豆腐</t>
    <phoneticPr fontId="22" type="noConversion"/>
  </si>
  <si>
    <t>時瓜</t>
    <phoneticPr fontId="22" type="noConversion"/>
  </si>
  <si>
    <t>紅藜飯</t>
  </si>
  <si>
    <t>紅藜</t>
  </si>
  <si>
    <t>小米飯</t>
  </si>
  <si>
    <t>小米</t>
  </si>
  <si>
    <t>油飯特餐</t>
  </si>
  <si>
    <t>糯米</t>
  </si>
  <si>
    <t>蕎麥</t>
  </si>
  <si>
    <t>胡椒鹽</t>
  </si>
  <si>
    <t>香滷腿排</t>
  </si>
  <si>
    <t>雞腿排</t>
  </si>
  <si>
    <t>豆薯</t>
    <phoneticPr fontId="22" type="noConversion"/>
  </si>
  <si>
    <t>香雞排</t>
  </si>
  <si>
    <t>香酥雞排</t>
  </si>
  <si>
    <t>咖哩粉</t>
  </si>
  <si>
    <t>甜麵醬</t>
  </si>
  <si>
    <t>青蔥</t>
  </si>
  <si>
    <t>筍干肉角</t>
    <phoneticPr fontId="22" type="noConversion"/>
  </si>
  <si>
    <t>沙茶醬</t>
  </si>
  <si>
    <t>豆干</t>
  </si>
  <si>
    <t>黑輪</t>
    <phoneticPr fontId="22" type="noConversion"/>
  </si>
  <si>
    <t>韮菜</t>
  </si>
  <si>
    <t>洋蔥</t>
    <phoneticPr fontId="22" type="noConversion"/>
  </si>
  <si>
    <t>肉絲</t>
  </si>
  <si>
    <t>油飯拌料</t>
  </si>
  <si>
    <t>豆干丁</t>
  </si>
  <si>
    <t>脆筍</t>
  </si>
  <si>
    <t>油蔥酥</t>
  </si>
  <si>
    <t>菇拌海帶</t>
  </si>
  <si>
    <t>乾裙帶菜</t>
  </si>
  <si>
    <t>馬鈴薯條</t>
  </si>
  <si>
    <t>肉絲季豆</t>
    <phoneticPr fontId="22" type="noConversion"/>
  </si>
  <si>
    <t>豬後腿肉</t>
    <phoneticPr fontId="22" type="noConversion"/>
  </si>
  <si>
    <t>培根</t>
    <phoneticPr fontId="22" type="noConversion"/>
  </si>
  <si>
    <t>蛋</t>
    <phoneticPr fontId="22" type="noConversion"/>
  </si>
  <si>
    <t>滷包</t>
    <phoneticPr fontId="22" type="noConversion"/>
  </si>
  <si>
    <t>蔬香冬粉</t>
  </si>
  <si>
    <t>塔香鮑菇</t>
  </si>
  <si>
    <t>乾海結</t>
  </si>
  <si>
    <t>脆筍</t>
    <phoneticPr fontId="22" type="noConversion"/>
  </si>
  <si>
    <t>蛋香白菜</t>
  </si>
  <si>
    <t>關東煮</t>
  </si>
  <si>
    <t>玉米</t>
  </si>
  <si>
    <t>時蔬湯</t>
    <phoneticPr fontId="22" type="noConversion"/>
  </si>
  <si>
    <t>乾銀耳</t>
  </si>
  <si>
    <t>枸杞</t>
  </si>
  <si>
    <t>肉羹湯</t>
  </si>
  <si>
    <t>肉羹</t>
  </si>
  <si>
    <t>羅宋湯</t>
  </si>
  <si>
    <t>魷魚圈</t>
    <phoneticPr fontId="22" type="noConversion"/>
  </si>
  <si>
    <t>冬瓜</t>
  </si>
  <si>
    <t>魚干時蔬湯</t>
    <phoneticPr fontId="22" type="noConversion"/>
  </si>
  <si>
    <t>魚丸</t>
    <phoneticPr fontId="22" type="noConversion"/>
  </si>
  <si>
    <t>綠豆粉角湯</t>
    <phoneticPr fontId="22" type="noConversion"/>
  </si>
  <si>
    <t>京醬凍腐</t>
    <phoneticPr fontId="22" type="noConversion"/>
  </si>
  <si>
    <t>素排</t>
  </si>
  <si>
    <t>炸素雞塊</t>
  </si>
  <si>
    <t>素雞塊</t>
  </si>
  <si>
    <t>筍干麵輪</t>
    <phoneticPr fontId="22" type="noConversion"/>
  </si>
  <si>
    <t>家常素排</t>
    <phoneticPr fontId="22" type="noConversion"/>
  </si>
  <si>
    <t>素沙茶醬</t>
  </si>
  <si>
    <t>素火腿</t>
  </si>
  <si>
    <t>素火腿</t>
    <phoneticPr fontId="22" type="noConversion"/>
  </si>
  <si>
    <t>油豆腐</t>
  </si>
  <si>
    <r>
      <rPr>
        <sz val="12"/>
        <color rgb="FF000000"/>
        <rFont val="標楷體"/>
        <family val="4"/>
        <charset val="136"/>
      </rPr>
      <t>韓式泡菜</t>
    </r>
  </si>
  <si>
    <t>素羊肉</t>
  </si>
  <si>
    <t>素肉羹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</si>
  <si>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</si>
  <si>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</si>
  <si>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</si>
  <si>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偏鄉</t>
    <phoneticPr fontId="22" type="noConversion"/>
  </si>
  <si>
    <t>本菜單供應學校為豐濱國中。</t>
  </si>
  <si>
    <t>每日附餐點心1預計提供：水果、果汁、保久乳、豆漿、堅果等品項輪流供應。</t>
  </si>
  <si>
    <t>凍豆腐</t>
    <phoneticPr fontId="22" type="noConversion"/>
  </si>
  <si>
    <t>鴻喜菇</t>
    <phoneticPr fontId="22" type="noConversion"/>
  </si>
  <si>
    <t>干貝</t>
    <phoneticPr fontId="22" type="noConversion"/>
  </si>
  <si>
    <t>軟骨丁</t>
    <phoneticPr fontId="22" type="noConversion"/>
  </si>
  <si>
    <t>DIY漢堡餐</t>
  </si>
  <si>
    <t>漢堡</t>
  </si>
  <si>
    <t>糙米飯</t>
    <phoneticPr fontId="22" type="noConversion"/>
  </si>
  <si>
    <t>咖哩烏龍麵</t>
    <phoneticPr fontId="22" type="noConversion"/>
  </si>
  <si>
    <t>烏龍麵</t>
    <phoneticPr fontId="22" type="noConversion"/>
  </si>
  <si>
    <t>紅藜飯</t>
    <phoneticPr fontId="22" type="noConversion"/>
  </si>
  <si>
    <t>白米飯</t>
    <phoneticPr fontId="22" type="noConversion"/>
  </si>
  <si>
    <t>滷肉飯</t>
    <phoneticPr fontId="22" type="noConversion"/>
  </si>
  <si>
    <t>小米飯</t>
    <phoneticPr fontId="22" type="noConversion"/>
  </si>
  <si>
    <t>青醬義大利麵</t>
    <phoneticPr fontId="22" type="noConversion"/>
  </si>
  <si>
    <t>通心粉</t>
    <phoneticPr fontId="22" type="noConversion"/>
  </si>
  <si>
    <t>紫米飯</t>
    <phoneticPr fontId="22" type="noConversion"/>
  </si>
  <si>
    <t>油飯特餐</t>
    <phoneticPr fontId="22" type="noConversion"/>
  </si>
  <si>
    <t>酥炸魚條</t>
    <phoneticPr fontId="22" type="noConversion"/>
  </si>
  <si>
    <t>裹粉魚條</t>
    <phoneticPr fontId="22" type="noConversion"/>
  </si>
  <si>
    <t>泡菜肉片</t>
  </si>
  <si>
    <t>泡菜</t>
  </si>
  <si>
    <t>芝麻(白)</t>
  </si>
  <si>
    <t>咖哩肉片</t>
    <phoneticPr fontId="22" type="noConversion"/>
  </si>
  <si>
    <t>打拋豬</t>
    <phoneticPr fontId="22" type="noConversion"/>
  </si>
  <si>
    <t>大番茄</t>
  </si>
  <si>
    <t>回鍋肉片</t>
    <phoneticPr fontId="22" type="noConversion"/>
  </si>
  <si>
    <t>香炸雞翅</t>
    <phoneticPr fontId="22" type="noConversion"/>
  </si>
  <si>
    <t>裏粉雞翅</t>
    <phoneticPr fontId="22" type="noConversion"/>
  </si>
  <si>
    <t>肉燥油腐</t>
    <phoneticPr fontId="22" type="noConversion"/>
  </si>
  <si>
    <t>豬絞肉</t>
    <phoneticPr fontId="22" type="noConversion"/>
  </si>
  <si>
    <t>油豆腐</t>
    <phoneticPr fontId="22" type="noConversion"/>
  </si>
  <si>
    <t>乾香菇</t>
    <phoneticPr fontId="22" type="noConversion"/>
  </si>
  <si>
    <t>鵪鶉蛋</t>
    <phoneticPr fontId="22" type="noConversion"/>
  </si>
  <si>
    <t>沙茶魷魚</t>
    <phoneticPr fontId="22" type="noConversion"/>
  </si>
  <si>
    <t>魷魚圈</t>
  </si>
  <si>
    <t>京醬肉絲</t>
    <phoneticPr fontId="22" type="noConversion"/>
  </si>
  <si>
    <t>咖哩絞肉</t>
    <phoneticPr fontId="22" type="noConversion"/>
  </si>
  <si>
    <t>花瓜燒雞</t>
    <phoneticPr fontId="22" type="noConversion"/>
  </si>
  <si>
    <t>香雞排</t>
    <phoneticPr fontId="22" type="noConversion"/>
  </si>
  <si>
    <t>壽喜燒肉</t>
    <phoneticPr fontId="22" type="noConversion"/>
  </si>
  <si>
    <t>魚板</t>
    <phoneticPr fontId="22" type="noConversion"/>
  </si>
  <si>
    <t>蒜泥肉片</t>
    <phoneticPr fontId="22" type="noConversion"/>
  </si>
  <si>
    <t>鹹豬肉片</t>
    <phoneticPr fontId="22" type="noConversion"/>
  </si>
  <si>
    <t>金黃魚排</t>
    <phoneticPr fontId="22" type="noConversion"/>
  </si>
  <si>
    <t>蕃茄炒蛋</t>
    <phoneticPr fontId="22" type="noConversion"/>
  </si>
  <si>
    <t>西式配料</t>
  </si>
  <si>
    <t>彎管麵</t>
  </si>
  <si>
    <t>芹菜</t>
    <phoneticPr fontId="22" type="noConversion"/>
  </si>
  <si>
    <t>洋蔥鮪魚蛋</t>
    <phoneticPr fontId="22" type="noConversion"/>
  </si>
  <si>
    <t>鮪魚三明治罐頭</t>
  </si>
  <si>
    <t>冷凍玉米粒</t>
    <phoneticPr fontId="22" type="noConversion"/>
  </si>
  <si>
    <t>沙茶三鮮</t>
    <phoneticPr fontId="22" type="noConversion"/>
  </si>
  <si>
    <t>玉冷凍玉米筍</t>
    <phoneticPr fontId="22" type="noConversion"/>
  </si>
  <si>
    <t>海結豆干</t>
    <phoneticPr fontId="22" type="noConversion"/>
  </si>
  <si>
    <t>鮮菇凍腐</t>
    <phoneticPr fontId="22" type="noConversion"/>
  </si>
  <si>
    <t>蛋香時瓜</t>
    <phoneticPr fontId="22" type="noConversion"/>
  </si>
  <si>
    <t>番茄蛋豆腐</t>
    <phoneticPr fontId="22" type="noConversion"/>
  </si>
  <si>
    <t>豆腐</t>
    <phoneticPr fontId="22" type="noConversion"/>
  </si>
  <si>
    <t>香滷筍干</t>
    <phoneticPr fontId="22" type="noConversion"/>
  </si>
  <si>
    <t>螞蟻上樹</t>
    <phoneticPr fontId="22" type="noConversion"/>
  </si>
  <si>
    <t>蕎麥</t>
    <phoneticPr fontId="22" type="noConversion"/>
  </si>
  <si>
    <t>塔香鮑菇米血</t>
    <phoneticPr fontId="22" type="noConversion"/>
  </si>
  <si>
    <t>米血</t>
    <phoneticPr fontId="22" type="noConversion"/>
  </si>
  <si>
    <t>菇拌海帶</t>
    <phoneticPr fontId="22" type="noConversion"/>
  </si>
  <si>
    <t>香炸薯餅</t>
    <phoneticPr fontId="22" type="noConversion"/>
  </si>
  <si>
    <t>薯餅</t>
    <phoneticPr fontId="22" type="noConversion"/>
  </si>
  <si>
    <t>青醬配料</t>
    <phoneticPr fontId="22" type="noConversion"/>
  </si>
  <si>
    <t>冷凍玉米筍</t>
    <phoneticPr fontId="22" type="noConversion"/>
  </si>
  <si>
    <t>青醬</t>
    <phoneticPr fontId="22" type="noConversion"/>
  </si>
  <si>
    <t>西滷菜</t>
    <phoneticPr fontId="22" type="noConversion"/>
  </si>
  <si>
    <t>洋蔥玉米炒蛋</t>
    <phoneticPr fontId="22" type="noConversion"/>
  </si>
  <si>
    <t>冷凍玉米粒</t>
  </si>
  <si>
    <t>魷魚豆干</t>
    <phoneticPr fontId="22" type="noConversion"/>
  </si>
  <si>
    <t>豆干片</t>
    <phoneticPr fontId="22" type="noConversion"/>
  </si>
  <si>
    <t>魩仔魚炒蛋</t>
    <phoneticPr fontId="22" type="noConversion"/>
  </si>
  <si>
    <t>魩仔魚</t>
    <phoneticPr fontId="22" type="noConversion"/>
  </si>
  <si>
    <t>油飯拌料</t>
    <phoneticPr fontId="22" type="noConversion"/>
  </si>
  <si>
    <t>豆包高麗</t>
    <phoneticPr fontId="22" type="noConversion"/>
  </si>
  <si>
    <t>高麗菜</t>
    <phoneticPr fontId="22" type="noConversion"/>
  </si>
  <si>
    <t>培根花椰</t>
    <phoneticPr fontId="22" type="noConversion"/>
  </si>
  <si>
    <t>炸蘿蔔糕</t>
    <phoneticPr fontId="22" type="noConversion"/>
  </si>
  <si>
    <t>蘿蔔糕</t>
    <phoneticPr fontId="22" type="noConversion"/>
  </si>
  <si>
    <t>毛豆干丁</t>
    <phoneticPr fontId="22" type="noConversion"/>
  </si>
  <si>
    <t>冷凍毛豆仁</t>
  </si>
  <si>
    <t>花生罐頭</t>
    <phoneticPr fontId="22" type="noConversion"/>
  </si>
  <si>
    <t>蛋酥白菜</t>
    <phoneticPr fontId="22" type="noConversion"/>
  </si>
  <si>
    <t>沙茶寬粉</t>
    <phoneticPr fontId="22" type="noConversion"/>
  </si>
  <si>
    <t>寬粉</t>
  </si>
  <si>
    <t>鮮燴時蔬</t>
    <phoneticPr fontId="22" type="noConversion"/>
  </si>
  <si>
    <t>冷凍玉米筍</t>
  </si>
  <si>
    <t>秀珍菇</t>
    <phoneticPr fontId="22" type="noConversion"/>
  </si>
  <si>
    <t>開陽白菜</t>
    <phoneticPr fontId="22" type="noConversion"/>
  </si>
  <si>
    <t>熱狗炒蛋</t>
    <phoneticPr fontId="22" type="noConversion"/>
  </si>
  <si>
    <t>小熱狗</t>
    <phoneticPr fontId="22" type="noConversion"/>
  </si>
  <si>
    <t>義大利香料</t>
    <phoneticPr fontId="22" type="noConversion"/>
  </si>
  <si>
    <t>韮香干片</t>
    <phoneticPr fontId="22" type="noConversion"/>
  </si>
  <si>
    <t>蜜汁豆干</t>
    <phoneticPr fontId="22" type="noConversion"/>
  </si>
  <si>
    <t>泡菜豆腐</t>
    <phoneticPr fontId="22" type="noConversion"/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</si>
  <si>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</si>
  <si>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洋蔥</t>
    </r>
  </si>
  <si>
    <t>火腿豆芽</t>
    <phoneticPr fontId="22" type="noConversion"/>
  </si>
  <si>
    <t>火腿</t>
    <phoneticPr fontId="22" type="noConversion"/>
  </si>
  <si>
    <t>季豆肉絲</t>
    <phoneticPr fontId="22" type="noConversion"/>
  </si>
  <si>
    <t>冷凍菜豆(莢)</t>
    <phoneticPr fontId="22" type="noConversion"/>
  </si>
  <si>
    <t>鐵板油腐</t>
    <phoneticPr fontId="22" type="noConversion"/>
  </si>
  <si>
    <t>甜椒(青皮)</t>
  </si>
  <si>
    <t>蛋香高麗</t>
    <phoneticPr fontId="22" type="noConversion"/>
  </si>
  <si>
    <t>塔香海根</t>
    <phoneticPr fontId="22" type="noConversion"/>
  </si>
  <si>
    <t>乾海帶</t>
  </si>
  <si>
    <t>蟹味花椰</t>
    <phoneticPr fontId="22" type="noConversion"/>
  </si>
  <si>
    <t>蟳味棒</t>
    <phoneticPr fontId="22" type="noConversion"/>
  </si>
  <si>
    <t>仙草甜湯</t>
  </si>
  <si>
    <t>仙草凍</t>
  </si>
  <si>
    <t>時瓜湯</t>
    <phoneticPr fontId="22" type="noConversion"/>
  </si>
  <si>
    <t>大骨</t>
    <phoneticPr fontId="22" type="noConversion"/>
  </si>
  <si>
    <t>小魚干</t>
  </si>
  <si>
    <t>味噌湯</t>
    <phoneticPr fontId="22" type="noConversion"/>
  </si>
  <si>
    <t>珍珠奶茶</t>
    <phoneticPr fontId="22" type="noConversion"/>
  </si>
  <si>
    <t>粉圓</t>
  </si>
  <si>
    <t>紅茶包</t>
  </si>
  <si>
    <t>奶粉</t>
    <phoneticPr fontId="22" type="noConversion"/>
  </si>
  <si>
    <t>時蔬大骨湯</t>
    <phoneticPr fontId="22" type="noConversion"/>
  </si>
  <si>
    <t>味噌海芽湯</t>
    <phoneticPr fontId="22" type="noConversion"/>
  </si>
  <si>
    <t>魚丸蘿蔔湯</t>
    <phoneticPr fontId="22" type="noConversion"/>
  </si>
  <si>
    <t>銀耳甜湯</t>
    <phoneticPr fontId="22" type="noConversion"/>
  </si>
  <si>
    <t>冬瓜大骨湯</t>
    <phoneticPr fontId="22" type="noConversion"/>
  </si>
  <si>
    <t>羅宋湯</t>
    <phoneticPr fontId="22" type="noConversion"/>
  </si>
  <si>
    <t>大醬湯</t>
    <phoneticPr fontId="22" type="noConversion"/>
  </si>
  <si>
    <t>南瓜濃湯</t>
    <phoneticPr fontId="22" type="noConversion"/>
  </si>
  <si>
    <t>玉米濃湯調理包</t>
  </si>
  <si>
    <t>粉角</t>
  </si>
  <si>
    <t>四神湯</t>
    <phoneticPr fontId="22" type="noConversion"/>
  </si>
  <si>
    <t>四神</t>
  </si>
  <si>
    <t>肉羹湯</t>
    <phoneticPr fontId="22" type="noConversion"/>
  </si>
  <si>
    <t>金針菇</t>
    <phoneticPr fontId="22" type="noConversion"/>
  </si>
  <si>
    <t>h2</t>
    <phoneticPr fontId="22" type="noConversion"/>
  </si>
  <si>
    <t>h3</t>
    <phoneticPr fontId="22" type="noConversion"/>
  </si>
  <si>
    <t>i1</t>
    <phoneticPr fontId="22" type="noConversion"/>
  </si>
  <si>
    <t>i2</t>
    <phoneticPr fontId="22" type="noConversion"/>
  </si>
  <si>
    <t>i3</t>
    <phoneticPr fontId="22" type="noConversion"/>
  </si>
  <si>
    <t>i4</t>
    <phoneticPr fontId="22" type="noConversion"/>
  </si>
  <si>
    <t>i5</t>
    <phoneticPr fontId="22" type="noConversion"/>
  </si>
  <si>
    <t>j1</t>
    <phoneticPr fontId="22" type="noConversion"/>
  </si>
  <si>
    <t>j2</t>
    <phoneticPr fontId="22" type="noConversion"/>
  </si>
  <si>
    <t>j3</t>
    <phoneticPr fontId="22" type="noConversion"/>
  </si>
  <si>
    <t>j4</t>
    <phoneticPr fontId="22" type="noConversion"/>
  </si>
  <si>
    <t>j5</t>
    <phoneticPr fontId="22" type="noConversion"/>
  </si>
  <si>
    <t>k1</t>
    <phoneticPr fontId="22" type="noConversion"/>
  </si>
  <si>
    <t>k2</t>
    <phoneticPr fontId="22" type="noConversion"/>
  </si>
  <si>
    <t>k3</t>
    <phoneticPr fontId="22" type="noConversion"/>
  </si>
  <si>
    <t>k4</t>
    <phoneticPr fontId="22" type="noConversion"/>
  </si>
  <si>
    <t>k5</t>
    <phoneticPr fontId="22" type="noConversion"/>
  </si>
  <si>
    <t>l1</t>
    <phoneticPr fontId="22" type="noConversion"/>
  </si>
  <si>
    <t>l2</t>
    <phoneticPr fontId="22" type="noConversion"/>
  </si>
  <si>
    <t>l3</t>
    <phoneticPr fontId="22" type="noConversion"/>
  </si>
  <si>
    <r>
      <rPr>
        <sz val="12"/>
        <color rgb="FF000000"/>
        <rFont val="標楷體"/>
        <family val="4"/>
        <charset val="136"/>
      </rPr>
      <t>糙米飯</t>
    </r>
  </si>
  <si>
    <t>紅麴素排</t>
  </si>
  <si>
    <r>
      <rPr>
        <sz val="12"/>
        <color rgb="FF000000"/>
        <rFont val="標楷體"/>
        <family val="4"/>
        <charset val="136"/>
      </rPr>
      <t>泡菜</t>
    </r>
    <r>
      <rPr>
        <sz val="12"/>
        <color rgb="FF000000"/>
        <rFont val="細明體"/>
        <family val="4"/>
        <charset val="136"/>
      </rPr>
      <t>豆包</t>
    </r>
    <phoneticPr fontId="22" type="noConversion"/>
  </si>
  <si>
    <r>
      <rPr>
        <sz val="12"/>
        <color rgb="FF000000"/>
        <rFont val="標楷體"/>
        <family val="4"/>
        <charset val="136"/>
      </rPr>
      <t>結球白菜</t>
    </r>
  </si>
  <si>
    <t>蘿蔔麵輪</t>
    <phoneticPr fontId="22" type="noConversion"/>
  </si>
  <si>
    <t>鵪熟蛋</t>
    <phoneticPr fontId="22" type="noConversion"/>
  </si>
  <si>
    <t>咖哩毛豆</t>
    <phoneticPr fontId="22" type="noConversion"/>
  </si>
  <si>
    <t>毛豆仁</t>
    <phoneticPr fontId="22" type="noConversion"/>
  </si>
  <si>
    <t>打拋干丁</t>
  </si>
  <si>
    <t>香滷油腐</t>
    <phoneticPr fontId="22" type="noConversion"/>
  </si>
  <si>
    <t>回鍋若片</t>
  </si>
  <si>
    <t>素肉片</t>
  </si>
  <si>
    <t>香炸豆包</t>
    <phoneticPr fontId="22" type="noConversion"/>
  </si>
  <si>
    <t>麵輪油腐</t>
    <phoneticPr fontId="22" type="noConversion"/>
  </si>
  <si>
    <t>沙茶百頁</t>
    <phoneticPr fontId="22" type="noConversion"/>
  </si>
  <si>
    <t>咖哩絞若</t>
    <phoneticPr fontId="22" type="noConversion"/>
  </si>
  <si>
    <t>素絞肉</t>
    <phoneticPr fontId="22" type="noConversion"/>
  </si>
  <si>
    <t>瓜仔麵筋</t>
    <phoneticPr fontId="22" type="noConversion"/>
  </si>
  <si>
    <t>麵筋泡</t>
    <phoneticPr fontId="22" type="noConversion"/>
  </si>
  <si>
    <t>素鹹酥雞</t>
    <phoneticPr fontId="22" type="noConversion"/>
  </si>
  <si>
    <t>壽喜豆包</t>
    <phoneticPr fontId="22" type="noConversion"/>
  </si>
  <si>
    <t>若片甘藍</t>
    <phoneticPr fontId="22" type="noConversion"/>
  </si>
  <si>
    <t>素肉片</t>
    <phoneticPr fontId="22" type="noConversion"/>
  </si>
  <si>
    <t>芹香毛豆</t>
  </si>
  <si>
    <r>
      <rPr>
        <sz val="12"/>
        <color rgb="FF000000"/>
        <rFont val="標楷體"/>
        <family val="4"/>
        <charset val="136"/>
      </rPr>
      <t>冷凍毛豆仁</t>
    </r>
  </si>
  <si>
    <t>素排</t>
    <phoneticPr fontId="22" type="noConversion"/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</si>
  <si>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</si>
  <si>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</si>
  <si>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</si>
  <si>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</si>
  <si>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大番茄</t>
    </r>
  </si>
  <si>
    <t>玉米紅仁蛋</t>
    <phoneticPr fontId="22" type="noConversion"/>
  </si>
  <si>
    <t>素沙茶三鮮</t>
    <phoneticPr fontId="22" type="noConversion"/>
  </si>
  <si>
    <t>素黑輪</t>
  </si>
  <si>
    <t>素絞肉</t>
  </si>
  <si>
    <t>素肉絲</t>
    <phoneticPr fontId="22" type="noConversion"/>
  </si>
  <si>
    <t>玉米筍</t>
    <phoneticPr fontId="22" type="noConversion"/>
  </si>
  <si>
    <t>玉米炒蛋</t>
  </si>
  <si>
    <t>芹香豆干</t>
    <phoneticPr fontId="22" type="noConversion"/>
  </si>
  <si>
    <t>豆干</t>
    <phoneticPr fontId="22" type="noConversion"/>
  </si>
  <si>
    <t>紅仁炒蛋</t>
    <phoneticPr fontId="22" type="noConversion"/>
  </si>
  <si>
    <t>麵筋花椰</t>
    <phoneticPr fontId="22" type="noConversion"/>
  </si>
  <si>
    <t>素蘿蔔糕</t>
    <phoneticPr fontId="22" type="noConversion"/>
  </si>
  <si>
    <t>毛豆干丁</t>
  </si>
  <si>
    <t>若絲季豆</t>
    <phoneticPr fontId="22" type="noConversion"/>
  </si>
  <si>
    <t>沙茶寬粉</t>
  </si>
  <si>
    <t>炸薯條</t>
  </si>
  <si>
    <t>鮮燴時蔬</t>
  </si>
  <si>
    <t>秀珍菇</t>
  </si>
  <si>
    <t>素火腿炒蛋</t>
  </si>
  <si>
    <t>芹香干片</t>
  </si>
  <si>
    <t>蜜汁豆干</t>
  </si>
  <si>
    <t>泡菜豆腐</t>
  </si>
  <si>
    <t>大白菜</t>
    <phoneticPr fontId="22" type="noConversion"/>
  </si>
  <si>
    <t>若絲豆芽</t>
    <phoneticPr fontId="22" type="noConversion"/>
  </si>
  <si>
    <t>清炒季豆</t>
  </si>
  <si>
    <t>鐵板油腐</t>
  </si>
  <si>
    <t>塔香海根</t>
  </si>
  <si>
    <t>麵筋泡</t>
  </si>
  <si>
    <t>時蔬湯</t>
  </si>
  <si>
    <t>味噌海芽湯</t>
  </si>
  <si>
    <t>素丸</t>
    <phoneticPr fontId="22" type="noConversion"/>
  </si>
  <si>
    <t>銀耳甜湯</t>
  </si>
  <si>
    <t>大醬湯</t>
  </si>
  <si>
    <t>南瓜濃湯</t>
  </si>
  <si>
    <t>綠豆粉角湯</t>
  </si>
  <si>
    <t>四神湯</t>
  </si>
  <si>
    <t>蘿蔔湯</t>
  </si>
  <si>
    <t>皮絲</t>
    <phoneticPr fontId="22" type="noConversion"/>
  </si>
  <si>
    <t>素魚丸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</si>
</sst>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6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4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Microsoft JhengHei"/>
      <family val="4"/>
    </font>
    <font>
      <sz val="12"/>
      <color rgb="FF000000"/>
      <name val="細明體"/>
      <family val="1"/>
      <charset val="136"/>
    </font>
    <font>
      <sz val="12"/>
      <color theme="1"/>
      <name val="細明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10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47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73" xfId="0" applyFont="1" applyFill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6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4" fillId="0" borderId="74" xfId="5" applyFont="1" applyBorder="1" applyAlignment="1">
      <alignment horizontal="center" vertical="center"/>
    </xf>
    <xf numFmtId="0" fontId="4" fillId="0" borderId="75" xfId="5" applyFont="1" applyBorder="1" applyAlignment="1">
      <alignment vertical="center" shrinkToFit="1"/>
    </xf>
    <xf numFmtId="0" fontId="4" fillId="0" borderId="14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68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8" xfId="0" applyFont="1" applyFill="1" applyBorder="1" applyAlignment="1">
      <alignment vertical="center" shrinkToFit="1"/>
    </xf>
    <xf numFmtId="0" fontId="17" fillId="11" borderId="7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2" borderId="7" xfId="5" applyFont="1" applyFill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4" fillId="0" borderId="7" xfId="5" applyFont="1" applyBorder="1" applyAlignment="1">
      <alignment horizontal="center" vertical="center" shrinkToFit="1"/>
    </xf>
    <xf numFmtId="0" fontId="17" fillId="0" borderId="74" xfId="5" applyFont="1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18" fillId="11" borderId="7" xfId="0" applyFont="1" applyFill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0" borderId="82" xfId="5" applyFont="1" applyBorder="1" applyAlignment="1">
      <alignment horizontal="center" vertical="center" shrinkToFit="1"/>
    </xf>
    <xf numFmtId="0" fontId="17" fillId="0" borderId="75" xfId="5" applyFont="1" applyBorder="1" applyAlignment="1">
      <alignment horizontal="center" vertical="center" shrinkToFit="1"/>
    </xf>
    <xf numFmtId="0" fontId="17" fillId="0" borderId="83" xfId="5" applyFont="1" applyBorder="1" applyAlignment="1">
      <alignment horizontal="center" vertical="center" shrinkToFit="1"/>
    </xf>
    <xf numFmtId="0" fontId="17" fillId="0" borderId="16" xfId="5" applyFont="1" applyBorder="1" applyAlignment="1">
      <alignment horizontal="center" vertical="center" shrinkToFit="1"/>
    </xf>
    <xf numFmtId="0" fontId="17" fillId="2" borderId="84" xfId="0" applyFont="1" applyFill="1" applyBorder="1" applyAlignment="1">
      <alignment horizontal="center" vertical="center" shrinkToFit="1"/>
    </xf>
    <xf numFmtId="0" fontId="17" fillId="3" borderId="85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17" fillId="3" borderId="86" xfId="0" applyFont="1" applyFill="1" applyBorder="1" applyAlignment="1">
      <alignment horizontal="center" vertical="center" shrinkToFit="1"/>
    </xf>
    <xf numFmtId="0" fontId="17" fillId="3" borderId="86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3" borderId="87" xfId="0" applyFont="1" applyFill="1" applyBorder="1" applyAlignment="1">
      <alignment vertical="center" shrinkToFit="1"/>
    </xf>
    <xf numFmtId="0" fontId="17" fillId="3" borderId="39" xfId="0" applyFont="1" applyFill="1" applyBorder="1" applyAlignment="1">
      <alignment vertical="center" shrinkToFit="1"/>
    </xf>
    <xf numFmtId="0" fontId="17" fillId="0" borderId="88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3" borderId="89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90" xfId="0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center" vertical="center" shrinkToFit="1"/>
    </xf>
    <xf numFmtId="0" fontId="17" fillId="2" borderId="84" xfId="5" applyFont="1" applyFill="1" applyBorder="1" applyAlignment="1">
      <alignment horizontal="center" vertical="center" shrinkToFit="1"/>
    </xf>
    <xf numFmtId="0" fontId="17" fillId="3" borderId="37" xfId="0" applyFont="1" applyFill="1" applyBorder="1" applyAlignment="1">
      <alignment horizontal="center" vertical="center" shrinkToFit="1"/>
    </xf>
    <xf numFmtId="0" fontId="17" fillId="3" borderId="39" xfId="0" applyFont="1" applyFill="1" applyBorder="1" applyAlignment="1">
      <alignment horizontal="center" vertical="center" shrinkToFit="1"/>
    </xf>
    <xf numFmtId="0" fontId="17" fillId="13" borderId="7" xfId="0" applyFont="1" applyFill="1" applyBorder="1" applyAlignment="1">
      <alignment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14" borderId="7" xfId="0" applyFont="1" applyFill="1" applyBorder="1" applyAlignment="1">
      <alignment vertical="center" shrinkToFit="1"/>
    </xf>
    <xf numFmtId="0" fontId="17" fillId="11" borderId="91" xfId="5" applyFont="1" applyFill="1" applyBorder="1" applyAlignment="1">
      <alignment horizontal="center" vertical="center" shrinkToFit="1"/>
    </xf>
    <xf numFmtId="0" fontId="17" fillId="3" borderId="66" xfId="0" applyFont="1" applyFill="1" applyBorder="1" applyAlignment="1">
      <alignment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90" xfId="5" applyFont="1" applyBorder="1" applyAlignment="1">
      <alignment horizontal="center" vertical="center" shrinkToFit="1"/>
    </xf>
    <xf numFmtId="0" fontId="17" fillId="0" borderId="16" xfId="5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7" xfId="5" applyFont="1" applyBorder="1" applyAlignment="1">
      <alignment horizontal="center" vertical="center" shrinkToFit="1"/>
    </xf>
    <xf numFmtId="0" fontId="17" fillId="0" borderId="3" xfId="5" applyFont="1" applyBorder="1" applyAlignment="1">
      <alignment horizontal="center" vertical="center" shrinkToFit="1"/>
    </xf>
    <xf numFmtId="0" fontId="17" fillId="14" borderId="7" xfId="0" applyFont="1" applyFill="1" applyBorder="1" applyAlignment="1">
      <alignment horizontal="center" vertical="center" shrinkToFit="1"/>
    </xf>
    <xf numFmtId="0" fontId="17" fillId="12" borderId="90" xfId="0" applyFont="1" applyFill="1" applyBorder="1" applyAlignment="1">
      <alignment horizontal="center" vertical="center" shrinkToFit="1"/>
    </xf>
    <xf numFmtId="0" fontId="17" fillId="12" borderId="16" xfId="0" applyFont="1" applyFill="1" applyBorder="1" applyAlignment="1">
      <alignment horizontal="center" vertical="center" shrinkToFit="1"/>
    </xf>
    <xf numFmtId="0" fontId="17" fillId="11" borderId="7" xfId="5" applyFont="1" applyFill="1" applyBorder="1" applyAlignment="1">
      <alignment horizontal="center" vertical="center" shrinkToFit="1"/>
    </xf>
    <xf numFmtId="0" fontId="17" fillId="11" borderId="39" xfId="5" applyFont="1" applyFill="1" applyBorder="1" applyAlignment="1">
      <alignment horizontal="center" vertical="center" shrinkToFit="1"/>
    </xf>
    <xf numFmtId="0" fontId="17" fillId="0" borderId="39" xfId="5" applyFont="1" applyBorder="1" applyAlignment="1">
      <alignment horizontal="center" vertical="center" shrinkToFit="1"/>
    </xf>
    <xf numFmtId="0" fontId="17" fillId="2" borderId="17" xfId="5" applyFont="1" applyFill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12" borderId="3" xfId="5" applyFont="1" applyFill="1" applyBorder="1" applyAlignment="1">
      <alignment horizontal="center" vertical="center" shrinkToFit="1"/>
    </xf>
    <xf numFmtId="0" fontId="17" fillId="12" borderId="16" xfId="5" applyFont="1" applyFill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12" borderId="7" xfId="0" applyFont="1" applyFill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vertical="center" shrinkToFit="1"/>
    </xf>
    <xf numFmtId="0" fontId="17" fillId="3" borderId="16" xfId="0" applyFont="1" applyFill="1" applyBorder="1" applyAlignment="1">
      <alignment vertical="center" shrinkToFit="1"/>
    </xf>
    <xf numFmtId="0" fontId="17" fillId="14" borderId="14" xfId="0" applyFont="1" applyFill="1" applyBorder="1" applyAlignment="1">
      <alignment vertical="center" shrinkToFit="1"/>
    </xf>
    <xf numFmtId="0" fontId="17" fillId="14" borderId="16" xfId="0" applyFont="1" applyFill="1" applyBorder="1" applyAlignment="1">
      <alignment vertical="center" shrinkToFit="1"/>
    </xf>
    <xf numFmtId="0" fontId="17" fillId="14" borderId="16" xfId="0" applyFont="1" applyFill="1" applyBorder="1" applyAlignment="1">
      <alignment horizontal="center" vertical="center" shrinkToFit="1"/>
    </xf>
    <xf numFmtId="0" fontId="17" fillId="14" borderId="14" xfId="0" applyFont="1" applyFill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7" fillId="2" borderId="94" xfId="0" applyFont="1" applyFill="1" applyBorder="1" applyAlignment="1">
      <alignment horizontal="center" vertical="center" shrinkToFit="1"/>
    </xf>
    <xf numFmtId="0" fontId="17" fillId="2" borderId="95" xfId="0" applyFont="1" applyFill="1" applyBorder="1" applyAlignment="1">
      <alignment horizontal="center" vertical="center" shrinkToFit="1"/>
    </xf>
    <xf numFmtId="0" fontId="17" fillId="2" borderId="96" xfId="0" applyFont="1" applyFill="1" applyBorder="1" applyAlignment="1">
      <alignment horizontal="center" vertical="center" shrinkToFit="1"/>
    </xf>
    <xf numFmtId="0" fontId="17" fillId="3" borderId="94" xfId="0" applyFont="1" applyFill="1" applyBorder="1" applyAlignment="1">
      <alignment horizontal="center" vertical="center" shrinkToFit="1"/>
    </xf>
    <xf numFmtId="0" fontId="17" fillId="3" borderId="95" xfId="0" applyFont="1" applyFill="1" applyBorder="1" applyAlignment="1">
      <alignment vertical="center" shrinkToFit="1"/>
    </xf>
    <xf numFmtId="0" fontId="17" fillId="3" borderId="96" xfId="0" applyFont="1" applyFill="1" applyBorder="1" applyAlignment="1">
      <alignment vertical="center" shrinkToFit="1"/>
    </xf>
    <xf numFmtId="0" fontId="17" fillId="0" borderId="81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99" xfId="0" applyFont="1" applyFill="1" applyBorder="1" applyAlignment="1">
      <alignment horizontal="center" vertical="center" shrinkToFit="1"/>
    </xf>
    <xf numFmtId="0" fontId="17" fillId="0" borderId="14" xfId="5" applyFont="1" applyBorder="1" applyAlignment="1">
      <alignment horizontal="center" vertical="center" shrinkToFit="1"/>
    </xf>
    <xf numFmtId="0" fontId="18" fillId="2" borderId="10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7" fillId="3" borderId="74" xfId="0" applyFont="1" applyFill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7" fillId="3" borderId="68" xfId="0" applyFont="1" applyFill="1" applyBorder="1" applyAlignment="1">
      <alignment horizontal="center" vertical="center" shrinkToFit="1"/>
    </xf>
    <xf numFmtId="0" fontId="17" fillId="3" borderId="100" xfId="0" applyFont="1" applyFill="1" applyBorder="1" applyAlignment="1">
      <alignment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3" borderId="90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7" fillId="3" borderId="99" xfId="0" applyFont="1" applyFill="1" applyBorder="1" applyAlignment="1">
      <alignment vertical="center" shrinkToFit="1"/>
    </xf>
    <xf numFmtId="0" fontId="18" fillId="0" borderId="90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26" fillId="0" borderId="4" xfId="5" applyFont="1" applyAlignment="1">
      <alignment horizontal="center" vertical="center" shrinkToFit="1"/>
    </xf>
    <xf numFmtId="0" fontId="26" fillId="0" borderId="68" xfId="5" applyFont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33" fillId="2" borderId="74" xfId="5" applyFont="1" applyFill="1" applyBorder="1" applyAlignment="1">
      <alignment horizontal="center" vertical="center" shrinkToFit="1"/>
    </xf>
    <xf numFmtId="0" fontId="23" fillId="0" borderId="75" xfId="5" applyFont="1" applyBorder="1" applyAlignment="1">
      <alignment vertical="center" shrinkToFit="1"/>
    </xf>
    <xf numFmtId="0" fontId="3" fillId="0" borderId="7" xfId="5" applyFont="1" applyBorder="1" applyAlignment="1">
      <alignment horizontal="center" vertical="center" shrinkToFit="1"/>
    </xf>
    <xf numFmtId="0" fontId="34" fillId="0" borderId="11" xfId="5" applyFont="1" applyBorder="1" applyAlignment="1">
      <alignment horizontal="center" vertical="center" shrinkToFit="1"/>
    </xf>
    <xf numFmtId="0" fontId="3" fillId="0" borderId="11" xfId="5" applyFont="1" applyBorder="1" applyAlignment="1">
      <alignment horizontal="center" vertical="center" shrinkToFit="1"/>
    </xf>
    <xf numFmtId="0" fontId="18" fillId="12" borderId="7" xfId="0" applyFont="1" applyFill="1" applyBorder="1" applyAlignment="1">
      <alignment horizontal="center" vertical="center" shrinkToFit="1"/>
    </xf>
    <xf numFmtId="0" fontId="4" fillId="0" borderId="74" xfId="5" applyFont="1" applyBorder="1" applyAlignment="1">
      <alignment horizontal="center" vertical="center" shrinkToFit="1"/>
    </xf>
    <xf numFmtId="0" fontId="4" fillId="0" borderId="75" xfId="5" applyFont="1" applyBorder="1" applyAlignment="1">
      <alignment horizontal="center" vertical="center" shrinkToFit="1"/>
    </xf>
    <xf numFmtId="0" fontId="1" fillId="2" borderId="7" xfId="5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" fillId="3" borderId="14" xfId="5" applyFont="1" applyFill="1" applyBorder="1" applyAlignment="1">
      <alignment horizontal="center" vertical="center" shrinkToFit="1"/>
    </xf>
    <xf numFmtId="0" fontId="1" fillId="3" borderId="16" xfId="5" applyFont="1" applyFill="1" applyBorder="1" applyAlignment="1">
      <alignment horizontal="center" vertical="center" shrinkToFit="1"/>
    </xf>
    <xf numFmtId="0" fontId="17" fillId="12" borderId="75" xfId="5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7" fillId="0" borderId="75" xfId="0" applyFont="1" applyBorder="1" applyAlignment="1">
      <alignment vertical="center" shrinkToFit="1"/>
    </xf>
    <xf numFmtId="0" fontId="35" fillId="2" borderId="7" xfId="5" applyFont="1" applyFill="1" applyBorder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7" fillId="0" borderId="16" xfId="0" applyFont="1" applyBorder="1" applyAlignment="1">
      <alignment vertical="center" shrinkToFit="1"/>
    </xf>
    <xf numFmtId="0" fontId="5" fillId="7" borderId="80" xfId="0" applyFont="1" applyFill="1" applyBorder="1" applyAlignment="1">
      <alignment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7" fillId="3" borderId="72" xfId="0" applyFont="1" applyFill="1" applyBorder="1" applyAlignment="1">
      <alignment vertical="center" shrinkToFit="1"/>
    </xf>
    <xf numFmtId="0" fontId="17" fillId="3" borderId="73" xfId="0" applyFont="1" applyFill="1" applyBorder="1" applyAlignment="1">
      <alignment vertical="center" shrinkToFit="1"/>
    </xf>
    <xf numFmtId="0" fontId="17" fillId="3" borderId="72" xfId="0" applyFont="1" applyFill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28" xfId="3" applyFont="1" applyBorder="1" applyAlignment="1">
      <alignment horizontal="center" vertical="center" shrinkToFit="1"/>
    </xf>
    <xf numFmtId="0" fontId="21" fillId="0" borderId="28" xfId="3" applyFont="1" applyBorder="1" applyAlignment="1">
      <alignment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7" fillId="11" borderId="37" xfId="0" applyFont="1" applyFill="1" applyBorder="1" applyAlignment="1">
      <alignment horizontal="center" vertical="center" shrinkToFit="1"/>
    </xf>
    <xf numFmtId="0" fontId="21" fillId="12" borderId="38" xfId="0" applyFont="1" applyFill="1" applyBorder="1" applyAlignment="1">
      <alignment vertical="center" shrinkToFit="1"/>
    </xf>
    <xf numFmtId="0" fontId="17" fillId="0" borderId="90" xfId="5" applyFont="1" applyBorder="1" applyAlignment="1">
      <alignment horizontal="center" vertical="center" shrinkToFit="1"/>
    </xf>
    <xf numFmtId="0" fontId="21" fillId="0" borderId="16" xfId="5" applyFont="1" applyBorder="1" applyAlignment="1">
      <alignment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/>
    </xf>
    <xf numFmtId="0" fontId="3" fillId="0" borderId="74" xfId="5" applyFont="1" applyBorder="1" applyAlignment="1">
      <alignment horizontal="center" vertical="center" shrinkToFit="1"/>
    </xf>
    <xf numFmtId="0" fontId="3" fillId="0" borderId="75" xfId="5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0" fontId="18" fillId="3" borderId="75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11" borderId="37" xfId="5" applyFont="1" applyFill="1" applyBorder="1" applyAlignment="1">
      <alignment horizontal="center" vertical="center" shrinkToFit="1"/>
    </xf>
    <xf numFmtId="0" fontId="21" fillId="12" borderId="38" xfId="5" applyFont="1" applyFill="1" applyBorder="1" applyAlignment="1">
      <alignment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21" fillId="0" borderId="38" xfId="5" applyFont="1" applyBorder="1" applyAlignment="1">
      <alignment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" fillId="3" borderId="74" xfId="5" applyFont="1" applyFill="1" applyBorder="1" applyAlignment="1">
      <alignment horizontal="center" vertical="center" shrinkToFit="1"/>
    </xf>
    <xf numFmtId="0" fontId="2" fillId="0" borderId="75" xfId="5" applyFont="1" applyBorder="1" applyAlignment="1">
      <alignment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17" fillId="2" borderId="74" xfId="5" applyFont="1" applyFill="1" applyBorder="1" applyAlignment="1">
      <alignment horizontal="center" vertical="center" shrinkToFit="1"/>
    </xf>
    <xf numFmtId="0" fontId="1" fillId="2" borderId="75" xfId="5" applyFont="1" applyFill="1" applyBorder="1" applyAlignment="1">
      <alignment horizontal="center" vertical="center" shrinkToFit="1"/>
    </xf>
    <xf numFmtId="0" fontId="17" fillId="2" borderId="90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75" xfId="0" applyFont="1" applyFill="1" applyBorder="1" applyAlignment="1">
      <alignment horizontal="center" vertical="center" shrinkToFit="1"/>
    </xf>
    <xf numFmtId="0" fontId="26" fillId="0" borderId="51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32" fillId="2" borderId="74" xfId="5" applyFont="1" applyFill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</cellXfs>
  <cellStyles count="8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16003FC1-9AAC-4C16-8564-C0E68DB55844}"/>
    <cellStyle name="一般 4" xfId="2" xr:uid="{F4986237-A7F0-4DBD-B2A4-F34B91475A40}"/>
    <cellStyle name="一般 5" xfId="7" xr:uid="{8AF33745-F2D6-45C1-9B8D-0AC89BA35DB9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topLeftCell="A2" zoomScale="70" zoomScaleNormal="70" zoomScaleSheetLayoutView="85" workbookViewId="0">
      <pane xSplit="1" topLeftCell="B1" activePane="topRight" state="frozen"/>
      <selection pane="topRight" activeCell="O21" sqref="O21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406" t="s">
        <v>123</v>
      </c>
      <c r="B1" s="407"/>
      <c r="C1" s="407"/>
      <c r="D1" s="407"/>
      <c r="E1" s="407"/>
      <c r="F1" s="407"/>
      <c r="G1" s="407"/>
      <c r="H1" s="407"/>
      <c r="I1" s="407"/>
      <c r="J1" s="125" t="s">
        <v>103</v>
      </c>
      <c r="K1" s="125"/>
      <c r="L1" s="125"/>
      <c r="M1" s="125" t="s">
        <v>164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255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408" t="s">
        <v>109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110</v>
      </c>
      <c r="L4" s="92" t="s">
        <v>66</v>
      </c>
      <c r="M4" s="91" t="s">
        <v>68</v>
      </c>
      <c r="N4" s="91" t="s">
        <v>110</v>
      </c>
      <c r="O4" s="92" t="s">
        <v>66</v>
      </c>
      <c r="P4" s="91" t="s">
        <v>69</v>
      </c>
      <c r="Q4" s="91" t="s">
        <v>110</v>
      </c>
      <c r="R4" s="92" t="s">
        <v>66</v>
      </c>
      <c r="S4" s="91" t="s">
        <v>70</v>
      </c>
      <c r="T4" s="91" t="s">
        <v>110</v>
      </c>
      <c r="U4" s="92" t="s">
        <v>66</v>
      </c>
      <c r="V4" s="91" t="s">
        <v>71</v>
      </c>
      <c r="W4" s="91" t="s">
        <v>110</v>
      </c>
      <c r="X4" s="92" t="s">
        <v>66</v>
      </c>
      <c r="Y4" s="91" t="s">
        <v>72</v>
      </c>
      <c r="Z4" s="91" t="s">
        <v>110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334" t="s">
        <v>393</v>
      </c>
      <c r="B5" s="148" t="s">
        <v>106</v>
      </c>
      <c r="C5" s="175">
        <v>5</v>
      </c>
      <c r="D5" s="176">
        <v>2.2999999999999998</v>
      </c>
      <c r="E5" s="177">
        <v>2.2000000000000002</v>
      </c>
      <c r="F5" s="149">
        <v>0</v>
      </c>
      <c r="G5" s="149">
        <v>0</v>
      </c>
      <c r="H5" s="178">
        <v>2.5</v>
      </c>
      <c r="I5" s="179">
        <v>695.9</v>
      </c>
      <c r="J5" s="203" t="s">
        <v>165</v>
      </c>
      <c r="K5" s="68"/>
      <c r="L5" s="132"/>
      <c r="M5" s="287" t="s">
        <v>275</v>
      </c>
      <c r="N5" s="282"/>
      <c r="O5" s="132"/>
      <c r="P5" s="298" t="s">
        <v>302</v>
      </c>
      <c r="Q5" s="299"/>
      <c r="R5" s="132"/>
      <c r="S5" s="310" t="s">
        <v>335</v>
      </c>
      <c r="T5" s="311"/>
      <c r="U5" s="132"/>
      <c r="V5" s="180" t="s">
        <v>133</v>
      </c>
      <c r="W5" s="180"/>
      <c r="X5" s="132"/>
      <c r="Y5" s="203" t="s">
        <v>228</v>
      </c>
      <c r="Z5" s="203"/>
      <c r="AA5" s="132"/>
      <c r="AB5" s="145" t="s">
        <v>111</v>
      </c>
      <c r="AC5" s="328"/>
      <c r="AD5" s="135"/>
      <c r="AE5" s="108" t="str">
        <f>A5</f>
        <v>h2</v>
      </c>
      <c r="AF5" s="59" t="str">
        <f>J5</f>
        <v>糙米飯</v>
      </c>
      <c r="AG5" s="59" t="str">
        <f>J6&amp;" "&amp;J7&amp;" "&amp;J8&amp;" "&amp;J9&amp;" "&amp;J10&amp;" "&amp;J11</f>
        <v xml:space="preserve">米 糙米    </v>
      </c>
      <c r="AH5" s="59" t="str">
        <f>M5</f>
        <v>酥炸魚條</v>
      </c>
      <c r="AI5" s="59" t="str">
        <f>M6&amp;" "&amp;M7&amp;" "&amp;M8&amp;" "&amp;M9&amp;" "&amp;M10&amp;" "&amp;M11</f>
        <v xml:space="preserve">裹粉魚條     </v>
      </c>
      <c r="AJ5" s="59" t="str">
        <f>P5</f>
        <v>蕃茄炒蛋</v>
      </c>
      <c r="AK5" s="59" t="str">
        <f>P6&amp;" "&amp;P7&amp;" "&amp;P8&amp;" "&amp;P9&amp;" "&amp;P10&amp;" "&amp;P11</f>
        <v xml:space="preserve">雞蛋 大番茄 青蔥 大蒜  </v>
      </c>
      <c r="AL5" s="59" t="str">
        <f>S5</f>
        <v>豆包高麗</v>
      </c>
      <c r="AM5" s="59" t="str">
        <f>S6&amp;" "&amp;S7&amp;" "&amp;S8&amp;" "&amp;S9&amp;" "&amp;S10&amp;" "&amp;S11</f>
        <v xml:space="preserve">豆包 高麗菜 胡蘿蔔 大蒜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時蔬湯</v>
      </c>
      <c r="AQ5" s="59" t="str">
        <f>Y6&amp;" "&amp;Y7&amp;" "&amp;Y8&amp;" "&amp;Y9&amp;" "&amp;Y10&amp;" "&amp;Y11</f>
        <v xml:space="preserve">時蔬 大骨 胡蘿蔔 薑  </v>
      </c>
      <c r="AR5" s="59" t="str">
        <f>AB5</f>
        <v>點心</v>
      </c>
      <c r="AS5" s="59">
        <f>AC5</f>
        <v>0</v>
      </c>
      <c r="AT5" s="96">
        <f>C5</f>
        <v>5</v>
      </c>
      <c r="AU5" s="96">
        <f>H5</f>
        <v>2.5</v>
      </c>
      <c r="AV5" s="96">
        <f>E5</f>
        <v>2.2000000000000002</v>
      </c>
      <c r="AW5" s="96">
        <f>D5</f>
        <v>2.2999999999999998</v>
      </c>
      <c r="AX5" s="96">
        <f>F5</f>
        <v>0</v>
      </c>
      <c r="AY5" s="96">
        <f>G5</f>
        <v>0</v>
      </c>
      <c r="AZ5" s="96">
        <f>I5</f>
        <v>695.9</v>
      </c>
    </row>
    <row r="6" spans="1:52" ht="16.5">
      <c r="A6" s="335"/>
      <c r="B6" s="129"/>
      <c r="C6" s="130"/>
      <c r="D6" s="130"/>
      <c r="E6" s="181"/>
      <c r="F6" s="130"/>
      <c r="G6" s="130"/>
      <c r="H6" s="182"/>
      <c r="I6" s="131"/>
      <c r="J6" s="204" t="s">
        <v>114</v>
      </c>
      <c r="K6" s="204">
        <v>7</v>
      </c>
      <c r="L6" s="51" t="str">
        <f>IF(K6,"公斤","")</f>
        <v>公斤</v>
      </c>
      <c r="M6" s="221" t="s">
        <v>276</v>
      </c>
      <c r="N6" s="221">
        <v>6</v>
      </c>
      <c r="O6" s="51" t="str">
        <f>IF(N6,"公斤","")</f>
        <v>公斤</v>
      </c>
      <c r="P6" s="240" t="s">
        <v>175</v>
      </c>
      <c r="Q6" s="240">
        <v>2.5</v>
      </c>
      <c r="R6" s="51" t="str">
        <f>IF(Q6,"公斤","")</f>
        <v>公斤</v>
      </c>
      <c r="S6" s="300" t="s">
        <v>128</v>
      </c>
      <c r="T6" s="300">
        <v>0.6</v>
      </c>
      <c r="U6" s="51" t="str">
        <f>IF(T6,"公斤","")</f>
        <v>公斤</v>
      </c>
      <c r="V6" s="159" t="s">
        <v>133</v>
      </c>
      <c r="W6" s="159">
        <v>7</v>
      </c>
      <c r="X6" s="51" t="str">
        <f>IF(W6,"公斤","")</f>
        <v>公斤</v>
      </c>
      <c r="Y6" s="318" t="s">
        <v>154</v>
      </c>
      <c r="Z6" s="318">
        <v>3</v>
      </c>
      <c r="AA6" s="51" t="str">
        <f>IF(Z6,"公斤","")</f>
        <v>公斤</v>
      </c>
      <c r="AB6" s="118" t="s">
        <v>111</v>
      </c>
      <c r="AC6" s="133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335"/>
      <c r="B7" s="129" t="s">
        <v>107</v>
      </c>
      <c r="C7" s="183">
        <v>5</v>
      </c>
      <c r="D7" s="130">
        <v>1.9</v>
      </c>
      <c r="E7" s="181">
        <v>1.5</v>
      </c>
      <c r="F7" s="130">
        <v>0</v>
      </c>
      <c r="G7" s="130">
        <v>0</v>
      </c>
      <c r="H7" s="184">
        <v>2.2999999999999998</v>
      </c>
      <c r="I7" s="131">
        <v>640.29999999999995</v>
      </c>
      <c r="J7" s="204" t="s">
        <v>166</v>
      </c>
      <c r="K7" s="204">
        <v>3</v>
      </c>
      <c r="L7" s="51" t="str">
        <f t="shared" ref="L7:L11" si="0">IF(K7,"公斤","")</f>
        <v>公斤</v>
      </c>
      <c r="M7" s="221"/>
      <c r="N7" s="221"/>
      <c r="O7" s="51" t="str">
        <f t="shared" ref="O7:O11" si="1">IF(N7,"公斤","")</f>
        <v/>
      </c>
      <c r="P7" s="240" t="s">
        <v>282</v>
      </c>
      <c r="Q7" s="240">
        <v>3.5</v>
      </c>
      <c r="R7" s="51" t="str">
        <f t="shared" ref="R7:R11" si="2">IF(Q7,"公斤","")</f>
        <v>公斤</v>
      </c>
      <c r="S7" s="300" t="s">
        <v>336</v>
      </c>
      <c r="T7" s="300">
        <v>6.5</v>
      </c>
      <c r="U7" s="51" t="str">
        <f t="shared" ref="U7:U11" si="3">IF(T7,"公斤","")</f>
        <v>公斤</v>
      </c>
      <c r="V7" s="154" t="s">
        <v>132</v>
      </c>
      <c r="W7" s="154">
        <v>0.05</v>
      </c>
      <c r="X7" s="51" t="str">
        <f t="shared" ref="X7:X11" si="4">IF(W7,"公斤","")</f>
        <v>公斤</v>
      </c>
      <c r="Y7" s="318" t="s">
        <v>130</v>
      </c>
      <c r="Z7" s="318">
        <v>1</v>
      </c>
      <c r="AA7" s="51" t="str">
        <f t="shared" ref="AA7:AA11" si="5">IF(Z7,"公斤","")</f>
        <v>公斤</v>
      </c>
      <c r="AB7" s="136"/>
      <c r="AC7" s="133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335"/>
      <c r="B8" s="129"/>
      <c r="C8" s="130"/>
      <c r="D8" s="130"/>
      <c r="E8" s="181"/>
      <c r="F8" s="130"/>
      <c r="G8" s="130"/>
      <c r="H8" s="182"/>
      <c r="I8" s="131"/>
      <c r="J8" s="204"/>
      <c r="K8" s="204"/>
      <c r="L8" s="51" t="str">
        <f t="shared" si="0"/>
        <v/>
      </c>
      <c r="M8" s="221"/>
      <c r="N8" s="221"/>
      <c r="O8" s="51" t="str">
        <f t="shared" si="1"/>
        <v/>
      </c>
      <c r="P8" s="240" t="s">
        <v>201</v>
      </c>
      <c r="Q8" s="240">
        <v>0.5</v>
      </c>
      <c r="R8" s="51" t="str">
        <f t="shared" si="2"/>
        <v>公斤</v>
      </c>
      <c r="S8" s="300" t="s">
        <v>117</v>
      </c>
      <c r="T8" s="300">
        <v>0.5</v>
      </c>
      <c r="U8" s="51" t="str">
        <f t="shared" si="3"/>
        <v>公斤</v>
      </c>
      <c r="V8" s="159"/>
      <c r="W8" s="159"/>
      <c r="X8" s="51" t="str">
        <f t="shared" si="4"/>
        <v/>
      </c>
      <c r="Y8" s="318" t="s">
        <v>117</v>
      </c>
      <c r="Z8" s="318">
        <v>0.5</v>
      </c>
      <c r="AA8" s="51" t="str">
        <f t="shared" si="5"/>
        <v>公斤</v>
      </c>
      <c r="AB8" s="136"/>
      <c r="AC8" s="133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335"/>
      <c r="B9" s="129"/>
      <c r="C9" s="130"/>
      <c r="D9" s="130"/>
      <c r="E9" s="181"/>
      <c r="F9" s="130"/>
      <c r="G9" s="130"/>
      <c r="H9" s="182"/>
      <c r="I9" s="131"/>
      <c r="J9" s="204"/>
      <c r="K9" s="204"/>
      <c r="L9" s="51" t="str">
        <f t="shared" si="0"/>
        <v/>
      </c>
      <c r="M9" s="221"/>
      <c r="N9" s="221"/>
      <c r="O9" s="51" t="str">
        <f t="shared" si="1"/>
        <v/>
      </c>
      <c r="P9" s="300" t="s">
        <v>116</v>
      </c>
      <c r="Q9" s="240">
        <v>0.05</v>
      </c>
      <c r="R9" s="51" t="str">
        <f t="shared" si="2"/>
        <v>公斤</v>
      </c>
      <c r="S9" s="300" t="s">
        <v>116</v>
      </c>
      <c r="T9" s="300">
        <v>0.05</v>
      </c>
      <c r="U9" s="51" t="str">
        <f t="shared" si="3"/>
        <v>公斤</v>
      </c>
      <c r="V9" s="159"/>
      <c r="W9" s="159"/>
      <c r="X9" s="51" t="str">
        <f t="shared" si="4"/>
        <v/>
      </c>
      <c r="Y9" s="318" t="s">
        <v>120</v>
      </c>
      <c r="Z9" s="318">
        <v>0.05</v>
      </c>
      <c r="AA9" s="51" t="str">
        <f t="shared" si="5"/>
        <v>公斤</v>
      </c>
      <c r="AB9" s="136"/>
      <c r="AC9" s="133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335"/>
      <c r="B10" s="129"/>
      <c r="C10" s="130"/>
      <c r="D10" s="130"/>
      <c r="E10" s="181"/>
      <c r="F10" s="130"/>
      <c r="G10" s="130"/>
      <c r="H10" s="182"/>
      <c r="I10" s="131"/>
      <c r="J10" s="204"/>
      <c r="K10" s="204"/>
      <c r="L10" s="51" t="str">
        <f t="shared" si="0"/>
        <v/>
      </c>
      <c r="M10" s="278"/>
      <c r="N10" s="278"/>
      <c r="O10" s="51" t="str">
        <f t="shared" si="1"/>
        <v/>
      </c>
      <c r="P10" s="240"/>
      <c r="Q10" s="240"/>
      <c r="R10" s="51" t="str">
        <f t="shared" si="2"/>
        <v/>
      </c>
      <c r="S10" s="300"/>
      <c r="T10" s="300"/>
      <c r="U10" s="51" t="str">
        <f t="shared" si="3"/>
        <v/>
      </c>
      <c r="V10" s="159"/>
      <c r="W10" s="159"/>
      <c r="X10" s="51" t="str">
        <f t="shared" si="4"/>
        <v/>
      </c>
      <c r="Y10" s="204"/>
      <c r="Z10" s="204"/>
      <c r="AA10" s="51" t="str">
        <f t="shared" si="5"/>
        <v/>
      </c>
      <c r="AB10" s="136"/>
      <c r="AC10" s="133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336"/>
      <c r="B11" s="150"/>
      <c r="C11" s="185"/>
      <c r="D11" s="185"/>
      <c r="E11" s="186"/>
      <c r="F11" s="185"/>
      <c r="G11" s="185"/>
      <c r="H11" s="187"/>
      <c r="I11" s="188"/>
      <c r="J11" s="207"/>
      <c r="K11" s="207"/>
      <c r="L11" s="146" t="str">
        <f t="shared" si="0"/>
        <v/>
      </c>
      <c r="M11" s="280"/>
      <c r="N11" s="280"/>
      <c r="O11" s="146" t="str">
        <f t="shared" si="1"/>
        <v/>
      </c>
      <c r="P11" s="301"/>
      <c r="Q11" s="301"/>
      <c r="R11" s="146" t="str">
        <f t="shared" si="2"/>
        <v/>
      </c>
      <c r="S11" s="312"/>
      <c r="T11" s="312"/>
      <c r="U11" s="146" t="str">
        <f t="shared" si="3"/>
        <v/>
      </c>
      <c r="V11" s="189"/>
      <c r="W11" s="189"/>
      <c r="X11" s="146" t="str">
        <f t="shared" si="4"/>
        <v/>
      </c>
      <c r="Y11" s="207"/>
      <c r="Z11" s="207"/>
      <c r="AA11" s="146" t="str">
        <f t="shared" si="5"/>
        <v/>
      </c>
      <c r="AB11" s="147"/>
      <c r="AC11" s="329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334" t="s">
        <v>394</v>
      </c>
      <c r="B12" s="148" t="s">
        <v>106</v>
      </c>
      <c r="C12" s="175">
        <v>3.8</v>
      </c>
      <c r="D12" s="176">
        <v>2.1</v>
      </c>
      <c r="E12" s="177">
        <v>1.9</v>
      </c>
      <c r="F12" s="149">
        <v>0</v>
      </c>
      <c r="G12" s="149">
        <v>0</v>
      </c>
      <c r="H12" s="178">
        <v>2.2000000000000002</v>
      </c>
      <c r="I12" s="179">
        <v>570.6</v>
      </c>
      <c r="J12" s="269" t="s">
        <v>262</v>
      </c>
      <c r="K12" s="270"/>
      <c r="L12" s="132"/>
      <c r="M12" s="410" t="s">
        <v>197</v>
      </c>
      <c r="N12" s="411"/>
      <c r="O12" s="132"/>
      <c r="P12" s="302" t="s">
        <v>303</v>
      </c>
      <c r="Q12" s="270"/>
      <c r="R12" s="132"/>
      <c r="S12" s="313" t="s">
        <v>337</v>
      </c>
      <c r="T12" s="270"/>
      <c r="U12" s="132"/>
      <c r="V12" s="180" t="s">
        <v>133</v>
      </c>
      <c r="W12" s="180"/>
      <c r="X12" s="132"/>
      <c r="Y12" s="416" t="s">
        <v>369</v>
      </c>
      <c r="Z12" s="417"/>
      <c r="AA12" s="132"/>
      <c r="AB12" s="145" t="s">
        <v>111</v>
      </c>
      <c r="AC12" s="180"/>
      <c r="AD12" s="158"/>
      <c r="AE12" s="108" t="str">
        <f t="shared" ref="AE12" si="6">A12</f>
        <v>h3</v>
      </c>
      <c r="AF12" s="59" t="str">
        <f>J12</f>
        <v>DIY漢堡餐</v>
      </c>
      <c r="AG12" s="59" t="str">
        <f>J13&amp;" "&amp;J14&amp;" "&amp;J15&amp;" "&amp;J16&amp;" "&amp;J17&amp;" "&amp;J18</f>
        <v xml:space="preserve">漢堡     </v>
      </c>
      <c r="AH12" s="59" t="str">
        <f>M12</f>
        <v>香雞排</v>
      </c>
      <c r="AI12" s="59" t="str">
        <f>M13&amp;" "&amp;M14&amp;" "&amp;M15&amp;" "&amp;M16&amp;" "&amp;M17&amp;" "&amp;M18</f>
        <v xml:space="preserve">香酥雞排     </v>
      </c>
      <c r="AJ12" s="59" t="str">
        <f>P12</f>
        <v>西式配料</v>
      </c>
      <c r="AK12" s="59" t="str">
        <f>P13&amp;" "&amp;P14&amp;" "&amp;P15&amp;" "&amp;P16&amp;" "&amp;P17&amp;" "&amp;P18</f>
        <v>彎管麵 豬絞肉 洋蔥 馬鈴薯 大番茄 芹菜</v>
      </c>
      <c r="AL12" s="59" t="str">
        <f>S12</f>
        <v>培根花椰</v>
      </c>
      <c r="AM12" s="59" t="str">
        <f>S13&amp;" "&amp;S14&amp;" "&amp;S15&amp;" "&amp;S16&amp;" "&amp;S17&amp;" "&amp;S18</f>
        <v xml:space="preserve">冷凍花椰菜 培根 胡蘿蔔 大蒜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仙草甜湯</v>
      </c>
      <c r="AQ12" s="59" t="str">
        <f>Y13&amp;" "&amp;Y14&amp;" "&amp;Y15&amp;" "&amp;Y16&amp;" "&amp;Y17&amp;" "&amp;Y18</f>
        <v xml:space="preserve">仙草凍 紅砂糖    </v>
      </c>
      <c r="AR12" s="88" t="str">
        <f>AB12</f>
        <v>點心</v>
      </c>
      <c r="AS12" s="88">
        <f>AC12</f>
        <v>0</v>
      </c>
      <c r="AT12" s="96">
        <f t="shared" ref="AT12" si="7">C12</f>
        <v>3.8</v>
      </c>
      <c r="AU12" s="96">
        <f t="shared" ref="AU12" si="8">H12</f>
        <v>2.2000000000000002</v>
      </c>
      <c r="AV12" s="96">
        <f t="shared" ref="AV12" si="9">E12</f>
        <v>1.9</v>
      </c>
      <c r="AW12" s="96">
        <f t="shared" ref="AW12" si="10">D12</f>
        <v>2.1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570.6</v>
      </c>
    </row>
    <row r="13" spans="1:52" ht="16.5">
      <c r="A13" s="335"/>
      <c r="B13" s="129"/>
      <c r="C13" s="130"/>
      <c r="D13" s="130"/>
      <c r="E13" s="181"/>
      <c r="F13" s="130"/>
      <c r="G13" s="130"/>
      <c r="H13" s="182"/>
      <c r="I13" s="131"/>
      <c r="J13" s="271" t="s">
        <v>263</v>
      </c>
      <c r="K13" s="272">
        <v>6</v>
      </c>
      <c r="L13" s="51" t="str">
        <f>IF(K13,"公斤","")</f>
        <v>公斤</v>
      </c>
      <c r="M13" s="288" t="s">
        <v>198</v>
      </c>
      <c r="N13" s="288">
        <v>6</v>
      </c>
      <c r="O13" s="51" t="str">
        <f>IF(N13,"公斤","")</f>
        <v>公斤</v>
      </c>
      <c r="P13" s="272" t="s">
        <v>304</v>
      </c>
      <c r="Q13" s="272">
        <v>3</v>
      </c>
      <c r="R13" s="51" t="str">
        <f>IF(Q13,"公斤","")</f>
        <v>公斤</v>
      </c>
      <c r="S13" s="272" t="s">
        <v>180</v>
      </c>
      <c r="T13" s="272">
        <v>6</v>
      </c>
      <c r="U13" s="51" t="str">
        <f>IF(T13,"公斤","")</f>
        <v>公斤</v>
      </c>
      <c r="V13" s="159" t="s">
        <v>133</v>
      </c>
      <c r="W13" s="159">
        <v>7</v>
      </c>
      <c r="X13" s="51" t="str">
        <f>IF(W13,"公斤","")</f>
        <v>公斤</v>
      </c>
      <c r="Y13" s="240" t="s">
        <v>370</v>
      </c>
      <c r="Z13" s="240">
        <v>6</v>
      </c>
      <c r="AA13" s="51" t="str">
        <f>IF(Z13,"公斤","")</f>
        <v>公斤</v>
      </c>
      <c r="AB13" s="118" t="s">
        <v>111</v>
      </c>
      <c r="AC13" s="159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335"/>
      <c r="B14" s="129" t="s">
        <v>107</v>
      </c>
      <c r="C14" s="183">
        <v>3.8</v>
      </c>
      <c r="D14" s="130">
        <v>1.7</v>
      </c>
      <c r="E14" s="181">
        <v>1.3</v>
      </c>
      <c r="F14" s="130">
        <v>0</v>
      </c>
      <c r="G14" s="130">
        <v>0</v>
      </c>
      <c r="H14" s="184">
        <v>2.2000000000000002</v>
      </c>
      <c r="I14" s="131">
        <v>539.5</v>
      </c>
      <c r="J14" s="271"/>
      <c r="K14" s="272"/>
      <c r="L14" s="51" t="str">
        <f t="shared" ref="L14:L18" si="14">IF(K14,"公斤","")</f>
        <v/>
      </c>
      <c r="M14" s="193"/>
      <c r="N14" s="193"/>
      <c r="O14" s="51" t="str">
        <f t="shared" ref="O14:O18" si="15">IF(N14,"公斤","")</f>
        <v/>
      </c>
      <c r="P14" s="272" t="s">
        <v>162</v>
      </c>
      <c r="Q14" s="272">
        <v>1.7</v>
      </c>
      <c r="R14" s="51" t="str">
        <f t="shared" ref="R14:R18" si="16">IF(Q14,"公斤","")</f>
        <v>公斤</v>
      </c>
      <c r="S14" s="314" t="s">
        <v>218</v>
      </c>
      <c r="T14" s="314">
        <v>1</v>
      </c>
      <c r="U14" s="51" t="str">
        <f t="shared" ref="U14:U18" si="17">IF(T14,"公斤","")</f>
        <v>公斤</v>
      </c>
      <c r="V14" s="154" t="s">
        <v>132</v>
      </c>
      <c r="W14" s="154">
        <v>0.05</v>
      </c>
      <c r="X14" s="51" t="str">
        <f t="shared" ref="X14:X18" si="18">IF(W14,"公斤","")</f>
        <v>公斤</v>
      </c>
      <c r="Y14" s="240" t="s">
        <v>140</v>
      </c>
      <c r="Z14" s="240">
        <v>2</v>
      </c>
      <c r="AA14" s="51" t="str">
        <f t="shared" ref="AA14:AA18" si="19">IF(Z14,"公斤","")</f>
        <v>公斤</v>
      </c>
      <c r="AB14" s="136"/>
      <c r="AC14" s="159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335"/>
      <c r="B15" s="129"/>
      <c r="C15" s="130"/>
      <c r="D15" s="130"/>
      <c r="E15" s="181"/>
      <c r="F15" s="130"/>
      <c r="G15" s="130"/>
      <c r="H15" s="182"/>
      <c r="I15" s="131"/>
      <c r="J15" s="271"/>
      <c r="K15" s="272"/>
      <c r="L15" s="51" t="str">
        <f t="shared" si="14"/>
        <v/>
      </c>
      <c r="M15" s="193"/>
      <c r="N15" s="193"/>
      <c r="O15" s="51" t="str">
        <f t="shared" si="15"/>
        <v/>
      </c>
      <c r="P15" s="272" t="s">
        <v>207</v>
      </c>
      <c r="Q15" s="272">
        <v>2</v>
      </c>
      <c r="R15" s="51" t="str">
        <f t="shared" si="16"/>
        <v>公斤</v>
      </c>
      <c r="S15" s="272" t="s">
        <v>117</v>
      </c>
      <c r="T15" s="272">
        <v>0.5</v>
      </c>
      <c r="U15" s="51" t="str">
        <f t="shared" si="17"/>
        <v>公斤</v>
      </c>
      <c r="V15" s="159"/>
      <c r="W15" s="159"/>
      <c r="X15" s="51" t="str">
        <f t="shared" si="18"/>
        <v/>
      </c>
      <c r="Y15" s="240"/>
      <c r="Z15" s="240"/>
      <c r="AA15" s="51" t="str">
        <f t="shared" si="19"/>
        <v/>
      </c>
      <c r="AB15" s="136"/>
      <c r="AC15" s="159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335"/>
      <c r="B16" s="129"/>
      <c r="C16" s="130"/>
      <c r="D16" s="130"/>
      <c r="E16" s="181"/>
      <c r="F16" s="130"/>
      <c r="G16" s="130"/>
      <c r="H16" s="182"/>
      <c r="I16" s="131"/>
      <c r="J16" s="271"/>
      <c r="K16" s="272"/>
      <c r="L16" s="51" t="str">
        <f t="shared" si="14"/>
        <v/>
      </c>
      <c r="M16" s="193"/>
      <c r="N16" s="193"/>
      <c r="O16" s="51" t="str">
        <f t="shared" si="15"/>
        <v/>
      </c>
      <c r="P16" s="272" t="s">
        <v>169</v>
      </c>
      <c r="Q16" s="272">
        <v>4</v>
      </c>
      <c r="R16" s="51" t="str">
        <f t="shared" si="16"/>
        <v>公斤</v>
      </c>
      <c r="S16" s="272" t="s">
        <v>116</v>
      </c>
      <c r="T16" s="272">
        <v>0.05</v>
      </c>
      <c r="U16" s="51" t="str">
        <f t="shared" si="17"/>
        <v>公斤</v>
      </c>
      <c r="V16" s="159"/>
      <c r="W16" s="159"/>
      <c r="X16" s="51" t="str">
        <f t="shared" si="18"/>
        <v/>
      </c>
      <c r="Y16" s="240"/>
      <c r="Z16" s="240"/>
      <c r="AA16" s="51" t="str">
        <f t="shared" si="19"/>
        <v/>
      </c>
      <c r="AB16" s="136"/>
      <c r="AC16" s="159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335"/>
      <c r="B17" s="129"/>
      <c r="C17" s="130"/>
      <c r="D17" s="130"/>
      <c r="E17" s="181"/>
      <c r="F17" s="130"/>
      <c r="G17" s="130"/>
      <c r="H17" s="182"/>
      <c r="I17" s="131"/>
      <c r="J17" s="271"/>
      <c r="K17" s="272"/>
      <c r="L17" s="51" t="str">
        <f t="shared" si="14"/>
        <v/>
      </c>
      <c r="M17" s="193"/>
      <c r="N17" s="193"/>
      <c r="O17" s="51" t="str">
        <f t="shared" si="15"/>
        <v/>
      </c>
      <c r="P17" s="272" t="s">
        <v>282</v>
      </c>
      <c r="Q17" s="272">
        <v>2.5</v>
      </c>
      <c r="R17" s="51" t="str">
        <f t="shared" si="16"/>
        <v>公斤</v>
      </c>
      <c r="S17" s="272"/>
      <c r="T17" s="272"/>
      <c r="U17" s="51" t="str">
        <f t="shared" si="17"/>
        <v/>
      </c>
      <c r="V17" s="159"/>
      <c r="W17" s="159"/>
      <c r="X17" s="51" t="str">
        <f t="shared" si="18"/>
        <v/>
      </c>
      <c r="Y17" s="240"/>
      <c r="Z17" s="240"/>
      <c r="AA17" s="51" t="str">
        <f t="shared" si="19"/>
        <v/>
      </c>
      <c r="AB17" s="136"/>
      <c r="AC17" s="159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335"/>
      <c r="B18" s="150"/>
      <c r="C18" s="185"/>
      <c r="D18" s="185"/>
      <c r="E18" s="186"/>
      <c r="F18" s="185"/>
      <c r="G18" s="185"/>
      <c r="H18" s="187"/>
      <c r="I18" s="188"/>
      <c r="J18" s="273"/>
      <c r="K18" s="273"/>
      <c r="L18" s="146" t="str">
        <f t="shared" si="14"/>
        <v/>
      </c>
      <c r="M18" s="289"/>
      <c r="N18" s="289"/>
      <c r="O18" s="146" t="str">
        <f t="shared" si="15"/>
        <v/>
      </c>
      <c r="P18" s="301" t="s">
        <v>305</v>
      </c>
      <c r="Q18" s="301">
        <v>1</v>
      </c>
      <c r="R18" s="146" t="str">
        <f t="shared" si="16"/>
        <v>公斤</v>
      </c>
      <c r="S18" s="301"/>
      <c r="T18" s="301"/>
      <c r="U18" s="146" t="str">
        <f t="shared" si="17"/>
        <v/>
      </c>
      <c r="V18" s="189"/>
      <c r="W18" s="189"/>
      <c r="X18" s="146" t="str">
        <f t="shared" si="18"/>
        <v/>
      </c>
      <c r="Y18" s="301"/>
      <c r="Z18" s="301"/>
      <c r="AA18" s="146" t="str">
        <f t="shared" si="19"/>
        <v/>
      </c>
      <c r="AB18" s="147"/>
      <c r="AC18" s="189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337" t="s">
        <v>395</v>
      </c>
      <c r="B19" s="148" t="s">
        <v>106</v>
      </c>
      <c r="C19" s="175">
        <v>6.2</v>
      </c>
      <c r="D19" s="176">
        <v>2.5</v>
      </c>
      <c r="E19" s="177">
        <v>2</v>
      </c>
      <c r="F19" s="149">
        <v>0</v>
      </c>
      <c r="G19" s="149">
        <v>0</v>
      </c>
      <c r="H19" s="178">
        <v>2.9</v>
      </c>
      <c r="I19" s="179">
        <v>812.8</v>
      </c>
      <c r="J19" s="274" t="s">
        <v>152</v>
      </c>
      <c r="K19" s="275"/>
      <c r="L19" s="132"/>
      <c r="M19" s="290" t="s">
        <v>277</v>
      </c>
      <c r="N19" s="275"/>
      <c r="O19" s="132"/>
      <c r="P19" s="290" t="s">
        <v>306</v>
      </c>
      <c r="Q19" s="275"/>
      <c r="R19" s="132"/>
      <c r="S19" s="297" t="s">
        <v>338</v>
      </c>
      <c r="T19" s="286"/>
      <c r="U19" s="132"/>
      <c r="V19" s="180" t="s">
        <v>133</v>
      </c>
      <c r="W19" s="180"/>
      <c r="X19" s="132"/>
      <c r="Y19" s="297" t="s">
        <v>371</v>
      </c>
      <c r="Z19" s="286"/>
      <c r="AA19" s="132"/>
      <c r="AB19" s="145" t="s">
        <v>111</v>
      </c>
      <c r="AC19" s="330"/>
      <c r="AD19" s="161"/>
      <c r="AE19" s="108" t="str">
        <f t="shared" ref="AE19" si="20">A19</f>
        <v>i1</v>
      </c>
      <c r="AF19" s="59" t="str">
        <f>J19</f>
        <v>白米飯</v>
      </c>
      <c r="AG19" s="59" t="str">
        <f>J20&amp;" "&amp;J21&amp;" "&amp;J22&amp;" "&amp;J23&amp;" "&amp;J24&amp;" "&amp;J25</f>
        <v xml:space="preserve">米     </v>
      </c>
      <c r="AH19" s="59" t="str">
        <f>M19</f>
        <v>泡菜肉片</v>
      </c>
      <c r="AI19" s="59" t="str">
        <f>M20&amp;" "&amp;M21&amp;" "&amp;M22&amp;" "&amp;M23&amp;" "&amp;M24&amp;" "&amp;M25</f>
        <v>豬後腿肉 泡菜 甘藍 紅蘿蔔 大蒜 芝麻(白)</v>
      </c>
      <c r="AJ19" s="59" t="str">
        <f>P19</f>
        <v>洋蔥鮪魚蛋</v>
      </c>
      <c r="AK19" s="59" t="str">
        <f>P20&amp;" "&amp;P21&amp;" "&amp;P22&amp;" "&amp;P23&amp;" "&amp;P24&amp;" "&amp;P25</f>
        <v xml:space="preserve">鮪魚三明治罐頭 雞蛋 洋蔥 冷凍玉米粒  </v>
      </c>
      <c r="AL19" s="59" t="str">
        <f>S19</f>
        <v>炸蘿蔔糕</v>
      </c>
      <c r="AM19" s="59" t="str">
        <f>S20&amp;" "&amp;S21&amp;" "&amp;S22&amp;" "&amp;S23&amp;" "&amp;S24&amp;" "&amp;S25</f>
        <v xml:space="preserve">蘿蔔糕   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時瓜湯</v>
      </c>
      <c r="AQ19" s="59" t="str">
        <f>Y20&amp;" "&amp;Y21&amp;" "&amp;Y22&amp;" "&amp;Y23&amp;" "&amp;Y24&amp;" "&amp;Y25</f>
        <v xml:space="preserve">時瓜 大骨 胡蘿蔔 薑  </v>
      </c>
      <c r="AR19" s="88" t="str">
        <f>AB19</f>
        <v>點心</v>
      </c>
      <c r="AS19" s="88">
        <f>AC19</f>
        <v>0</v>
      </c>
      <c r="AT19" s="96">
        <f t="shared" ref="AT19" si="21">C19</f>
        <v>6.2</v>
      </c>
      <c r="AU19" s="96">
        <f t="shared" ref="AU19" si="22">H19</f>
        <v>2.9</v>
      </c>
      <c r="AV19" s="96">
        <f t="shared" ref="AV19" si="23">E19</f>
        <v>2</v>
      </c>
      <c r="AW19" s="96">
        <f t="shared" ref="AW19" si="24">D19</f>
        <v>2.5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812.8</v>
      </c>
    </row>
    <row r="20" spans="1:52" ht="16.5">
      <c r="A20" s="338"/>
      <c r="B20" s="129"/>
      <c r="C20" s="130"/>
      <c r="D20" s="130"/>
      <c r="E20" s="181"/>
      <c r="F20" s="130"/>
      <c r="G20" s="130"/>
      <c r="H20" s="182"/>
      <c r="I20" s="131"/>
      <c r="J20" s="276" t="s">
        <v>114</v>
      </c>
      <c r="K20" s="221">
        <v>10</v>
      </c>
      <c r="L20" s="51" t="str">
        <f>IF(K20,"公斤","")</f>
        <v>公斤</v>
      </c>
      <c r="M20" s="221" t="s">
        <v>115</v>
      </c>
      <c r="N20" s="221">
        <v>6</v>
      </c>
      <c r="O20" s="51" t="str">
        <f>IF(N20,"公斤","")</f>
        <v>公斤</v>
      </c>
      <c r="P20" s="303" t="s">
        <v>307</v>
      </c>
      <c r="Q20" s="303">
        <v>2</v>
      </c>
      <c r="R20" s="51" t="str">
        <f>IF(Q20,"公斤","")</f>
        <v>公斤</v>
      </c>
      <c r="S20" s="300" t="s">
        <v>339</v>
      </c>
      <c r="T20" s="300">
        <v>5</v>
      </c>
      <c r="U20" s="51" t="str">
        <f>IF(T20,"公斤","")</f>
        <v>公斤</v>
      </c>
      <c r="V20" s="159" t="s">
        <v>133</v>
      </c>
      <c r="W20" s="159">
        <v>7</v>
      </c>
      <c r="X20" s="51" t="str">
        <f>IF(W20,"公斤","")</f>
        <v>公斤</v>
      </c>
      <c r="Y20" s="319" t="s">
        <v>185</v>
      </c>
      <c r="Z20" s="282">
        <v>4</v>
      </c>
      <c r="AA20" s="51" t="str">
        <f>IF(Z20,"公斤","")</f>
        <v>公斤</v>
      </c>
      <c r="AB20" s="118" t="s">
        <v>111</v>
      </c>
      <c r="AC20" s="331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338"/>
      <c r="B21" s="129" t="s">
        <v>107</v>
      </c>
      <c r="C21" s="183">
        <v>5.2</v>
      </c>
      <c r="D21" s="130">
        <v>4.8</v>
      </c>
      <c r="E21" s="181">
        <v>2</v>
      </c>
      <c r="F21" s="130">
        <v>0</v>
      </c>
      <c r="G21" s="130">
        <v>0</v>
      </c>
      <c r="H21" s="184">
        <v>2.9</v>
      </c>
      <c r="I21" s="131">
        <v>847.8</v>
      </c>
      <c r="J21" s="276"/>
      <c r="K21" s="221"/>
      <c r="L21" s="51" t="str">
        <f t="shared" ref="L21:L25" si="28">IF(K21,"公斤","")</f>
        <v/>
      </c>
      <c r="M21" s="221" t="s">
        <v>278</v>
      </c>
      <c r="N21" s="221">
        <v>1.5</v>
      </c>
      <c r="O21" s="51" t="str">
        <f t="shared" ref="O21:O25" si="29">IF(N21,"公斤","")</f>
        <v>公斤</v>
      </c>
      <c r="P21" s="240" t="s">
        <v>175</v>
      </c>
      <c r="Q21" s="221">
        <v>2</v>
      </c>
      <c r="R21" s="51" t="str">
        <f t="shared" ref="R21:R25" si="30">IF(Q21,"公斤","")</f>
        <v>公斤</v>
      </c>
      <c r="S21" s="300"/>
      <c r="T21" s="300"/>
      <c r="U21" s="51" t="str">
        <f t="shared" ref="U21:U25" si="31">IF(T21,"公斤","")</f>
        <v/>
      </c>
      <c r="V21" s="154" t="s">
        <v>132</v>
      </c>
      <c r="W21" s="154">
        <v>0.05</v>
      </c>
      <c r="X21" s="51" t="str">
        <f t="shared" ref="X21:X25" si="32">IF(W21,"公斤","")</f>
        <v>公斤</v>
      </c>
      <c r="Y21" s="282" t="s">
        <v>372</v>
      </c>
      <c r="Z21" s="282">
        <v>1</v>
      </c>
      <c r="AA21" s="51" t="str">
        <f t="shared" ref="AA21:AA25" si="33">IF(Z21,"公斤","")</f>
        <v>公斤</v>
      </c>
      <c r="AB21" s="136"/>
      <c r="AC21" s="331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338"/>
      <c r="B22" s="129"/>
      <c r="C22" s="130"/>
      <c r="D22" s="130"/>
      <c r="E22" s="181"/>
      <c r="F22" s="130"/>
      <c r="G22" s="130"/>
      <c r="H22" s="182"/>
      <c r="I22" s="131"/>
      <c r="J22" s="277"/>
      <c r="K22" s="278"/>
      <c r="L22" s="51" t="str">
        <f t="shared" si="28"/>
        <v/>
      </c>
      <c r="M22" s="221" t="s">
        <v>151</v>
      </c>
      <c r="N22" s="221">
        <v>2.5</v>
      </c>
      <c r="O22" s="51" t="str">
        <f t="shared" si="29"/>
        <v>公斤</v>
      </c>
      <c r="P22" s="221" t="s">
        <v>158</v>
      </c>
      <c r="Q22" s="221">
        <v>3.5</v>
      </c>
      <c r="R22" s="51" t="str">
        <f t="shared" si="30"/>
        <v>公斤</v>
      </c>
      <c r="S22" s="300"/>
      <c r="T22" s="300"/>
      <c r="U22" s="51" t="str">
        <f t="shared" si="31"/>
        <v/>
      </c>
      <c r="V22" s="159"/>
      <c r="W22" s="159"/>
      <c r="X22" s="51" t="str">
        <f t="shared" si="32"/>
        <v/>
      </c>
      <c r="Y22" s="319" t="s">
        <v>117</v>
      </c>
      <c r="Z22" s="282">
        <v>0.5</v>
      </c>
      <c r="AA22" s="51" t="str">
        <f t="shared" si="33"/>
        <v>公斤</v>
      </c>
      <c r="AB22" s="136"/>
      <c r="AC22" s="331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338"/>
      <c r="B23" s="129"/>
      <c r="C23" s="130"/>
      <c r="D23" s="130"/>
      <c r="E23" s="181"/>
      <c r="F23" s="130"/>
      <c r="G23" s="130"/>
      <c r="H23" s="182"/>
      <c r="I23" s="131"/>
      <c r="J23" s="277"/>
      <c r="K23" s="278"/>
      <c r="L23" s="51" t="str">
        <f t="shared" si="28"/>
        <v/>
      </c>
      <c r="M23" s="221" t="s">
        <v>127</v>
      </c>
      <c r="N23" s="221">
        <v>0.5</v>
      </c>
      <c r="O23" s="51" t="str">
        <f t="shared" si="29"/>
        <v>公斤</v>
      </c>
      <c r="P23" s="240" t="s">
        <v>308</v>
      </c>
      <c r="Q23" s="221">
        <v>1.5</v>
      </c>
      <c r="R23" s="51" t="str">
        <f t="shared" si="30"/>
        <v>公斤</v>
      </c>
      <c r="S23" s="300"/>
      <c r="T23" s="300"/>
      <c r="U23" s="51" t="str">
        <f t="shared" si="31"/>
        <v/>
      </c>
      <c r="V23" s="159"/>
      <c r="W23" s="159"/>
      <c r="X23" s="51" t="str">
        <f t="shared" si="32"/>
        <v/>
      </c>
      <c r="Y23" s="319" t="s">
        <v>120</v>
      </c>
      <c r="Z23" s="282">
        <v>0.05</v>
      </c>
      <c r="AA23" s="51" t="str">
        <f t="shared" si="33"/>
        <v>公斤</v>
      </c>
      <c r="AB23" s="136"/>
      <c r="AC23" s="331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338"/>
      <c r="B24" s="129"/>
      <c r="C24" s="130"/>
      <c r="D24" s="130"/>
      <c r="E24" s="181"/>
      <c r="F24" s="130"/>
      <c r="G24" s="130"/>
      <c r="H24" s="182"/>
      <c r="I24" s="131"/>
      <c r="J24" s="277"/>
      <c r="K24" s="278"/>
      <c r="L24" s="51" t="str">
        <f t="shared" si="28"/>
        <v/>
      </c>
      <c r="M24" s="221" t="s">
        <v>116</v>
      </c>
      <c r="N24" s="221">
        <v>0.05</v>
      </c>
      <c r="O24" s="51" t="str">
        <f t="shared" si="29"/>
        <v>公斤</v>
      </c>
      <c r="P24" s="278"/>
      <c r="Q24" s="278"/>
      <c r="R24" s="51" t="str">
        <f t="shared" si="30"/>
        <v/>
      </c>
      <c r="S24" s="300"/>
      <c r="T24" s="300"/>
      <c r="U24" s="51" t="str">
        <f t="shared" si="31"/>
        <v/>
      </c>
      <c r="V24" s="159"/>
      <c r="W24" s="159"/>
      <c r="X24" s="51" t="str">
        <f t="shared" si="32"/>
        <v/>
      </c>
      <c r="Y24" s="300"/>
      <c r="Z24" s="300"/>
      <c r="AA24" s="51" t="str">
        <f t="shared" si="33"/>
        <v/>
      </c>
      <c r="AB24" s="136"/>
      <c r="AC24" s="331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339"/>
      <c r="B25" s="150"/>
      <c r="C25" s="185"/>
      <c r="D25" s="185"/>
      <c r="E25" s="186"/>
      <c r="F25" s="185"/>
      <c r="G25" s="185"/>
      <c r="H25" s="187"/>
      <c r="I25" s="188"/>
      <c r="J25" s="279"/>
      <c r="K25" s="280"/>
      <c r="L25" s="146" t="str">
        <f t="shared" si="28"/>
        <v/>
      </c>
      <c r="M25" s="291" t="s">
        <v>279</v>
      </c>
      <c r="N25" s="291">
        <v>0.05</v>
      </c>
      <c r="O25" s="146" t="str">
        <f t="shared" si="29"/>
        <v>公斤</v>
      </c>
      <c r="P25" s="280"/>
      <c r="Q25" s="280"/>
      <c r="R25" s="146" t="str">
        <f t="shared" si="30"/>
        <v/>
      </c>
      <c r="S25" s="315"/>
      <c r="T25" s="315"/>
      <c r="U25" s="146" t="str">
        <f t="shared" si="31"/>
        <v/>
      </c>
      <c r="V25" s="189"/>
      <c r="W25" s="189"/>
      <c r="X25" s="146" t="str">
        <f t="shared" si="32"/>
        <v/>
      </c>
      <c r="Y25" s="315"/>
      <c r="Z25" s="315"/>
      <c r="AA25" s="146" t="str">
        <f t="shared" si="33"/>
        <v/>
      </c>
      <c r="AB25" s="147"/>
      <c r="AC25" s="332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337" t="s">
        <v>396</v>
      </c>
      <c r="B26" s="148" t="s">
        <v>106</v>
      </c>
      <c r="C26" s="175">
        <v>5</v>
      </c>
      <c r="D26" s="176">
        <v>2.8</v>
      </c>
      <c r="E26" s="177">
        <v>2</v>
      </c>
      <c r="F26" s="149">
        <v>0</v>
      </c>
      <c r="G26" s="149">
        <v>0</v>
      </c>
      <c r="H26" s="178">
        <v>3.7</v>
      </c>
      <c r="I26" s="179">
        <v>807.1</v>
      </c>
      <c r="J26" s="281" t="s">
        <v>264</v>
      </c>
      <c r="K26" s="282"/>
      <c r="L26" s="132"/>
      <c r="M26" s="287" t="s">
        <v>161</v>
      </c>
      <c r="N26" s="282"/>
      <c r="O26" s="132"/>
      <c r="P26" s="304" t="s">
        <v>309</v>
      </c>
      <c r="Q26" s="305"/>
      <c r="R26" s="132"/>
      <c r="S26" s="287" t="s">
        <v>340</v>
      </c>
      <c r="T26" s="282"/>
      <c r="U26" s="132"/>
      <c r="V26" s="180" t="s">
        <v>133</v>
      </c>
      <c r="W26" s="180"/>
      <c r="X26" s="132"/>
      <c r="Y26" s="287" t="s">
        <v>236</v>
      </c>
      <c r="Z26" s="282"/>
      <c r="AA26" s="132"/>
      <c r="AB26" s="145" t="s">
        <v>111</v>
      </c>
      <c r="AC26" s="158"/>
      <c r="AD26" s="158"/>
      <c r="AE26" s="108" t="str">
        <f t="shared" ref="AE26" si="34">A26</f>
        <v>i2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蘿蔔燒肉</v>
      </c>
      <c r="AI26" s="59" t="str">
        <f>M27&amp;" "&amp;M28&amp;" "&amp;M29&amp;" "&amp;M30&amp;" "&amp;M31&amp;" "&amp;M32</f>
        <v xml:space="preserve">豬後腿肉 白蘿蔔 胡蘿蔔 大蒜  </v>
      </c>
      <c r="AJ26" s="59" t="str">
        <f>P26</f>
        <v>沙茶三鮮</v>
      </c>
      <c r="AK26" s="59" t="str">
        <f>P27&amp;" "&amp;P28&amp;" "&amp;P29&amp;" "&amp;P30&amp;" "&amp;P31&amp;" "&amp;P32</f>
        <v xml:space="preserve">魷魚圈 脆筍 玉冷凍玉米筍 胡蘿蔔 大蒜 </v>
      </c>
      <c r="AL26" s="59" t="str">
        <f>S26</f>
        <v>毛豆干丁</v>
      </c>
      <c r="AM26" s="59" t="str">
        <f>S27&amp;" "&amp;S28&amp;" "&amp;S29&amp;" "&amp;S30&amp;" "&amp;S31&amp;" "&amp;S32</f>
        <v xml:space="preserve">冷凍毛豆仁 豆干 胡蘿蔔 花生罐頭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魚干時蔬湯</v>
      </c>
      <c r="AQ26" s="59" t="str">
        <f>Y27&amp;" "&amp;Y28&amp;" "&amp;Y29&amp;" "&amp;Y30&amp;" "&amp;Y31&amp;" "&amp;Y32</f>
        <v xml:space="preserve">時蔬 小魚干 薑   </v>
      </c>
      <c r="AR26" s="88" t="str">
        <f>AB26</f>
        <v>點心</v>
      </c>
      <c r="AS26" s="88">
        <f>AC26</f>
        <v>0</v>
      </c>
      <c r="AT26" s="96">
        <f t="shared" ref="AT26" si="35">C26</f>
        <v>5</v>
      </c>
      <c r="AU26" s="96">
        <f t="shared" ref="AU26" si="36">H26</f>
        <v>3.7</v>
      </c>
      <c r="AV26" s="96">
        <f t="shared" ref="AV26" si="37">E26</f>
        <v>2</v>
      </c>
      <c r="AW26" s="96">
        <f t="shared" ref="AW26" si="38">D26</f>
        <v>2.8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807.1</v>
      </c>
    </row>
    <row r="27" spans="1:52" ht="16.5">
      <c r="A27" s="338"/>
      <c r="B27" s="129"/>
      <c r="C27" s="130"/>
      <c r="D27" s="130"/>
      <c r="E27" s="181"/>
      <c r="F27" s="130"/>
      <c r="G27" s="130"/>
      <c r="H27" s="182"/>
      <c r="I27" s="131"/>
      <c r="J27" s="276" t="s">
        <v>114</v>
      </c>
      <c r="K27" s="221">
        <v>7</v>
      </c>
      <c r="L27" s="51" t="str">
        <f t="shared" ref="L27:L74" si="42">IF(K27,"公斤","")</f>
        <v>公斤</v>
      </c>
      <c r="M27" s="221" t="s">
        <v>115</v>
      </c>
      <c r="N27" s="221">
        <v>6.5</v>
      </c>
      <c r="O27" s="51" t="str">
        <f t="shared" ref="O27:O74" si="43">IF(N27,"公斤","")</f>
        <v>公斤</v>
      </c>
      <c r="P27" s="306" t="s">
        <v>234</v>
      </c>
      <c r="Q27" s="306">
        <v>1.5</v>
      </c>
      <c r="R27" s="51" t="str">
        <f t="shared" ref="R27:R74" si="44">IF(Q27,"公斤","")</f>
        <v>公斤</v>
      </c>
      <c r="S27" s="300" t="s">
        <v>341</v>
      </c>
      <c r="T27" s="300">
        <v>1</v>
      </c>
      <c r="U27" s="51" t="str">
        <f t="shared" ref="U27:U74" si="45">IF(T27,"公斤","")</f>
        <v>公斤</v>
      </c>
      <c r="V27" s="159" t="s">
        <v>133</v>
      </c>
      <c r="W27" s="159">
        <v>7</v>
      </c>
      <c r="X27" s="51" t="str">
        <f t="shared" ref="X27:X74" si="46">IF(W27,"公斤","")</f>
        <v>公斤</v>
      </c>
      <c r="Y27" s="320" t="s">
        <v>1</v>
      </c>
      <c r="Z27" s="321">
        <v>3.5</v>
      </c>
      <c r="AA27" s="51" t="str">
        <f t="shared" ref="AA27:AA74" si="47">IF(Z27,"公斤","")</f>
        <v>公斤</v>
      </c>
      <c r="AB27" s="118" t="s">
        <v>111</v>
      </c>
      <c r="AC27" s="159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338"/>
      <c r="B28" s="129" t="s">
        <v>107</v>
      </c>
      <c r="C28" s="183">
        <v>5</v>
      </c>
      <c r="D28" s="130">
        <v>2.2999999999999998</v>
      </c>
      <c r="E28" s="181">
        <v>1.9</v>
      </c>
      <c r="F28" s="130">
        <v>0</v>
      </c>
      <c r="G28" s="130">
        <v>0</v>
      </c>
      <c r="H28" s="184">
        <v>2.8</v>
      </c>
      <c r="I28" s="131">
        <v>709.7</v>
      </c>
      <c r="J28" s="276" t="s">
        <v>166</v>
      </c>
      <c r="K28" s="221">
        <v>3</v>
      </c>
      <c r="L28" s="51" t="str">
        <f t="shared" si="42"/>
        <v>公斤</v>
      </c>
      <c r="M28" s="221" t="s">
        <v>121</v>
      </c>
      <c r="N28" s="221">
        <v>2.5</v>
      </c>
      <c r="O28" s="51" t="str">
        <f t="shared" si="43"/>
        <v>公斤</v>
      </c>
      <c r="P28" s="306" t="s">
        <v>224</v>
      </c>
      <c r="Q28" s="306">
        <v>3</v>
      </c>
      <c r="R28" s="51" t="str">
        <f t="shared" si="44"/>
        <v>公斤</v>
      </c>
      <c r="S28" s="300" t="s">
        <v>204</v>
      </c>
      <c r="T28" s="300">
        <v>3</v>
      </c>
      <c r="U28" s="51" t="str">
        <f t="shared" si="45"/>
        <v>公斤</v>
      </c>
      <c r="V28" s="154" t="s">
        <v>132</v>
      </c>
      <c r="W28" s="154">
        <v>0.05</v>
      </c>
      <c r="X28" s="51" t="str">
        <f t="shared" si="46"/>
        <v>公斤</v>
      </c>
      <c r="Y28" s="321" t="s">
        <v>373</v>
      </c>
      <c r="Z28" s="321">
        <v>0.5</v>
      </c>
      <c r="AA28" s="51" t="str">
        <f t="shared" si="47"/>
        <v>公斤</v>
      </c>
      <c r="AB28" s="136"/>
      <c r="AC28" s="159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338"/>
      <c r="B29" s="129"/>
      <c r="C29" s="130"/>
      <c r="D29" s="130"/>
      <c r="E29" s="181"/>
      <c r="F29" s="130"/>
      <c r="G29" s="130"/>
      <c r="H29" s="182"/>
      <c r="I29" s="131"/>
      <c r="J29" s="277"/>
      <c r="K29" s="278"/>
      <c r="L29" s="51" t="str">
        <f t="shared" si="42"/>
        <v/>
      </c>
      <c r="M29" s="221" t="s">
        <v>117</v>
      </c>
      <c r="N29" s="221">
        <v>0.5</v>
      </c>
      <c r="O29" s="51" t="str">
        <f t="shared" si="43"/>
        <v>公斤</v>
      </c>
      <c r="P29" s="306" t="s">
        <v>310</v>
      </c>
      <c r="Q29" s="306">
        <v>1.5</v>
      </c>
      <c r="R29" s="51" t="str">
        <f t="shared" si="44"/>
        <v>公斤</v>
      </c>
      <c r="S29" s="300" t="s">
        <v>117</v>
      </c>
      <c r="T29" s="300">
        <v>1</v>
      </c>
      <c r="U29" s="51" t="str">
        <f t="shared" si="45"/>
        <v>公斤</v>
      </c>
      <c r="V29" s="159"/>
      <c r="W29" s="159"/>
      <c r="X29" s="51" t="str">
        <f t="shared" si="46"/>
        <v/>
      </c>
      <c r="Y29" s="320" t="s">
        <v>120</v>
      </c>
      <c r="Z29" s="321">
        <v>0.05</v>
      </c>
      <c r="AA29" s="51" t="str">
        <f t="shared" si="47"/>
        <v>公斤</v>
      </c>
      <c r="AB29" s="136"/>
      <c r="AC29" s="159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338"/>
      <c r="B30" s="129"/>
      <c r="C30" s="130"/>
      <c r="D30" s="130"/>
      <c r="E30" s="181"/>
      <c r="F30" s="130"/>
      <c r="G30" s="130"/>
      <c r="H30" s="182"/>
      <c r="I30" s="131"/>
      <c r="J30" s="277"/>
      <c r="K30" s="278"/>
      <c r="L30" s="51" t="str">
        <f t="shared" si="42"/>
        <v/>
      </c>
      <c r="M30" s="221" t="s">
        <v>116</v>
      </c>
      <c r="N30" s="221">
        <v>0.05</v>
      </c>
      <c r="O30" s="51" t="str">
        <f t="shared" si="43"/>
        <v>公斤</v>
      </c>
      <c r="P30" s="303" t="s">
        <v>117</v>
      </c>
      <c r="Q30" s="303">
        <v>0.5</v>
      </c>
      <c r="R30" s="51" t="str">
        <f t="shared" si="44"/>
        <v>公斤</v>
      </c>
      <c r="S30" s="300" t="s">
        <v>342</v>
      </c>
      <c r="T30" s="300">
        <v>1</v>
      </c>
      <c r="U30" s="51" t="str">
        <f t="shared" si="45"/>
        <v>公斤</v>
      </c>
      <c r="V30" s="159"/>
      <c r="W30" s="159"/>
      <c r="X30" s="51" t="str">
        <f t="shared" si="46"/>
        <v/>
      </c>
      <c r="Y30" s="322"/>
      <c r="Z30" s="323"/>
      <c r="AA30" s="51" t="str">
        <f t="shared" si="47"/>
        <v/>
      </c>
      <c r="AB30" s="136"/>
      <c r="AC30" s="159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338"/>
      <c r="B31" s="129"/>
      <c r="C31" s="130"/>
      <c r="D31" s="130"/>
      <c r="E31" s="181"/>
      <c r="F31" s="130"/>
      <c r="G31" s="130"/>
      <c r="H31" s="182"/>
      <c r="I31" s="131"/>
      <c r="J31" s="277"/>
      <c r="K31" s="278"/>
      <c r="L31" s="51" t="str">
        <f t="shared" si="42"/>
        <v/>
      </c>
      <c r="M31" s="292"/>
      <c r="N31" s="292"/>
      <c r="O31" s="51" t="str">
        <f t="shared" si="43"/>
        <v/>
      </c>
      <c r="P31" s="306" t="s">
        <v>116</v>
      </c>
      <c r="Q31" s="306">
        <v>0.05</v>
      </c>
      <c r="R31" s="51" t="str">
        <f t="shared" si="44"/>
        <v>公斤</v>
      </c>
      <c r="S31" s="300"/>
      <c r="T31" s="300"/>
      <c r="U31" s="51" t="str">
        <f t="shared" si="45"/>
        <v/>
      </c>
      <c r="V31" s="159"/>
      <c r="W31" s="159"/>
      <c r="X31" s="51" t="str">
        <f t="shared" si="46"/>
        <v/>
      </c>
      <c r="Y31" s="278"/>
      <c r="Z31" s="278"/>
      <c r="AA31" s="51" t="str">
        <f t="shared" si="47"/>
        <v/>
      </c>
      <c r="AB31" s="136"/>
      <c r="AC31" s="159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339"/>
      <c r="B32" s="150"/>
      <c r="C32" s="185"/>
      <c r="D32" s="185"/>
      <c r="E32" s="186"/>
      <c r="F32" s="185"/>
      <c r="G32" s="185"/>
      <c r="H32" s="187"/>
      <c r="I32" s="188"/>
      <c r="J32" s="279"/>
      <c r="K32" s="280"/>
      <c r="L32" s="146" t="str">
        <f t="shared" si="42"/>
        <v/>
      </c>
      <c r="M32" s="280"/>
      <c r="N32" s="280"/>
      <c r="O32" s="146" t="str">
        <f t="shared" si="43"/>
        <v/>
      </c>
      <c r="P32" s="293"/>
      <c r="Q32" s="293"/>
      <c r="R32" s="146" t="str">
        <f t="shared" si="44"/>
        <v/>
      </c>
      <c r="S32" s="315"/>
      <c r="T32" s="315"/>
      <c r="U32" s="146" t="str">
        <f t="shared" si="45"/>
        <v/>
      </c>
      <c r="V32" s="189"/>
      <c r="W32" s="189"/>
      <c r="X32" s="146" t="str">
        <f t="shared" si="46"/>
        <v/>
      </c>
      <c r="Y32" s="280"/>
      <c r="Z32" s="280"/>
      <c r="AA32" s="146" t="str">
        <f t="shared" si="47"/>
        <v/>
      </c>
      <c r="AB32" s="147"/>
      <c r="AC32" s="159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337" t="s">
        <v>397</v>
      </c>
      <c r="B33" s="148" t="s">
        <v>106</v>
      </c>
      <c r="C33" s="175">
        <v>4.3</v>
      </c>
      <c r="D33" s="176">
        <v>2.7</v>
      </c>
      <c r="E33" s="177">
        <v>2.2000000000000002</v>
      </c>
      <c r="F33" s="149">
        <v>0</v>
      </c>
      <c r="G33" s="149">
        <v>0.1</v>
      </c>
      <c r="H33" s="178">
        <v>3.3</v>
      </c>
      <c r="I33" s="179">
        <v>730.6</v>
      </c>
      <c r="J33" s="281" t="s">
        <v>265</v>
      </c>
      <c r="K33" s="282"/>
      <c r="L33" s="132"/>
      <c r="M33" s="287" t="s">
        <v>280</v>
      </c>
      <c r="N33" s="282"/>
      <c r="O33" s="132"/>
      <c r="P33" s="287" t="s">
        <v>311</v>
      </c>
      <c r="Q33" s="282"/>
      <c r="R33" s="132"/>
      <c r="S33" s="287" t="s">
        <v>216</v>
      </c>
      <c r="T33" s="282"/>
      <c r="U33" s="132"/>
      <c r="V33" s="180" t="s">
        <v>133</v>
      </c>
      <c r="W33" s="180"/>
      <c r="X33" s="132"/>
      <c r="Y33" s="287" t="s">
        <v>374</v>
      </c>
      <c r="Z33" s="282"/>
      <c r="AA33" s="132"/>
      <c r="AB33" s="145" t="s">
        <v>111</v>
      </c>
      <c r="AC33" s="330"/>
      <c r="AD33" s="135"/>
      <c r="AE33" s="108" t="str">
        <f t="shared" ref="AE33" si="48">A33</f>
        <v>i3</v>
      </c>
      <c r="AF33" s="59" t="str">
        <f>J33</f>
        <v>咖哩烏龍麵</v>
      </c>
      <c r="AG33" s="59" t="str">
        <f>J34&amp;" "&amp;J35&amp;" "&amp;J36&amp;" "&amp;J37&amp;" "&amp;J38&amp;" "&amp;J39</f>
        <v xml:space="preserve">烏龍麵     </v>
      </c>
      <c r="AH33" s="59" t="str">
        <f>M33</f>
        <v>咖哩肉片</v>
      </c>
      <c r="AI33" s="59" t="str">
        <f>M34&amp;" "&amp;M35&amp;" "&amp;M36&amp;" "&amp;M37&amp;" "&amp;M38&amp;" "&amp;M39</f>
        <v xml:space="preserve">豬後腿肉 洋蔥 胡蘿蔔 南瓜 咖哩粉 </v>
      </c>
      <c r="AJ33" s="59" t="str">
        <f>P33</f>
        <v>海結豆干</v>
      </c>
      <c r="AK33" s="59" t="str">
        <f>P34&amp;" "&amp;P35&amp;" "&amp;P36&amp;" "&amp;P37&amp;" "&amp;P38&amp;" "&amp;P39</f>
        <v xml:space="preserve">豆干 乾海結 芝麻(熟)   </v>
      </c>
      <c r="AL33" s="59" t="str">
        <f>S33</f>
        <v>肉絲季豆</v>
      </c>
      <c r="AM33" s="59" t="str">
        <f>S34&amp;" "&amp;S35&amp;" "&amp;S36&amp;" "&amp;S37&amp;" "&amp;S38&amp;" "&amp;S39</f>
        <v xml:space="preserve">豬後腿肉 冷凍菜豆(莢) 大蒜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味噌湯</v>
      </c>
      <c r="AQ33" s="59" t="str">
        <f>Y34&amp;" "&amp;Y35&amp;" "&amp;Y36&amp;" "&amp;Y37&amp;" "&amp;Y38&amp;" "&amp;Y39</f>
        <v xml:space="preserve">時蔬 薑 柴魚片   </v>
      </c>
      <c r="AR33" s="88" t="str">
        <f>AB33</f>
        <v>點心</v>
      </c>
      <c r="AS33" s="88">
        <f>AC33</f>
        <v>0</v>
      </c>
      <c r="AT33" s="96">
        <f t="shared" ref="AT33" si="49">C33</f>
        <v>4.3</v>
      </c>
      <c r="AU33" s="96">
        <f t="shared" ref="AU33" si="50">H33</f>
        <v>3.3</v>
      </c>
      <c r="AV33" s="96">
        <f t="shared" ref="AV33" si="51">E33</f>
        <v>2.2000000000000002</v>
      </c>
      <c r="AW33" s="96">
        <f t="shared" ref="AW33" si="52">D33</f>
        <v>2.7</v>
      </c>
      <c r="AX33" s="96">
        <f t="shared" ref="AX33" si="53">F33</f>
        <v>0</v>
      </c>
      <c r="AY33" s="96">
        <f t="shared" ref="AY33" si="54">G33</f>
        <v>0.1</v>
      </c>
      <c r="AZ33" s="96">
        <f t="shared" ref="AZ33" si="55">I33</f>
        <v>730.6</v>
      </c>
    </row>
    <row r="34" spans="1:52" ht="16.5">
      <c r="A34" s="338"/>
      <c r="B34" s="129"/>
      <c r="C34" s="130"/>
      <c r="D34" s="130"/>
      <c r="E34" s="181"/>
      <c r="F34" s="130"/>
      <c r="G34" s="130"/>
      <c r="H34" s="182"/>
      <c r="I34" s="131"/>
      <c r="J34" s="276" t="s">
        <v>266</v>
      </c>
      <c r="K34" s="221">
        <v>12</v>
      </c>
      <c r="L34" s="51" t="str">
        <f t="shared" ref="L34:L81" si="56">IF(K34,"公斤","")</f>
        <v>公斤</v>
      </c>
      <c r="M34" s="221" t="s">
        <v>217</v>
      </c>
      <c r="N34" s="221">
        <v>6</v>
      </c>
      <c r="O34" s="51" t="str">
        <f t="shared" ref="O34:O81" si="57">IF(N34,"公斤","")</f>
        <v>公斤</v>
      </c>
      <c r="P34" s="232" t="s">
        <v>204</v>
      </c>
      <c r="Q34" s="232">
        <v>5</v>
      </c>
      <c r="R34" s="51" t="str">
        <f t="shared" ref="R34:R81" si="58">IF(Q34,"公斤","")</f>
        <v>公斤</v>
      </c>
      <c r="S34" s="300" t="s">
        <v>217</v>
      </c>
      <c r="T34" s="300">
        <v>1</v>
      </c>
      <c r="U34" s="51" t="str">
        <f t="shared" ref="U34:U81" si="59">IF(T34,"公斤","")</f>
        <v>公斤</v>
      </c>
      <c r="V34" s="159" t="s">
        <v>133</v>
      </c>
      <c r="W34" s="159">
        <v>7</v>
      </c>
      <c r="X34" s="51" t="str">
        <f t="shared" ref="X34:X81" si="60">IF(W34,"公斤","")</f>
        <v>公斤</v>
      </c>
      <c r="Y34" s="320" t="s">
        <v>154</v>
      </c>
      <c r="Z34" s="321">
        <v>4</v>
      </c>
      <c r="AA34" s="51" t="str">
        <f t="shared" ref="AA34:AA81" si="61">IF(Z34,"公斤","")</f>
        <v>公斤</v>
      </c>
      <c r="AB34" s="118" t="s">
        <v>111</v>
      </c>
      <c r="AC34" s="331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338"/>
      <c r="B35" s="129" t="s">
        <v>107</v>
      </c>
      <c r="C35" s="183">
        <v>4.3</v>
      </c>
      <c r="D35" s="130">
        <v>2.4</v>
      </c>
      <c r="E35" s="181">
        <v>1.8</v>
      </c>
      <c r="F35" s="130">
        <v>0</v>
      </c>
      <c r="G35" s="130">
        <v>0.1</v>
      </c>
      <c r="H35" s="184">
        <v>3</v>
      </c>
      <c r="I35" s="131">
        <v>681.4</v>
      </c>
      <c r="J35" s="276"/>
      <c r="K35" s="221"/>
      <c r="L35" s="51" t="str">
        <f t="shared" si="56"/>
        <v/>
      </c>
      <c r="M35" s="221" t="s">
        <v>158</v>
      </c>
      <c r="N35" s="221">
        <v>2</v>
      </c>
      <c r="O35" s="51" t="str">
        <f t="shared" si="57"/>
        <v>公斤</v>
      </c>
      <c r="P35" s="232" t="s">
        <v>223</v>
      </c>
      <c r="Q35" s="232">
        <v>1.3</v>
      </c>
      <c r="R35" s="51" t="str">
        <f t="shared" si="58"/>
        <v>公斤</v>
      </c>
      <c r="S35" s="300" t="s">
        <v>178</v>
      </c>
      <c r="T35" s="300">
        <v>4.5</v>
      </c>
      <c r="U35" s="51" t="str">
        <f t="shared" si="59"/>
        <v>公斤</v>
      </c>
      <c r="V35" s="154" t="s">
        <v>132</v>
      </c>
      <c r="W35" s="154">
        <v>0.05</v>
      </c>
      <c r="X35" s="51" t="str">
        <f t="shared" si="60"/>
        <v>公斤</v>
      </c>
      <c r="Y35" s="321" t="s">
        <v>120</v>
      </c>
      <c r="Z35" s="321">
        <v>0.05</v>
      </c>
      <c r="AA35" s="51" t="str">
        <f t="shared" si="61"/>
        <v>公斤</v>
      </c>
      <c r="AB35" s="136"/>
      <c r="AC35" s="331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338"/>
      <c r="B36" s="129"/>
      <c r="C36" s="130"/>
      <c r="D36" s="130"/>
      <c r="E36" s="181"/>
      <c r="F36" s="130"/>
      <c r="G36" s="130"/>
      <c r="H36" s="182"/>
      <c r="I36" s="131"/>
      <c r="J36" s="277"/>
      <c r="K36" s="278"/>
      <c r="L36" s="51" t="str">
        <f t="shared" si="56"/>
        <v/>
      </c>
      <c r="M36" s="221" t="s">
        <v>117</v>
      </c>
      <c r="N36" s="221">
        <v>1</v>
      </c>
      <c r="O36" s="51" t="str">
        <f t="shared" si="57"/>
        <v>公斤</v>
      </c>
      <c r="P36" s="232" t="s">
        <v>168</v>
      </c>
      <c r="Q36" s="232">
        <v>0.1</v>
      </c>
      <c r="R36" s="51" t="str">
        <f t="shared" si="58"/>
        <v>公斤</v>
      </c>
      <c r="S36" s="300" t="s">
        <v>116</v>
      </c>
      <c r="T36" s="300">
        <v>0.05</v>
      </c>
      <c r="U36" s="51" t="str">
        <f t="shared" si="59"/>
        <v>公斤</v>
      </c>
      <c r="V36" s="159"/>
      <c r="W36" s="159"/>
      <c r="X36" s="51" t="str">
        <f t="shared" si="60"/>
        <v/>
      </c>
      <c r="Y36" s="320" t="s">
        <v>160</v>
      </c>
      <c r="Z36" s="321"/>
      <c r="AA36" s="51" t="str">
        <f t="shared" si="61"/>
        <v/>
      </c>
      <c r="AB36" s="136"/>
      <c r="AC36" s="331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338"/>
      <c r="B37" s="129"/>
      <c r="C37" s="130"/>
      <c r="D37" s="130"/>
      <c r="E37" s="181"/>
      <c r="F37" s="130"/>
      <c r="G37" s="130"/>
      <c r="H37" s="182"/>
      <c r="I37" s="131"/>
      <c r="J37" s="277"/>
      <c r="K37" s="278"/>
      <c r="L37" s="51" t="str">
        <f t="shared" si="56"/>
        <v/>
      </c>
      <c r="M37" s="221" t="s">
        <v>174</v>
      </c>
      <c r="N37" s="221">
        <v>2.5</v>
      </c>
      <c r="O37" s="51" t="str">
        <f t="shared" si="57"/>
        <v>公斤</v>
      </c>
      <c r="P37" s="232"/>
      <c r="Q37" s="232"/>
      <c r="R37" s="51" t="str">
        <f t="shared" si="58"/>
        <v/>
      </c>
      <c r="S37" s="300"/>
      <c r="T37" s="300"/>
      <c r="U37" s="51" t="str">
        <f t="shared" si="59"/>
        <v/>
      </c>
      <c r="V37" s="159"/>
      <c r="W37" s="159"/>
      <c r="X37" s="51" t="str">
        <f t="shared" si="60"/>
        <v/>
      </c>
      <c r="Y37" s="322"/>
      <c r="Z37" s="323"/>
      <c r="AA37" s="51" t="str">
        <f t="shared" si="61"/>
        <v/>
      </c>
      <c r="AB37" s="136"/>
      <c r="AC37" s="331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338"/>
      <c r="B38" s="129"/>
      <c r="C38" s="130"/>
      <c r="D38" s="130"/>
      <c r="E38" s="181"/>
      <c r="F38" s="130"/>
      <c r="G38" s="130"/>
      <c r="H38" s="182"/>
      <c r="I38" s="131"/>
      <c r="J38" s="277"/>
      <c r="K38" s="278"/>
      <c r="L38" s="51" t="str">
        <f t="shared" si="56"/>
        <v/>
      </c>
      <c r="M38" s="278" t="s">
        <v>199</v>
      </c>
      <c r="N38" s="278"/>
      <c r="O38" s="51" t="str">
        <f t="shared" si="57"/>
        <v/>
      </c>
      <c r="P38" s="232"/>
      <c r="Q38" s="232"/>
      <c r="R38" s="51" t="str">
        <f t="shared" si="58"/>
        <v/>
      </c>
      <c r="S38" s="300"/>
      <c r="T38" s="300"/>
      <c r="U38" s="51" t="str">
        <f t="shared" si="59"/>
        <v/>
      </c>
      <c r="V38" s="159"/>
      <c r="W38" s="159"/>
      <c r="X38" s="51" t="str">
        <f t="shared" si="60"/>
        <v/>
      </c>
      <c r="Y38" s="278"/>
      <c r="Z38" s="278"/>
      <c r="AA38" s="51" t="str">
        <f t="shared" si="61"/>
        <v/>
      </c>
      <c r="AB38" s="136"/>
      <c r="AC38" s="331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339"/>
      <c r="B39" s="150"/>
      <c r="C39" s="185"/>
      <c r="D39" s="185"/>
      <c r="E39" s="186"/>
      <c r="F39" s="185"/>
      <c r="G39" s="185"/>
      <c r="H39" s="187"/>
      <c r="I39" s="188"/>
      <c r="J39" s="279"/>
      <c r="K39" s="280"/>
      <c r="L39" s="146" t="str">
        <f t="shared" si="56"/>
        <v/>
      </c>
      <c r="M39" s="280"/>
      <c r="N39" s="280"/>
      <c r="O39" s="146" t="str">
        <f t="shared" si="57"/>
        <v/>
      </c>
      <c r="P39" s="293"/>
      <c r="Q39" s="293"/>
      <c r="R39" s="146" t="str">
        <f t="shared" si="58"/>
        <v/>
      </c>
      <c r="S39" s="315"/>
      <c r="T39" s="315"/>
      <c r="U39" s="146" t="str">
        <f t="shared" si="59"/>
        <v/>
      </c>
      <c r="V39" s="189"/>
      <c r="W39" s="189"/>
      <c r="X39" s="146" t="str">
        <f t="shared" si="60"/>
        <v/>
      </c>
      <c r="Y39" s="280"/>
      <c r="Z39" s="280"/>
      <c r="AA39" s="146" t="str">
        <f t="shared" si="61"/>
        <v/>
      </c>
      <c r="AB39" s="147"/>
      <c r="AC39" s="332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337" t="s">
        <v>398</v>
      </c>
      <c r="B40" s="148" t="s">
        <v>106</v>
      </c>
      <c r="C40" s="175">
        <v>7</v>
      </c>
      <c r="D40" s="176">
        <v>2.5</v>
      </c>
      <c r="E40" s="177">
        <v>2.6</v>
      </c>
      <c r="F40" s="149">
        <v>0</v>
      </c>
      <c r="G40" s="149">
        <v>0</v>
      </c>
      <c r="H40" s="178">
        <v>2.5</v>
      </c>
      <c r="I40" s="179">
        <v>857.9</v>
      </c>
      <c r="J40" s="281" t="s">
        <v>264</v>
      </c>
      <c r="K40" s="282"/>
      <c r="L40" s="132"/>
      <c r="M40" s="287" t="s">
        <v>281</v>
      </c>
      <c r="N40" s="282"/>
      <c r="O40" s="132"/>
      <c r="P40" s="304" t="s">
        <v>312</v>
      </c>
      <c r="Q40" s="282"/>
      <c r="R40" s="132"/>
      <c r="S40" s="287" t="s">
        <v>343</v>
      </c>
      <c r="T40" s="282"/>
      <c r="U40" s="132"/>
      <c r="V40" s="180" t="s">
        <v>133</v>
      </c>
      <c r="W40" s="180"/>
      <c r="X40" s="132"/>
      <c r="Y40" s="304" t="s">
        <v>375</v>
      </c>
      <c r="Z40" s="282"/>
      <c r="AA40" s="132"/>
      <c r="AB40" s="145" t="s">
        <v>111</v>
      </c>
      <c r="AC40" s="135"/>
      <c r="AD40" s="135" t="s">
        <v>139</v>
      </c>
      <c r="AE40" s="108" t="str">
        <f t="shared" ref="AE40" si="62">A40</f>
        <v>i4</v>
      </c>
      <c r="AF40" s="59" t="str">
        <f>J40</f>
        <v>糙米飯</v>
      </c>
      <c r="AG40" s="59" t="str">
        <f>J41&amp;" "&amp;J42&amp;" "&amp;J43&amp;" "&amp;J44&amp;" "&amp;J45&amp;" "&amp;J46</f>
        <v xml:space="preserve">米 糙米    </v>
      </c>
      <c r="AH40" s="59" t="str">
        <f>M40</f>
        <v>打拋豬</v>
      </c>
      <c r="AI40" s="59" t="str">
        <f>M41&amp;" "&amp;M42&amp;" "&amp;M43&amp;" "&amp;M44&amp;" "&amp;M45&amp;" "&amp;M46</f>
        <v xml:space="preserve">豬絞肉 豆薯 九層塔 洋蔥 大番茄 </v>
      </c>
      <c r="AJ40" s="59" t="str">
        <f>P40</f>
        <v>鮮菇凍腐</v>
      </c>
      <c r="AK40" s="59" t="str">
        <f>P41&amp;" "&amp;P42&amp;" "&amp;P43&amp;" "&amp;P44&amp;" "&amp;P45&amp;" "&amp;P46</f>
        <v xml:space="preserve">凍豆腐 杏鮑菇 乾香菇 大蒜 胡蘿蔔 </v>
      </c>
      <c r="AL40" s="59" t="str">
        <f>S40</f>
        <v>蛋酥白菜</v>
      </c>
      <c r="AM40" s="59" t="str">
        <f>S41&amp;" "&amp;S42&amp;" "&amp;S43&amp;" "&amp;S44&amp;" "&amp;S45&amp;" "&amp;S46</f>
        <v xml:space="preserve">結球白菜 胡蘿蔔 雞蛋 大蒜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珍珠奶茶</v>
      </c>
      <c r="AQ40" s="59" t="str">
        <f>Y41&amp;" "&amp;Y42&amp;" "&amp;Y43&amp;" "&amp;Y44&amp;" "&amp;Y45&amp;" "&amp;Y46</f>
        <v xml:space="preserve">粉圓 紅砂糖 紅茶包 奶粉  </v>
      </c>
      <c r="AR40" s="88" t="str">
        <f>AB40</f>
        <v>點心</v>
      </c>
      <c r="AS40" s="88">
        <f>AC40</f>
        <v>0</v>
      </c>
      <c r="AT40" s="96">
        <f t="shared" ref="AT40" si="63">C40</f>
        <v>7</v>
      </c>
      <c r="AU40" s="96">
        <f t="shared" ref="AU40" si="64">H40</f>
        <v>2.5</v>
      </c>
      <c r="AV40" s="96">
        <f t="shared" ref="AV40" si="65">E40</f>
        <v>2.6</v>
      </c>
      <c r="AW40" s="96">
        <f t="shared" ref="AW40" si="66">D40</f>
        <v>2.5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857.9</v>
      </c>
    </row>
    <row r="41" spans="1:52" ht="16.5">
      <c r="A41" s="338"/>
      <c r="B41" s="129"/>
      <c r="C41" s="130"/>
      <c r="D41" s="130"/>
      <c r="E41" s="181"/>
      <c r="F41" s="130"/>
      <c r="G41" s="130"/>
      <c r="H41" s="182"/>
      <c r="I41" s="131"/>
      <c r="J41" s="276" t="s">
        <v>114</v>
      </c>
      <c r="K41" s="221">
        <v>7</v>
      </c>
      <c r="L41" s="51" t="str">
        <f t="shared" ref="L41:L88" si="70">IF(K41,"公斤","")</f>
        <v>公斤</v>
      </c>
      <c r="M41" s="221" t="s">
        <v>162</v>
      </c>
      <c r="N41" s="221">
        <v>6</v>
      </c>
      <c r="O41" s="51" t="str">
        <f t="shared" ref="O41:O88" si="71">IF(N41,"公斤","")</f>
        <v>公斤</v>
      </c>
      <c r="P41" s="306" t="s">
        <v>258</v>
      </c>
      <c r="Q41" s="306">
        <v>5</v>
      </c>
      <c r="R41" s="51" t="str">
        <f t="shared" ref="R41:R88" si="72">IF(Q41,"公斤","")</f>
        <v>公斤</v>
      </c>
      <c r="S41" s="300" t="s">
        <v>155</v>
      </c>
      <c r="T41" s="300">
        <v>6</v>
      </c>
      <c r="U41" s="51" t="str">
        <f t="shared" ref="U41:U88" si="73">IF(T41,"公斤","")</f>
        <v>公斤</v>
      </c>
      <c r="V41" s="159" t="s">
        <v>133</v>
      </c>
      <c r="W41" s="159">
        <v>7</v>
      </c>
      <c r="X41" s="51" t="str">
        <f t="shared" ref="X41:X88" si="74">IF(W41,"公斤","")</f>
        <v>公斤</v>
      </c>
      <c r="Y41" s="320" t="s">
        <v>376</v>
      </c>
      <c r="Z41" s="321">
        <v>3</v>
      </c>
      <c r="AA41" s="51" t="str">
        <f t="shared" ref="AA41:AA88" si="75">IF(Z41,"公斤","")</f>
        <v>公斤</v>
      </c>
      <c r="AB41" s="118" t="s">
        <v>111</v>
      </c>
      <c r="AC41" s="133"/>
      <c r="AD41" s="133" t="s">
        <v>139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338"/>
      <c r="B42" s="129" t="s">
        <v>107</v>
      </c>
      <c r="C42" s="183">
        <v>7</v>
      </c>
      <c r="D42" s="130">
        <v>1.9</v>
      </c>
      <c r="E42" s="181">
        <v>1.5</v>
      </c>
      <c r="F42" s="130">
        <v>0</v>
      </c>
      <c r="G42" s="130">
        <v>0</v>
      </c>
      <c r="H42" s="184">
        <v>2.2999999999999998</v>
      </c>
      <c r="I42" s="131">
        <v>788</v>
      </c>
      <c r="J42" s="276" t="s">
        <v>166</v>
      </c>
      <c r="K42" s="221">
        <v>3</v>
      </c>
      <c r="L42" s="51" t="str">
        <f t="shared" si="70"/>
        <v>公斤</v>
      </c>
      <c r="M42" s="221" t="s">
        <v>196</v>
      </c>
      <c r="N42" s="221">
        <v>3</v>
      </c>
      <c r="O42" s="51" t="str">
        <f t="shared" si="71"/>
        <v>公斤</v>
      </c>
      <c r="P42" s="232" t="s">
        <v>143</v>
      </c>
      <c r="Q42" s="232">
        <v>2</v>
      </c>
      <c r="R42" s="51" t="str">
        <f t="shared" si="72"/>
        <v>公斤</v>
      </c>
      <c r="S42" s="300" t="s">
        <v>117</v>
      </c>
      <c r="T42" s="300">
        <v>0.5</v>
      </c>
      <c r="U42" s="51" t="str">
        <f t="shared" si="73"/>
        <v>公斤</v>
      </c>
      <c r="V42" s="154" t="s">
        <v>132</v>
      </c>
      <c r="W42" s="154">
        <v>0.05</v>
      </c>
      <c r="X42" s="51" t="str">
        <f t="shared" si="74"/>
        <v>公斤</v>
      </c>
      <c r="Y42" s="321" t="s">
        <v>140</v>
      </c>
      <c r="Z42" s="321">
        <v>1</v>
      </c>
      <c r="AA42" s="51" t="str">
        <f t="shared" si="75"/>
        <v>公斤</v>
      </c>
      <c r="AB42" s="136"/>
      <c r="AC42" s="133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338"/>
      <c r="B43" s="129"/>
      <c r="C43" s="130"/>
      <c r="D43" s="130"/>
      <c r="E43" s="181"/>
      <c r="F43" s="130"/>
      <c r="G43" s="130"/>
      <c r="H43" s="182"/>
      <c r="I43" s="131"/>
      <c r="J43" s="277"/>
      <c r="K43" s="278"/>
      <c r="L43" s="51" t="str">
        <f t="shared" si="70"/>
        <v/>
      </c>
      <c r="M43" s="221" t="s">
        <v>126</v>
      </c>
      <c r="N43" s="221">
        <v>0.2</v>
      </c>
      <c r="O43" s="51" t="str">
        <f t="shared" si="71"/>
        <v>公斤</v>
      </c>
      <c r="P43" s="232" t="s">
        <v>141</v>
      </c>
      <c r="Q43" s="232">
        <v>0.01</v>
      </c>
      <c r="R43" s="51" t="str">
        <f t="shared" si="72"/>
        <v>公斤</v>
      </c>
      <c r="S43" s="300" t="s">
        <v>118</v>
      </c>
      <c r="T43" s="300">
        <v>1</v>
      </c>
      <c r="U43" s="51" t="str">
        <f t="shared" si="73"/>
        <v>公斤</v>
      </c>
      <c r="V43" s="159"/>
      <c r="W43" s="159"/>
      <c r="X43" s="51" t="str">
        <f t="shared" si="74"/>
        <v/>
      </c>
      <c r="Y43" s="320" t="s">
        <v>377</v>
      </c>
      <c r="Z43" s="321"/>
      <c r="AA43" s="51" t="str">
        <f t="shared" si="75"/>
        <v/>
      </c>
      <c r="AB43" s="136"/>
      <c r="AC43" s="133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338"/>
      <c r="B44" s="129"/>
      <c r="C44" s="130"/>
      <c r="D44" s="130"/>
      <c r="E44" s="181"/>
      <c r="F44" s="130"/>
      <c r="G44" s="130"/>
      <c r="H44" s="182"/>
      <c r="I44" s="131"/>
      <c r="J44" s="277"/>
      <c r="K44" s="278"/>
      <c r="L44" s="51" t="str">
        <f t="shared" si="70"/>
        <v/>
      </c>
      <c r="M44" s="221" t="s">
        <v>158</v>
      </c>
      <c r="N44" s="221">
        <v>1</v>
      </c>
      <c r="O44" s="51" t="str">
        <f t="shared" si="71"/>
        <v>公斤</v>
      </c>
      <c r="P44" s="232" t="s">
        <v>116</v>
      </c>
      <c r="Q44" s="232">
        <v>0.05</v>
      </c>
      <c r="R44" s="51" t="str">
        <f t="shared" si="72"/>
        <v>公斤</v>
      </c>
      <c r="S44" s="300" t="s">
        <v>177</v>
      </c>
      <c r="T44" s="300">
        <v>0.05</v>
      </c>
      <c r="U44" s="51" t="str">
        <f t="shared" si="73"/>
        <v>公斤</v>
      </c>
      <c r="V44" s="159"/>
      <c r="W44" s="159"/>
      <c r="X44" s="51" t="str">
        <f t="shared" si="74"/>
        <v/>
      </c>
      <c r="Y44" s="324" t="s">
        <v>378</v>
      </c>
      <c r="Z44" s="325">
        <v>1</v>
      </c>
      <c r="AA44" s="51" t="str">
        <f t="shared" si="75"/>
        <v>公斤</v>
      </c>
      <c r="AB44" s="136"/>
      <c r="AC44" s="133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338"/>
      <c r="B45" s="129"/>
      <c r="C45" s="130"/>
      <c r="D45" s="130"/>
      <c r="E45" s="181"/>
      <c r="F45" s="130"/>
      <c r="G45" s="130"/>
      <c r="H45" s="182"/>
      <c r="I45" s="131"/>
      <c r="J45" s="277"/>
      <c r="K45" s="278"/>
      <c r="L45" s="51" t="str">
        <f t="shared" si="70"/>
        <v/>
      </c>
      <c r="M45" s="278" t="s">
        <v>282</v>
      </c>
      <c r="N45" s="278">
        <v>1</v>
      </c>
      <c r="O45" s="51" t="str">
        <f t="shared" si="71"/>
        <v>公斤</v>
      </c>
      <c r="P45" s="232" t="s">
        <v>117</v>
      </c>
      <c r="Q45" s="232">
        <v>0.5</v>
      </c>
      <c r="R45" s="51" t="str">
        <f t="shared" si="72"/>
        <v>公斤</v>
      </c>
      <c r="S45" s="300"/>
      <c r="T45" s="300"/>
      <c r="U45" s="51" t="str">
        <f t="shared" si="73"/>
        <v/>
      </c>
      <c r="V45" s="159"/>
      <c r="W45" s="159"/>
      <c r="X45" s="51" t="str">
        <f t="shared" si="74"/>
        <v/>
      </c>
      <c r="Y45" s="278"/>
      <c r="Z45" s="278"/>
      <c r="AA45" s="51" t="str">
        <f t="shared" si="75"/>
        <v/>
      </c>
      <c r="AB45" s="136"/>
      <c r="AC45" s="133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339"/>
      <c r="B46" s="150"/>
      <c r="C46" s="185"/>
      <c r="D46" s="185"/>
      <c r="E46" s="186"/>
      <c r="F46" s="185"/>
      <c r="G46" s="185"/>
      <c r="H46" s="187"/>
      <c r="I46" s="188"/>
      <c r="J46" s="279"/>
      <c r="K46" s="280"/>
      <c r="L46" s="146" t="str">
        <f t="shared" si="70"/>
        <v/>
      </c>
      <c r="M46" s="280"/>
      <c r="N46" s="280"/>
      <c r="O46" s="146" t="str">
        <f t="shared" si="71"/>
        <v/>
      </c>
      <c r="P46" s="293"/>
      <c r="Q46" s="293"/>
      <c r="R46" s="146" t="str">
        <f t="shared" si="72"/>
        <v/>
      </c>
      <c r="S46" s="315"/>
      <c r="T46" s="315"/>
      <c r="U46" s="146" t="str">
        <f t="shared" si="73"/>
        <v/>
      </c>
      <c r="V46" s="189"/>
      <c r="W46" s="189"/>
      <c r="X46" s="146" t="str">
        <f t="shared" si="74"/>
        <v/>
      </c>
      <c r="Y46" s="280"/>
      <c r="Z46" s="280"/>
      <c r="AA46" s="146" t="str">
        <f t="shared" si="75"/>
        <v/>
      </c>
      <c r="AB46" s="147"/>
      <c r="AC46" s="134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337" t="s">
        <v>399</v>
      </c>
      <c r="B47" s="148" t="s">
        <v>106</v>
      </c>
      <c r="C47" s="175">
        <v>7.4</v>
      </c>
      <c r="D47" s="176">
        <v>2.5</v>
      </c>
      <c r="E47" s="177">
        <v>2</v>
      </c>
      <c r="F47" s="149">
        <v>0</v>
      </c>
      <c r="G47" s="149">
        <v>0</v>
      </c>
      <c r="H47" s="178">
        <v>3.1</v>
      </c>
      <c r="I47" s="179">
        <v>913.4</v>
      </c>
      <c r="J47" s="281" t="s">
        <v>267</v>
      </c>
      <c r="K47" s="282"/>
      <c r="L47" s="132"/>
      <c r="M47" s="267" t="s">
        <v>194</v>
      </c>
      <c r="N47" s="268"/>
      <c r="O47" s="132"/>
      <c r="P47" s="287" t="s">
        <v>173</v>
      </c>
      <c r="Q47" s="282"/>
      <c r="R47" s="132"/>
      <c r="S47" s="287" t="s">
        <v>344</v>
      </c>
      <c r="T47" s="282"/>
      <c r="U47" s="132"/>
      <c r="V47" s="180" t="s">
        <v>133</v>
      </c>
      <c r="W47" s="180"/>
      <c r="X47" s="132"/>
      <c r="Y47" s="287" t="s">
        <v>228</v>
      </c>
      <c r="Z47" s="282"/>
      <c r="AA47" s="132"/>
      <c r="AB47" s="145" t="s">
        <v>111</v>
      </c>
      <c r="AC47" s="213" t="s">
        <v>139</v>
      </c>
      <c r="AD47" s="158"/>
      <c r="AE47" s="108" t="str">
        <f t="shared" ref="AE47" si="76">A47</f>
        <v>i5</v>
      </c>
      <c r="AF47" s="59" t="str">
        <f>J47</f>
        <v>紅藜飯</v>
      </c>
      <c r="AG47" s="59" t="str">
        <f>J48&amp;" "&amp;J49&amp;" "&amp;J50&amp;" "&amp;J51&amp;" "&amp;J52&amp;" "&amp;J53</f>
        <v xml:space="preserve">米 紅藜    </v>
      </c>
      <c r="AH47" s="59" t="str">
        <f>M47</f>
        <v>香滷腿排</v>
      </c>
      <c r="AI47" s="59" t="str">
        <f>M48&amp;" "&amp;M49&amp;" "&amp;M50&amp;" "&amp;M51&amp;" "&amp;M52&amp;" "&amp;M53</f>
        <v xml:space="preserve">雞腿排 滷包    </v>
      </c>
      <c r="AJ47" s="59" t="str">
        <f>P47</f>
        <v>關東煮</v>
      </c>
      <c r="AK47" s="59" t="str">
        <f>P48&amp;" "&amp;P49&amp;" "&amp;P50&amp;" "&amp;P51&amp;" "&amp;P52&amp;" "&amp;P53</f>
        <v>凍豆腐 白蘿蔔 玉米 柴魚片 胡蘿蔔 黑輪</v>
      </c>
      <c r="AL47" s="59" t="str">
        <f>S47</f>
        <v>沙茶寬粉</v>
      </c>
      <c r="AM47" s="59" t="str">
        <f>S48&amp;" "&amp;S49&amp;" "&amp;S50&amp;" "&amp;S51&amp;" "&amp;S52&amp;" "&amp;S53</f>
        <v>寬粉 時蔬 乾木耳 大蒜 沙茶醬 豬絞肉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時蔬湯</v>
      </c>
      <c r="AQ47" s="59" t="str">
        <f>Y48&amp;" "&amp;Y49&amp;" "&amp;Y50&amp;" "&amp;Y51&amp;" "&amp;Y52&amp;" "&amp;Y53</f>
        <v xml:space="preserve">時蔬 軟骨丁 胡蘿蔔 薑  </v>
      </c>
      <c r="AR47" s="88" t="str">
        <f>AB47</f>
        <v>點心</v>
      </c>
      <c r="AS47" s="88" t="str">
        <f>AC47</f>
        <v>有機豆奶</v>
      </c>
      <c r="AT47" s="96">
        <f t="shared" ref="AT47" si="77">C47</f>
        <v>7.4</v>
      </c>
      <c r="AU47" s="96">
        <f t="shared" ref="AU47" si="78">H47</f>
        <v>3.1</v>
      </c>
      <c r="AV47" s="96">
        <f t="shared" ref="AV47" si="79">E47</f>
        <v>2</v>
      </c>
      <c r="AW47" s="96">
        <f t="shared" ref="AW47" si="80">D47</f>
        <v>2.5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913.4</v>
      </c>
    </row>
    <row r="48" spans="1:52" ht="16.5">
      <c r="A48" s="338"/>
      <c r="B48" s="129"/>
      <c r="C48" s="130"/>
      <c r="D48" s="130"/>
      <c r="E48" s="181"/>
      <c r="F48" s="130"/>
      <c r="G48" s="130"/>
      <c r="H48" s="182"/>
      <c r="I48" s="131"/>
      <c r="J48" s="276" t="s">
        <v>114</v>
      </c>
      <c r="K48" s="221">
        <v>10</v>
      </c>
      <c r="L48" s="51" t="str">
        <f t="shared" ref="L48" si="84">IF(K48,"公斤","")</f>
        <v>公斤</v>
      </c>
      <c r="M48" s="232" t="s">
        <v>195</v>
      </c>
      <c r="N48" s="232">
        <v>9</v>
      </c>
      <c r="O48" s="51" t="str">
        <f t="shared" ref="O48" si="85">IF(N48,"公斤","")</f>
        <v>公斤</v>
      </c>
      <c r="P48" s="232" t="s">
        <v>145</v>
      </c>
      <c r="Q48" s="232">
        <v>1.5</v>
      </c>
      <c r="R48" s="51" t="str">
        <f t="shared" ref="R48" si="86">IF(Q48,"公斤","")</f>
        <v>公斤</v>
      </c>
      <c r="S48" s="300" t="s">
        <v>345</v>
      </c>
      <c r="T48" s="300">
        <v>1.5</v>
      </c>
      <c r="U48" s="51" t="str">
        <f t="shared" ref="U48" si="87">IF(T48,"公斤","")</f>
        <v>公斤</v>
      </c>
      <c r="V48" s="159" t="s">
        <v>133</v>
      </c>
      <c r="W48" s="159">
        <v>7</v>
      </c>
      <c r="X48" s="51" t="str">
        <f t="shared" ref="X48" si="88">IF(W48,"公斤","")</f>
        <v>公斤</v>
      </c>
      <c r="Y48" s="320" t="s">
        <v>154</v>
      </c>
      <c r="Z48" s="321">
        <v>3</v>
      </c>
      <c r="AA48" s="51" t="str">
        <f t="shared" ref="AA48" si="89">IF(Z48,"公斤","")</f>
        <v>公斤</v>
      </c>
      <c r="AB48" s="118" t="s">
        <v>111</v>
      </c>
      <c r="AC48" s="214" t="s">
        <v>139</v>
      </c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338"/>
      <c r="B49" s="129" t="s">
        <v>107</v>
      </c>
      <c r="C49" s="183">
        <v>5.4</v>
      </c>
      <c r="D49" s="130">
        <v>2.1</v>
      </c>
      <c r="E49" s="181">
        <v>1.6</v>
      </c>
      <c r="F49" s="130">
        <v>0</v>
      </c>
      <c r="G49" s="130">
        <v>0</v>
      </c>
      <c r="H49" s="184">
        <v>2.7</v>
      </c>
      <c r="I49" s="131">
        <v>717.8</v>
      </c>
      <c r="J49" s="276" t="s">
        <v>187</v>
      </c>
      <c r="K49" s="221">
        <v>0.1</v>
      </c>
      <c r="L49" s="51" t="str">
        <f t="shared" si="42"/>
        <v>公斤</v>
      </c>
      <c r="M49" s="232" t="s">
        <v>148</v>
      </c>
      <c r="N49" s="232"/>
      <c r="O49" s="51" t="str">
        <f t="shared" si="43"/>
        <v/>
      </c>
      <c r="P49" s="232" t="s">
        <v>121</v>
      </c>
      <c r="Q49" s="232">
        <v>4</v>
      </c>
      <c r="R49" s="51" t="str">
        <f t="shared" si="44"/>
        <v>公斤</v>
      </c>
      <c r="S49" s="300" t="s">
        <v>1</v>
      </c>
      <c r="T49" s="300">
        <v>3.5</v>
      </c>
      <c r="U49" s="51" t="str">
        <f t="shared" si="45"/>
        <v>公斤</v>
      </c>
      <c r="V49" s="154" t="s">
        <v>132</v>
      </c>
      <c r="W49" s="154">
        <v>0.05</v>
      </c>
      <c r="X49" s="51" t="str">
        <f t="shared" si="46"/>
        <v>公斤</v>
      </c>
      <c r="Y49" s="326" t="s">
        <v>261</v>
      </c>
      <c r="Z49" s="326">
        <v>1</v>
      </c>
      <c r="AA49" s="51" t="str">
        <f t="shared" si="47"/>
        <v>公斤</v>
      </c>
      <c r="AB49" s="136"/>
      <c r="AC49" s="331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338"/>
      <c r="B50" s="129"/>
      <c r="C50" s="130"/>
      <c r="D50" s="130"/>
      <c r="E50" s="181"/>
      <c r="F50" s="130"/>
      <c r="G50" s="130"/>
      <c r="H50" s="182"/>
      <c r="I50" s="131"/>
      <c r="J50" s="277"/>
      <c r="K50" s="278"/>
      <c r="L50" s="51" t="str">
        <f t="shared" si="42"/>
        <v/>
      </c>
      <c r="M50" s="232"/>
      <c r="N50" s="232"/>
      <c r="O50" s="51" t="str">
        <f t="shared" si="43"/>
        <v/>
      </c>
      <c r="P50" s="232" t="s">
        <v>227</v>
      </c>
      <c r="Q50" s="232">
        <v>2</v>
      </c>
      <c r="R50" s="51" t="str">
        <f t="shared" si="44"/>
        <v>公斤</v>
      </c>
      <c r="S50" s="300" t="s">
        <v>119</v>
      </c>
      <c r="T50" s="300">
        <v>0.01</v>
      </c>
      <c r="U50" s="51" t="str">
        <f t="shared" si="45"/>
        <v>公斤</v>
      </c>
      <c r="V50" s="159"/>
      <c r="W50" s="159"/>
      <c r="X50" s="51" t="str">
        <f t="shared" si="46"/>
        <v/>
      </c>
      <c r="Y50" s="320" t="s">
        <v>117</v>
      </c>
      <c r="Z50" s="321">
        <v>1</v>
      </c>
      <c r="AA50" s="51" t="str">
        <f t="shared" si="47"/>
        <v>公斤</v>
      </c>
      <c r="AB50" s="136"/>
      <c r="AC50" s="331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338"/>
      <c r="B51" s="129"/>
      <c r="C51" s="130"/>
      <c r="D51" s="130"/>
      <c r="E51" s="181"/>
      <c r="F51" s="130"/>
      <c r="G51" s="130"/>
      <c r="H51" s="182"/>
      <c r="I51" s="131"/>
      <c r="J51" s="277"/>
      <c r="K51" s="278"/>
      <c r="L51" s="51" t="str">
        <f t="shared" si="42"/>
        <v/>
      </c>
      <c r="M51" s="232"/>
      <c r="N51" s="232"/>
      <c r="O51" s="51" t="str">
        <f t="shared" si="43"/>
        <v/>
      </c>
      <c r="P51" s="232" t="s">
        <v>160</v>
      </c>
      <c r="Q51" s="232">
        <v>0.01</v>
      </c>
      <c r="R51" s="51" t="str">
        <f t="shared" si="44"/>
        <v>公斤</v>
      </c>
      <c r="S51" s="300" t="s">
        <v>177</v>
      </c>
      <c r="T51" s="300">
        <v>0.05</v>
      </c>
      <c r="U51" s="51" t="str">
        <f t="shared" si="45"/>
        <v>公斤</v>
      </c>
      <c r="V51" s="159"/>
      <c r="W51" s="159"/>
      <c r="X51" s="51" t="str">
        <f t="shared" si="46"/>
        <v/>
      </c>
      <c r="Y51" s="320" t="s">
        <v>120</v>
      </c>
      <c r="Z51" s="323">
        <v>0.05</v>
      </c>
      <c r="AA51" s="51" t="str">
        <f t="shared" si="47"/>
        <v>公斤</v>
      </c>
      <c r="AB51" s="136"/>
      <c r="AC51" s="331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338"/>
      <c r="B52" s="129"/>
      <c r="C52" s="130"/>
      <c r="D52" s="130"/>
      <c r="E52" s="181"/>
      <c r="F52" s="130"/>
      <c r="G52" s="130"/>
      <c r="H52" s="182"/>
      <c r="I52" s="131"/>
      <c r="J52" s="277"/>
      <c r="K52" s="278"/>
      <c r="L52" s="51" t="str">
        <f t="shared" si="42"/>
        <v/>
      </c>
      <c r="M52" s="232"/>
      <c r="N52" s="232"/>
      <c r="O52" s="51" t="str">
        <f t="shared" si="43"/>
        <v/>
      </c>
      <c r="P52" s="232" t="s">
        <v>117</v>
      </c>
      <c r="Q52" s="232">
        <v>1</v>
      </c>
      <c r="R52" s="51" t="str">
        <f t="shared" si="44"/>
        <v>公斤</v>
      </c>
      <c r="S52" s="300" t="s">
        <v>203</v>
      </c>
      <c r="T52" s="300"/>
      <c r="U52" s="51" t="str">
        <f t="shared" si="45"/>
        <v/>
      </c>
      <c r="V52" s="159"/>
      <c r="W52" s="159"/>
      <c r="X52" s="51" t="str">
        <f t="shared" si="46"/>
        <v/>
      </c>
      <c r="Y52" s="278"/>
      <c r="Z52" s="278"/>
      <c r="AA52" s="51" t="str">
        <f t="shared" si="47"/>
        <v/>
      </c>
      <c r="AB52" s="136"/>
      <c r="AC52" s="331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339"/>
      <c r="B53" s="150"/>
      <c r="C53" s="185"/>
      <c r="D53" s="185"/>
      <c r="E53" s="186"/>
      <c r="F53" s="185"/>
      <c r="G53" s="185"/>
      <c r="H53" s="187"/>
      <c r="I53" s="188"/>
      <c r="J53" s="279"/>
      <c r="K53" s="280"/>
      <c r="L53" s="146" t="str">
        <f t="shared" si="42"/>
        <v/>
      </c>
      <c r="M53" s="293"/>
      <c r="N53" s="293"/>
      <c r="O53" s="146" t="str">
        <f t="shared" si="43"/>
        <v/>
      </c>
      <c r="P53" s="307" t="s">
        <v>205</v>
      </c>
      <c r="Q53" s="307">
        <v>1</v>
      </c>
      <c r="R53" s="146" t="str">
        <f t="shared" si="44"/>
        <v>公斤</v>
      </c>
      <c r="S53" s="315" t="s">
        <v>162</v>
      </c>
      <c r="T53" s="315">
        <v>1.4</v>
      </c>
      <c r="U53" s="146" t="str">
        <f t="shared" si="45"/>
        <v>公斤</v>
      </c>
      <c r="V53" s="189"/>
      <c r="W53" s="189"/>
      <c r="X53" s="146" t="str">
        <f t="shared" si="46"/>
        <v/>
      </c>
      <c r="Y53" s="280"/>
      <c r="Z53" s="280"/>
      <c r="AA53" s="146" t="str">
        <f t="shared" si="47"/>
        <v/>
      </c>
      <c r="AB53" s="147"/>
      <c r="AC53" s="332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337" t="s">
        <v>400</v>
      </c>
      <c r="B54" s="148" t="s">
        <v>106</v>
      </c>
      <c r="C54" s="175">
        <v>5.6</v>
      </c>
      <c r="D54" s="176">
        <v>2.1</v>
      </c>
      <c r="E54" s="177">
        <v>2</v>
      </c>
      <c r="F54" s="149">
        <v>0</v>
      </c>
      <c r="G54" s="149">
        <v>0</v>
      </c>
      <c r="H54" s="178">
        <v>2.2999999999999998</v>
      </c>
      <c r="I54" s="179">
        <v>711.9</v>
      </c>
      <c r="J54" s="281" t="s">
        <v>268</v>
      </c>
      <c r="K54" s="282"/>
      <c r="L54" s="132"/>
      <c r="M54" s="287" t="s">
        <v>283</v>
      </c>
      <c r="N54" s="282"/>
      <c r="O54" s="132"/>
      <c r="P54" s="304" t="s">
        <v>313</v>
      </c>
      <c r="Q54" s="305"/>
      <c r="R54" s="132"/>
      <c r="S54" s="287" t="s">
        <v>172</v>
      </c>
      <c r="T54" s="282"/>
      <c r="U54" s="132"/>
      <c r="V54" s="180" t="s">
        <v>133</v>
      </c>
      <c r="W54" s="180"/>
      <c r="X54" s="132"/>
      <c r="Y54" s="287" t="s">
        <v>379</v>
      </c>
      <c r="Z54" s="282"/>
      <c r="AA54" s="132"/>
      <c r="AB54" s="145" t="s">
        <v>111</v>
      </c>
      <c r="AC54" s="330"/>
      <c r="AD54" s="135"/>
      <c r="AE54" s="108" t="str">
        <f t="shared" ref="AE54" si="90">A54</f>
        <v>j1</v>
      </c>
      <c r="AF54" s="59" t="str">
        <f>J54</f>
        <v>白米飯</v>
      </c>
      <c r="AG54" s="59" t="str">
        <f>J55&amp;" "&amp;J56&amp;" "&amp;J57&amp;" "&amp;J58&amp;" "&amp;J59&amp;" "&amp;J60</f>
        <v xml:space="preserve">米     </v>
      </c>
      <c r="AH54" s="59" t="str">
        <f>M54</f>
        <v>回鍋肉片</v>
      </c>
      <c r="AI54" s="59" t="str">
        <f>M55&amp;" "&amp;M56&amp;" "&amp;M57&amp;" "&amp;M60&amp;" "&amp;M58&amp;" "&amp;M59</f>
        <v xml:space="preserve">豬後腿肉 洋蔥 胡蘿蔔  大蒜 </v>
      </c>
      <c r="AJ54" s="59" t="str">
        <f>P54</f>
        <v>蛋香時瓜</v>
      </c>
      <c r="AK54" s="59" t="str">
        <f>P55&amp;" "&amp;P56&amp;" "&amp;P57&amp;" "&amp;P58&amp;" "&amp;P59&amp;" "&amp;P60</f>
        <v xml:space="preserve">雞蛋 時瓜 胡蘿蔔 大蒜 干貝 </v>
      </c>
      <c r="AL54" s="59" t="str">
        <f>S54</f>
        <v>炸薯條</v>
      </c>
      <c r="AM54" s="59" t="str">
        <f>S55&amp;" "&amp;S56&amp;" "&amp;S57&amp;" "&amp;S58&amp;" "&amp;S59&amp;" "&amp;S60</f>
        <v xml:space="preserve">馬鈴薯條     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時蔬大骨湯</v>
      </c>
      <c r="AQ54" s="59" t="str">
        <f>Y55&amp;" "&amp;Y56&amp;" "&amp;Y57&amp;" "&amp;Y58&amp;" "&amp;Y59&amp;" "&amp;Y60</f>
        <v xml:space="preserve">時蔬 軟骨丁 薑   </v>
      </c>
      <c r="AR54" s="88" t="str">
        <f>AB54</f>
        <v>點心</v>
      </c>
      <c r="AS54" s="88">
        <f>AC54</f>
        <v>0</v>
      </c>
      <c r="AT54" s="96">
        <f t="shared" ref="AT54" si="91">C54</f>
        <v>5.6</v>
      </c>
      <c r="AU54" s="96">
        <f t="shared" ref="AU54" si="92">H54</f>
        <v>2.2999999999999998</v>
      </c>
      <c r="AV54" s="96">
        <f t="shared" ref="AV54" si="93">E54</f>
        <v>2</v>
      </c>
      <c r="AW54" s="96">
        <f t="shared" ref="AW54" si="94">D54</f>
        <v>2.1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711.9</v>
      </c>
    </row>
    <row r="55" spans="1:52" ht="16.5">
      <c r="A55" s="338"/>
      <c r="B55" s="129"/>
      <c r="C55" s="130"/>
      <c r="D55" s="130"/>
      <c r="E55" s="181"/>
      <c r="F55" s="130"/>
      <c r="G55" s="130"/>
      <c r="H55" s="182"/>
      <c r="I55" s="131"/>
      <c r="J55" s="276" t="s">
        <v>114</v>
      </c>
      <c r="K55" s="221">
        <v>10</v>
      </c>
      <c r="L55" s="51" t="str">
        <f t="shared" ref="L55" si="98">IF(K55,"公斤","")</f>
        <v>公斤</v>
      </c>
      <c r="M55" s="221" t="s">
        <v>115</v>
      </c>
      <c r="N55" s="221">
        <v>6.5</v>
      </c>
      <c r="O55" s="51" t="str">
        <f t="shared" ref="O55" si="99">IF(N55,"公斤","")</f>
        <v>公斤</v>
      </c>
      <c r="P55" s="306" t="s">
        <v>118</v>
      </c>
      <c r="Q55" s="306">
        <v>2</v>
      </c>
      <c r="R55" s="51" t="str">
        <f t="shared" ref="R55" si="100">IF(Q55,"公斤","")</f>
        <v>公斤</v>
      </c>
      <c r="S55" s="300" t="s">
        <v>215</v>
      </c>
      <c r="T55" s="300">
        <v>5.5</v>
      </c>
      <c r="U55" s="51" t="str">
        <f t="shared" ref="U55" si="101">IF(T55,"公斤","")</f>
        <v>公斤</v>
      </c>
      <c r="V55" s="159" t="s">
        <v>133</v>
      </c>
      <c r="W55" s="159">
        <v>7</v>
      </c>
      <c r="X55" s="51" t="str">
        <f t="shared" ref="X55" si="102">IF(W55,"公斤","")</f>
        <v>公斤</v>
      </c>
      <c r="Y55" s="320" t="s">
        <v>1</v>
      </c>
      <c r="Z55" s="321">
        <v>3</v>
      </c>
      <c r="AA55" s="51" t="str">
        <f t="shared" ref="AA55" si="103">IF(Z55,"公斤","")</f>
        <v>公斤</v>
      </c>
      <c r="AB55" s="118" t="s">
        <v>111</v>
      </c>
      <c r="AC55" s="331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338"/>
      <c r="B56" s="129" t="s">
        <v>107</v>
      </c>
      <c r="C56" s="183">
        <v>5</v>
      </c>
      <c r="D56" s="130">
        <v>2.1</v>
      </c>
      <c r="E56" s="181">
        <v>2</v>
      </c>
      <c r="F56" s="130">
        <v>0</v>
      </c>
      <c r="G56" s="130">
        <v>0</v>
      </c>
      <c r="H56" s="184">
        <v>2.2999999999999998</v>
      </c>
      <c r="I56" s="131">
        <v>669.1</v>
      </c>
      <c r="J56" s="276"/>
      <c r="K56" s="221"/>
      <c r="L56" s="51" t="str">
        <f t="shared" si="56"/>
        <v/>
      </c>
      <c r="M56" s="221" t="s">
        <v>158</v>
      </c>
      <c r="N56" s="221">
        <v>3</v>
      </c>
      <c r="O56" s="51" t="str">
        <f t="shared" si="57"/>
        <v>公斤</v>
      </c>
      <c r="P56" s="306" t="s">
        <v>185</v>
      </c>
      <c r="Q56" s="306">
        <v>5</v>
      </c>
      <c r="R56" s="51" t="str">
        <f t="shared" si="58"/>
        <v>公斤</v>
      </c>
      <c r="S56" s="300"/>
      <c r="T56" s="300"/>
      <c r="U56" s="51" t="str">
        <f t="shared" si="59"/>
        <v/>
      </c>
      <c r="V56" s="154" t="s">
        <v>132</v>
      </c>
      <c r="W56" s="154">
        <v>0.05</v>
      </c>
      <c r="X56" s="51" t="str">
        <f t="shared" si="60"/>
        <v>公斤</v>
      </c>
      <c r="Y56" s="326" t="s">
        <v>261</v>
      </c>
      <c r="Z56" s="326">
        <v>1</v>
      </c>
      <c r="AA56" s="51" t="str">
        <f t="shared" si="61"/>
        <v>公斤</v>
      </c>
      <c r="AB56" s="136"/>
      <c r="AC56" s="331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338"/>
      <c r="B57" s="129"/>
      <c r="C57" s="130"/>
      <c r="D57" s="130"/>
      <c r="E57" s="181"/>
      <c r="F57" s="130"/>
      <c r="G57" s="130"/>
      <c r="H57" s="182"/>
      <c r="I57" s="131"/>
      <c r="J57" s="277"/>
      <c r="K57" s="278"/>
      <c r="L57" s="51" t="str">
        <f t="shared" si="56"/>
        <v/>
      </c>
      <c r="M57" s="221" t="s">
        <v>117</v>
      </c>
      <c r="N57" s="221">
        <v>1</v>
      </c>
      <c r="O57" s="51" t="str">
        <f t="shared" si="57"/>
        <v>公斤</v>
      </c>
      <c r="P57" s="232" t="s">
        <v>117</v>
      </c>
      <c r="Q57" s="232">
        <v>0.5</v>
      </c>
      <c r="R57" s="51" t="str">
        <f t="shared" si="58"/>
        <v>公斤</v>
      </c>
      <c r="S57" s="300"/>
      <c r="T57" s="300"/>
      <c r="U57" s="51" t="str">
        <f t="shared" si="59"/>
        <v/>
      </c>
      <c r="V57" s="159"/>
      <c r="W57" s="159"/>
      <c r="X57" s="51" t="str">
        <f t="shared" si="60"/>
        <v/>
      </c>
      <c r="Y57" s="320" t="s">
        <v>120</v>
      </c>
      <c r="Z57" s="321">
        <v>0.05</v>
      </c>
      <c r="AA57" s="51" t="str">
        <f t="shared" si="61"/>
        <v>公斤</v>
      </c>
      <c r="AB57" s="136"/>
      <c r="AC57" s="331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338"/>
      <c r="B58" s="129"/>
      <c r="C58" s="130"/>
      <c r="D58" s="130"/>
      <c r="E58" s="181"/>
      <c r="F58" s="130"/>
      <c r="G58" s="130"/>
      <c r="H58" s="182"/>
      <c r="I58" s="131"/>
      <c r="J58" s="277"/>
      <c r="K58" s="278"/>
      <c r="L58" s="51" t="str">
        <f t="shared" si="56"/>
        <v/>
      </c>
      <c r="M58" s="221" t="s">
        <v>116</v>
      </c>
      <c r="N58" s="221">
        <v>0.05</v>
      </c>
      <c r="O58" s="51" t="str">
        <f t="shared" si="57"/>
        <v>公斤</v>
      </c>
      <c r="P58" s="232" t="s">
        <v>116</v>
      </c>
      <c r="Q58" s="232">
        <v>0.05</v>
      </c>
      <c r="R58" s="51" t="str">
        <f t="shared" si="58"/>
        <v>公斤</v>
      </c>
      <c r="S58" s="300"/>
      <c r="T58" s="300"/>
      <c r="U58" s="51" t="str">
        <f t="shared" si="59"/>
        <v/>
      </c>
      <c r="V58" s="159"/>
      <c r="W58" s="159"/>
      <c r="X58" s="51" t="str">
        <f t="shared" si="60"/>
        <v/>
      </c>
      <c r="Y58" s="322"/>
      <c r="Z58" s="323"/>
      <c r="AA58" s="51" t="str">
        <f t="shared" si="61"/>
        <v/>
      </c>
      <c r="AB58" s="136"/>
      <c r="AC58" s="331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338"/>
      <c r="B59" s="129"/>
      <c r="C59" s="130"/>
      <c r="D59" s="130"/>
      <c r="E59" s="181"/>
      <c r="F59" s="130"/>
      <c r="G59" s="130"/>
      <c r="H59" s="182"/>
      <c r="I59" s="131"/>
      <c r="J59" s="277"/>
      <c r="K59" s="278"/>
      <c r="L59" s="51" t="str">
        <f t="shared" si="56"/>
        <v/>
      </c>
      <c r="M59" s="278"/>
      <c r="N59" s="278"/>
      <c r="O59" s="51" t="str">
        <f t="shared" si="57"/>
        <v/>
      </c>
      <c r="P59" s="306" t="s">
        <v>260</v>
      </c>
      <c r="Q59" s="306">
        <v>0.5</v>
      </c>
      <c r="R59" s="51" t="str">
        <f t="shared" si="58"/>
        <v>公斤</v>
      </c>
      <c r="S59" s="300"/>
      <c r="T59" s="300"/>
      <c r="U59" s="51" t="str">
        <f t="shared" si="59"/>
        <v/>
      </c>
      <c r="V59" s="159"/>
      <c r="W59" s="159"/>
      <c r="X59" s="51" t="str">
        <f t="shared" si="60"/>
        <v/>
      </c>
      <c r="Y59" s="278"/>
      <c r="Z59" s="278"/>
      <c r="AA59" s="51" t="str">
        <f t="shared" si="61"/>
        <v/>
      </c>
      <c r="AB59" s="136"/>
      <c r="AC59" s="331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339"/>
      <c r="B60" s="150"/>
      <c r="C60" s="185"/>
      <c r="D60" s="185"/>
      <c r="E60" s="186"/>
      <c r="F60" s="185"/>
      <c r="G60" s="185"/>
      <c r="H60" s="187"/>
      <c r="I60" s="188"/>
      <c r="J60" s="279"/>
      <c r="K60" s="280"/>
      <c r="L60" s="146" t="str">
        <f t="shared" si="56"/>
        <v/>
      </c>
      <c r="M60" s="280"/>
      <c r="N60" s="280"/>
      <c r="O60" s="146" t="str">
        <f t="shared" si="57"/>
        <v/>
      </c>
      <c r="P60" s="293"/>
      <c r="Q60" s="293"/>
      <c r="R60" s="146" t="str">
        <f t="shared" si="58"/>
        <v/>
      </c>
      <c r="S60" s="315"/>
      <c r="T60" s="315"/>
      <c r="U60" s="146" t="str">
        <f t="shared" si="59"/>
        <v/>
      </c>
      <c r="V60" s="189"/>
      <c r="W60" s="189"/>
      <c r="X60" s="146" t="str">
        <f t="shared" si="60"/>
        <v/>
      </c>
      <c r="Y60" s="280"/>
      <c r="Z60" s="280"/>
      <c r="AA60" s="146" t="str">
        <f t="shared" si="61"/>
        <v/>
      </c>
      <c r="AB60" s="147"/>
      <c r="AC60" s="332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337" t="s">
        <v>401</v>
      </c>
      <c r="B61" s="148" t="s">
        <v>106</v>
      </c>
      <c r="C61" s="175">
        <v>5</v>
      </c>
      <c r="D61" s="176">
        <v>2.4</v>
      </c>
      <c r="E61" s="177">
        <v>2</v>
      </c>
      <c r="F61" s="149">
        <v>0</v>
      </c>
      <c r="G61" s="149">
        <v>0</v>
      </c>
      <c r="H61" s="178">
        <v>2.8</v>
      </c>
      <c r="I61" s="179">
        <v>719.1</v>
      </c>
      <c r="J61" s="281" t="s">
        <v>264</v>
      </c>
      <c r="K61" s="282"/>
      <c r="L61" s="132"/>
      <c r="M61" s="287" t="s">
        <v>284</v>
      </c>
      <c r="N61" s="282"/>
      <c r="O61" s="132"/>
      <c r="P61" s="287" t="s">
        <v>314</v>
      </c>
      <c r="Q61" s="282"/>
      <c r="R61" s="132"/>
      <c r="S61" s="287" t="s">
        <v>346</v>
      </c>
      <c r="T61" s="282"/>
      <c r="U61" s="132"/>
      <c r="V61" s="180" t="s">
        <v>133</v>
      </c>
      <c r="W61" s="180"/>
      <c r="X61" s="132"/>
      <c r="Y61" s="287" t="s">
        <v>380</v>
      </c>
      <c r="Z61" s="282"/>
      <c r="AA61" s="132"/>
      <c r="AB61" s="145" t="s">
        <v>111</v>
      </c>
      <c r="AC61" s="213"/>
      <c r="AD61" s="158"/>
      <c r="AE61" s="108" t="str">
        <f t="shared" ref="AE61" si="104">A61</f>
        <v>j2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香炸雞翅</v>
      </c>
      <c r="AI61" s="59" t="str">
        <f>M62&amp;" "&amp;M63&amp;" "&amp;M64&amp;" "&amp;M65&amp;" "&amp;M66&amp;" "&amp;M67</f>
        <v xml:space="preserve">裏粉雞翅     </v>
      </c>
      <c r="AJ61" s="59" t="str">
        <f>P61</f>
        <v>番茄蛋豆腐</v>
      </c>
      <c r="AK61" s="59" t="str">
        <f>P62&amp;" "&amp;P63&amp;" "&amp;P64&amp;" "&amp;P65&amp;" "&amp;P66&amp;" "&amp;P67</f>
        <v xml:space="preserve">豆腐 大番茄 蛋 大蒜  </v>
      </c>
      <c r="AL61" s="59" t="str">
        <f>S61</f>
        <v>鮮燴時蔬</v>
      </c>
      <c r="AM61" s="59" t="str">
        <f>S62&amp;" "&amp;S63&amp;" "&amp;S64&amp;" "&amp;S65&amp;" "&amp;S66&amp;" "&amp;S67</f>
        <v xml:space="preserve">冷凍玉米筍 豬後腿肉 脆筍 秀珍菇 大蒜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味噌海芽湯</v>
      </c>
      <c r="AQ61" s="59" t="str">
        <f>Y62&amp;" "&amp;Y63&amp;" "&amp;Y64&amp;" "&amp;Y65&amp;" "&amp;Y66&amp;" "&amp;Y67</f>
        <v xml:space="preserve">乾裙帶菜 味噌 白蘿蔔 薑  </v>
      </c>
      <c r="AR61" s="88" t="str">
        <f>AB61</f>
        <v>點心</v>
      </c>
      <c r="AS61" s="88">
        <f>AC61</f>
        <v>0</v>
      </c>
      <c r="AT61" s="96">
        <f t="shared" ref="AT61" si="105">C61</f>
        <v>5</v>
      </c>
      <c r="AU61" s="96">
        <f t="shared" ref="AU61" si="106">H61</f>
        <v>2.8</v>
      </c>
      <c r="AV61" s="96">
        <f t="shared" ref="AV61" si="107">E61</f>
        <v>2</v>
      </c>
      <c r="AW61" s="96">
        <f t="shared" ref="AW61" si="108">D61</f>
        <v>2.4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719.1</v>
      </c>
    </row>
    <row r="62" spans="1:52" ht="16.5">
      <c r="A62" s="338"/>
      <c r="B62" s="129"/>
      <c r="C62" s="130"/>
      <c r="D62" s="130"/>
      <c r="E62" s="181"/>
      <c r="F62" s="130"/>
      <c r="G62" s="130"/>
      <c r="H62" s="182"/>
      <c r="I62" s="131"/>
      <c r="J62" s="276" t="s">
        <v>114</v>
      </c>
      <c r="K62" s="221">
        <v>7</v>
      </c>
      <c r="L62" s="51" t="str">
        <f t="shared" ref="L62" si="112">IF(K62,"公斤","")</f>
        <v>公斤</v>
      </c>
      <c r="M62" s="221" t="s">
        <v>285</v>
      </c>
      <c r="N62" s="221">
        <v>9</v>
      </c>
      <c r="O62" s="51" t="str">
        <f t="shared" ref="O62" si="113">IF(N62,"公斤","")</f>
        <v>公斤</v>
      </c>
      <c r="P62" s="232" t="s">
        <v>315</v>
      </c>
      <c r="Q62" s="232">
        <v>1.5</v>
      </c>
      <c r="R62" s="51" t="str">
        <f t="shared" ref="R62" si="114">IF(Q62,"公斤","")</f>
        <v>公斤</v>
      </c>
      <c r="S62" s="300" t="s">
        <v>347</v>
      </c>
      <c r="T62" s="300">
        <v>2</v>
      </c>
      <c r="U62" s="51" t="str">
        <f t="shared" ref="U62" si="115">IF(T62,"公斤","")</f>
        <v>公斤</v>
      </c>
      <c r="V62" s="159" t="s">
        <v>133</v>
      </c>
      <c r="W62" s="159">
        <v>7</v>
      </c>
      <c r="X62" s="51" t="str">
        <f t="shared" ref="X62" si="116">IF(W62,"公斤","")</f>
        <v>公斤</v>
      </c>
      <c r="Y62" s="320" t="s">
        <v>214</v>
      </c>
      <c r="Z62" s="321">
        <v>0.1</v>
      </c>
      <c r="AA62" s="51" t="str">
        <f t="shared" ref="AA62" si="117">IF(Z62,"公斤","")</f>
        <v>公斤</v>
      </c>
      <c r="AB62" s="118" t="s">
        <v>111</v>
      </c>
      <c r="AC62" s="214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338"/>
      <c r="B63" s="129" t="s">
        <v>107</v>
      </c>
      <c r="C63" s="183">
        <v>5</v>
      </c>
      <c r="D63" s="130">
        <v>2</v>
      </c>
      <c r="E63" s="181">
        <v>1.5</v>
      </c>
      <c r="F63" s="130">
        <v>0</v>
      </c>
      <c r="G63" s="130">
        <v>0</v>
      </c>
      <c r="H63" s="184">
        <v>2.5</v>
      </c>
      <c r="I63" s="131">
        <v>667.5</v>
      </c>
      <c r="J63" s="276" t="s">
        <v>166</v>
      </c>
      <c r="K63" s="221">
        <v>3</v>
      </c>
      <c r="L63" s="51" t="str">
        <f t="shared" si="70"/>
        <v>公斤</v>
      </c>
      <c r="M63" s="221"/>
      <c r="N63" s="221"/>
      <c r="O63" s="51" t="str">
        <f t="shared" si="71"/>
        <v/>
      </c>
      <c r="P63" s="232" t="s">
        <v>282</v>
      </c>
      <c r="Q63" s="232">
        <v>3</v>
      </c>
      <c r="R63" s="51" t="str">
        <f t="shared" si="72"/>
        <v>公斤</v>
      </c>
      <c r="S63" s="300" t="s">
        <v>115</v>
      </c>
      <c r="T63" s="300">
        <v>1</v>
      </c>
      <c r="U63" s="51" t="str">
        <f t="shared" si="73"/>
        <v>公斤</v>
      </c>
      <c r="V63" s="154" t="s">
        <v>132</v>
      </c>
      <c r="W63" s="154">
        <v>0.05</v>
      </c>
      <c r="X63" s="51" t="str">
        <f t="shared" si="74"/>
        <v>公斤</v>
      </c>
      <c r="Y63" s="321" t="s">
        <v>147</v>
      </c>
      <c r="Z63" s="321">
        <v>1</v>
      </c>
      <c r="AA63" s="51" t="str">
        <f t="shared" si="75"/>
        <v>公斤</v>
      </c>
      <c r="AB63" s="136"/>
      <c r="AC63" s="331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338"/>
      <c r="B64" s="129"/>
      <c r="C64" s="130"/>
      <c r="D64" s="130"/>
      <c r="E64" s="181"/>
      <c r="F64" s="130"/>
      <c r="G64" s="130"/>
      <c r="H64" s="182"/>
      <c r="I64" s="131"/>
      <c r="J64" s="277"/>
      <c r="K64" s="278"/>
      <c r="L64" s="51" t="str">
        <f t="shared" si="70"/>
        <v/>
      </c>
      <c r="M64" s="221"/>
      <c r="N64" s="221"/>
      <c r="O64" s="51" t="str">
        <f t="shared" si="71"/>
        <v/>
      </c>
      <c r="P64" s="232" t="s">
        <v>219</v>
      </c>
      <c r="Q64" s="232">
        <v>2</v>
      </c>
      <c r="R64" s="51" t="str">
        <f t="shared" si="72"/>
        <v>公斤</v>
      </c>
      <c r="S64" s="300" t="s">
        <v>211</v>
      </c>
      <c r="T64" s="300">
        <v>2</v>
      </c>
      <c r="U64" s="51" t="str">
        <f t="shared" si="73"/>
        <v>公斤</v>
      </c>
      <c r="V64" s="159"/>
      <c r="W64" s="159"/>
      <c r="X64" s="51" t="str">
        <f t="shared" si="74"/>
        <v/>
      </c>
      <c r="Y64" s="320" t="s">
        <v>121</v>
      </c>
      <c r="Z64" s="321">
        <v>4</v>
      </c>
      <c r="AA64" s="51" t="str">
        <f t="shared" si="75"/>
        <v>公斤</v>
      </c>
      <c r="AB64" s="136"/>
      <c r="AC64" s="331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338"/>
      <c r="B65" s="129"/>
      <c r="C65" s="130"/>
      <c r="D65" s="130"/>
      <c r="E65" s="181"/>
      <c r="F65" s="130"/>
      <c r="G65" s="130"/>
      <c r="H65" s="182"/>
      <c r="I65" s="131"/>
      <c r="J65" s="277"/>
      <c r="K65" s="278"/>
      <c r="L65" s="51" t="str">
        <f t="shared" si="70"/>
        <v/>
      </c>
      <c r="M65" s="221"/>
      <c r="N65" s="221"/>
      <c r="O65" s="51" t="str">
        <f t="shared" si="71"/>
        <v/>
      </c>
      <c r="P65" s="232" t="s">
        <v>116</v>
      </c>
      <c r="Q65" s="232">
        <v>0.05</v>
      </c>
      <c r="R65" s="51" t="str">
        <f t="shared" si="72"/>
        <v>公斤</v>
      </c>
      <c r="S65" s="300" t="s">
        <v>348</v>
      </c>
      <c r="T65" s="300">
        <v>1</v>
      </c>
      <c r="U65" s="51" t="str">
        <f t="shared" si="73"/>
        <v>公斤</v>
      </c>
      <c r="V65" s="159"/>
      <c r="W65" s="159"/>
      <c r="X65" s="51" t="str">
        <f t="shared" si="74"/>
        <v/>
      </c>
      <c r="Y65" s="320" t="s">
        <v>120</v>
      </c>
      <c r="Z65" s="323">
        <v>0.05</v>
      </c>
      <c r="AA65" s="51" t="str">
        <f t="shared" si="75"/>
        <v>公斤</v>
      </c>
      <c r="AB65" s="136"/>
      <c r="AC65" s="331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338"/>
      <c r="B66" s="129"/>
      <c r="C66" s="130"/>
      <c r="D66" s="130"/>
      <c r="E66" s="181"/>
      <c r="F66" s="130"/>
      <c r="G66" s="130"/>
      <c r="H66" s="182"/>
      <c r="I66" s="131"/>
      <c r="J66" s="277"/>
      <c r="K66" s="278"/>
      <c r="L66" s="51" t="str">
        <f t="shared" si="70"/>
        <v/>
      </c>
      <c r="M66" s="278"/>
      <c r="N66" s="278"/>
      <c r="O66" s="51" t="str">
        <f t="shared" si="71"/>
        <v/>
      </c>
      <c r="P66" s="232"/>
      <c r="Q66" s="232"/>
      <c r="R66" s="51" t="str">
        <f t="shared" si="72"/>
        <v/>
      </c>
      <c r="S66" s="300" t="s">
        <v>116</v>
      </c>
      <c r="T66" s="300">
        <v>0.05</v>
      </c>
      <c r="U66" s="51" t="str">
        <f t="shared" si="73"/>
        <v>公斤</v>
      </c>
      <c r="V66" s="159"/>
      <c r="W66" s="159"/>
      <c r="X66" s="51" t="str">
        <f t="shared" si="74"/>
        <v/>
      </c>
      <c r="Y66" s="221"/>
      <c r="Z66" s="278"/>
      <c r="AA66" s="51" t="str">
        <f t="shared" si="75"/>
        <v/>
      </c>
      <c r="AB66" s="136"/>
      <c r="AC66" s="331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339"/>
      <c r="B67" s="150"/>
      <c r="C67" s="185"/>
      <c r="D67" s="185"/>
      <c r="E67" s="186"/>
      <c r="F67" s="185"/>
      <c r="G67" s="185"/>
      <c r="H67" s="187"/>
      <c r="I67" s="188"/>
      <c r="J67" s="279"/>
      <c r="K67" s="280"/>
      <c r="L67" s="146" t="str">
        <f t="shared" si="70"/>
        <v/>
      </c>
      <c r="M67" s="280"/>
      <c r="N67" s="280"/>
      <c r="O67" s="146" t="str">
        <f t="shared" si="71"/>
        <v/>
      </c>
      <c r="P67" s="293"/>
      <c r="Q67" s="293"/>
      <c r="R67" s="146" t="str">
        <f t="shared" si="72"/>
        <v/>
      </c>
      <c r="S67" s="315"/>
      <c r="T67" s="315"/>
      <c r="U67" s="146" t="str">
        <f t="shared" si="73"/>
        <v/>
      </c>
      <c r="V67" s="189"/>
      <c r="W67" s="189"/>
      <c r="X67" s="146" t="str">
        <f t="shared" si="74"/>
        <v/>
      </c>
      <c r="Y67" s="291"/>
      <c r="Z67" s="280"/>
      <c r="AA67" s="146" t="str">
        <f t="shared" si="75"/>
        <v/>
      </c>
      <c r="AB67" s="147"/>
      <c r="AC67" s="332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337" t="s">
        <v>402</v>
      </c>
      <c r="B68" s="148" t="s">
        <v>106</v>
      </c>
      <c r="C68" s="175">
        <v>5</v>
      </c>
      <c r="D68" s="176">
        <v>2.4</v>
      </c>
      <c r="E68" s="177">
        <v>2.2999999999999998</v>
      </c>
      <c r="F68" s="149">
        <v>0</v>
      </c>
      <c r="G68" s="149">
        <v>0</v>
      </c>
      <c r="H68" s="178">
        <v>2.6</v>
      </c>
      <c r="I68" s="179">
        <v>706.1</v>
      </c>
      <c r="J68" s="281" t="s">
        <v>269</v>
      </c>
      <c r="K68" s="282"/>
      <c r="L68" s="132"/>
      <c r="M68" s="287" t="s">
        <v>286</v>
      </c>
      <c r="N68" s="282"/>
      <c r="O68" s="132"/>
      <c r="P68" s="287" t="s">
        <v>316</v>
      </c>
      <c r="Q68" s="282"/>
      <c r="R68" s="132"/>
      <c r="S68" s="287" t="s">
        <v>349</v>
      </c>
      <c r="T68" s="282"/>
      <c r="U68" s="132"/>
      <c r="V68" s="180" t="s">
        <v>133</v>
      </c>
      <c r="W68" s="180"/>
      <c r="X68" s="132"/>
      <c r="Y68" s="287" t="s">
        <v>381</v>
      </c>
      <c r="Z68" s="282"/>
      <c r="AA68" s="132"/>
      <c r="AB68" s="145" t="s">
        <v>111</v>
      </c>
      <c r="AC68" s="213"/>
      <c r="AD68" s="135"/>
      <c r="AE68" s="108" t="str">
        <f t="shared" ref="AE68" si="118">A68</f>
        <v>j3</v>
      </c>
      <c r="AF68" s="59" t="str">
        <f>J68</f>
        <v>滷肉飯</v>
      </c>
      <c r="AG68" s="59" t="str">
        <f>J69&amp;" "&amp;J70&amp;" "&amp;J71&amp;" "&amp;J72&amp;" "&amp;J73&amp;" "&amp;J74</f>
        <v xml:space="preserve">米     </v>
      </c>
      <c r="AH68" s="59" t="str">
        <f>M68</f>
        <v>肉燥油腐</v>
      </c>
      <c r="AI68" s="59" t="str">
        <f>M69&amp;" "&amp;M70&amp;" "&amp;M71&amp;" "&amp;M72&amp;" "&amp;M73&amp;" "&amp;M74</f>
        <v xml:space="preserve">豬絞肉 油豆腐 大蒜 乾香菇 鵪鶉蛋 </v>
      </c>
      <c r="AJ68" s="59" t="str">
        <f>P68</f>
        <v>香滷筍干</v>
      </c>
      <c r="AK68" s="59" t="str">
        <f>P69&amp;" "&amp;P70&amp;" "&amp;P71&amp;" "&amp;P72&amp;" "&amp;P73&amp;" "&amp;P74</f>
        <v xml:space="preserve">麻竹筍干 酸菜    </v>
      </c>
      <c r="AL68" s="59" t="str">
        <f>S68</f>
        <v>開陽白菜</v>
      </c>
      <c r="AM68" s="59" t="str">
        <f>S69&amp;" "&amp;S70&amp;" "&amp;S71&amp;" "&amp;S72&amp;" "&amp;S73&amp;" "&amp;S74</f>
        <v xml:space="preserve">結球白菜 胡蘿蔔 雞蛋 大蒜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魚丸蘿蔔湯</v>
      </c>
      <c r="AQ68" s="59" t="str">
        <f>Y69&amp;" "&amp;Y70&amp;" "&amp;Y71&amp;" "&amp;Y72&amp;" "&amp;Y73&amp;" "&amp;Y74</f>
        <v xml:space="preserve">白蘿蔔 芹菜 魚丸 薑  </v>
      </c>
      <c r="AR68" s="88" t="str">
        <f>AB68</f>
        <v>點心</v>
      </c>
      <c r="AS68" s="88">
        <f>AC68</f>
        <v>0</v>
      </c>
      <c r="AT68" s="96">
        <f t="shared" ref="AT68" si="119">C68</f>
        <v>5</v>
      </c>
      <c r="AU68" s="96">
        <f t="shared" ref="AU68" si="120">H68</f>
        <v>2.6</v>
      </c>
      <c r="AV68" s="96">
        <f t="shared" ref="AV68" si="121">E68</f>
        <v>2.2999999999999998</v>
      </c>
      <c r="AW68" s="96">
        <f t="shared" ref="AW68" si="122">D68</f>
        <v>2.4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706.1</v>
      </c>
    </row>
    <row r="69" spans="1:52" ht="16.5">
      <c r="A69" s="338"/>
      <c r="B69" s="129"/>
      <c r="C69" s="130"/>
      <c r="D69" s="130"/>
      <c r="E69" s="181"/>
      <c r="F69" s="130"/>
      <c r="G69" s="130"/>
      <c r="H69" s="182"/>
      <c r="I69" s="131"/>
      <c r="J69" s="276" t="s">
        <v>114</v>
      </c>
      <c r="K69" s="221">
        <v>10</v>
      </c>
      <c r="L69" s="51" t="str">
        <f t="shared" ref="L69" si="126">IF(K69,"公斤","")</f>
        <v>公斤</v>
      </c>
      <c r="M69" s="221" t="s">
        <v>287</v>
      </c>
      <c r="N69" s="221">
        <v>5</v>
      </c>
      <c r="O69" s="51" t="str">
        <f t="shared" ref="O69" si="127">IF(N69,"公斤","")</f>
        <v>公斤</v>
      </c>
      <c r="P69" s="232" t="s">
        <v>157</v>
      </c>
      <c r="Q69" s="232">
        <v>6</v>
      </c>
      <c r="R69" s="51" t="str">
        <f t="shared" ref="R69" si="128">IF(Q69,"公斤","")</f>
        <v>公斤</v>
      </c>
      <c r="S69" s="300" t="s">
        <v>155</v>
      </c>
      <c r="T69" s="300">
        <v>6</v>
      </c>
      <c r="U69" s="51" t="str">
        <f t="shared" ref="U69" si="129">IF(T69,"公斤","")</f>
        <v>公斤</v>
      </c>
      <c r="V69" s="159" t="s">
        <v>133</v>
      </c>
      <c r="W69" s="159">
        <v>7</v>
      </c>
      <c r="X69" s="51" t="str">
        <f t="shared" ref="X69" si="130">IF(W69,"公斤","")</f>
        <v>公斤</v>
      </c>
      <c r="Y69" s="320" t="s">
        <v>121</v>
      </c>
      <c r="Z69" s="321">
        <v>2</v>
      </c>
      <c r="AA69" s="51" t="str">
        <f t="shared" ref="AA69" si="131">IF(Z69,"公斤","")</f>
        <v>公斤</v>
      </c>
      <c r="AB69" s="118" t="s">
        <v>111</v>
      </c>
      <c r="AC69" s="214"/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338"/>
      <c r="B70" s="129" t="s">
        <v>107</v>
      </c>
      <c r="C70" s="183">
        <v>5</v>
      </c>
      <c r="D70" s="130">
        <v>1.9</v>
      </c>
      <c r="E70" s="181">
        <v>1.6</v>
      </c>
      <c r="F70" s="130">
        <v>0</v>
      </c>
      <c r="G70" s="130">
        <v>0</v>
      </c>
      <c r="H70" s="184">
        <v>2.2000000000000002</v>
      </c>
      <c r="I70" s="131">
        <v>639.70000000000005</v>
      </c>
      <c r="J70" s="276"/>
      <c r="K70" s="221"/>
      <c r="L70" s="51" t="str">
        <f t="shared" si="42"/>
        <v/>
      </c>
      <c r="M70" s="221" t="s">
        <v>288</v>
      </c>
      <c r="N70" s="221">
        <v>2</v>
      </c>
      <c r="O70" s="51" t="str">
        <f t="shared" si="43"/>
        <v>公斤</v>
      </c>
      <c r="P70" s="232" t="s">
        <v>159</v>
      </c>
      <c r="Q70" s="232">
        <v>0.5</v>
      </c>
      <c r="R70" s="51" t="str">
        <f t="shared" si="44"/>
        <v>公斤</v>
      </c>
      <c r="S70" s="300" t="s">
        <v>117</v>
      </c>
      <c r="T70" s="300">
        <v>0.5</v>
      </c>
      <c r="U70" s="51" t="str">
        <f t="shared" si="45"/>
        <v>公斤</v>
      </c>
      <c r="V70" s="154" t="s">
        <v>132</v>
      </c>
      <c r="W70" s="154">
        <v>0.05</v>
      </c>
      <c r="X70" s="51" t="str">
        <f t="shared" si="46"/>
        <v>公斤</v>
      </c>
      <c r="Y70" s="321" t="s">
        <v>305</v>
      </c>
      <c r="Z70" s="321">
        <v>0.5</v>
      </c>
      <c r="AA70" s="51" t="str">
        <f t="shared" si="47"/>
        <v>公斤</v>
      </c>
      <c r="AB70" s="136"/>
      <c r="AC70" s="133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338"/>
      <c r="B71" s="129"/>
      <c r="C71" s="130"/>
      <c r="D71" s="130"/>
      <c r="E71" s="181"/>
      <c r="F71" s="130"/>
      <c r="G71" s="130"/>
      <c r="H71" s="182"/>
      <c r="I71" s="131"/>
      <c r="J71" s="277"/>
      <c r="K71" s="278"/>
      <c r="L71" s="51" t="str">
        <f t="shared" si="42"/>
        <v/>
      </c>
      <c r="M71" s="221" t="s">
        <v>116</v>
      </c>
      <c r="N71" s="221">
        <v>0.05</v>
      </c>
      <c r="O71" s="51" t="str">
        <f t="shared" si="43"/>
        <v>公斤</v>
      </c>
      <c r="P71" s="232"/>
      <c r="Q71" s="232"/>
      <c r="R71" s="51" t="str">
        <f t="shared" si="44"/>
        <v/>
      </c>
      <c r="S71" s="300" t="s">
        <v>118</v>
      </c>
      <c r="T71" s="300">
        <v>2</v>
      </c>
      <c r="U71" s="51" t="str">
        <f t="shared" si="45"/>
        <v>公斤</v>
      </c>
      <c r="V71" s="159"/>
      <c r="W71" s="159"/>
      <c r="X71" s="51" t="str">
        <f t="shared" si="46"/>
        <v/>
      </c>
      <c r="Y71" s="320" t="s">
        <v>237</v>
      </c>
      <c r="Z71" s="321">
        <v>2</v>
      </c>
      <c r="AA71" s="51" t="str">
        <f t="shared" si="47"/>
        <v>公斤</v>
      </c>
      <c r="AB71" s="136"/>
      <c r="AC71" s="133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338"/>
      <c r="B72" s="129"/>
      <c r="C72" s="130"/>
      <c r="D72" s="130"/>
      <c r="E72" s="181"/>
      <c r="F72" s="130"/>
      <c r="G72" s="130"/>
      <c r="H72" s="182"/>
      <c r="I72" s="131"/>
      <c r="J72" s="277"/>
      <c r="K72" s="278"/>
      <c r="L72" s="51" t="str">
        <f t="shared" si="42"/>
        <v/>
      </c>
      <c r="M72" s="221" t="s">
        <v>289</v>
      </c>
      <c r="N72" s="221">
        <v>0.05</v>
      </c>
      <c r="O72" s="51" t="str">
        <f t="shared" si="43"/>
        <v>公斤</v>
      </c>
      <c r="P72" s="232"/>
      <c r="Q72" s="232"/>
      <c r="R72" s="51" t="str">
        <f t="shared" si="44"/>
        <v/>
      </c>
      <c r="S72" s="300" t="s">
        <v>177</v>
      </c>
      <c r="T72" s="300">
        <v>0.05</v>
      </c>
      <c r="U72" s="51" t="str">
        <f t="shared" si="45"/>
        <v>公斤</v>
      </c>
      <c r="V72" s="159"/>
      <c r="W72" s="159"/>
      <c r="X72" s="51" t="str">
        <f t="shared" si="46"/>
        <v/>
      </c>
      <c r="Y72" s="320" t="s">
        <v>120</v>
      </c>
      <c r="Z72" s="323">
        <v>0.05</v>
      </c>
      <c r="AA72" s="51" t="str">
        <f t="shared" si="47"/>
        <v>公斤</v>
      </c>
      <c r="AB72" s="136"/>
      <c r="AC72" s="133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338"/>
      <c r="B73" s="129"/>
      <c r="C73" s="130"/>
      <c r="D73" s="130"/>
      <c r="E73" s="181"/>
      <c r="F73" s="130"/>
      <c r="G73" s="130"/>
      <c r="H73" s="182"/>
      <c r="I73" s="131"/>
      <c r="J73" s="277"/>
      <c r="K73" s="278"/>
      <c r="L73" s="51" t="str">
        <f t="shared" si="42"/>
        <v/>
      </c>
      <c r="M73" s="294" t="s">
        <v>290</v>
      </c>
      <c r="N73" s="294">
        <v>1.7</v>
      </c>
      <c r="O73" s="51" t="str">
        <f t="shared" si="43"/>
        <v>公斤</v>
      </c>
      <c r="P73" s="232"/>
      <c r="Q73" s="232"/>
      <c r="R73" s="51" t="str">
        <f t="shared" si="44"/>
        <v/>
      </c>
      <c r="S73" s="300"/>
      <c r="T73" s="300"/>
      <c r="U73" s="51" t="str">
        <f t="shared" si="45"/>
        <v/>
      </c>
      <c r="V73" s="159"/>
      <c r="W73" s="159"/>
      <c r="X73" s="51" t="str">
        <f t="shared" si="46"/>
        <v/>
      </c>
      <c r="Y73" s="278"/>
      <c r="Z73" s="278"/>
      <c r="AA73" s="51" t="str">
        <f t="shared" si="47"/>
        <v/>
      </c>
      <c r="AB73" s="136"/>
      <c r="AC73" s="133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339"/>
      <c r="B74" s="150"/>
      <c r="C74" s="185"/>
      <c r="D74" s="185"/>
      <c r="E74" s="186"/>
      <c r="F74" s="185"/>
      <c r="G74" s="185"/>
      <c r="H74" s="187"/>
      <c r="I74" s="188"/>
      <c r="J74" s="279"/>
      <c r="K74" s="280"/>
      <c r="L74" s="146" t="str">
        <f t="shared" si="42"/>
        <v/>
      </c>
      <c r="M74" s="280"/>
      <c r="N74" s="280"/>
      <c r="O74" s="146" t="str">
        <f t="shared" si="43"/>
        <v/>
      </c>
      <c r="P74" s="293"/>
      <c r="Q74" s="293"/>
      <c r="R74" s="146" t="str">
        <f t="shared" si="44"/>
        <v/>
      </c>
      <c r="S74" s="315"/>
      <c r="T74" s="315"/>
      <c r="U74" s="146" t="str">
        <f t="shared" si="45"/>
        <v/>
      </c>
      <c r="V74" s="189"/>
      <c r="W74" s="189"/>
      <c r="X74" s="146" t="str">
        <f t="shared" si="46"/>
        <v/>
      </c>
      <c r="Y74" s="280"/>
      <c r="Z74" s="280"/>
      <c r="AA74" s="146" t="str">
        <f t="shared" si="47"/>
        <v/>
      </c>
      <c r="AB74" s="147"/>
      <c r="AC74" s="329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337" t="s">
        <v>403</v>
      </c>
      <c r="B75" s="148" t="s">
        <v>106</v>
      </c>
      <c r="C75" s="175">
        <v>5.2</v>
      </c>
      <c r="D75" s="176">
        <v>2.4</v>
      </c>
      <c r="E75" s="177">
        <v>2</v>
      </c>
      <c r="F75" s="149">
        <v>0</v>
      </c>
      <c r="G75" s="149">
        <v>0</v>
      </c>
      <c r="H75" s="178">
        <v>2.9</v>
      </c>
      <c r="I75" s="179">
        <v>739</v>
      </c>
      <c r="J75" s="281" t="s">
        <v>264</v>
      </c>
      <c r="K75" s="282"/>
      <c r="L75" s="132"/>
      <c r="M75" s="287" t="s">
        <v>291</v>
      </c>
      <c r="N75" s="282"/>
      <c r="O75" s="132"/>
      <c r="P75" s="287" t="s">
        <v>317</v>
      </c>
      <c r="Q75" s="282"/>
      <c r="R75" s="132"/>
      <c r="S75" s="287" t="s">
        <v>350</v>
      </c>
      <c r="T75" s="282"/>
      <c r="U75" s="132"/>
      <c r="V75" s="180" t="s">
        <v>133</v>
      </c>
      <c r="W75" s="180"/>
      <c r="X75" s="132"/>
      <c r="Y75" s="287" t="s">
        <v>382</v>
      </c>
      <c r="Z75" s="282"/>
      <c r="AA75" s="132"/>
      <c r="AB75" s="145" t="s">
        <v>111</v>
      </c>
      <c r="AC75" s="330"/>
      <c r="AD75" s="135" t="s">
        <v>139</v>
      </c>
      <c r="AE75" s="108" t="str">
        <f t="shared" ref="AE75" si="132">A75</f>
        <v>j4</v>
      </c>
      <c r="AF75" s="59" t="str">
        <f>J75</f>
        <v>糙米飯</v>
      </c>
      <c r="AG75" s="59" t="str">
        <f>J76&amp;" "&amp;J77&amp;" "&amp;J78&amp;" "&amp;J79&amp;" "&amp;J80&amp;" "&amp;J81</f>
        <v xml:space="preserve">米 糙米    </v>
      </c>
      <c r="AH75" s="59" t="str">
        <f>M75</f>
        <v>沙茶魷魚</v>
      </c>
      <c r="AI75" s="59" t="str">
        <f>M76&amp;" "&amp;M77&amp;" "&amp;M78&amp;" "&amp;M79&amp;" "&amp;M80&amp;" "&amp;M81</f>
        <v>魷魚圈 豬後腿肉 脆筍 沙茶醬 胡蘿蔔 大蒜</v>
      </c>
      <c r="AJ75" s="59" t="str">
        <f>P75</f>
        <v>螞蟻上樹</v>
      </c>
      <c r="AK75" s="59" t="str">
        <f>P76&amp;" "&amp;P77&amp;" "&amp;P78&amp;" "&amp;P79&amp;" "&amp;P80&amp;" "&amp;P81</f>
        <v>冬粉 豬絞肉 時蔬 胡蘿蔔 乾木耳 蕎麥</v>
      </c>
      <c r="AL75" s="59" t="str">
        <f>S75</f>
        <v>熱狗炒蛋</v>
      </c>
      <c r="AM75" s="59" t="str">
        <f>S76&amp;" "&amp;S77&amp;" "&amp;S78&amp;" "&amp;S79&amp;" "&amp;S80&amp;" "&amp;S81</f>
        <v xml:space="preserve">雞蛋 小熱狗 大蒜 義大利香料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銀耳甜湯</v>
      </c>
      <c r="AQ75" s="59" t="str">
        <f>Y76&amp;" "&amp;Y77&amp;" "&amp;Y78&amp;" "&amp;Y79&amp;" "&amp;Y80&amp;" "&amp;Y81</f>
        <v xml:space="preserve">乾銀耳 紅砂糖 枸杞   </v>
      </c>
      <c r="AR75" s="88" t="str">
        <f>AB75</f>
        <v>點心</v>
      </c>
      <c r="AS75" s="88">
        <f>AC75</f>
        <v>0</v>
      </c>
      <c r="AT75" s="96">
        <f t="shared" ref="AT75" si="133">C75</f>
        <v>5.2</v>
      </c>
      <c r="AU75" s="96">
        <f t="shared" ref="AU75" si="134">H75</f>
        <v>2.9</v>
      </c>
      <c r="AV75" s="96">
        <f t="shared" ref="AV75" si="135">E75</f>
        <v>2</v>
      </c>
      <c r="AW75" s="96">
        <f t="shared" ref="AW75" si="136">D75</f>
        <v>2.4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739</v>
      </c>
    </row>
    <row r="76" spans="1:52" ht="16.5">
      <c r="A76" s="338"/>
      <c r="B76" s="129"/>
      <c r="C76" s="130"/>
      <c r="D76" s="130"/>
      <c r="E76" s="181"/>
      <c r="F76" s="130"/>
      <c r="G76" s="130"/>
      <c r="H76" s="182"/>
      <c r="I76" s="131"/>
      <c r="J76" s="276" t="s">
        <v>114</v>
      </c>
      <c r="K76" s="221">
        <v>7</v>
      </c>
      <c r="L76" s="51" t="str">
        <f t="shared" ref="L76" si="140">IF(K76,"公斤","")</f>
        <v>公斤</v>
      </c>
      <c r="M76" s="221" t="s">
        <v>292</v>
      </c>
      <c r="N76" s="221">
        <v>3.5</v>
      </c>
      <c r="O76" s="51" t="str">
        <f t="shared" ref="O76" si="141">IF(N76,"公斤","")</f>
        <v>公斤</v>
      </c>
      <c r="P76" s="232" t="s">
        <v>176</v>
      </c>
      <c r="Q76" s="232">
        <v>1.2</v>
      </c>
      <c r="R76" s="51" t="str">
        <f t="shared" ref="R76" si="142">IF(Q76,"公斤","")</f>
        <v>公斤</v>
      </c>
      <c r="S76" s="300" t="s">
        <v>175</v>
      </c>
      <c r="T76" s="300">
        <v>4</v>
      </c>
      <c r="U76" s="51" t="str">
        <f t="shared" ref="U76" si="143">IF(T76,"公斤","")</f>
        <v>公斤</v>
      </c>
      <c r="V76" s="159" t="s">
        <v>133</v>
      </c>
      <c r="W76" s="159">
        <v>7</v>
      </c>
      <c r="X76" s="51" t="str">
        <f t="shared" ref="X76" si="144">IF(W76,"公斤","")</f>
        <v>公斤</v>
      </c>
      <c r="Y76" s="320" t="s">
        <v>229</v>
      </c>
      <c r="Z76" s="321">
        <v>1</v>
      </c>
      <c r="AA76" s="51" t="str">
        <f t="shared" ref="AA76" si="145">IF(Z76,"公斤","")</f>
        <v>公斤</v>
      </c>
      <c r="AB76" s="118" t="s">
        <v>111</v>
      </c>
      <c r="AC76" s="331"/>
      <c r="AD76" s="133" t="s">
        <v>139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338"/>
      <c r="B77" s="129" t="s">
        <v>107</v>
      </c>
      <c r="C77" s="183">
        <v>5.2</v>
      </c>
      <c r="D77" s="130">
        <v>2</v>
      </c>
      <c r="E77" s="181">
        <v>2</v>
      </c>
      <c r="F77" s="130">
        <v>0</v>
      </c>
      <c r="G77" s="130">
        <v>0</v>
      </c>
      <c r="H77" s="184">
        <v>2</v>
      </c>
      <c r="I77" s="131">
        <v>654.5</v>
      </c>
      <c r="J77" s="276" t="s">
        <v>166</v>
      </c>
      <c r="K77" s="221">
        <v>3</v>
      </c>
      <c r="L77" s="51" t="str">
        <f t="shared" si="56"/>
        <v>公斤</v>
      </c>
      <c r="M77" s="221" t="s">
        <v>115</v>
      </c>
      <c r="N77" s="221">
        <v>3</v>
      </c>
      <c r="O77" s="51" t="str">
        <f t="shared" si="57"/>
        <v>公斤</v>
      </c>
      <c r="P77" s="232" t="s">
        <v>162</v>
      </c>
      <c r="Q77" s="232">
        <v>0.6</v>
      </c>
      <c r="R77" s="51" t="str">
        <f t="shared" si="58"/>
        <v>公斤</v>
      </c>
      <c r="S77" s="300" t="s">
        <v>351</v>
      </c>
      <c r="T77" s="300">
        <v>0.7</v>
      </c>
      <c r="U77" s="51" t="str">
        <f t="shared" si="59"/>
        <v>公斤</v>
      </c>
      <c r="V77" s="154" t="s">
        <v>132</v>
      </c>
      <c r="W77" s="154">
        <v>0.05</v>
      </c>
      <c r="X77" s="51" t="str">
        <f t="shared" si="60"/>
        <v>公斤</v>
      </c>
      <c r="Y77" s="321" t="s">
        <v>140</v>
      </c>
      <c r="Z77" s="321">
        <v>1</v>
      </c>
      <c r="AA77" s="51" t="str">
        <f t="shared" si="61"/>
        <v>公斤</v>
      </c>
      <c r="AB77" s="136"/>
      <c r="AC77" s="331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338"/>
      <c r="B78" s="129"/>
      <c r="C78" s="130"/>
      <c r="D78" s="130"/>
      <c r="E78" s="181"/>
      <c r="F78" s="130"/>
      <c r="G78" s="130"/>
      <c r="H78" s="182"/>
      <c r="I78" s="131"/>
      <c r="J78" s="277"/>
      <c r="K78" s="278"/>
      <c r="L78" s="51" t="str">
        <f t="shared" si="56"/>
        <v/>
      </c>
      <c r="M78" s="221" t="s">
        <v>211</v>
      </c>
      <c r="N78" s="221">
        <v>3</v>
      </c>
      <c r="O78" s="51" t="str">
        <f t="shared" si="57"/>
        <v>公斤</v>
      </c>
      <c r="P78" s="232" t="s">
        <v>1</v>
      </c>
      <c r="Q78" s="232">
        <v>3</v>
      </c>
      <c r="R78" s="51" t="str">
        <f t="shared" si="58"/>
        <v>公斤</v>
      </c>
      <c r="S78" s="300" t="s">
        <v>116</v>
      </c>
      <c r="T78" s="300">
        <v>0.05</v>
      </c>
      <c r="U78" s="51" t="str">
        <f t="shared" si="59"/>
        <v>公斤</v>
      </c>
      <c r="V78" s="159"/>
      <c r="W78" s="159"/>
      <c r="X78" s="51" t="str">
        <f t="shared" si="60"/>
        <v/>
      </c>
      <c r="Y78" s="320" t="s">
        <v>230</v>
      </c>
      <c r="Z78" s="321">
        <v>0.01</v>
      </c>
      <c r="AA78" s="51" t="str">
        <f t="shared" si="61"/>
        <v>公斤</v>
      </c>
      <c r="AB78" s="136"/>
      <c r="AC78" s="331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338"/>
      <c r="B79" s="129"/>
      <c r="C79" s="130"/>
      <c r="D79" s="130"/>
      <c r="E79" s="181"/>
      <c r="F79" s="130"/>
      <c r="G79" s="130"/>
      <c r="H79" s="182"/>
      <c r="I79" s="131"/>
      <c r="J79" s="277"/>
      <c r="K79" s="278"/>
      <c r="L79" s="51" t="str">
        <f t="shared" si="56"/>
        <v/>
      </c>
      <c r="M79" s="221" t="s">
        <v>203</v>
      </c>
      <c r="N79" s="221">
        <v>0.1</v>
      </c>
      <c r="O79" s="51" t="str">
        <f t="shared" si="57"/>
        <v>公斤</v>
      </c>
      <c r="P79" s="232" t="s">
        <v>117</v>
      </c>
      <c r="Q79" s="232">
        <v>1</v>
      </c>
      <c r="R79" s="51" t="str">
        <f t="shared" si="58"/>
        <v>公斤</v>
      </c>
      <c r="S79" s="300" t="s">
        <v>352</v>
      </c>
      <c r="T79" s="300"/>
      <c r="U79" s="51" t="str">
        <f t="shared" si="59"/>
        <v/>
      </c>
      <c r="V79" s="159"/>
      <c r="W79" s="159"/>
      <c r="X79" s="51" t="str">
        <f t="shared" si="60"/>
        <v/>
      </c>
      <c r="Y79" s="322"/>
      <c r="Z79" s="323"/>
      <c r="AA79" s="51" t="str">
        <f t="shared" si="61"/>
        <v/>
      </c>
      <c r="AB79" s="136"/>
      <c r="AC79" s="331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338"/>
      <c r="B80" s="129"/>
      <c r="C80" s="130"/>
      <c r="D80" s="130"/>
      <c r="E80" s="181"/>
      <c r="F80" s="130"/>
      <c r="G80" s="130"/>
      <c r="H80" s="182"/>
      <c r="I80" s="131"/>
      <c r="J80" s="277"/>
      <c r="K80" s="278"/>
      <c r="L80" s="51" t="str">
        <f t="shared" si="56"/>
        <v/>
      </c>
      <c r="M80" s="278" t="s">
        <v>117</v>
      </c>
      <c r="N80" s="278">
        <v>0.5</v>
      </c>
      <c r="O80" s="51" t="str">
        <f t="shared" si="57"/>
        <v>公斤</v>
      </c>
      <c r="P80" s="232" t="s">
        <v>119</v>
      </c>
      <c r="Q80" s="232">
        <v>0.01</v>
      </c>
      <c r="R80" s="51" t="str">
        <f t="shared" si="58"/>
        <v>公斤</v>
      </c>
      <c r="S80" s="300"/>
      <c r="T80" s="300"/>
      <c r="U80" s="51" t="str">
        <f t="shared" si="59"/>
        <v/>
      </c>
      <c r="V80" s="159"/>
      <c r="W80" s="159"/>
      <c r="X80" s="51" t="str">
        <f t="shared" si="60"/>
        <v/>
      </c>
      <c r="Y80" s="278"/>
      <c r="Z80" s="278"/>
      <c r="AA80" s="51" t="str">
        <f t="shared" si="61"/>
        <v/>
      </c>
      <c r="AB80" s="136"/>
      <c r="AC80" s="331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339"/>
      <c r="B81" s="150"/>
      <c r="C81" s="185"/>
      <c r="D81" s="185"/>
      <c r="E81" s="186"/>
      <c r="F81" s="185"/>
      <c r="G81" s="185"/>
      <c r="H81" s="187"/>
      <c r="I81" s="188"/>
      <c r="J81" s="279"/>
      <c r="K81" s="280"/>
      <c r="L81" s="146" t="str">
        <f t="shared" si="56"/>
        <v/>
      </c>
      <c r="M81" s="280" t="s">
        <v>116</v>
      </c>
      <c r="N81" s="280">
        <v>0.05</v>
      </c>
      <c r="O81" s="146" t="str">
        <f t="shared" si="57"/>
        <v>公斤</v>
      </c>
      <c r="P81" s="293" t="s">
        <v>318</v>
      </c>
      <c r="Q81" s="293">
        <v>0.4</v>
      </c>
      <c r="R81" s="146" t="str">
        <f t="shared" si="58"/>
        <v>公斤</v>
      </c>
      <c r="S81" s="315"/>
      <c r="T81" s="315"/>
      <c r="U81" s="146" t="str">
        <f t="shared" si="59"/>
        <v/>
      </c>
      <c r="V81" s="189"/>
      <c r="W81" s="189"/>
      <c r="X81" s="146" t="str">
        <f t="shared" si="60"/>
        <v/>
      </c>
      <c r="Y81" s="280"/>
      <c r="Z81" s="280"/>
      <c r="AA81" s="146" t="str">
        <f t="shared" si="61"/>
        <v/>
      </c>
      <c r="AB81" s="147"/>
      <c r="AC81" s="332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337" t="s">
        <v>404</v>
      </c>
      <c r="B82" s="148" t="s">
        <v>106</v>
      </c>
      <c r="C82" s="175">
        <v>5.9</v>
      </c>
      <c r="D82" s="176">
        <v>2.5</v>
      </c>
      <c r="E82" s="177">
        <v>2</v>
      </c>
      <c r="F82" s="149">
        <v>0</v>
      </c>
      <c r="G82" s="149">
        <v>0</v>
      </c>
      <c r="H82" s="178">
        <v>3</v>
      </c>
      <c r="I82" s="179">
        <v>798.7</v>
      </c>
      <c r="J82" s="281" t="s">
        <v>270</v>
      </c>
      <c r="K82" s="282"/>
      <c r="L82" s="132"/>
      <c r="M82" s="287" t="s">
        <v>293</v>
      </c>
      <c r="N82" s="282"/>
      <c r="O82" s="132"/>
      <c r="P82" s="287" t="s">
        <v>319</v>
      </c>
      <c r="Q82" s="282"/>
      <c r="R82" s="132"/>
      <c r="S82" s="287" t="s">
        <v>353</v>
      </c>
      <c r="T82" s="282"/>
      <c r="U82" s="132"/>
      <c r="V82" s="180" t="s">
        <v>133</v>
      </c>
      <c r="W82" s="180"/>
      <c r="X82" s="132"/>
      <c r="Y82" s="287" t="s">
        <v>383</v>
      </c>
      <c r="Z82" s="282"/>
      <c r="AA82" s="132"/>
      <c r="AB82" s="145" t="s">
        <v>111</v>
      </c>
      <c r="AC82" s="213" t="s">
        <v>139</v>
      </c>
      <c r="AD82" s="135"/>
      <c r="AE82" s="108" t="str">
        <f t="shared" ref="AE82" si="146">A82</f>
        <v>j5</v>
      </c>
      <c r="AF82" s="59" t="str">
        <f>J82</f>
        <v>小米飯</v>
      </c>
      <c r="AG82" s="59" t="str">
        <f>J83&amp;" "&amp;J84&amp;" "&amp;J85&amp;" "&amp;J86&amp;" "&amp;J87&amp;" "&amp;J88</f>
        <v xml:space="preserve">米 小米    </v>
      </c>
      <c r="AH82" s="59" t="str">
        <f>M82</f>
        <v>京醬肉絲</v>
      </c>
      <c r="AI82" s="59" t="str">
        <f>M83&amp;" "&amp;M84&amp;" "&amp;M85&amp;" "&amp;M86&amp;" "&amp;M87&amp;" "&amp;M88</f>
        <v xml:space="preserve">豬後腿肉 時蔬 胡蘿蔔 甜麵醬  </v>
      </c>
      <c r="AJ82" s="59" t="str">
        <f>P82</f>
        <v>塔香鮑菇米血</v>
      </c>
      <c r="AK82" s="59" t="str">
        <f>P83&amp;" "&amp;P84&amp;" "&amp;P85&amp;" "&amp;P86&amp;" "&amp;P87&amp;" "&amp;P88</f>
        <v xml:space="preserve">杏鮑菇 薑 九層塔 米血  </v>
      </c>
      <c r="AL82" s="59" t="str">
        <f>S82</f>
        <v>韮香干片</v>
      </c>
      <c r="AM82" s="59" t="str">
        <f>S83&amp;" "&amp;S84&amp;" "&amp;S85&amp;" "&amp;S86&amp;" "&amp;S87&amp;" "&amp;S88</f>
        <v xml:space="preserve">豆干 韮菜 胡蘿蔔 大蒜 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冬瓜大骨湯</v>
      </c>
      <c r="AQ82" s="59" t="str">
        <f>Y83&amp;" "&amp;Y84&amp;" "&amp;Y85&amp;" "&amp;Y86&amp;" "&amp;Y87&amp;" "&amp;Y88</f>
        <v xml:space="preserve">冬瓜 軟骨丁 薑   </v>
      </c>
      <c r="AR82" s="88" t="str">
        <f>AB82</f>
        <v>點心</v>
      </c>
      <c r="AS82" s="88" t="str">
        <f>AC82</f>
        <v>有機豆奶</v>
      </c>
      <c r="AT82" s="96">
        <f t="shared" ref="AT82" si="147">C82</f>
        <v>5.9</v>
      </c>
      <c r="AU82" s="96">
        <f t="shared" ref="AU82" si="148">H82</f>
        <v>3</v>
      </c>
      <c r="AV82" s="96">
        <f t="shared" ref="AV82" si="149">E82</f>
        <v>2</v>
      </c>
      <c r="AW82" s="96">
        <f t="shared" ref="AW82" si="150">D82</f>
        <v>2.5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798.7</v>
      </c>
    </row>
    <row r="83" spans="1:52" ht="16.5">
      <c r="A83" s="338"/>
      <c r="B83" s="129"/>
      <c r="C83" s="130"/>
      <c r="D83" s="130"/>
      <c r="E83" s="181"/>
      <c r="F83" s="130"/>
      <c r="G83" s="130"/>
      <c r="H83" s="182"/>
      <c r="I83" s="131"/>
      <c r="J83" s="276" t="s">
        <v>114</v>
      </c>
      <c r="K83" s="221">
        <v>10</v>
      </c>
      <c r="L83" s="51" t="str">
        <f t="shared" ref="L83" si="154">IF(K83,"公斤","")</f>
        <v>公斤</v>
      </c>
      <c r="M83" s="221" t="s">
        <v>115</v>
      </c>
      <c r="N83" s="221">
        <v>6.5</v>
      </c>
      <c r="O83" s="51" t="str">
        <f t="shared" ref="O83" si="155">IF(N83,"公斤","")</f>
        <v>公斤</v>
      </c>
      <c r="P83" s="232" t="s">
        <v>143</v>
      </c>
      <c r="Q83" s="232">
        <v>4</v>
      </c>
      <c r="R83" s="51" t="str">
        <f t="shared" ref="R83" si="156">IF(Q83,"公斤","")</f>
        <v>公斤</v>
      </c>
      <c r="S83" s="300" t="s">
        <v>204</v>
      </c>
      <c r="T83" s="300">
        <v>4</v>
      </c>
      <c r="U83" s="51" t="str">
        <f t="shared" ref="U83" si="157">IF(T83,"公斤","")</f>
        <v>公斤</v>
      </c>
      <c r="V83" s="159" t="s">
        <v>133</v>
      </c>
      <c r="W83" s="159">
        <v>7</v>
      </c>
      <c r="X83" s="51" t="str">
        <f t="shared" ref="X83" si="158">IF(W83,"公斤","")</f>
        <v>公斤</v>
      </c>
      <c r="Y83" s="320" t="s">
        <v>235</v>
      </c>
      <c r="Z83" s="321">
        <v>4</v>
      </c>
      <c r="AA83" s="51" t="str">
        <f t="shared" ref="AA83" si="159">IF(Z83,"公斤","")</f>
        <v>公斤</v>
      </c>
      <c r="AB83" s="118" t="s">
        <v>111</v>
      </c>
      <c r="AC83" s="214" t="s">
        <v>139</v>
      </c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338"/>
      <c r="B84" s="129" t="s">
        <v>107</v>
      </c>
      <c r="C84" s="183">
        <v>5.9</v>
      </c>
      <c r="D84" s="130">
        <v>1.9</v>
      </c>
      <c r="E84" s="181">
        <v>1.9</v>
      </c>
      <c r="F84" s="130">
        <v>0</v>
      </c>
      <c r="G84" s="130">
        <v>0</v>
      </c>
      <c r="H84" s="184">
        <v>2</v>
      </c>
      <c r="I84" s="131">
        <v>694.1</v>
      </c>
      <c r="J84" s="276" t="s">
        <v>189</v>
      </c>
      <c r="K84" s="221">
        <v>0.4</v>
      </c>
      <c r="L84" s="51" t="str">
        <f t="shared" si="70"/>
        <v>公斤</v>
      </c>
      <c r="M84" s="221" t="s">
        <v>1</v>
      </c>
      <c r="N84" s="221">
        <v>3</v>
      </c>
      <c r="O84" s="51" t="str">
        <f t="shared" si="71"/>
        <v>公斤</v>
      </c>
      <c r="P84" s="232" t="s">
        <v>120</v>
      </c>
      <c r="Q84" s="232">
        <v>0.05</v>
      </c>
      <c r="R84" s="51" t="str">
        <f t="shared" si="72"/>
        <v>公斤</v>
      </c>
      <c r="S84" s="300" t="s">
        <v>206</v>
      </c>
      <c r="T84" s="300">
        <v>1</v>
      </c>
      <c r="U84" s="51" t="str">
        <f t="shared" si="73"/>
        <v>公斤</v>
      </c>
      <c r="V84" s="154" t="s">
        <v>132</v>
      </c>
      <c r="W84" s="154">
        <v>0.05</v>
      </c>
      <c r="X84" s="51" t="str">
        <f t="shared" si="74"/>
        <v>公斤</v>
      </c>
      <c r="Y84" s="326" t="s">
        <v>261</v>
      </c>
      <c r="Z84" s="326">
        <v>1</v>
      </c>
      <c r="AA84" s="51" t="str">
        <f t="shared" si="75"/>
        <v>公斤</v>
      </c>
      <c r="AB84" s="136"/>
      <c r="AC84" s="331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338"/>
      <c r="B85" s="129"/>
      <c r="C85" s="130"/>
      <c r="D85" s="130"/>
      <c r="E85" s="181"/>
      <c r="F85" s="130"/>
      <c r="G85" s="130"/>
      <c r="H85" s="182"/>
      <c r="I85" s="131"/>
      <c r="J85" s="277"/>
      <c r="K85" s="278"/>
      <c r="L85" s="51" t="str">
        <f t="shared" si="70"/>
        <v/>
      </c>
      <c r="M85" s="221" t="s">
        <v>117</v>
      </c>
      <c r="N85" s="221">
        <v>0.5</v>
      </c>
      <c r="O85" s="51" t="str">
        <f t="shared" si="71"/>
        <v>公斤</v>
      </c>
      <c r="P85" s="232" t="s">
        <v>126</v>
      </c>
      <c r="Q85" s="232">
        <v>0.2</v>
      </c>
      <c r="R85" s="51" t="str">
        <f t="shared" si="72"/>
        <v>公斤</v>
      </c>
      <c r="S85" s="300" t="s">
        <v>117</v>
      </c>
      <c r="T85" s="300">
        <v>0.5</v>
      </c>
      <c r="U85" s="51" t="str">
        <f t="shared" si="73"/>
        <v>公斤</v>
      </c>
      <c r="V85" s="159"/>
      <c r="W85" s="159"/>
      <c r="X85" s="51" t="str">
        <f t="shared" si="74"/>
        <v/>
      </c>
      <c r="Y85" s="320" t="s">
        <v>120</v>
      </c>
      <c r="Z85" s="321">
        <v>0.05</v>
      </c>
      <c r="AA85" s="51" t="str">
        <f t="shared" si="75"/>
        <v>公斤</v>
      </c>
      <c r="AB85" s="136"/>
      <c r="AC85" s="331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338"/>
      <c r="B86" s="129"/>
      <c r="C86" s="130"/>
      <c r="D86" s="130"/>
      <c r="E86" s="181"/>
      <c r="F86" s="130"/>
      <c r="G86" s="130"/>
      <c r="H86" s="182"/>
      <c r="I86" s="131"/>
      <c r="J86" s="277"/>
      <c r="K86" s="278"/>
      <c r="L86" s="51" t="str">
        <f t="shared" si="70"/>
        <v/>
      </c>
      <c r="M86" s="221" t="s">
        <v>200</v>
      </c>
      <c r="N86" s="221">
        <v>0.5</v>
      </c>
      <c r="O86" s="51" t="str">
        <f t="shared" si="71"/>
        <v>公斤</v>
      </c>
      <c r="P86" s="306" t="s">
        <v>320</v>
      </c>
      <c r="Q86" s="306">
        <v>2.5</v>
      </c>
      <c r="R86" s="51" t="str">
        <f t="shared" si="72"/>
        <v>公斤</v>
      </c>
      <c r="S86" s="300" t="s">
        <v>177</v>
      </c>
      <c r="T86" s="300">
        <v>0.05</v>
      </c>
      <c r="U86" s="51" t="str">
        <f t="shared" si="73"/>
        <v>公斤</v>
      </c>
      <c r="V86" s="159"/>
      <c r="W86" s="159"/>
      <c r="X86" s="51" t="str">
        <f t="shared" si="74"/>
        <v/>
      </c>
      <c r="Y86" s="322"/>
      <c r="Z86" s="323"/>
      <c r="AA86" s="51" t="str">
        <f t="shared" si="75"/>
        <v/>
      </c>
      <c r="AB86" s="136"/>
      <c r="AC86" s="331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338"/>
      <c r="B87" s="129"/>
      <c r="C87" s="130"/>
      <c r="D87" s="130"/>
      <c r="E87" s="181"/>
      <c r="F87" s="130"/>
      <c r="G87" s="130"/>
      <c r="H87" s="182"/>
      <c r="I87" s="131"/>
      <c r="J87" s="277"/>
      <c r="K87" s="278"/>
      <c r="L87" s="51" t="str">
        <f t="shared" si="70"/>
        <v/>
      </c>
      <c r="M87" s="278"/>
      <c r="N87" s="278"/>
      <c r="O87" s="51" t="str">
        <f t="shared" si="71"/>
        <v/>
      </c>
      <c r="P87" s="232"/>
      <c r="Q87" s="232"/>
      <c r="R87" s="51" t="str">
        <f t="shared" si="72"/>
        <v/>
      </c>
      <c r="S87" s="300"/>
      <c r="T87" s="300"/>
      <c r="U87" s="51" t="str">
        <f t="shared" si="73"/>
        <v/>
      </c>
      <c r="V87" s="159"/>
      <c r="W87" s="159"/>
      <c r="X87" s="51" t="str">
        <f t="shared" si="74"/>
        <v/>
      </c>
      <c r="Y87" s="278"/>
      <c r="Z87" s="278"/>
      <c r="AA87" s="51" t="str">
        <f t="shared" si="75"/>
        <v/>
      </c>
      <c r="AB87" s="136"/>
      <c r="AC87" s="331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339"/>
      <c r="B88" s="150"/>
      <c r="C88" s="185"/>
      <c r="D88" s="185"/>
      <c r="E88" s="186"/>
      <c r="F88" s="185"/>
      <c r="G88" s="185"/>
      <c r="H88" s="187"/>
      <c r="I88" s="188"/>
      <c r="J88" s="279"/>
      <c r="K88" s="280"/>
      <c r="L88" s="146" t="str">
        <f t="shared" si="70"/>
        <v/>
      </c>
      <c r="M88" s="280"/>
      <c r="N88" s="280"/>
      <c r="O88" s="146" t="str">
        <f t="shared" si="71"/>
        <v/>
      </c>
      <c r="P88" s="293"/>
      <c r="Q88" s="293"/>
      <c r="R88" s="146" t="str">
        <f t="shared" si="72"/>
        <v/>
      </c>
      <c r="S88" s="315"/>
      <c r="T88" s="315"/>
      <c r="U88" s="146" t="str">
        <f t="shared" si="73"/>
        <v/>
      </c>
      <c r="V88" s="189"/>
      <c r="W88" s="189"/>
      <c r="X88" s="146" t="str">
        <f t="shared" si="74"/>
        <v/>
      </c>
      <c r="Y88" s="280"/>
      <c r="Z88" s="280"/>
      <c r="AA88" s="146" t="str">
        <f t="shared" si="75"/>
        <v/>
      </c>
      <c r="AB88" s="147"/>
      <c r="AC88" s="332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337" t="s">
        <v>405</v>
      </c>
      <c r="B89" s="148" t="s">
        <v>106</v>
      </c>
      <c r="C89" s="175">
        <v>5.3</v>
      </c>
      <c r="D89" s="176">
        <v>2.7</v>
      </c>
      <c r="E89" s="177">
        <v>2.4</v>
      </c>
      <c r="F89" s="149">
        <v>0</v>
      </c>
      <c r="G89" s="149">
        <v>0</v>
      </c>
      <c r="H89" s="178">
        <v>3</v>
      </c>
      <c r="I89" s="179">
        <v>778.9</v>
      </c>
      <c r="J89" s="281" t="s">
        <v>268</v>
      </c>
      <c r="K89" s="282"/>
      <c r="L89" s="132"/>
      <c r="M89" s="287" t="s">
        <v>294</v>
      </c>
      <c r="N89" s="282"/>
      <c r="O89" s="132"/>
      <c r="P89" s="287" t="s">
        <v>321</v>
      </c>
      <c r="Q89" s="282"/>
      <c r="R89" s="132"/>
      <c r="S89" s="287" t="s">
        <v>354</v>
      </c>
      <c r="T89" s="282"/>
      <c r="U89" s="132"/>
      <c r="V89" s="180" t="s">
        <v>133</v>
      </c>
      <c r="W89" s="180"/>
      <c r="X89" s="132"/>
      <c r="Y89" s="287" t="s">
        <v>384</v>
      </c>
      <c r="Z89" s="282"/>
      <c r="AA89" s="132"/>
      <c r="AB89" s="145" t="s">
        <v>111</v>
      </c>
      <c r="AC89" s="330"/>
      <c r="AD89" s="135"/>
      <c r="AE89" s="108" t="str">
        <f t="shared" ref="AE89" si="160">A89</f>
        <v>k1</v>
      </c>
      <c r="AF89" s="59" t="str">
        <f>J89</f>
        <v>白米飯</v>
      </c>
      <c r="AG89" s="59" t="str">
        <f>J90&amp;" "&amp;J91&amp;" "&amp;J92&amp;" "&amp;J93&amp;" "&amp;J94&amp;" "&amp;J95</f>
        <v xml:space="preserve">米     </v>
      </c>
      <c r="AH89" s="59" t="str">
        <f>M89</f>
        <v>咖哩絞肉</v>
      </c>
      <c r="AI89" s="59" t="str">
        <f>M90&amp;" "&amp;M91&amp;" "&amp;M92&amp;" "&amp;M93&amp;" "&amp;M94&amp;" "&amp;M95</f>
        <v xml:space="preserve">豬絞肉 馬鈴薯 胡蘿蔔 洋蔥 咖哩粉 </v>
      </c>
      <c r="AJ89" s="59" t="str">
        <f>P89</f>
        <v>菇拌海帶</v>
      </c>
      <c r="AK89" s="59" t="str">
        <f>P90&amp;" "&amp;P91&amp;" "&amp;P92&amp;" "&amp;P93&amp;" "&amp;P94&amp;" "&amp;P95</f>
        <v xml:space="preserve">乾裙帶菜 金針菇 大蒜 肉絲  </v>
      </c>
      <c r="AL89" s="59" t="str">
        <f>S89</f>
        <v>蜜汁豆干</v>
      </c>
      <c r="AM89" s="59" t="str">
        <f>S90&amp;" "&amp;S91&amp;" "&amp;S92&amp;" "&amp;S93&amp;" "&amp;S94&amp;" "&amp;S95</f>
        <v xml:space="preserve">芝麻(熟) 豆干 大蒜 滷包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羅宋湯</v>
      </c>
      <c r="AQ89" s="59" t="str">
        <f>Y90&amp;" "&amp;Y91&amp;" "&amp;Y92&amp;" "&amp;Y93&amp;" "&amp;Y94&amp;" "&amp;Y95</f>
        <v xml:space="preserve">洋蔥 芹菜 大番茄   </v>
      </c>
      <c r="AR89" s="88" t="str">
        <f>AB89</f>
        <v>點心</v>
      </c>
      <c r="AS89" s="88">
        <f>AC89</f>
        <v>0</v>
      </c>
      <c r="AT89" s="96">
        <f t="shared" ref="AT89" si="161">C89</f>
        <v>5.3</v>
      </c>
      <c r="AU89" s="96">
        <f t="shared" ref="AU89" si="162">H89</f>
        <v>3</v>
      </c>
      <c r="AV89" s="96">
        <f t="shared" ref="AV89" si="163">E89</f>
        <v>2.4</v>
      </c>
      <c r="AW89" s="96">
        <f t="shared" ref="AW89" si="164">D89</f>
        <v>2.7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778.9</v>
      </c>
    </row>
    <row r="90" spans="1:52" ht="16.5">
      <c r="A90" s="338"/>
      <c r="B90" s="129"/>
      <c r="C90" s="130"/>
      <c r="D90" s="130"/>
      <c r="E90" s="181"/>
      <c r="F90" s="130"/>
      <c r="G90" s="130"/>
      <c r="H90" s="182"/>
      <c r="I90" s="131"/>
      <c r="J90" s="276" t="s">
        <v>114</v>
      </c>
      <c r="K90" s="221">
        <v>10</v>
      </c>
      <c r="L90" s="51" t="str">
        <f t="shared" ref="L90:L144" si="168">IF(K90,"公斤","")</f>
        <v>公斤</v>
      </c>
      <c r="M90" s="221" t="s">
        <v>162</v>
      </c>
      <c r="N90" s="221">
        <v>6</v>
      </c>
      <c r="O90" s="51" t="str">
        <f t="shared" ref="O90:O95" si="169">IF(N90,"公斤","")</f>
        <v>公斤</v>
      </c>
      <c r="P90" s="232" t="s">
        <v>214</v>
      </c>
      <c r="Q90" s="232">
        <v>1</v>
      </c>
      <c r="R90" s="51" t="str">
        <f t="shared" ref="R90:R95" si="170">IF(Q90,"公斤","")</f>
        <v>公斤</v>
      </c>
      <c r="S90" s="300" t="s">
        <v>168</v>
      </c>
      <c r="T90" s="300">
        <v>0.01</v>
      </c>
      <c r="U90" s="51" t="str">
        <f t="shared" ref="U90:U95" si="171">IF(T90,"公斤","")</f>
        <v>公斤</v>
      </c>
      <c r="V90" s="159" t="s">
        <v>133</v>
      </c>
      <c r="W90" s="159">
        <v>7</v>
      </c>
      <c r="X90" s="51" t="str">
        <f t="shared" ref="X90:X95" si="172">IF(W90,"公斤","")</f>
        <v>公斤</v>
      </c>
      <c r="Y90" s="320" t="s">
        <v>158</v>
      </c>
      <c r="Z90" s="321">
        <v>1.5</v>
      </c>
      <c r="AA90" s="51" t="str">
        <f t="shared" ref="AA90:AA95" si="173">IF(Z90,"公斤","")</f>
        <v>公斤</v>
      </c>
      <c r="AB90" s="118" t="s">
        <v>111</v>
      </c>
      <c r="AC90" s="331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338"/>
      <c r="B91" s="129" t="s">
        <v>107</v>
      </c>
      <c r="C91" s="183">
        <v>5.3</v>
      </c>
      <c r="D91" s="130">
        <v>2.2000000000000002</v>
      </c>
      <c r="E91" s="181">
        <v>2.4</v>
      </c>
      <c r="F91" s="130">
        <v>0</v>
      </c>
      <c r="G91" s="130">
        <v>0</v>
      </c>
      <c r="H91" s="184">
        <v>2</v>
      </c>
      <c r="I91" s="131">
        <v>681.4</v>
      </c>
      <c r="J91" s="276"/>
      <c r="K91" s="221"/>
      <c r="L91" s="51" t="str">
        <f t="shared" si="168"/>
        <v/>
      </c>
      <c r="M91" s="221" t="s">
        <v>169</v>
      </c>
      <c r="N91" s="221">
        <v>3</v>
      </c>
      <c r="O91" s="51" t="str">
        <f t="shared" si="169"/>
        <v>公斤</v>
      </c>
      <c r="P91" s="232" t="s">
        <v>181</v>
      </c>
      <c r="Q91" s="232">
        <v>1</v>
      </c>
      <c r="R91" s="51" t="str">
        <f t="shared" si="170"/>
        <v>公斤</v>
      </c>
      <c r="S91" s="300" t="s">
        <v>204</v>
      </c>
      <c r="T91" s="300">
        <v>4</v>
      </c>
      <c r="U91" s="51" t="str">
        <f t="shared" si="171"/>
        <v>公斤</v>
      </c>
      <c r="V91" s="154" t="s">
        <v>132</v>
      </c>
      <c r="W91" s="154">
        <v>0.05</v>
      </c>
      <c r="X91" s="51" t="str">
        <f t="shared" si="172"/>
        <v>公斤</v>
      </c>
      <c r="Y91" s="321" t="s">
        <v>150</v>
      </c>
      <c r="Z91" s="321">
        <v>1</v>
      </c>
      <c r="AA91" s="51" t="str">
        <f t="shared" si="173"/>
        <v>公斤</v>
      </c>
      <c r="AB91" s="136"/>
      <c r="AC91" s="331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338"/>
      <c r="B92" s="129"/>
      <c r="C92" s="130"/>
      <c r="D92" s="130"/>
      <c r="E92" s="181"/>
      <c r="F92" s="130"/>
      <c r="G92" s="130"/>
      <c r="H92" s="182"/>
      <c r="I92" s="131"/>
      <c r="J92" s="277"/>
      <c r="K92" s="278"/>
      <c r="L92" s="51" t="str">
        <f t="shared" si="168"/>
        <v/>
      </c>
      <c r="M92" s="221" t="s">
        <v>117</v>
      </c>
      <c r="N92" s="221">
        <v>1</v>
      </c>
      <c r="O92" s="51" t="str">
        <f t="shared" si="169"/>
        <v>公斤</v>
      </c>
      <c r="P92" s="232" t="s">
        <v>116</v>
      </c>
      <c r="Q92" s="232">
        <v>0.05</v>
      </c>
      <c r="R92" s="51" t="str">
        <f t="shared" si="170"/>
        <v>公斤</v>
      </c>
      <c r="S92" s="300" t="s">
        <v>116</v>
      </c>
      <c r="T92" s="300">
        <v>0.05</v>
      </c>
      <c r="U92" s="51" t="str">
        <f t="shared" si="171"/>
        <v>公斤</v>
      </c>
      <c r="V92" s="159"/>
      <c r="W92" s="159"/>
      <c r="X92" s="51" t="str">
        <f t="shared" si="172"/>
        <v/>
      </c>
      <c r="Y92" s="320" t="s">
        <v>282</v>
      </c>
      <c r="Z92" s="321">
        <v>2</v>
      </c>
      <c r="AA92" s="51" t="str">
        <f t="shared" si="173"/>
        <v>公斤</v>
      </c>
      <c r="AB92" s="136"/>
      <c r="AC92" s="331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338"/>
      <c r="B93" s="129"/>
      <c r="C93" s="130"/>
      <c r="D93" s="130"/>
      <c r="E93" s="181"/>
      <c r="F93" s="130"/>
      <c r="G93" s="130"/>
      <c r="H93" s="182"/>
      <c r="I93" s="131"/>
      <c r="J93" s="277"/>
      <c r="K93" s="278"/>
      <c r="L93" s="51" t="str">
        <f t="shared" si="168"/>
        <v/>
      </c>
      <c r="M93" s="221" t="s">
        <v>158</v>
      </c>
      <c r="N93" s="221">
        <v>1.5</v>
      </c>
      <c r="O93" s="51" t="str">
        <f t="shared" si="169"/>
        <v>公斤</v>
      </c>
      <c r="P93" s="232" t="s">
        <v>208</v>
      </c>
      <c r="Q93" s="232">
        <v>1</v>
      </c>
      <c r="R93" s="51" t="str">
        <f t="shared" si="170"/>
        <v>公斤</v>
      </c>
      <c r="S93" s="300" t="s">
        <v>220</v>
      </c>
      <c r="T93" s="300"/>
      <c r="U93" s="51" t="str">
        <f t="shared" si="171"/>
        <v/>
      </c>
      <c r="V93" s="159"/>
      <c r="W93" s="159"/>
      <c r="X93" s="51" t="str">
        <f t="shared" si="172"/>
        <v/>
      </c>
      <c r="Y93" s="322"/>
      <c r="Z93" s="323"/>
      <c r="AA93" s="51" t="str">
        <f t="shared" si="173"/>
        <v/>
      </c>
      <c r="AB93" s="136"/>
      <c r="AC93" s="331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338"/>
      <c r="B94" s="129"/>
      <c r="C94" s="130"/>
      <c r="D94" s="130"/>
      <c r="E94" s="181"/>
      <c r="F94" s="130"/>
      <c r="G94" s="130"/>
      <c r="H94" s="182"/>
      <c r="I94" s="131"/>
      <c r="J94" s="277"/>
      <c r="K94" s="278"/>
      <c r="L94" s="51" t="str">
        <f t="shared" si="168"/>
        <v/>
      </c>
      <c r="M94" s="278" t="s">
        <v>199</v>
      </c>
      <c r="N94" s="278"/>
      <c r="O94" s="51" t="str">
        <f t="shared" si="169"/>
        <v/>
      </c>
      <c r="P94" s="232"/>
      <c r="Q94" s="232"/>
      <c r="R94" s="51" t="str">
        <f t="shared" si="170"/>
        <v/>
      </c>
      <c r="S94" s="300"/>
      <c r="T94" s="300"/>
      <c r="U94" s="51" t="str">
        <f t="shared" si="171"/>
        <v/>
      </c>
      <c r="V94" s="159"/>
      <c r="W94" s="159"/>
      <c r="X94" s="51" t="str">
        <f t="shared" si="172"/>
        <v/>
      </c>
      <c r="Y94" s="278"/>
      <c r="Z94" s="278"/>
      <c r="AA94" s="51" t="str">
        <f t="shared" si="173"/>
        <v/>
      </c>
      <c r="AB94" s="136"/>
      <c r="AC94" s="331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339"/>
      <c r="B95" s="150"/>
      <c r="C95" s="185"/>
      <c r="D95" s="185"/>
      <c r="E95" s="186"/>
      <c r="F95" s="185"/>
      <c r="G95" s="185"/>
      <c r="H95" s="187"/>
      <c r="I95" s="188"/>
      <c r="J95" s="279"/>
      <c r="K95" s="280"/>
      <c r="L95" s="146" t="str">
        <f t="shared" si="168"/>
        <v/>
      </c>
      <c r="M95" s="280"/>
      <c r="N95" s="280"/>
      <c r="O95" s="146" t="str">
        <f t="shared" si="169"/>
        <v/>
      </c>
      <c r="P95" s="293"/>
      <c r="Q95" s="293"/>
      <c r="R95" s="146" t="str">
        <f t="shared" si="170"/>
        <v/>
      </c>
      <c r="S95" s="315"/>
      <c r="T95" s="315"/>
      <c r="U95" s="146" t="str">
        <f t="shared" si="171"/>
        <v/>
      </c>
      <c r="V95" s="189"/>
      <c r="W95" s="189"/>
      <c r="X95" s="146" t="str">
        <f t="shared" si="172"/>
        <v/>
      </c>
      <c r="Y95" s="280"/>
      <c r="Z95" s="280"/>
      <c r="AA95" s="146" t="str">
        <f t="shared" si="173"/>
        <v/>
      </c>
      <c r="AB95" s="147"/>
      <c r="AC95" s="332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337" t="s">
        <v>406</v>
      </c>
      <c r="B96" s="148" t="s">
        <v>106</v>
      </c>
      <c r="C96" s="175">
        <v>5.7</v>
      </c>
      <c r="D96" s="176">
        <v>2.4</v>
      </c>
      <c r="E96" s="177">
        <v>2</v>
      </c>
      <c r="F96" s="149">
        <v>0</v>
      </c>
      <c r="G96" s="149">
        <v>0</v>
      </c>
      <c r="H96" s="178">
        <v>2.8</v>
      </c>
      <c r="I96" s="179">
        <v>760.9</v>
      </c>
      <c r="J96" s="281" t="s">
        <v>264</v>
      </c>
      <c r="K96" s="282"/>
      <c r="L96" s="132"/>
      <c r="M96" s="287" t="s">
        <v>295</v>
      </c>
      <c r="N96" s="282"/>
      <c r="O96" s="132"/>
      <c r="P96" s="287" t="s">
        <v>322</v>
      </c>
      <c r="Q96" s="282"/>
      <c r="R96" s="132"/>
      <c r="S96" s="287" t="s">
        <v>355</v>
      </c>
      <c r="T96" s="282"/>
      <c r="U96" s="132"/>
      <c r="V96" s="180" t="s">
        <v>133</v>
      </c>
      <c r="W96" s="180"/>
      <c r="X96" s="132"/>
      <c r="Y96" s="287" t="s">
        <v>385</v>
      </c>
      <c r="Z96" s="282"/>
      <c r="AA96" s="132"/>
      <c r="AB96" s="145" t="s">
        <v>111</v>
      </c>
      <c r="AC96" s="330"/>
      <c r="AD96" s="135"/>
      <c r="AE96" s="108" t="str">
        <f t="shared" ref="AE96" si="174">A96</f>
        <v>k2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花瓜燒雞</v>
      </c>
      <c r="AI96" s="59" t="str">
        <f t="shared" ref="AI96" si="178">M97&amp;" "&amp;M98&amp;" "&amp;M99&amp;" "&amp;M100&amp;" "&amp;M101&amp;" "&amp;M102</f>
        <v xml:space="preserve">肉雞 醃漬花胡瓜 胡蘿蔔 大蒜  </v>
      </c>
      <c r="AJ96" s="59" t="str">
        <f t="shared" ref="AJ96" si="179">P96</f>
        <v>香炸薯餅</v>
      </c>
      <c r="AK96" s="59" t="str">
        <f t="shared" ref="AK96" si="180">P97&amp;" "&amp;P98&amp;" "&amp;P99&amp;" "&amp;P100&amp;" "&amp;P101&amp;" "&amp;P102</f>
        <v xml:space="preserve">薯餅     </v>
      </c>
      <c r="AL96" s="59" t="str">
        <f t="shared" ref="AL96" si="181">S96</f>
        <v>泡菜豆腐</v>
      </c>
      <c r="AM96" s="59" t="str">
        <f t="shared" ref="AM96" si="182">S97&amp;" "&amp;S98&amp;" "&amp;S99&amp;" "&amp;S100&amp;" "&amp;S101&amp;" "&amp;S102</f>
        <v xml:space="preserve">豆腐 洋蔥 韓式泡菜  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大醬湯</v>
      </c>
      <c r="AQ96" s="59" t="str">
        <f t="shared" ref="AQ96" si="186">Y97&amp;" "&amp;Y98&amp;" "&amp;Y99&amp;" "&amp;Y100&amp;" "&amp;Y101&amp;" "&amp;Y102</f>
        <v xml:space="preserve">時蔬 味噌 柴魚片 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5.7</v>
      </c>
      <c r="AU96" s="96">
        <f t="shared" ref="AU96" si="190">H96</f>
        <v>2.8</v>
      </c>
      <c r="AV96" s="96">
        <f t="shared" ref="AV96" si="191">E96</f>
        <v>2</v>
      </c>
      <c r="AW96" s="96">
        <f t="shared" ref="AW96" si="192">D96</f>
        <v>2.4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760.9</v>
      </c>
    </row>
    <row r="97" spans="1:52" ht="16.5">
      <c r="A97" s="338"/>
      <c r="B97" s="129"/>
      <c r="C97" s="130"/>
      <c r="D97" s="130"/>
      <c r="E97" s="181"/>
      <c r="F97" s="130"/>
      <c r="G97" s="130"/>
      <c r="H97" s="182"/>
      <c r="I97" s="131"/>
      <c r="J97" s="276" t="s">
        <v>114</v>
      </c>
      <c r="K97" s="221">
        <v>7</v>
      </c>
      <c r="L97" s="51" t="str">
        <f t="shared" si="168"/>
        <v>公斤</v>
      </c>
      <c r="M97" s="221" t="s">
        <v>156</v>
      </c>
      <c r="N97" s="221">
        <v>9</v>
      </c>
      <c r="O97" s="51" t="str">
        <f t="shared" ref="O97:O144" si="196">IF(N97,"公斤","")</f>
        <v>公斤</v>
      </c>
      <c r="P97" s="232" t="s">
        <v>323</v>
      </c>
      <c r="Q97" s="232">
        <v>6</v>
      </c>
      <c r="R97" s="51" t="str">
        <f t="shared" ref="R97:R144" si="197">IF(Q97,"公斤","")</f>
        <v>公斤</v>
      </c>
      <c r="S97" s="300" t="s">
        <v>356</v>
      </c>
      <c r="T97" s="300">
        <v>3</v>
      </c>
      <c r="U97" s="51" t="str">
        <f t="shared" ref="U97:U144" si="198">IF(T97,"公斤","")</f>
        <v>公斤</v>
      </c>
      <c r="V97" s="159" t="s">
        <v>133</v>
      </c>
      <c r="W97" s="159">
        <v>7</v>
      </c>
      <c r="X97" s="51" t="str">
        <f t="shared" ref="X97:X102" si="199">IF(W97,"公斤","")</f>
        <v>公斤</v>
      </c>
      <c r="Y97" s="320" t="s">
        <v>1</v>
      </c>
      <c r="Z97" s="321">
        <v>4.5</v>
      </c>
      <c r="AA97" s="51" t="str">
        <f t="shared" ref="AA97:AA102" si="200">IF(Z97,"公斤","")</f>
        <v>公斤</v>
      </c>
      <c r="AB97" s="118" t="s">
        <v>111</v>
      </c>
      <c r="AC97" s="331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338"/>
      <c r="B98" s="129" t="s">
        <v>107</v>
      </c>
      <c r="C98" s="183">
        <v>5.7</v>
      </c>
      <c r="D98" s="130">
        <v>2</v>
      </c>
      <c r="E98" s="181">
        <v>1.5</v>
      </c>
      <c r="F98" s="130">
        <v>0</v>
      </c>
      <c r="G98" s="130">
        <v>0</v>
      </c>
      <c r="H98" s="184">
        <v>2.4</v>
      </c>
      <c r="I98" s="131">
        <v>702.9</v>
      </c>
      <c r="J98" s="276" t="s">
        <v>166</v>
      </c>
      <c r="K98" s="221">
        <v>3</v>
      </c>
      <c r="L98" s="51" t="str">
        <f t="shared" si="168"/>
        <v>公斤</v>
      </c>
      <c r="M98" s="221" t="s">
        <v>170</v>
      </c>
      <c r="N98" s="221">
        <v>2.5</v>
      </c>
      <c r="O98" s="51" t="str">
        <f t="shared" si="196"/>
        <v>公斤</v>
      </c>
      <c r="P98" s="232"/>
      <c r="Q98" s="232"/>
      <c r="R98" s="51" t="str">
        <f t="shared" si="197"/>
        <v/>
      </c>
      <c r="S98" s="300" t="s">
        <v>357</v>
      </c>
      <c r="T98" s="300">
        <v>3</v>
      </c>
      <c r="U98" s="51" t="str">
        <f t="shared" si="198"/>
        <v>公斤</v>
      </c>
      <c r="V98" s="154" t="s">
        <v>132</v>
      </c>
      <c r="W98" s="154">
        <v>0.05</v>
      </c>
      <c r="X98" s="51" t="str">
        <f t="shared" si="199"/>
        <v>公斤</v>
      </c>
      <c r="Y98" s="321" t="s">
        <v>147</v>
      </c>
      <c r="Z98" s="321">
        <v>0.6</v>
      </c>
      <c r="AA98" s="51" t="str">
        <f t="shared" si="200"/>
        <v>公斤</v>
      </c>
      <c r="AB98" s="136"/>
      <c r="AC98" s="331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338"/>
      <c r="B99" s="129"/>
      <c r="C99" s="130"/>
      <c r="D99" s="130"/>
      <c r="E99" s="181"/>
      <c r="F99" s="130"/>
      <c r="G99" s="130"/>
      <c r="H99" s="182"/>
      <c r="I99" s="131"/>
      <c r="J99" s="277"/>
      <c r="K99" s="278"/>
      <c r="L99" s="51" t="str">
        <f t="shared" si="168"/>
        <v/>
      </c>
      <c r="M99" s="221" t="s">
        <v>117</v>
      </c>
      <c r="N99" s="221">
        <v>1</v>
      </c>
      <c r="O99" s="51" t="str">
        <f t="shared" si="196"/>
        <v>公斤</v>
      </c>
      <c r="P99" s="232"/>
      <c r="Q99" s="232"/>
      <c r="R99" s="51" t="str">
        <f t="shared" si="197"/>
        <v/>
      </c>
      <c r="S99" s="300" t="s">
        <v>179</v>
      </c>
      <c r="T99" s="300">
        <v>1.5</v>
      </c>
      <c r="U99" s="51" t="str">
        <f t="shared" si="198"/>
        <v>公斤</v>
      </c>
      <c r="V99" s="159"/>
      <c r="W99" s="159"/>
      <c r="X99" s="51" t="str">
        <f t="shared" si="199"/>
        <v/>
      </c>
      <c r="Y99" s="320" t="s">
        <v>160</v>
      </c>
      <c r="Z99" s="321">
        <v>0.01</v>
      </c>
      <c r="AA99" s="51" t="str">
        <f t="shared" si="200"/>
        <v>公斤</v>
      </c>
      <c r="AB99" s="136"/>
      <c r="AC99" s="331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338"/>
      <c r="B100" s="129"/>
      <c r="C100" s="130"/>
      <c r="D100" s="130"/>
      <c r="E100" s="181"/>
      <c r="F100" s="130"/>
      <c r="G100" s="130"/>
      <c r="H100" s="182"/>
      <c r="I100" s="131"/>
      <c r="J100" s="277"/>
      <c r="K100" s="278"/>
      <c r="L100" s="51" t="str">
        <f t="shared" si="168"/>
        <v/>
      </c>
      <c r="M100" s="221" t="s">
        <v>116</v>
      </c>
      <c r="N100" s="221">
        <v>0.05</v>
      </c>
      <c r="O100" s="51" t="str">
        <f t="shared" si="196"/>
        <v>公斤</v>
      </c>
      <c r="P100" s="232"/>
      <c r="Q100" s="232"/>
      <c r="R100" s="51" t="str">
        <f t="shared" si="197"/>
        <v/>
      </c>
      <c r="S100" s="300"/>
      <c r="T100" s="300"/>
      <c r="U100" s="51" t="str">
        <f t="shared" si="198"/>
        <v/>
      </c>
      <c r="V100" s="159"/>
      <c r="W100" s="159"/>
      <c r="X100" s="51" t="str">
        <f t="shared" si="199"/>
        <v/>
      </c>
      <c r="Y100" s="322"/>
      <c r="Z100" s="323"/>
      <c r="AA100" s="51" t="str">
        <f t="shared" si="200"/>
        <v/>
      </c>
      <c r="AB100" s="136"/>
      <c r="AC100" s="331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338"/>
      <c r="B101" s="129"/>
      <c r="C101" s="130"/>
      <c r="D101" s="130"/>
      <c r="E101" s="181"/>
      <c r="F101" s="130"/>
      <c r="G101" s="130"/>
      <c r="H101" s="182"/>
      <c r="I101" s="131"/>
      <c r="J101" s="277"/>
      <c r="K101" s="278"/>
      <c r="L101" s="51" t="str">
        <f t="shared" si="168"/>
        <v/>
      </c>
      <c r="M101" s="278"/>
      <c r="N101" s="278"/>
      <c r="O101" s="51" t="str">
        <f t="shared" si="196"/>
        <v/>
      </c>
      <c r="P101" s="232"/>
      <c r="Q101" s="232"/>
      <c r="R101" s="51" t="str">
        <f t="shared" si="197"/>
        <v/>
      </c>
      <c r="S101" s="300"/>
      <c r="T101" s="300"/>
      <c r="U101" s="51" t="str">
        <f t="shared" si="198"/>
        <v/>
      </c>
      <c r="V101" s="159"/>
      <c r="W101" s="159"/>
      <c r="X101" s="51" t="str">
        <f t="shared" si="199"/>
        <v/>
      </c>
      <c r="Y101" s="278"/>
      <c r="Z101" s="278"/>
      <c r="AA101" s="51" t="str">
        <f t="shared" si="200"/>
        <v/>
      </c>
      <c r="AB101" s="136"/>
      <c r="AC101" s="331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339"/>
      <c r="B102" s="150"/>
      <c r="C102" s="185"/>
      <c r="D102" s="185"/>
      <c r="E102" s="186"/>
      <c r="F102" s="185"/>
      <c r="G102" s="185"/>
      <c r="H102" s="187"/>
      <c r="I102" s="188"/>
      <c r="J102" s="279"/>
      <c r="K102" s="280"/>
      <c r="L102" s="146" t="str">
        <f t="shared" si="168"/>
        <v/>
      </c>
      <c r="M102" s="280"/>
      <c r="N102" s="280"/>
      <c r="O102" s="146" t="str">
        <f t="shared" si="196"/>
        <v/>
      </c>
      <c r="P102" s="293"/>
      <c r="Q102" s="293"/>
      <c r="R102" s="146" t="str">
        <f t="shared" si="197"/>
        <v/>
      </c>
      <c r="S102" s="315"/>
      <c r="T102" s="315"/>
      <c r="U102" s="146" t="str">
        <f t="shared" si="198"/>
        <v/>
      </c>
      <c r="V102" s="189"/>
      <c r="W102" s="189"/>
      <c r="X102" s="146" t="str">
        <f t="shared" si="199"/>
        <v/>
      </c>
      <c r="Y102" s="280"/>
      <c r="Z102" s="280"/>
      <c r="AA102" s="146" t="str">
        <f t="shared" si="200"/>
        <v/>
      </c>
      <c r="AB102" s="147"/>
      <c r="AC102" s="332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337" t="s">
        <v>407</v>
      </c>
      <c r="B103" s="148" t="s">
        <v>106</v>
      </c>
      <c r="C103" s="175">
        <v>3.4</v>
      </c>
      <c r="D103" s="176">
        <v>2.2999999999999998</v>
      </c>
      <c r="E103" s="177">
        <v>2.1</v>
      </c>
      <c r="F103" s="149">
        <v>0</v>
      </c>
      <c r="G103" s="149">
        <v>0</v>
      </c>
      <c r="H103" s="178">
        <v>2.5</v>
      </c>
      <c r="I103" s="179">
        <v>571.20000000000005</v>
      </c>
      <c r="J103" s="281" t="s">
        <v>271</v>
      </c>
      <c r="K103" s="282"/>
      <c r="L103" s="132"/>
      <c r="M103" s="287" t="s">
        <v>296</v>
      </c>
      <c r="N103" s="282"/>
      <c r="O103" s="132"/>
      <c r="P103" s="287" t="s">
        <v>324</v>
      </c>
      <c r="Q103" s="282"/>
      <c r="R103" s="132"/>
      <c r="S103" s="287" t="s">
        <v>358</v>
      </c>
      <c r="T103" s="282"/>
      <c r="U103" s="132"/>
      <c r="V103" s="180" t="s">
        <v>133</v>
      </c>
      <c r="W103" s="180"/>
      <c r="X103" s="132"/>
      <c r="Y103" s="287" t="s">
        <v>386</v>
      </c>
      <c r="Z103" s="282"/>
      <c r="AA103" s="132"/>
      <c r="AB103" s="145" t="s">
        <v>111</v>
      </c>
      <c r="AC103" s="213"/>
      <c r="AD103" s="135"/>
      <c r="AE103" s="108" t="str">
        <f t="shared" ref="AE103" si="201">A103</f>
        <v>k3</v>
      </c>
      <c r="AF103" s="59" t="str">
        <f t="shared" ref="AF103" si="202">J103</f>
        <v>青醬義大利麵</v>
      </c>
      <c r="AG103" s="59" t="str">
        <f t="shared" ref="AG103" si="203">J104&amp;" "&amp;J105&amp;" "&amp;J106&amp;" "&amp;J107&amp;" "&amp;J108&amp;" "&amp;J109</f>
        <v xml:space="preserve">通心粉     </v>
      </c>
      <c r="AH103" s="59" t="str">
        <f t="shared" ref="AH103" si="204">M103</f>
        <v>香雞排</v>
      </c>
      <c r="AI103" s="59" t="str">
        <f t="shared" ref="AI103" si="205">M104&amp;" "&amp;M105&amp;" "&amp;M106&amp;" "&amp;M107&amp;" "&amp;M108&amp;" "&amp;M109</f>
        <v xml:space="preserve">香酥雞排     </v>
      </c>
      <c r="AJ103" s="59" t="str">
        <f t="shared" ref="AJ103" si="206">P103</f>
        <v>青醬配料</v>
      </c>
      <c r="AK103" s="59" t="str">
        <f t="shared" ref="AK103" si="207">P104&amp;" "&amp;P105&amp;" "&amp;P106&amp;" "&amp;P107&amp;" "&amp;P108&amp;" "&amp;P109</f>
        <v xml:space="preserve">洋蔥 鴻喜菇 冷凍玉米筍 大蒜 青醬 </v>
      </c>
      <c r="AL103" s="59" t="str">
        <f t="shared" ref="AL103" si="208">S103</f>
        <v>火腿豆芽</v>
      </c>
      <c r="AM103" s="59" t="str">
        <f t="shared" ref="AM103" si="209">S104&amp;" "&amp;S105&amp;" "&amp;S106&amp;" "&amp;S107&amp;" "&amp;S108&amp;" "&amp;S109</f>
        <v xml:space="preserve">火腿 綠豆芽 大蒜 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南瓜濃湯</v>
      </c>
      <c r="AQ103" s="59" t="str">
        <f t="shared" ref="AQ103" si="213">Y104&amp;" "&amp;Y105&amp;" "&amp;Y106&amp;" "&amp;Y107&amp;" "&amp;Y108&amp;" "&amp;Y109</f>
        <v xml:space="preserve">雞蛋 南瓜 玉米濃湯調理包 胡蘿蔔  </v>
      </c>
      <c r="AR103" s="88" t="str">
        <f t="shared" ref="AR103" si="214">AB103</f>
        <v>點心</v>
      </c>
      <c r="AS103" s="88">
        <f t="shared" ref="AS103" si="215">AC103</f>
        <v>0</v>
      </c>
      <c r="AT103" s="96">
        <f t="shared" ref="AT103" si="216">C103</f>
        <v>3.4</v>
      </c>
      <c r="AU103" s="96">
        <f t="shared" ref="AU103" si="217">H103</f>
        <v>2.5</v>
      </c>
      <c r="AV103" s="96">
        <f t="shared" ref="AV103" si="218">E103</f>
        <v>2.1</v>
      </c>
      <c r="AW103" s="96">
        <f t="shared" ref="AW103" si="219">D103</f>
        <v>2.2999999999999998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571.20000000000005</v>
      </c>
    </row>
    <row r="104" spans="1:52" ht="16.5">
      <c r="A104" s="338"/>
      <c r="B104" s="129"/>
      <c r="C104" s="130"/>
      <c r="D104" s="130"/>
      <c r="E104" s="181"/>
      <c r="F104" s="130"/>
      <c r="G104" s="130"/>
      <c r="H104" s="182"/>
      <c r="I104" s="131"/>
      <c r="J104" s="276" t="s">
        <v>272</v>
      </c>
      <c r="K104" s="221">
        <v>6</v>
      </c>
      <c r="L104" s="51" t="str">
        <f t="shared" si="168"/>
        <v>公斤</v>
      </c>
      <c r="M104" s="221" t="s">
        <v>198</v>
      </c>
      <c r="N104" s="221">
        <v>6</v>
      </c>
      <c r="O104" s="51" t="str">
        <f t="shared" si="196"/>
        <v>公斤</v>
      </c>
      <c r="P104" s="232" t="s">
        <v>207</v>
      </c>
      <c r="Q104" s="232">
        <v>3</v>
      </c>
      <c r="R104" s="51" t="str">
        <f t="shared" si="197"/>
        <v>公斤</v>
      </c>
      <c r="S104" s="300" t="s">
        <v>359</v>
      </c>
      <c r="T104" s="300">
        <v>0.8</v>
      </c>
      <c r="U104" s="51" t="str">
        <f t="shared" si="198"/>
        <v>公斤</v>
      </c>
      <c r="V104" s="159" t="s">
        <v>133</v>
      </c>
      <c r="W104" s="159">
        <v>7</v>
      </c>
      <c r="X104" s="51" t="str">
        <f t="shared" ref="X104:X109" si="223">IF(W104,"公斤","")</f>
        <v>公斤</v>
      </c>
      <c r="Y104" s="320" t="s">
        <v>118</v>
      </c>
      <c r="Z104" s="321">
        <v>1.5</v>
      </c>
      <c r="AA104" s="51" t="str">
        <f t="shared" ref="AA104:AA109" si="224">IF(Z104,"公斤","")</f>
        <v>公斤</v>
      </c>
      <c r="AB104" s="118" t="s">
        <v>111</v>
      </c>
      <c r="AC104" s="214"/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338"/>
      <c r="B105" s="129" t="s">
        <v>107</v>
      </c>
      <c r="C105" s="183">
        <v>3.4</v>
      </c>
      <c r="D105" s="130">
        <v>1.9</v>
      </c>
      <c r="E105" s="181">
        <v>1.6</v>
      </c>
      <c r="F105" s="130">
        <v>0</v>
      </c>
      <c r="G105" s="130">
        <v>0</v>
      </c>
      <c r="H105" s="184">
        <v>2.2999999999999998</v>
      </c>
      <c r="I105" s="131">
        <v>529.9</v>
      </c>
      <c r="J105" s="276"/>
      <c r="K105" s="221"/>
      <c r="L105" s="51" t="str">
        <f t="shared" si="168"/>
        <v/>
      </c>
      <c r="M105" s="221"/>
      <c r="N105" s="221"/>
      <c r="O105" s="51" t="str">
        <f t="shared" si="196"/>
        <v/>
      </c>
      <c r="P105" s="232" t="s">
        <v>259</v>
      </c>
      <c r="Q105" s="232">
        <v>1.5</v>
      </c>
      <c r="R105" s="51" t="str">
        <f t="shared" si="197"/>
        <v>公斤</v>
      </c>
      <c r="S105" s="300" t="s">
        <v>142</v>
      </c>
      <c r="T105" s="300">
        <v>5</v>
      </c>
      <c r="U105" s="51" t="str">
        <f t="shared" si="198"/>
        <v>公斤</v>
      </c>
      <c r="V105" s="154" t="s">
        <v>132</v>
      </c>
      <c r="W105" s="154">
        <v>0.05</v>
      </c>
      <c r="X105" s="51" t="str">
        <f t="shared" si="223"/>
        <v>公斤</v>
      </c>
      <c r="Y105" s="321" t="s">
        <v>174</v>
      </c>
      <c r="Z105" s="321">
        <v>3</v>
      </c>
      <c r="AA105" s="51" t="str">
        <f t="shared" si="224"/>
        <v>公斤</v>
      </c>
      <c r="AB105" s="136"/>
      <c r="AC105" s="331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338"/>
      <c r="B106" s="129"/>
      <c r="C106" s="130"/>
      <c r="D106" s="130"/>
      <c r="E106" s="181"/>
      <c r="F106" s="130"/>
      <c r="G106" s="130"/>
      <c r="H106" s="182"/>
      <c r="I106" s="131"/>
      <c r="J106" s="277"/>
      <c r="K106" s="278"/>
      <c r="L106" s="51" t="str">
        <f t="shared" si="168"/>
        <v/>
      </c>
      <c r="M106" s="221"/>
      <c r="N106" s="221"/>
      <c r="O106" s="51" t="str">
        <f t="shared" si="196"/>
        <v/>
      </c>
      <c r="P106" s="232" t="s">
        <v>325</v>
      </c>
      <c r="Q106" s="232">
        <v>1</v>
      </c>
      <c r="R106" s="51" t="str">
        <f t="shared" si="197"/>
        <v>公斤</v>
      </c>
      <c r="S106" s="300" t="s">
        <v>116</v>
      </c>
      <c r="T106" s="300">
        <v>0.05</v>
      </c>
      <c r="U106" s="51" t="str">
        <f t="shared" si="198"/>
        <v>公斤</v>
      </c>
      <c r="V106" s="159"/>
      <c r="W106" s="159"/>
      <c r="X106" s="51" t="str">
        <f t="shared" si="223"/>
        <v/>
      </c>
      <c r="Y106" s="320" t="s">
        <v>387</v>
      </c>
      <c r="Z106" s="321"/>
      <c r="AA106" s="51" t="str">
        <f t="shared" si="224"/>
        <v/>
      </c>
      <c r="AB106" s="136"/>
      <c r="AC106" s="331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338"/>
      <c r="B107" s="129"/>
      <c r="C107" s="130"/>
      <c r="D107" s="130"/>
      <c r="E107" s="181"/>
      <c r="F107" s="130"/>
      <c r="G107" s="130"/>
      <c r="H107" s="182"/>
      <c r="I107" s="131"/>
      <c r="J107" s="277"/>
      <c r="K107" s="278"/>
      <c r="L107" s="51" t="str">
        <f t="shared" si="168"/>
        <v/>
      </c>
      <c r="M107" s="221"/>
      <c r="N107" s="221"/>
      <c r="O107" s="51" t="str">
        <f t="shared" si="196"/>
        <v/>
      </c>
      <c r="P107" s="232" t="s">
        <v>116</v>
      </c>
      <c r="Q107" s="232">
        <v>0.05</v>
      </c>
      <c r="R107" s="51" t="str">
        <f t="shared" si="197"/>
        <v>公斤</v>
      </c>
      <c r="S107" s="300"/>
      <c r="T107" s="300"/>
      <c r="U107" s="51" t="str">
        <f t="shared" si="198"/>
        <v/>
      </c>
      <c r="V107" s="159"/>
      <c r="W107" s="159"/>
      <c r="X107" s="51" t="str">
        <f t="shared" si="223"/>
        <v/>
      </c>
      <c r="Y107" s="322" t="s">
        <v>117</v>
      </c>
      <c r="Z107" s="323">
        <v>1.5</v>
      </c>
      <c r="AA107" s="51" t="str">
        <f t="shared" si="224"/>
        <v>公斤</v>
      </c>
      <c r="AB107" s="136"/>
      <c r="AC107" s="331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338"/>
      <c r="B108" s="129"/>
      <c r="C108" s="130"/>
      <c r="D108" s="130"/>
      <c r="E108" s="181"/>
      <c r="F108" s="130"/>
      <c r="G108" s="130"/>
      <c r="H108" s="182"/>
      <c r="I108" s="131"/>
      <c r="J108" s="277"/>
      <c r="K108" s="278"/>
      <c r="L108" s="51" t="str">
        <f t="shared" si="168"/>
        <v/>
      </c>
      <c r="M108" s="278"/>
      <c r="N108" s="278"/>
      <c r="O108" s="51" t="str">
        <f t="shared" si="196"/>
        <v/>
      </c>
      <c r="P108" s="232" t="s">
        <v>326</v>
      </c>
      <c r="Q108" s="232">
        <v>1</v>
      </c>
      <c r="R108" s="51" t="str">
        <f t="shared" si="197"/>
        <v>公斤</v>
      </c>
      <c r="S108" s="300"/>
      <c r="T108" s="300"/>
      <c r="U108" s="51" t="str">
        <f t="shared" si="198"/>
        <v/>
      </c>
      <c r="V108" s="159"/>
      <c r="W108" s="159"/>
      <c r="X108" s="51" t="str">
        <f t="shared" si="223"/>
        <v/>
      </c>
      <c r="Y108" s="278"/>
      <c r="Z108" s="278"/>
      <c r="AA108" s="51" t="str">
        <f t="shared" si="224"/>
        <v/>
      </c>
      <c r="AB108" s="136"/>
      <c r="AC108" s="331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339"/>
      <c r="B109" s="150"/>
      <c r="C109" s="185"/>
      <c r="D109" s="185"/>
      <c r="E109" s="186"/>
      <c r="F109" s="185"/>
      <c r="G109" s="185"/>
      <c r="H109" s="187"/>
      <c r="I109" s="188"/>
      <c r="J109" s="279"/>
      <c r="K109" s="280"/>
      <c r="L109" s="146" t="str">
        <f t="shared" si="168"/>
        <v/>
      </c>
      <c r="M109" s="280"/>
      <c r="N109" s="280"/>
      <c r="O109" s="146" t="str">
        <f t="shared" si="196"/>
        <v/>
      </c>
      <c r="P109" s="293"/>
      <c r="Q109" s="293"/>
      <c r="R109" s="146" t="str">
        <f t="shared" si="197"/>
        <v/>
      </c>
      <c r="S109" s="315"/>
      <c r="T109" s="315"/>
      <c r="U109" s="146" t="str">
        <f t="shared" si="198"/>
        <v/>
      </c>
      <c r="V109" s="189"/>
      <c r="W109" s="189"/>
      <c r="X109" s="146" t="str">
        <f t="shared" si="223"/>
        <v/>
      </c>
      <c r="Y109" s="280"/>
      <c r="Z109" s="280"/>
      <c r="AA109" s="146" t="str">
        <f t="shared" si="224"/>
        <v/>
      </c>
      <c r="AB109" s="147"/>
      <c r="AC109" s="332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337" t="s">
        <v>408</v>
      </c>
      <c r="B110" s="148" t="s">
        <v>106</v>
      </c>
      <c r="C110" s="175">
        <v>7.1</v>
      </c>
      <c r="D110" s="176">
        <v>2.6</v>
      </c>
      <c r="E110" s="177">
        <v>2.4</v>
      </c>
      <c r="F110" s="149">
        <v>0</v>
      </c>
      <c r="G110" s="149">
        <v>0</v>
      </c>
      <c r="H110" s="178">
        <v>2.8</v>
      </c>
      <c r="I110" s="179">
        <v>887.2</v>
      </c>
      <c r="J110" s="281" t="s">
        <v>264</v>
      </c>
      <c r="K110" s="282"/>
      <c r="L110" s="132"/>
      <c r="M110" s="287" t="s">
        <v>297</v>
      </c>
      <c r="N110" s="282"/>
      <c r="O110" s="132"/>
      <c r="P110" s="287" t="s">
        <v>327</v>
      </c>
      <c r="Q110" s="282"/>
      <c r="R110" s="132"/>
      <c r="S110" s="287" t="s">
        <v>360</v>
      </c>
      <c r="T110" s="282"/>
      <c r="U110" s="132"/>
      <c r="V110" s="180" t="s">
        <v>133</v>
      </c>
      <c r="W110" s="180"/>
      <c r="X110" s="132"/>
      <c r="Y110" s="287" t="s">
        <v>238</v>
      </c>
      <c r="Z110" s="282"/>
      <c r="AA110" s="132"/>
      <c r="AB110" s="145" t="s">
        <v>111</v>
      </c>
      <c r="AC110" s="135"/>
      <c r="AD110" s="135"/>
      <c r="AE110" s="108" t="str">
        <f t="shared" ref="AE110" si="225">A110</f>
        <v>k4</v>
      </c>
      <c r="AF110" s="59" t="str">
        <f t="shared" ref="AF110" si="226">J110</f>
        <v>糙米飯</v>
      </c>
      <c r="AG110" s="59" t="str">
        <f t="shared" ref="AG110" si="227">J111&amp;" "&amp;J112&amp;" "&amp;J113&amp;" "&amp;J114&amp;" "&amp;J115&amp;" "&amp;J116</f>
        <v xml:space="preserve">米 糙米    </v>
      </c>
      <c r="AH110" s="59" t="str">
        <f t="shared" ref="AH110" si="228">M110</f>
        <v>壽喜燒肉</v>
      </c>
      <c r="AI110" s="59" t="str">
        <f t="shared" ref="AI110" si="229">M111&amp;" "&amp;M112&amp;" "&amp;M113&amp;" "&amp;M114&amp;" "&amp;M115&amp;" "&amp;M116</f>
        <v xml:space="preserve">豬後腿肉 洋蔥 胡蘿蔔 大蒜 魚板 </v>
      </c>
      <c r="AJ110" s="59" t="str">
        <f t="shared" ref="AJ110" si="230">P110</f>
        <v>西滷菜</v>
      </c>
      <c r="AK110" s="59" t="str">
        <f t="shared" ref="AK110" si="231">P111&amp;" "&amp;P112&amp;" "&amp;P113&amp;" "&amp;P114&amp;" "&amp;P115&amp;" "&amp;P116</f>
        <v xml:space="preserve">雞蛋 結球白菜 胡蘿蔔 大蒜 乾木耳 </v>
      </c>
      <c r="AL110" s="59" t="str">
        <f t="shared" ref="AL110" si="232">S110</f>
        <v>季豆肉絲</v>
      </c>
      <c r="AM110" s="59" t="str">
        <f t="shared" ref="AM110" si="233">S111&amp;" "&amp;S112&amp;" "&amp;S113&amp;" "&amp;S114&amp;" "&amp;S115&amp;" "&amp;S116</f>
        <v xml:space="preserve">冷凍菜豆(莢) 大蒜 肉絲 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綠豆粉角湯</v>
      </c>
      <c r="AQ110" s="59" t="str">
        <f t="shared" ref="AQ110" si="237">Y111&amp;" "&amp;Y112&amp;" "&amp;Y113&amp;" "&amp;Y114&amp;" "&amp;Y115&amp;" "&amp;Y116</f>
        <v xml:space="preserve">粉角 紅砂糖 綠豆  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7.1</v>
      </c>
      <c r="AU110" s="96">
        <f t="shared" ref="AU110" si="241">H110</f>
        <v>2.8</v>
      </c>
      <c r="AV110" s="96">
        <f t="shared" ref="AV110" si="242">E110</f>
        <v>2.4</v>
      </c>
      <c r="AW110" s="96">
        <f t="shared" ref="AW110" si="243">D110</f>
        <v>2.6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887.2</v>
      </c>
    </row>
    <row r="111" spans="1:52" ht="16.5">
      <c r="A111" s="338"/>
      <c r="B111" s="129"/>
      <c r="C111" s="130"/>
      <c r="D111" s="130"/>
      <c r="E111" s="181"/>
      <c r="F111" s="130"/>
      <c r="G111" s="130"/>
      <c r="H111" s="182"/>
      <c r="I111" s="131"/>
      <c r="J111" s="276" t="s">
        <v>114</v>
      </c>
      <c r="K111" s="221">
        <v>7</v>
      </c>
      <c r="L111" s="51" t="str">
        <f t="shared" si="168"/>
        <v>公斤</v>
      </c>
      <c r="M111" s="221" t="s">
        <v>115</v>
      </c>
      <c r="N111" s="221">
        <v>6.5</v>
      </c>
      <c r="O111" s="51" t="str">
        <f t="shared" si="196"/>
        <v>公斤</v>
      </c>
      <c r="P111" s="232" t="s">
        <v>118</v>
      </c>
      <c r="Q111" s="232">
        <v>1.7</v>
      </c>
      <c r="R111" s="51" t="str">
        <f t="shared" si="197"/>
        <v>公斤</v>
      </c>
      <c r="S111" s="300" t="s">
        <v>361</v>
      </c>
      <c r="T111" s="300">
        <v>6</v>
      </c>
      <c r="U111" s="51" t="str">
        <f t="shared" si="198"/>
        <v>公斤</v>
      </c>
      <c r="V111" s="159" t="s">
        <v>133</v>
      </c>
      <c r="W111" s="159">
        <v>7</v>
      </c>
      <c r="X111" s="51" t="str">
        <f t="shared" ref="X111:X116" si="247">IF(W111,"公斤","")</f>
        <v>公斤</v>
      </c>
      <c r="Y111" s="320" t="s">
        <v>388</v>
      </c>
      <c r="Z111" s="321">
        <v>2</v>
      </c>
      <c r="AA111" s="51" t="str">
        <f t="shared" ref="AA111:AA116" si="248">IF(Z111,"公斤","")</f>
        <v>公斤</v>
      </c>
      <c r="AB111" s="118" t="s">
        <v>111</v>
      </c>
      <c r="AC111" s="133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338"/>
      <c r="B112" s="129" t="s">
        <v>107</v>
      </c>
      <c r="C112" s="183">
        <v>7.1</v>
      </c>
      <c r="D112" s="130">
        <v>2.1</v>
      </c>
      <c r="E112" s="181">
        <v>1.8</v>
      </c>
      <c r="F112" s="130">
        <v>0</v>
      </c>
      <c r="G112" s="130">
        <v>0</v>
      </c>
      <c r="H112" s="184">
        <v>2.5</v>
      </c>
      <c r="I112" s="131">
        <v>825.3</v>
      </c>
      <c r="J112" s="276" t="s">
        <v>166</v>
      </c>
      <c r="K112" s="221">
        <v>3</v>
      </c>
      <c r="L112" s="51" t="str">
        <f t="shared" si="168"/>
        <v>公斤</v>
      </c>
      <c r="M112" s="221" t="s">
        <v>207</v>
      </c>
      <c r="N112" s="221">
        <v>3.5</v>
      </c>
      <c r="O112" s="51" t="str">
        <f t="shared" si="196"/>
        <v>公斤</v>
      </c>
      <c r="P112" s="232" t="s">
        <v>155</v>
      </c>
      <c r="Q112" s="232">
        <v>6.5</v>
      </c>
      <c r="R112" s="51" t="str">
        <f t="shared" si="197"/>
        <v>公斤</v>
      </c>
      <c r="S112" s="300" t="s">
        <v>116</v>
      </c>
      <c r="T112" s="300">
        <v>0.05</v>
      </c>
      <c r="U112" s="51" t="str">
        <f t="shared" si="198"/>
        <v>公斤</v>
      </c>
      <c r="V112" s="154" t="s">
        <v>132</v>
      </c>
      <c r="W112" s="154">
        <v>0.05</v>
      </c>
      <c r="X112" s="51" t="str">
        <f t="shared" si="247"/>
        <v>公斤</v>
      </c>
      <c r="Y112" s="321" t="s">
        <v>140</v>
      </c>
      <c r="Z112" s="321">
        <v>1</v>
      </c>
      <c r="AA112" s="51" t="str">
        <f t="shared" si="248"/>
        <v>公斤</v>
      </c>
      <c r="AB112" s="136"/>
      <c r="AC112" s="133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338"/>
      <c r="B113" s="129"/>
      <c r="C113" s="130"/>
      <c r="D113" s="130"/>
      <c r="E113" s="181"/>
      <c r="F113" s="130"/>
      <c r="G113" s="130"/>
      <c r="H113" s="182"/>
      <c r="I113" s="131"/>
      <c r="J113" s="277"/>
      <c r="K113" s="278"/>
      <c r="L113" s="51" t="str">
        <f t="shared" si="168"/>
        <v/>
      </c>
      <c r="M113" s="221" t="s">
        <v>117</v>
      </c>
      <c r="N113" s="221">
        <v>0.5</v>
      </c>
      <c r="O113" s="51" t="str">
        <f t="shared" si="196"/>
        <v>公斤</v>
      </c>
      <c r="P113" s="232" t="s">
        <v>117</v>
      </c>
      <c r="Q113" s="232">
        <v>0.5</v>
      </c>
      <c r="R113" s="51" t="str">
        <f t="shared" si="197"/>
        <v>公斤</v>
      </c>
      <c r="S113" s="300" t="s">
        <v>208</v>
      </c>
      <c r="T113" s="300">
        <v>1.2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320" t="s">
        <v>125</v>
      </c>
      <c r="Z113" s="321">
        <v>2</v>
      </c>
      <c r="AA113" s="51" t="str">
        <f t="shared" si="248"/>
        <v>公斤</v>
      </c>
      <c r="AB113" s="136"/>
      <c r="AC113" s="133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338"/>
      <c r="B114" s="129"/>
      <c r="C114" s="130"/>
      <c r="D114" s="130"/>
      <c r="E114" s="181"/>
      <c r="F114" s="130"/>
      <c r="G114" s="130"/>
      <c r="H114" s="182"/>
      <c r="I114" s="131"/>
      <c r="J114" s="277"/>
      <c r="K114" s="278"/>
      <c r="L114" s="51" t="str">
        <f t="shared" si="168"/>
        <v/>
      </c>
      <c r="M114" s="221" t="s">
        <v>116</v>
      </c>
      <c r="N114" s="221">
        <v>0.05</v>
      </c>
      <c r="O114" s="51" t="str">
        <f t="shared" si="196"/>
        <v>公斤</v>
      </c>
      <c r="P114" s="232" t="s">
        <v>116</v>
      </c>
      <c r="Q114" s="232">
        <v>0.05</v>
      </c>
      <c r="R114" s="51" t="str">
        <f t="shared" si="197"/>
        <v>公斤</v>
      </c>
      <c r="S114" s="300"/>
      <c r="T114" s="300"/>
      <c r="U114" s="51" t="str">
        <f t="shared" si="198"/>
        <v/>
      </c>
      <c r="V114" s="159"/>
      <c r="W114" s="159"/>
      <c r="X114" s="51" t="str">
        <f t="shared" si="247"/>
        <v/>
      </c>
      <c r="Y114" s="322"/>
      <c r="Z114" s="323"/>
      <c r="AA114" s="51" t="str">
        <f t="shared" si="248"/>
        <v/>
      </c>
      <c r="AB114" s="136"/>
      <c r="AC114" s="133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338"/>
      <c r="B115" s="129"/>
      <c r="C115" s="130"/>
      <c r="D115" s="130"/>
      <c r="E115" s="181"/>
      <c r="F115" s="130"/>
      <c r="G115" s="130"/>
      <c r="H115" s="182"/>
      <c r="I115" s="131"/>
      <c r="J115" s="277"/>
      <c r="K115" s="278"/>
      <c r="L115" s="51" t="str">
        <f t="shared" si="168"/>
        <v/>
      </c>
      <c r="M115" s="295" t="s">
        <v>298</v>
      </c>
      <c r="N115" s="295">
        <v>1.5</v>
      </c>
      <c r="O115" s="51" t="str">
        <f t="shared" si="196"/>
        <v>公斤</v>
      </c>
      <c r="P115" s="232" t="s">
        <v>119</v>
      </c>
      <c r="Q115" s="232">
        <v>0.01</v>
      </c>
      <c r="R115" s="51" t="str">
        <f t="shared" si="197"/>
        <v>公斤</v>
      </c>
      <c r="S115" s="300"/>
      <c r="T115" s="300"/>
      <c r="U115" s="51" t="str">
        <f t="shared" si="198"/>
        <v/>
      </c>
      <c r="V115" s="159"/>
      <c r="W115" s="159"/>
      <c r="X115" s="51" t="str">
        <f t="shared" si="247"/>
        <v/>
      </c>
      <c r="Y115" s="278"/>
      <c r="Z115" s="278"/>
      <c r="AA115" s="51" t="str">
        <f t="shared" si="248"/>
        <v/>
      </c>
      <c r="AB115" s="136"/>
      <c r="AC115" s="133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339"/>
      <c r="B116" s="150"/>
      <c r="C116" s="185"/>
      <c r="D116" s="185"/>
      <c r="E116" s="186"/>
      <c r="F116" s="185"/>
      <c r="G116" s="185"/>
      <c r="H116" s="187"/>
      <c r="I116" s="188"/>
      <c r="J116" s="279"/>
      <c r="K116" s="280"/>
      <c r="L116" s="146" t="str">
        <f t="shared" si="168"/>
        <v/>
      </c>
      <c r="M116" s="296"/>
      <c r="N116" s="296"/>
      <c r="O116" s="146" t="str">
        <f t="shared" si="196"/>
        <v/>
      </c>
      <c r="P116" s="308"/>
      <c r="Q116" s="308"/>
      <c r="R116" s="146" t="str">
        <f t="shared" si="197"/>
        <v/>
      </c>
      <c r="S116" s="315"/>
      <c r="T116" s="315"/>
      <c r="U116" s="146" t="str">
        <f t="shared" si="198"/>
        <v/>
      </c>
      <c r="V116" s="189"/>
      <c r="W116" s="189"/>
      <c r="X116" s="146" t="str">
        <f t="shared" si="247"/>
        <v/>
      </c>
      <c r="Y116" s="280"/>
      <c r="Z116" s="280"/>
      <c r="AA116" s="146" t="str">
        <f t="shared" si="248"/>
        <v/>
      </c>
      <c r="AB116" s="147"/>
      <c r="AC116" s="134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337" t="s">
        <v>409</v>
      </c>
      <c r="B117" s="148" t="s">
        <v>106</v>
      </c>
      <c r="C117" s="175">
        <v>6.7</v>
      </c>
      <c r="D117" s="176">
        <v>2.4</v>
      </c>
      <c r="E117" s="177">
        <v>2</v>
      </c>
      <c r="F117" s="149">
        <v>0</v>
      </c>
      <c r="G117" s="149">
        <v>0</v>
      </c>
      <c r="H117" s="178">
        <v>2.9</v>
      </c>
      <c r="I117" s="179">
        <v>845.6</v>
      </c>
      <c r="J117" s="281" t="s">
        <v>273</v>
      </c>
      <c r="K117" s="282"/>
      <c r="L117" s="132"/>
      <c r="M117" s="287" t="s">
        <v>299</v>
      </c>
      <c r="N117" s="282"/>
      <c r="O117" s="132"/>
      <c r="P117" s="287" t="s">
        <v>328</v>
      </c>
      <c r="Q117" s="282"/>
      <c r="R117" s="132"/>
      <c r="S117" s="287" t="s">
        <v>362</v>
      </c>
      <c r="T117" s="282"/>
      <c r="U117" s="132"/>
      <c r="V117" s="180" t="s">
        <v>133</v>
      </c>
      <c r="W117" s="180"/>
      <c r="X117" s="132"/>
      <c r="Y117" s="287" t="s">
        <v>389</v>
      </c>
      <c r="Z117" s="282"/>
      <c r="AA117" s="132"/>
      <c r="AB117" s="145" t="s">
        <v>111</v>
      </c>
      <c r="AC117" s="213" t="s">
        <v>139</v>
      </c>
      <c r="AD117" s="135"/>
      <c r="AE117" s="108" t="str">
        <f t="shared" ref="AE117" si="249">A117</f>
        <v>k5</v>
      </c>
      <c r="AF117" s="59" t="str">
        <f t="shared" ref="AF117" si="250">J117</f>
        <v>紫米飯</v>
      </c>
      <c r="AG117" s="59" t="str">
        <f t="shared" ref="AG117" si="251">J118&amp;" "&amp;J119&amp;" "&amp;J120&amp;" "&amp;J121&amp;" "&amp;J122&amp;" "&amp;J123</f>
        <v xml:space="preserve">米 黑秈糯米    </v>
      </c>
      <c r="AH117" s="59" t="str">
        <f t="shared" ref="AH117" si="252">M117</f>
        <v>蒜泥肉片</v>
      </c>
      <c r="AI117" s="59" t="str">
        <f t="shared" ref="AI117" si="253">M118&amp;" "&amp;M119&amp;" "&amp;M120&amp;" "&amp;M121&amp;" "&amp;M122&amp;" "&amp;M123</f>
        <v xml:space="preserve">豬後腿肉 甘藍 大蒜   </v>
      </c>
      <c r="AJ117" s="59" t="str">
        <f t="shared" ref="AJ117" si="254">P117</f>
        <v>洋蔥玉米炒蛋</v>
      </c>
      <c r="AK117" s="59" t="str">
        <f t="shared" ref="AK117" si="255">P118&amp;" "&amp;P119&amp;" "&amp;P120&amp;" "&amp;P121&amp;" "&amp;P122&amp;" "&amp;P123</f>
        <v xml:space="preserve">雞蛋 冷凍玉米粒 紅蘿蔔 大蒜 洋蔥 </v>
      </c>
      <c r="AL117" s="59" t="str">
        <f t="shared" ref="AL117" si="256">S117</f>
        <v>鐵板油腐</v>
      </c>
      <c r="AM117" s="59" t="str">
        <f t="shared" ref="AM117" si="257">S118&amp;" "&amp;S119&amp;" "&amp;S120&amp;" "&amp;S121&amp;" "&amp;S122&amp;" "&amp;S123</f>
        <v xml:space="preserve">四角油豆腐 甜椒(青皮) 胡蘿蔔 大蒜 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四神湯</v>
      </c>
      <c r="AQ117" s="59" t="str">
        <f t="shared" ref="AQ117" si="261">Y118&amp;" "&amp;Y119&amp;" "&amp;Y120&amp;" "&amp;Y121&amp;" "&amp;Y122&amp;" "&amp;Y123</f>
        <v xml:space="preserve">四神 白蘿蔔 薑 大骨  </v>
      </c>
      <c r="AR117" s="88" t="str">
        <f t="shared" ref="AR117" si="262">AB117</f>
        <v>點心</v>
      </c>
      <c r="AS117" s="88" t="str">
        <f t="shared" ref="AS117" si="263">AC117</f>
        <v>有機豆奶</v>
      </c>
      <c r="AT117" s="96">
        <f t="shared" ref="AT117" si="264">C117</f>
        <v>6.7</v>
      </c>
      <c r="AU117" s="96">
        <f t="shared" ref="AU117" si="265">H117</f>
        <v>2.9</v>
      </c>
      <c r="AV117" s="96">
        <f t="shared" ref="AV117" si="266">E117</f>
        <v>2</v>
      </c>
      <c r="AW117" s="96">
        <f t="shared" ref="AW117" si="267">D117</f>
        <v>2.4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845.6</v>
      </c>
    </row>
    <row r="118" spans="1:52" ht="16.5">
      <c r="A118" s="338"/>
      <c r="B118" s="129"/>
      <c r="C118" s="130"/>
      <c r="D118" s="130"/>
      <c r="E118" s="181"/>
      <c r="F118" s="130"/>
      <c r="G118" s="130"/>
      <c r="H118" s="182"/>
      <c r="I118" s="131"/>
      <c r="J118" s="276" t="s">
        <v>114</v>
      </c>
      <c r="K118" s="221">
        <v>10</v>
      </c>
      <c r="L118" s="51" t="str">
        <f t="shared" si="168"/>
        <v>公斤</v>
      </c>
      <c r="M118" s="221" t="s">
        <v>115</v>
      </c>
      <c r="N118" s="221">
        <v>6</v>
      </c>
      <c r="O118" s="51" t="str">
        <f t="shared" si="196"/>
        <v>公斤</v>
      </c>
      <c r="P118" s="232" t="s">
        <v>118</v>
      </c>
      <c r="Q118" s="232">
        <v>3</v>
      </c>
      <c r="R118" s="51" t="str">
        <f t="shared" si="197"/>
        <v>公斤</v>
      </c>
      <c r="S118" s="300" t="s">
        <v>129</v>
      </c>
      <c r="T118" s="300">
        <v>3</v>
      </c>
      <c r="U118" s="51" t="str">
        <f t="shared" si="198"/>
        <v>公斤</v>
      </c>
      <c r="V118" s="159" t="s">
        <v>133</v>
      </c>
      <c r="W118" s="159">
        <v>7</v>
      </c>
      <c r="X118" s="51" t="str">
        <f t="shared" ref="X118:X123" si="271">IF(W118,"公斤","")</f>
        <v>公斤</v>
      </c>
      <c r="Y118" s="320" t="s">
        <v>390</v>
      </c>
      <c r="Z118" s="321">
        <v>2</v>
      </c>
      <c r="AA118" s="51" t="str">
        <f t="shared" ref="AA118:AA123" si="272">IF(Z118,"公斤","")</f>
        <v>公斤</v>
      </c>
      <c r="AB118" s="118" t="s">
        <v>111</v>
      </c>
      <c r="AC118" s="214" t="s">
        <v>139</v>
      </c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338"/>
      <c r="B119" s="129" t="s">
        <v>107</v>
      </c>
      <c r="C119" s="183">
        <v>6.7</v>
      </c>
      <c r="D119" s="130">
        <v>2</v>
      </c>
      <c r="E119" s="181">
        <v>1.6</v>
      </c>
      <c r="F119" s="130">
        <v>0</v>
      </c>
      <c r="G119" s="130">
        <v>0</v>
      </c>
      <c r="H119" s="184">
        <v>2.4</v>
      </c>
      <c r="I119" s="131">
        <v>773.4</v>
      </c>
      <c r="J119" s="276" t="s">
        <v>167</v>
      </c>
      <c r="K119" s="221">
        <v>0.4</v>
      </c>
      <c r="L119" s="51" t="str">
        <f t="shared" si="168"/>
        <v>公斤</v>
      </c>
      <c r="M119" s="221" t="s">
        <v>151</v>
      </c>
      <c r="N119" s="221">
        <v>3</v>
      </c>
      <c r="O119" s="51" t="str">
        <f t="shared" si="196"/>
        <v>公斤</v>
      </c>
      <c r="P119" s="232" t="s">
        <v>329</v>
      </c>
      <c r="Q119" s="232">
        <v>1.5</v>
      </c>
      <c r="R119" s="51" t="str">
        <f t="shared" si="197"/>
        <v>公斤</v>
      </c>
      <c r="S119" s="300" t="s">
        <v>363</v>
      </c>
      <c r="T119" s="300">
        <v>3</v>
      </c>
      <c r="U119" s="51" t="str">
        <f t="shared" si="198"/>
        <v>公斤</v>
      </c>
      <c r="V119" s="154" t="s">
        <v>132</v>
      </c>
      <c r="W119" s="154">
        <v>0.05</v>
      </c>
      <c r="X119" s="51" t="str">
        <f t="shared" si="271"/>
        <v>公斤</v>
      </c>
      <c r="Y119" s="321" t="s">
        <v>121</v>
      </c>
      <c r="Z119" s="321">
        <v>2</v>
      </c>
      <c r="AA119" s="51" t="str">
        <f t="shared" si="272"/>
        <v>公斤</v>
      </c>
      <c r="AB119" s="136"/>
      <c r="AC119" s="133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338"/>
      <c r="B120" s="129"/>
      <c r="C120" s="130"/>
      <c r="D120" s="130"/>
      <c r="E120" s="181"/>
      <c r="F120" s="130"/>
      <c r="G120" s="130"/>
      <c r="H120" s="182"/>
      <c r="I120" s="131"/>
      <c r="J120" s="277"/>
      <c r="K120" s="278"/>
      <c r="L120" s="51" t="str">
        <f t="shared" si="168"/>
        <v/>
      </c>
      <c r="M120" s="221" t="s">
        <v>116</v>
      </c>
      <c r="N120" s="221">
        <v>0.05</v>
      </c>
      <c r="O120" s="51" t="str">
        <f t="shared" si="196"/>
        <v>公斤</v>
      </c>
      <c r="P120" s="232" t="s">
        <v>127</v>
      </c>
      <c r="Q120" s="232">
        <v>0.5</v>
      </c>
      <c r="R120" s="51" t="str">
        <f t="shared" si="197"/>
        <v>公斤</v>
      </c>
      <c r="S120" s="300" t="s">
        <v>117</v>
      </c>
      <c r="T120" s="300">
        <v>1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320" t="s">
        <v>120</v>
      </c>
      <c r="Z120" s="321">
        <v>0.05</v>
      </c>
      <c r="AA120" s="51" t="str">
        <f t="shared" si="272"/>
        <v>公斤</v>
      </c>
      <c r="AB120" s="136"/>
      <c r="AC120" s="133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338"/>
      <c r="B121" s="129"/>
      <c r="C121" s="130"/>
      <c r="D121" s="130"/>
      <c r="E121" s="181"/>
      <c r="F121" s="130"/>
      <c r="G121" s="130"/>
      <c r="H121" s="182"/>
      <c r="I121" s="131"/>
      <c r="J121" s="277"/>
      <c r="K121" s="278"/>
      <c r="L121" s="51" t="str">
        <f t="shared" si="168"/>
        <v/>
      </c>
      <c r="M121" s="221"/>
      <c r="N121" s="221"/>
      <c r="O121" s="51" t="str">
        <f t="shared" si="196"/>
        <v/>
      </c>
      <c r="P121" s="232" t="s">
        <v>116</v>
      </c>
      <c r="Q121" s="232">
        <v>0.05</v>
      </c>
      <c r="R121" s="51" t="str">
        <f t="shared" si="197"/>
        <v>公斤</v>
      </c>
      <c r="S121" s="300" t="s">
        <v>177</v>
      </c>
      <c r="T121" s="300">
        <v>0.05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322" t="s">
        <v>130</v>
      </c>
      <c r="Z121" s="323">
        <v>1</v>
      </c>
      <c r="AA121" s="51" t="str">
        <f t="shared" si="272"/>
        <v>公斤</v>
      </c>
      <c r="AB121" s="136"/>
      <c r="AC121" s="133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338"/>
      <c r="B122" s="129"/>
      <c r="C122" s="130"/>
      <c r="D122" s="130"/>
      <c r="E122" s="181"/>
      <c r="F122" s="130"/>
      <c r="G122" s="130"/>
      <c r="H122" s="182"/>
      <c r="I122" s="131"/>
      <c r="J122" s="277"/>
      <c r="K122" s="278"/>
      <c r="L122" s="51" t="str">
        <f t="shared" si="168"/>
        <v/>
      </c>
      <c r="M122" s="278"/>
      <c r="N122" s="278"/>
      <c r="O122" s="51" t="str">
        <f t="shared" si="196"/>
        <v/>
      </c>
      <c r="P122" s="232" t="s">
        <v>158</v>
      </c>
      <c r="Q122" s="232">
        <v>3</v>
      </c>
      <c r="R122" s="51" t="str">
        <f t="shared" si="197"/>
        <v>公斤</v>
      </c>
      <c r="S122" s="300"/>
      <c r="T122" s="300"/>
      <c r="U122" s="51" t="str">
        <f t="shared" si="198"/>
        <v/>
      </c>
      <c r="V122" s="159"/>
      <c r="W122" s="159"/>
      <c r="X122" s="51" t="str">
        <f t="shared" si="271"/>
        <v/>
      </c>
      <c r="Y122" s="278"/>
      <c r="Z122" s="278"/>
      <c r="AA122" s="51" t="str">
        <f t="shared" si="272"/>
        <v/>
      </c>
      <c r="AB122" s="136"/>
      <c r="AC122" s="133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339"/>
      <c r="B123" s="150"/>
      <c r="C123" s="185"/>
      <c r="D123" s="185"/>
      <c r="E123" s="186"/>
      <c r="F123" s="185"/>
      <c r="G123" s="185"/>
      <c r="H123" s="187"/>
      <c r="I123" s="188"/>
      <c r="J123" s="279"/>
      <c r="K123" s="280"/>
      <c r="L123" s="146" t="str">
        <f t="shared" si="168"/>
        <v/>
      </c>
      <c r="M123" s="280"/>
      <c r="N123" s="280"/>
      <c r="O123" s="146" t="str">
        <f t="shared" si="196"/>
        <v/>
      </c>
      <c r="P123" s="293"/>
      <c r="Q123" s="293"/>
      <c r="R123" s="146" t="str">
        <f t="shared" si="197"/>
        <v/>
      </c>
      <c r="S123" s="315"/>
      <c r="T123" s="315"/>
      <c r="U123" s="146" t="str">
        <f t="shared" si="198"/>
        <v/>
      </c>
      <c r="V123" s="189"/>
      <c r="W123" s="189"/>
      <c r="X123" s="146" t="str">
        <f t="shared" si="271"/>
        <v/>
      </c>
      <c r="Y123" s="280"/>
      <c r="Z123" s="280"/>
      <c r="AA123" s="146" t="str">
        <f t="shared" si="272"/>
        <v/>
      </c>
      <c r="AB123" s="147"/>
      <c r="AC123" s="134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337" t="s">
        <v>410</v>
      </c>
      <c r="B124" s="148" t="s">
        <v>106</v>
      </c>
      <c r="C124" s="175">
        <v>5</v>
      </c>
      <c r="D124" s="176">
        <v>2.8</v>
      </c>
      <c r="E124" s="177">
        <v>2.2999999999999998</v>
      </c>
      <c r="F124" s="149">
        <v>0</v>
      </c>
      <c r="G124" s="149">
        <v>0</v>
      </c>
      <c r="H124" s="178">
        <v>3.4</v>
      </c>
      <c r="I124" s="179">
        <v>793</v>
      </c>
      <c r="J124" s="281" t="s">
        <v>268</v>
      </c>
      <c r="K124" s="282"/>
      <c r="L124" s="132"/>
      <c r="M124" s="287" t="s">
        <v>202</v>
      </c>
      <c r="N124" s="282"/>
      <c r="O124" s="132"/>
      <c r="P124" s="287" t="s">
        <v>330</v>
      </c>
      <c r="Q124" s="282"/>
      <c r="R124" s="132"/>
      <c r="S124" s="287" t="s">
        <v>364</v>
      </c>
      <c r="T124" s="282"/>
      <c r="U124" s="132"/>
      <c r="V124" s="180" t="s">
        <v>133</v>
      </c>
      <c r="W124" s="180"/>
      <c r="X124" s="132"/>
      <c r="Y124" s="287" t="s">
        <v>253</v>
      </c>
      <c r="Z124" s="282"/>
      <c r="AA124" s="132"/>
      <c r="AB124" s="145" t="s">
        <v>111</v>
      </c>
      <c r="AC124" s="135"/>
      <c r="AD124" s="135"/>
      <c r="AE124" s="108" t="str">
        <f t="shared" ref="AE124" si="273">A124</f>
        <v>l1</v>
      </c>
      <c r="AF124" s="59" t="str">
        <f t="shared" ref="AF124" si="274">J124</f>
        <v>白米飯</v>
      </c>
      <c r="AG124" s="59" t="str">
        <f t="shared" ref="AG124" si="275">J125&amp;" "&amp;J126&amp;" "&amp;J127&amp;" "&amp;J128&amp;" "&amp;J129&amp;" "&amp;J130</f>
        <v xml:space="preserve">米     </v>
      </c>
      <c r="AH124" s="59" t="str">
        <f t="shared" ref="AH124" si="276">M124</f>
        <v>筍干肉角</v>
      </c>
      <c r="AI124" s="59" t="str">
        <f t="shared" ref="AI124" si="277">M125&amp;" "&amp;M126&amp;" "&amp;M127&amp;" "&amp;M128&amp;" "&amp;M129&amp;" "&amp;M130</f>
        <v xml:space="preserve">豬後腿肉 麻竹筍干 胡蘿蔔 大蒜  </v>
      </c>
      <c r="AJ124" s="59" t="str">
        <f t="shared" ref="AJ124" si="278">P124</f>
        <v>魷魚豆干</v>
      </c>
      <c r="AK124" s="59" t="str">
        <f t="shared" ref="AK124" si="279">P125&amp;" "&amp;P126&amp;" "&amp;P127&amp;" "&amp;P128&amp;" "&amp;P129&amp;" "&amp;P130</f>
        <v xml:space="preserve">魷魚圈 豆干片 芹菜 胡蘿蔔 大蒜 </v>
      </c>
      <c r="AL124" s="59" t="str">
        <f t="shared" ref="AL124" si="280">S124</f>
        <v>蛋香高麗</v>
      </c>
      <c r="AM124" s="59" t="str">
        <f t="shared" ref="AM124" si="281">S125&amp;" "&amp;S126&amp;" "&amp;S127&amp;" "&amp;S128&amp;" "&amp;S129&amp;" "&amp;S130</f>
        <v xml:space="preserve">雞蛋 高麗菜 胡蘿蔔 大蒜 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蘿蔔湯</v>
      </c>
      <c r="AQ124" s="59" t="str">
        <f t="shared" ref="AQ124" si="285">Y125&amp;" "&amp;Y126&amp;" "&amp;Y127&amp;" "&amp;Y128&amp;" "&amp;Y129&amp;" "&amp;Y130</f>
        <v xml:space="preserve">白蘿蔔 大骨 薑  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</v>
      </c>
      <c r="AU124" s="96">
        <f t="shared" ref="AU124" si="289">H124</f>
        <v>3.4</v>
      </c>
      <c r="AV124" s="96">
        <f t="shared" ref="AV124" si="290">E124</f>
        <v>2.2999999999999998</v>
      </c>
      <c r="AW124" s="96">
        <f t="shared" ref="AW124" si="291">D124</f>
        <v>2.8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793</v>
      </c>
    </row>
    <row r="125" spans="1:52" ht="16.5">
      <c r="A125" s="338"/>
      <c r="B125" s="129"/>
      <c r="C125" s="130"/>
      <c r="D125" s="130"/>
      <c r="E125" s="181"/>
      <c r="F125" s="130"/>
      <c r="G125" s="130"/>
      <c r="H125" s="182"/>
      <c r="I125" s="131"/>
      <c r="J125" s="276" t="s">
        <v>114</v>
      </c>
      <c r="K125" s="221">
        <v>10</v>
      </c>
      <c r="L125" s="51" t="str">
        <f t="shared" si="168"/>
        <v>公斤</v>
      </c>
      <c r="M125" s="221" t="s">
        <v>115</v>
      </c>
      <c r="N125" s="221">
        <v>6.5</v>
      </c>
      <c r="O125" s="51" t="str">
        <f t="shared" si="196"/>
        <v>公斤</v>
      </c>
      <c r="P125" s="232" t="s">
        <v>234</v>
      </c>
      <c r="Q125" s="232">
        <v>1.5</v>
      </c>
      <c r="R125" s="51" t="str">
        <f t="shared" si="197"/>
        <v>公斤</v>
      </c>
      <c r="S125" s="300" t="s">
        <v>118</v>
      </c>
      <c r="T125" s="300">
        <v>1.7</v>
      </c>
      <c r="U125" s="51" t="str">
        <f t="shared" si="198"/>
        <v>公斤</v>
      </c>
      <c r="V125" s="159" t="s">
        <v>133</v>
      </c>
      <c r="W125" s="159">
        <v>7</v>
      </c>
      <c r="X125" s="51" t="str">
        <f t="shared" ref="X125:X130" si="295">IF(W125,"公斤","")</f>
        <v>公斤</v>
      </c>
      <c r="Y125" s="320" t="s">
        <v>121</v>
      </c>
      <c r="Z125" s="321">
        <v>4</v>
      </c>
      <c r="AA125" s="51" t="str">
        <f t="shared" ref="AA125:AA130" si="296">IF(Z125,"公斤","")</f>
        <v>公斤</v>
      </c>
      <c r="AB125" s="118" t="s">
        <v>111</v>
      </c>
      <c r="AC125" s="133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338"/>
      <c r="B126" s="129" t="s">
        <v>107</v>
      </c>
      <c r="C126" s="183">
        <v>5</v>
      </c>
      <c r="D126" s="130">
        <v>2.4</v>
      </c>
      <c r="E126" s="181">
        <v>1.7</v>
      </c>
      <c r="F126" s="130">
        <v>0</v>
      </c>
      <c r="G126" s="130">
        <v>0</v>
      </c>
      <c r="H126" s="184">
        <v>3.1</v>
      </c>
      <c r="I126" s="131">
        <v>736.7</v>
      </c>
      <c r="J126" s="276"/>
      <c r="K126" s="221"/>
      <c r="L126" s="51" t="str">
        <f t="shared" si="168"/>
        <v/>
      </c>
      <c r="M126" s="221" t="s">
        <v>157</v>
      </c>
      <c r="N126" s="221">
        <v>3.5</v>
      </c>
      <c r="O126" s="51" t="str">
        <f t="shared" si="196"/>
        <v>公斤</v>
      </c>
      <c r="P126" s="232" t="s">
        <v>331</v>
      </c>
      <c r="Q126" s="232">
        <v>3</v>
      </c>
      <c r="R126" s="51" t="str">
        <f t="shared" si="197"/>
        <v>公斤</v>
      </c>
      <c r="S126" s="300" t="s">
        <v>336</v>
      </c>
      <c r="T126" s="300">
        <v>5</v>
      </c>
      <c r="U126" s="51" t="str">
        <f t="shared" si="198"/>
        <v>公斤</v>
      </c>
      <c r="V126" s="154" t="s">
        <v>132</v>
      </c>
      <c r="W126" s="154">
        <v>0.05</v>
      </c>
      <c r="X126" s="51" t="str">
        <f t="shared" si="295"/>
        <v>公斤</v>
      </c>
      <c r="Y126" s="321" t="s">
        <v>130</v>
      </c>
      <c r="Z126" s="321">
        <v>1</v>
      </c>
      <c r="AA126" s="51" t="str">
        <f t="shared" si="296"/>
        <v>公斤</v>
      </c>
      <c r="AB126" s="136"/>
      <c r="AC126" s="133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338"/>
      <c r="B127" s="129"/>
      <c r="C127" s="130"/>
      <c r="D127" s="130"/>
      <c r="E127" s="181"/>
      <c r="F127" s="130"/>
      <c r="G127" s="130"/>
      <c r="H127" s="182"/>
      <c r="I127" s="131"/>
      <c r="J127" s="277"/>
      <c r="K127" s="278"/>
      <c r="L127" s="51" t="str">
        <f t="shared" si="168"/>
        <v/>
      </c>
      <c r="M127" s="221" t="s">
        <v>117</v>
      </c>
      <c r="N127" s="221">
        <v>1</v>
      </c>
      <c r="O127" s="51" t="str">
        <f t="shared" si="196"/>
        <v>公斤</v>
      </c>
      <c r="P127" s="232" t="s">
        <v>305</v>
      </c>
      <c r="Q127" s="232">
        <v>1</v>
      </c>
      <c r="R127" s="51" t="str">
        <f t="shared" si="197"/>
        <v>公斤</v>
      </c>
      <c r="S127" s="300" t="s">
        <v>117</v>
      </c>
      <c r="T127" s="300">
        <v>0.5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320" t="s">
        <v>120</v>
      </c>
      <c r="Z127" s="321">
        <v>0.05</v>
      </c>
      <c r="AA127" s="51" t="str">
        <f t="shared" si="296"/>
        <v>公斤</v>
      </c>
      <c r="AB127" s="136"/>
      <c r="AC127" s="133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338"/>
      <c r="B128" s="129"/>
      <c r="C128" s="130"/>
      <c r="D128" s="130"/>
      <c r="E128" s="181"/>
      <c r="F128" s="130"/>
      <c r="G128" s="130"/>
      <c r="H128" s="182"/>
      <c r="I128" s="131"/>
      <c r="J128" s="277"/>
      <c r="K128" s="278"/>
      <c r="L128" s="51" t="str">
        <f t="shared" si="168"/>
        <v/>
      </c>
      <c r="M128" s="221" t="s">
        <v>116</v>
      </c>
      <c r="N128" s="221">
        <v>0.05</v>
      </c>
      <c r="O128" s="51" t="str">
        <f t="shared" si="196"/>
        <v>公斤</v>
      </c>
      <c r="P128" s="232" t="s">
        <v>117</v>
      </c>
      <c r="Q128" s="232">
        <v>0.5</v>
      </c>
      <c r="R128" s="51" t="str">
        <f t="shared" si="197"/>
        <v>公斤</v>
      </c>
      <c r="S128" s="300" t="s">
        <v>177</v>
      </c>
      <c r="T128" s="300">
        <v>0.05</v>
      </c>
      <c r="U128" s="51" t="str">
        <f t="shared" si="198"/>
        <v>公斤</v>
      </c>
      <c r="V128" s="159"/>
      <c r="W128" s="159"/>
      <c r="X128" s="51" t="str">
        <f t="shared" si="295"/>
        <v/>
      </c>
      <c r="Y128" s="322"/>
      <c r="Z128" s="323"/>
      <c r="AA128" s="51" t="str">
        <f t="shared" si="296"/>
        <v/>
      </c>
      <c r="AB128" s="136"/>
      <c r="AC128" s="133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338"/>
      <c r="B129" s="129"/>
      <c r="C129" s="130"/>
      <c r="D129" s="130"/>
      <c r="E129" s="181"/>
      <c r="F129" s="130"/>
      <c r="G129" s="130"/>
      <c r="H129" s="182"/>
      <c r="I129" s="131"/>
      <c r="J129" s="277"/>
      <c r="K129" s="278"/>
      <c r="L129" s="51" t="str">
        <f t="shared" si="168"/>
        <v/>
      </c>
      <c r="M129" s="278"/>
      <c r="N129" s="278"/>
      <c r="O129" s="51" t="str">
        <f t="shared" si="196"/>
        <v/>
      </c>
      <c r="P129" s="232" t="s">
        <v>116</v>
      </c>
      <c r="Q129" s="232">
        <v>0.05</v>
      </c>
      <c r="R129" s="51" t="str">
        <f t="shared" si="197"/>
        <v>公斤</v>
      </c>
      <c r="S129" s="300"/>
      <c r="T129" s="300"/>
      <c r="U129" s="51" t="str">
        <f t="shared" si="198"/>
        <v/>
      </c>
      <c r="V129" s="159"/>
      <c r="W129" s="159"/>
      <c r="X129" s="51" t="str">
        <f t="shared" si="295"/>
        <v/>
      </c>
      <c r="Y129" s="278"/>
      <c r="Z129" s="278"/>
      <c r="AA129" s="51" t="str">
        <f t="shared" si="296"/>
        <v/>
      </c>
      <c r="AB129" s="136"/>
      <c r="AC129" s="133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339"/>
      <c r="B130" s="150"/>
      <c r="C130" s="185"/>
      <c r="D130" s="185"/>
      <c r="E130" s="186"/>
      <c r="F130" s="185"/>
      <c r="G130" s="185"/>
      <c r="H130" s="187"/>
      <c r="I130" s="188"/>
      <c r="J130" s="279"/>
      <c r="K130" s="280"/>
      <c r="L130" s="146" t="str">
        <f t="shared" si="168"/>
        <v/>
      </c>
      <c r="M130" s="280"/>
      <c r="N130" s="280"/>
      <c r="O130" s="146" t="str">
        <f t="shared" si="196"/>
        <v/>
      </c>
      <c r="P130" s="293"/>
      <c r="Q130" s="293"/>
      <c r="R130" s="146" t="str">
        <f t="shared" si="197"/>
        <v/>
      </c>
      <c r="S130" s="315"/>
      <c r="T130" s="315"/>
      <c r="U130" s="146" t="str">
        <f t="shared" si="198"/>
        <v/>
      </c>
      <c r="V130" s="189"/>
      <c r="W130" s="189"/>
      <c r="X130" s="146" t="str">
        <f t="shared" si="295"/>
        <v/>
      </c>
      <c r="Y130" s="280"/>
      <c r="Z130" s="280"/>
      <c r="AA130" s="146" t="str">
        <f t="shared" si="296"/>
        <v/>
      </c>
      <c r="AB130" s="147"/>
      <c r="AC130" s="333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337" t="s">
        <v>411</v>
      </c>
      <c r="B131" s="148" t="s">
        <v>106</v>
      </c>
      <c r="C131" s="175">
        <v>5</v>
      </c>
      <c r="D131" s="176">
        <v>2.9</v>
      </c>
      <c r="E131" s="177">
        <v>2</v>
      </c>
      <c r="F131" s="149">
        <v>0</v>
      </c>
      <c r="G131" s="149">
        <v>0</v>
      </c>
      <c r="H131" s="178">
        <v>3.8</v>
      </c>
      <c r="I131" s="179">
        <v>813.8</v>
      </c>
      <c r="J131" s="281" t="s">
        <v>264</v>
      </c>
      <c r="K131" s="282"/>
      <c r="L131" s="132"/>
      <c r="M131" s="287" t="s">
        <v>300</v>
      </c>
      <c r="N131" s="282"/>
      <c r="O131" s="132"/>
      <c r="P131" s="304" t="s">
        <v>332</v>
      </c>
      <c r="Q131" s="282"/>
      <c r="R131" s="132"/>
      <c r="S131" s="287" t="s">
        <v>365</v>
      </c>
      <c r="T131" s="282"/>
      <c r="U131" s="132"/>
      <c r="V131" s="180" t="s">
        <v>133</v>
      </c>
      <c r="W131" s="180"/>
      <c r="X131" s="132"/>
      <c r="Y131" s="287" t="s">
        <v>379</v>
      </c>
      <c r="Z131" s="282"/>
      <c r="AA131" s="132"/>
      <c r="AB131" s="145" t="s">
        <v>111</v>
      </c>
      <c r="AC131" s="328"/>
      <c r="AD131" s="135"/>
      <c r="AE131" s="108" t="str">
        <f t="shared" ref="AE131" si="297">A131</f>
        <v>l2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鹹豬肉片</v>
      </c>
      <c r="AI131" s="59" t="str">
        <f t="shared" ref="AI131" si="301">M132&amp;" "&amp;M133&amp;" "&amp;M134&amp;" "&amp;M135&amp;" "&amp;M136&amp;" "&amp;M137</f>
        <v xml:space="preserve">豬後腿肉 洋蔥 胡蘿蔔 青蔥 大蒜 </v>
      </c>
      <c r="AJ131" s="59" t="str">
        <f t="shared" ref="AJ131" si="302">P131</f>
        <v>魩仔魚炒蛋</v>
      </c>
      <c r="AK131" s="59" t="str">
        <f t="shared" ref="AK131" si="303">P132&amp;" "&amp;P133&amp;" "&amp;P134&amp;" "&amp;P135&amp;" "&amp;P136&amp;" "&amp;P137</f>
        <v xml:space="preserve">雞蛋 魩仔魚 大蒜   </v>
      </c>
      <c r="AL131" s="59" t="str">
        <f t="shared" ref="AL131" si="304">S131</f>
        <v>塔香海根</v>
      </c>
      <c r="AM131" s="59" t="str">
        <f t="shared" ref="AM131" si="305">S132&amp;" "&amp;S133&amp;" "&amp;S134&amp;" "&amp;S135&amp;" "&amp;S136&amp;" "&amp;S137</f>
        <v xml:space="preserve">乾海帶 九層塔 大蒜  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時蔬大骨湯</v>
      </c>
      <c r="AQ131" s="59" t="str">
        <f t="shared" ref="AQ131" si="309">Y132&amp;" "&amp;Y133&amp;" "&amp;Y134&amp;" "&amp;Y135&amp;" "&amp;Y136&amp;" "&amp;Y137</f>
        <v xml:space="preserve">時蔬 大骨 薑 枸杞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5</v>
      </c>
      <c r="AU131" s="96">
        <f t="shared" ref="AU131" si="313">H131</f>
        <v>3.8</v>
      </c>
      <c r="AV131" s="96">
        <f t="shared" ref="AV131" si="314">E131</f>
        <v>2</v>
      </c>
      <c r="AW131" s="96">
        <f t="shared" ref="AW131" si="315">D131</f>
        <v>2.9</v>
      </c>
      <c r="AX131" s="96">
        <f t="shared" ref="AX131" si="316">F131</f>
        <v>0</v>
      </c>
      <c r="AY131" s="96">
        <f t="shared" ref="AY131" si="317">G131</f>
        <v>0</v>
      </c>
      <c r="AZ131" s="96">
        <f t="shared" ref="AZ131" si="318">I131</f>
        <v>813.8</v>
      </c>
    </row>
    <row r="132" spans="1:52" ht="16.5">
      <c r="A132" s="338"/>
      <c r="B132" s="129"/>
      <c r="C132" s="130"/>
      <c r="D132" s="130"/>
      <c r="E132" s="181"/>
      <c r="F132" s="130"/>
      <c r="G132" s="130"/>
      <c r="H132" s="182"/>
      <c r="I132" s="131"/>
      <c r="J132" s="276" t="s">
        <v>114</v>
      </c>
      <c r="K132" s="221">
        <v>7</v>
      </c>
      <c r="L132" s="51" t="str">
        <f t="shared" si="168"/>
        <v>公斤</v>
      </c>
      <c r="M132" s="221" t="s">
        <v>115</v>
      </c>
      <c r="N132" s="221">
        <v>6.5</v>
      </c>
      <c r="O132" s="51" t="str">
        <f t="shared" si="196"/>
        <v>公斤</v>
      </c>
      <c r="P132" s="306" t="s">
        <v>118</v>
      </c>
      <c r="Q132" s="306">
        <v>4.5</v>
      </c>
      <c r="R132" s="51" t="str">
        <f t="shared" si="197"/>
        <v>公斤</v>
      </c>
      <c r="S132" s="316" t="s">
        <v>366</v>
      </c>
      <c r="T132" s="316">
        <v>4</v>
      </c>
      <c r="U132" s="51" t="str">
        <f t="shared" si="198"/>
        <v>公斤</v>
      </c>
      <c r="V132" s="159" t="s">
        <v>133</v>
      </c>
      <c r="W132" s="159">
        <v>7</v>
      </c>
      <c r="X132" s="51" t="str">
        <f t="shared" ref="X132:X137" si="319">IF(W132,"公斤","")</f>
        <v>公斤</v>
      </c>
      <c r="Y132" s="327" t="s">
        <v>1</v>
      </c>
      <c r="Z132" s="326">
        <v>3.5</v>
      </c>
      <c r="AA132" s="51" t="str">
        <f t="shared" ref="AA132:AA137" si="320">IF(Z132,"公斤","")</f>
        <v>公斤</v>
      </c>
      <c r="AB132" s="118" t="s">
        <v>111</v>
      </c>
      <c r="AC132" s="133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338"/>
      <c r="B133" s="129" t="s">
        <v>107</v>
      </c>
      <c r="C133" s="183">
        <v>5</v>
      </c>
      <c r="D133" s="130">
        <v>2.6</v>
      </c>
      <c r="E133" s="181">
        <v>1.5</v>
      </c>
      <c r="F133" s="130">
        <v>0</v>
      </c>
      <c r="G133" s="130">
        <v>0</v>
      </c>
      <c r="H133" s="184">
        <v>3.8</v>
      </c>
      <c r="I133" s="131">
        <v>787</v>
      </c>
      <c r="J133" s="276" t="s">
        <v>166</v>
      </c>
      <c r="K133" s="221">
        <v>3</v>
      </c>
      <c r="L133" s="51" t="str">
        <f t="shared" si="168"/>
        <v>公斤</v>
      </c>
      <c r="M133" s="221" t="s">
        <v>158</v>
      </c>
      <c r="N133" s="221">
        <v>3</v>
      </c>
      <c r="O133" s="51" t="str">
        <f t="shared" si="196"/>
        <v>公斤</v>
      </c>
      <c r="P133" s="306" t="s">
        <v>333</v>
      </c>
      <c r="Q133" s="306">
        <v>1.5</v>
      </c>
      <c r="R133" s="51" t="str">
        <f t="shared" si="197"/>
        <v>公斤</v>
      </c>
      <c r="S133" s="300" t="s">
        <v>126</v>
      </c>
      <c r="T133" s="300">
        <v>0.05</v>
      </c>
      <c r="U133" s="51" t="str">
        <f t="shared" si="198"/>
        <v>公斤</v>
      </c>
      <c r="V133" s="154" t="s">
        <v>132</v>
      </c>
      <c r="W133" s="154">
        <v>0.05</v>
      </c>
      <c r="X133" s="51" t="str">
        <f t="shared" si="319"/>
        <v>公斤</v>
      </c>
      <c r="Y133" s="321" t="s">
        <v>130</v>
      </c>
      <c r="Z133" s="321">
        <v>1</v>
      </c>
      <c r="AA133" s="51" t="str">
        <f t="shared" si="320"/>
        <v>公斤</v>
      </c>
      <c r="AB133" s="136"/>
      <c r="AC133" s="133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338"/>
      <c r="B134" s="129"/>
      <c r="C134" s="130"/>
      <c r="D134" s="130"/>
      <c r="E134" s="181"/>
      <c r="F134" s="130"/>
      <c r="G134" s="130"/>
      <c r="H134" s="182"/>
      <c r="I134" s="131"/>
      <c r="J134" s="277"/>
      <c r="K134" s="278"/>
      <c r="L134" s="51" t="str">
        <f t="shared" si="168"/>
        <v/>
      </c>
      <c r="M134" s="221" t="s">
        <v>117</v>
      </c>
      <c r="N134" s="221">
        <v>0.5</v>
      </c>
      <c r="O134" s="51" t="str">
        <f t="shared" si="196"/>
        <v>公斤</v>
      </c>
      <c r="P134" s="232" t="s">
        <v>116</v>
      </c>
      <c r="Q134" s="232">
        <v>0.05</v>
      </c>
      <c r="R134" s="51" t="str">
        <f t="shared" si="197"/>
        <v>公斤</v>
      </c>
      <c r="S134" s="300" t="s">
        <v>116</v>
      </c>
      <c r="T134" s="300">
        <v>0.05</v>
      </c>
      <c r="U134" s="51" t="str">
        <f t="shared" si="198"/>
        <v>公斤</v>
      </c>
      <c r="V134" s="159"/>
      <c r="W134" s="159"/>
      <c r="X134" s="51" t="str">
        <f t="shared" si="319"/>
        <v/>
      </c>
      <c r="Y134" s="320" t="s">
        <v>120</v>
      </c>
      <c r="Z134" s="321">
        <v>0.05</v>
      </c>
      <c r="AA134" s="51" t="str">
        <f t="shared" si="320"/>
        <v>公斤</v>
      </c>
      <c r="AB134" s="136"/>
      <c r="AC134" s="133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338"/>
      <c r="B135" s="129"/>
      <c r="C135" s="130"/>
      <c r="D135" s="130"/>
      <c r="E135" s="181"/>
      <c r="F135" s="130"/>
      <c r="G135" s="130"/>
      <c r="H135" s="182"/>
      <c r="I135" s="131"/>
      <c r="J135" s="277"/>
      <c r="K135" s="278"/>
      <c r="L135" s="51" t="str">
        <f t="shared" si="168"/>
        <v/>
      </c>
      <c r="M135" s="221" t="s">
        <v>201</v>
      </c>
      <c r="N135" s="221">
        <v>0.5</v>
      </c>
      <c r="O135" s="51" t="str">
        <f t="shared" si="196"/>
        <v>公斤</v>
      </c>
      <c r="P135" s="232"/>
      <c r="Q135" s="232"/>
      <c r="R135" s="51" t="str">
        <f t="shared" si="197"/>
        <v/>
      </c>
      <c r="S135" s="300"/>
      <c r="T135" s="300"/>
      <c r="U135" s="51" t="str">
        <f t="shared" si="198"/>
        <v/>
      </c>
      <c r="V135" s="159"/>
      <c r="W135" s="159"/>
      <c r="X135" s="51" t="str">
        <f t="shared" si="319"/>
        <v/>
      </c>
      <c r="Y135" s="322" t="s">
        <v>230</v>
      </c>
      <c r="Z135" s="323"/>
      <c r="AA135" s="51" t="str">
        <f t="shared" si="320"/>
        <v/>
      </c>
      <c r="AB135" s="136"/>
      <c r="AC135" s="133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338"/>
      <c r="B136" s="129"/>
      <c r="C136" s="130"/>
      <c r="D136" s="130"/>
      <c r="E136" s="181"/>
      <c r="F136" s="130"/>
      <c r="G136" s="130"/>
      <c r="H136" s="182"/>
      <c r="I136" s="131"/>
      <c r="J136" s="277"/>
      <c r="K136" s="278"/>
      <c r="L136" s="51" t="str">
        <f t="shared" si="168"/>
        <v/>
      </c>
      <c r="M136" s="278" t="s">
        <v>116</v>
      </c>
      <c r="N136" s="278">
        <v>0.05</v>
      </c>
      <c r="O136" s="51" t="str">
        <f t="shared" si="196"/>
        <v>公斤</v>
      </c>
      <c r="P136" s="232"/>
      <c r="Q136" s="232"/>
      <c r="R136" s="51" t="str">
        <f t="shared" si="197"/>
        <v/>
      </c>
      <c r="S136" s="300"/>
      <c r="T136" s="300"/>
      <c r="U136" s="51" t="str">
        <f t="shared" si="198"/>
        <v/>
      </c>
      <c r="V136" s="159"/>
      <c r="W136" s="159"/>
      <c r="X136" s="51" t="str">
        <f t="shared" si="319"/>
        <v/>
      </c>
      <c r="Y136" s="278"/>
      <c r="Z136" s="278"/>
      <c r="AA136" s="51" t="str">
        <f t="shared" si="320"/>
        <v/>
      </c>
      <c r="AB136" s="136"/>
      <c r="AC136" s="133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338"/>
      <c r="B137" s="150"/>
      <c r="C137" s="185"/>
      <c r="D137" s="185"/>
      <c r="E137" s="186"/>
      <c r="F137" s="185"/>
      <c r="G137" s="185"/>
      <c r="H137" s="187"/>
      <c r="I137" s="188"/>
      <c r="J137" s="283"/>
      <c r="K137" s="284"/>
      <c r="L137" s="146" t="str">
        <f t="shared" si="168"/>
        <v/>
      </c>
      <c r="M137" s="284"/>
      <c r="N137" s="284"/>
      <c r="O137" s="146" t="str">
        <f t="shared" si="196"/>
        <v/>
      </c>
      <c r="P137" s="309"/>
      <c r="Q137" s="309"/>
      <c r="R137" s="146" t="str">
        <f t="shared" si="197"/>
        <v/>
      </c>
      <c r="S137" s="317"/>
      <c r="T137" s="317"/>
      <c r="U137" s="146" t="str">
        <f t="shared" si="198"/>
        <v/>
      </c>
      <c r="V137" s="189"/>
      <c r="W137" s="189"/>
      <c r="X137" s="146" t="str">
        <f t="shared" si="319"/>
        <v/>
      </c>
      <c r="Y137" s="284"/>
      <c r="Z137" s="284"/>
      <c r="AA137" s="146" t="str">
        <f t="shared" si="320"/>
        <v/>
      </c>
      <c r="AB137" s="147"/>
      <c r="AC137" s="329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337" t="s">
        <v>412</v>
      </c>
      <c r="B138" s="148" t="s">
        <v>106</v>
      </c>
      <c r="C138" s="175">
        <v>5.5</v>
      </c>
      <c r="D138" s="176">
        <v>2.8</v>
      </c>
      <c r="E138" s="177">
        <v>2.2999999999999998</v>
      </c>
      <c r="F138" s="149">
        <v>0</v>
      </c>
      <c r="G138" s="149">
        <v>0</v>
      </c>
      <c r="H138" s="178">
        <v>3.3</v>
      </c>
      <c r="I138" s="179">
        <v>817.6</v>
      </c>
      <c r="J138" s="285" t="s">
        <v>274</v>
      </c>
      <c r="K138" s="286"/>
      <c r="L138" s="132"/>
      <c r="M138" s="297" t="s">
        <v>301</v>
      </c>
      <c r="N138" s="286"/>
      <c r="O138" s="132"/>
      <c r="P138" s="297" t="s">
        <v>334</v>
      </c>
      <c r="Q138" s="286"/>
      <c r="R138" s="132"/>
      <c r="S138" s="297" t="s">
        <v>367</v>
      </c>
      <c r="T138" s="286"/>
      <c r="U138" s="132"/>
      <c r="V138" s="180" t="s">
        <v>133</v>
      </c>
      <c r="W138" s="180"/>
      <c r="X138" s="132"/>
      <c r="Y138" s="297" t="s">
        <v>391</v>
      </c>
      <c r="Z138" s="286"/>
      <c r="AA138" s="132"/>
      <c r="AB138" s="145" t="s">
        <v>111</v>
      </c>
      <c r="AC138" s="213"/>
      <c r="AD138" s="135"/>
      <c r="AE138" s="108" t="str">
        <f t="shared" ref="AE138" si="321">A138</f>
        <v>l3</v>
      </c>
      <c r="AF138" s="59" t="str">
        <f t="shared" ref="AF138" si="322">J138</f>
        <v>油飯特餐</v>
      </c>
      <c r="AG138" s="59" t="str">
        <f t="shared" ref="AG138" si="323">J139&amp;" "&amp;J140&amp;" "&amp;J141&amp;" "&amp;J142&amp;" "&amp;J143&amp;" "&amp;J144</f>
        <v xml:space="preserve">米 糯米 蕎麥   </v>
      </c>
      <c r="AH138" s="59" t="str">
        <f t="shared" ref="AH138" si="324">M138</f>
        <v>金黃魚排</v>
      </c>
      <c r="AI138" s="59" t="str">
        <f t="shared" ref="AI138" si="325">M139&amp;" "&amp;M140&amp;" "&amp;M141&amp;" "&amp;M142&amp;" "&amp;M143&amp;" "&amp;M144</f>
        <v xml:space="preserve">魚排 胡椒鹽    </v>
      </c>
      <c r="AJ138" s="59" t="str">
        <f t="shared" ref="AJ138" si="326">P138</f>
        <v>油飯拌料</v>
      </c>
      <c r="AK138" s="59" t="str">
        <f t="shared" ref="AK138" si="327">P139&amp;" "&amp;P140&amp;" "&amp;P141&amp;" "&amp;P142&amp;" "&amp;P143&amp;" "&amp;P144</f>
        <v xml:space="preserve">豆干丁 脆筍 乾香菇 油蔥酥 大蒜 </v>
      </c>
      <c r="AL138" s="59" t="str">
        <f t="shared" ref="AL138" si="328">S138</f>
        <v>蟹味花椰</v>
      </c>
      <c r="AM138" s="59" t="str">
        <f t="shared" ref="AM138" si="329">S139&amp;" "&amp;S140&amp;" "&amp;S141&amp;" "&amp;S142&amp;" "&amp;S143&amp;" "&amp;S144</f>
        <v xml:space="preserve">冷凍花椰菜 胡蘿蔔 蟳味棒 大蒜  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肉羹湯</v>
      </c>
      <c r="AQ138" s="59" t="str">
        <f t="shared" ref="AQ138" si="333">Y139&amp;" "&amp;Y140&amp;" "&amp;Y141&amp;" "&amp;Y142&amp;" "&amp;Y143&amp;" "&amp;Y144</f>
        <v xml:space="preserve">雞蛋 金針菇 時蔬 肉羹 乾木耳 </v>
      </c>
      <c r="AR138" s="88" t="str">
        <f t="shared" ref="AR138" si="334">AB138</f>
        <v>點心</v>
      </c>
      <c r="AS138" s="88">
        <f t="shared" ref="AS138" si="335">AC138</f>
        <v>0</v>
      </c>
      <c r="AT138" s="96">
        <f t="shared" ref="AT138" si="336">C138</f>
        <v>5.5</v>
      </c>
      <c r="AU138" s="96">
        <f t="shared" ref="AU138" si="337">H138</f>
        <v>3.3</v>
      </c>
      <c r="AV138" s="96">
        <f t="shared" ref="AV138" si="338">E138</f>
        <v>2.2999999999999998</v>
      </c>
      <c r="AW138" s="96">
        <f t="shared" ref="AW138" si="339">D138</f>
        <v>2.8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817.6</v>
      </c>
    </row>
    <row r="139" spans="1:52" ht="16.5">
      <c r="A139" s="338"/>
      <c r="B139" s="129"/>
      <c r="C139" s="130"/>
      <c r="D139" s="130"/>
      <c r="E139" s="181"/>
      <c r="F139" s="130"/>
      <c r="G139" s="130"/>
      <c r="H139" s="182"/>
      <c r="I139" s="131"/>
      <c r="J139" s="276" t="s">
        <v>114</v>
      </c>
      <c r="K139" s="221">
        <v>8</v>
      </c>
      <c r="L139" s="51" t="str">
        <f t="shared" si="168"/>
        <v>公斤</v>
      </c>
      <c r="M139" s="221" t="s">
        <v>171</v>
      </c>
      <c r="N139" s="221">
        <v>6.5</v>
      </c>
      <c r="O139" s="51" t="str">
        <f t="shared" si="196"/>
        <v>公斤</v>
      </c>
      <c r="P139" s="232" t="s">
        <v>210</v>
      </c>
      <c r="Q139" s="232">
        <v>3.5</v>
      </c>
      <c r="R139" s="51" t="str">
        <f t="shared" si="197"/>
        <v>公斤</v>
      </c>
      <c r="S139" s="300" t="s">
        <v>180</v>
      </c>
      <c r="T139" s="300">
        <v>6</v>
      </c>
      <c r="U139" s="51" t="str">
        <f t="shared" si="198"/>
        <v>公斤</v>
      </c>
      <c r="V139" s="159" t="s">
        <v>133</v>
      </c>
      <c r="W139" s="159">
        <v>7</v>
      </c>
      <c r="X139" s="51" t="str">
        <f t="shared" ref="X139:X144" si="343">IF(W139,"公斤","")</f>
        <v>公斤</v>
      </c>
      <c r="Y139" s="320" t="s">
        <v>118</v>
      </c>
      <c r="Z139" s="321">
        <v>0.6</v>
      </c>
      <c r="AA139" s="51" t="str">
        <f t="shared" ref="AA139:AA144" si="344">IF(Z139,"公斤","")</f>
        <v>公斤</v>
      </c>
      <c r="AB139" s="118" t="s">
        <v>111</v>
      </c>
      <c r="AC139" s="214"/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338"/>
      <c r="B140" s="129" t="s">
        <v>107</v>
      </c>
      <c r="C140" s="183">
        <v>5.5</v>
      </c>
      <c r="D140" s="130">
        <v>2.2999999999999998</v>
      </c>
      <c r="E140" s="181">
        <v>1.5</v>
      </c>
      <c r="F140" s="130">
        <v>0</v>
      </c>
      <c r="G140" s="130">
        <v>0</v>
      </c>
      <c r="H140" s="184">
        <v>3.1</v>
      </c>
      <c r="I140" s="131">
        <v>762.5</v>
      </c>
      <c r="J140" s="276" t="s">
        <v>191</v>
      </c>
      <c r="K140" s="221">
        <v>2</v>
      </c>
      <c r="L140" s="51" t="str">
        <f t="shared" si="168"/>
        <v>公斤</v>
      </c>
      <c r="M140" s="221" t="s">
        <v>193</v>
      </c>
      <c r="N140" s="221">
        <v>0.01</v>
      </c>
      <c r="O140" s="51" t="str">
        <f t="shared" si="196"/>
        <v>公斤</v>
      </c>
      <c r="P140" s="232" t="s">
        <v>211</v>
      </c>
      <c r="Q140" s="232">
        <v>4.5</v>
      </c>
      <c r="R140" s="51" t="str">
        <f t="shared" si="197"/>
        <v>公斤</v>
      </c>
      <c r="S140" s="300" t="s">
        <v>117</v>
      </c>
      <c r="T140" s="300">
        <v>0.5</v>
      </c>
      <c r="U140" s="51" t="str">
        <f t="shared" si="198"/>
        <v>公斤</v>
      </c>
      <c r="V140" s="154" t="s">
        <v>132</v>
      </c>
      <c r="W140" s="154">
        <v>0.05</v>
      </c>
      <c r="X140" s="51" t="str">
        <f t="shared" si="343"/>
        <v>公斤</v>
      </c>
      <c r="Y140" s="321" t="s">
        <v>392</v>
      </c>
      <c r="Z140" s="321">
        <v>1.5</v>
      </c>
      <c r="AA140" s="51" t="str">
        <f t="shared" si="344"/>
        <v>公斤</v>
      </c>
      <c r="AB140" s="136"/>
      <c r="AC140" s="133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338"/>
      <c r="B141" s="129"/>
      <c r="C141" s="130"/>
      <c r="D141" s="130"/>
      <c r="E141" s="181"/>
      <c r="F141" s="130"/>
      <c r="G141" s="130"/>
      <c r="H141" s="182"/>
      <c r="I141" s="131"/>
      <c r="J141" s="277" t="s">
        <v>192</v>
      </c>
      <c r="K141" s="278">
        <v>1</v>
      </c>
      <c r="L141" s="51" t="str">
        <f t="shared" si="168"/>
        <v>公斤</v>
      </c>
      <c r="M141" s="221"/>
      <c r="N141" s="221"/>
      <c r="O141" s="51" t="str">
        <f t="shared" si="196"/>
        <v/>
      </c>
      <c r="P141" s="232" t="s">
        <v>141</v>
      </c>
      <c r="Q141" s="232">
        <v>0.05</v>
      </c>
      <c r="R141" s="51" t="str">
        <f t="shared" si="197"/>
        <v>公斤</v>
      </c>
      <c r="S141" s="300" t="s">
        <v>368</v>
      </c>
      <c r="T141" s="300">
        <v>1</v>
      </c>
      <c r="U141" s="51" t="str">
        <f t="shared" si="198"/>
        <v>公斤</v>
      </c>
      <c r="V141" s="159"/>
      <c r="W141" s="159"/>
      <c r="X141" s="51" t="str">
        <f t="shared" si="343"/>
        <v/>
      </c>
      <c r="Y141" s="320" t="s">
        <v>1</v>
      </c>
      <c r="Z141" s="321">
        <v>2</v>
      </c>
      <c r="AA141" s="51" t="str">
        <f t="shared" si="344"/>
        <v>公斤</v>
      </c>
      <c r="AB141" s="136"/>
      <c r="AC141" s="133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338"/>
      <c r="B142" s="129"/>
      <c r="C142" s="130"/>
      <c r="D142" s="130"/>
      <c r="E142" s="181"/>
      <c r="F142" s="130"/>
      <c r="G142" s="130"/>
      <c r="H142" s="182"/>
      <c r="I142" s="131"/>
      <c r="J142" s="277"/>
      <c r="K142" s="278"/>
      <c r="L142" s="51" t="str">
        <f t="shared" si="168"/>
        <v/>
      </c>
      <c r="M142" s="221"/>
      <c r="N142" s="221"/>
      <c r="O142" s="51" t="str">
        <f t="shared" si="196"/>
        <v/>
      </c>
      <c r="P142" s="232" t="s">
        <v>212</v>
      </c>
      <c r="Q142" s="232"/>
      <c r="R142" s="51" t="str">
        <f t="shared" si="197"/>
        <v/>
      </c>
      <c r="S142" s="300" t="s">
        <v>177</v>
      </c>
      <c r="T142" s="300">
        <v>0.05</v>
      </c>
      <c r="U142" s="51" t="str">
        <f t="shared" si="198"/>
        <v>公斤</v>
      </c>
      <c r="V142" s="159"/>
      <c r="W142" s="159"/>
      <c r="X142" s="51" t="str">
        <f t="shared" si="343"/>
        <v/>
      </c>
      <c r="Y142" s="322" t="s">
        <v>232</v>
      </c>
      <c r="Z142" s="323">
        <v>1.5</v>
      </c>
      <c r="AA142" s="51" t="str">
        <f t="shared" si="344"/>
        <v>公斤</v>
      </c>
      <c r="AB142" s="136"/>
      <c r="AC142" s="133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338"/>
      <c r="B143" s="129"/>
      <c r="C143" s="130"/>
      <c r="D143" s="130"/>
      <c r="E143" s="181"/>
      <c r="F143" s="130"/>
      <c r="G143" s="130"/>
      <c r="H143" s="182"/>
      <c r="I143" s="131"/>
      <c r="J143" s="277"/>
      <c r="K143" s="278"/>
      <c r="L143" s="51" t="str">
        <f t="shared" si="168"/>
        <v/>
      </c>
      <c r="M143" s="278"/>
      <c r="N143" s="278"/>
      <c r="O143" s="51" t="str">
        <f t="shared" si="196"/>
        <v/>
      </c>
      <c r="P143" s="232" t="s">
        <v>116</v>
      </c>
      <c r="Q143" s="232">
        <v>0.05</v>
      </c>
      <c r="R143" s="51" t="str">
        <f t="shared" si="197"/>
        <v>公斤</v>
      </c>
      <c r="S143" s="300"/>
      <c r="T143" s="300"/>
      <c r="U143" s="51" t="str">
        <f t="shared" si="198"/>
        <v/>
      </c>
      <c r="V143" s="159"/>
      <c r="W143" s="159"/>
      <c r="X143" s="51" t="str">
        <f t="shared" si="343"/>
        <v/>
      </c>
      <c r="Y143" s="278" t="s">
        <v>119</v>
      </c>
      <c r="Z143" s="278">
        <v>0.01</v>
      </c>
      <c r="AA143" s="51" t="str">
        <f t="shared" si="344"/>
        <v>公斤</v>
      </c>
      <c r="AB143" s="136"/>
      <c r="AC143" s="133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339"/>
      <c r="B144" s="150"/>
      <c r="C144" s="185"/>
      <c r="D144" s="185"/>
      <c r="E144" s="186"/>
      <c r="F144" s="185"/>
      <c r="G144" s="185"/>
      <c r="H144" s="187"/>
      <c r="I144" s="188"/>
      <c r="J144" s="279"/>
      <c r="K144" s="280"/>
      <c r="L144" s="146" t="str">
        <f t="shared" si="168"/>
        <v/>
      </c>
      <c r="M144" s="280"/>
      <c r="N144" s="280"/>
      <c r="O144" s="146" t="str">
        <f t="shared" si="196"/>
        <v/>
      </c>
      <c r="P144" s="293"/>
      <c r="Q144" s="293"/>
      <c r="R144" s="146" t="str">
        <f t="shared" si="197"/>
        <v/>
      </c>
      <c r="S144" s="315"/>
      <c r="T144" s="315"/>
      <c r="U144" s="146" t="str">
        <f t="shared" si="198"/>
        <v/>
      </c>
      <c r="V144" s="189"/>
      <c r="W144" s="189"/>
      <c r="X144" s="146" t="str">
        <f t="shared" si="343"/>
        <v/>
      </c>
      <c r="Y144" s="280"/>
      <c r="Z144" s="280"/>
      <c r="AA144" s="146" t="str">
        <f t="shared" si="344"/>
        <v/>
      </c>
      <c r="AB144" s="147"/>
      <c r="AC144" s="329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190"/>
      <c r="B145" s="148"/>
      <c r="C145" s="175"/>
      <c r="D145" s="176"/>
      <c r="E145" s="177"/>
      <c r="F145" s="149"/>
      <c r="G145" s="149"/>
      <c r="H145" s="178"/>
      <c r="I145" s="179"/>
      <c r="J145" s="412"/>
      <c r="K145" s="413"/>
      <c r="L145" s="132"/>
      <c r="M145" s="199"/>
      <c r="N145" s="206"/>
      <c r="O145" s="132"/>
      <c r="P145" s="414"/>
      <c r="Q145" s="415"/>
      <c r="R145" s="132"/>
      <c r="S145" s="208"/>
      <c r="T145" s="209"/>
      <c r="U145" s="132"/>
      <c r="V145" s="180"/>
      <c r="W145" s="180"/>
      <c r="X145" s="132"/>
      <c r="Y145" s="412"/>
      <c r="Z145" s="413"/>
      <c r="AA145" s="132"/>
      <c r="AB145" s="145"/>
      <c r="AC145" s="135"/>
      <c r="AD145" s="135"/>
      <c r="AE145" s="108">
        <f t="shared" ref="AE145" si="345">A145</f>
        <v>0</v>
      </c>
      <c r="AF145" s="59">
        <f t="shared" ref="AF145" si="346">J145</f>
        <v>0</v>
      </c>
      <c r="AG145" s="59" t="str">
        <f t="shared" ref="AG145" si="347">J146&amp;" "&amp;J147&amp;" "&amp;J148&amp;" "&amp;J149&amp;" "&amp;J150&amp;" "&amp;J151</f>
        <v xml:space="preserve">     </v>
      </c>
      <c r="AH145" s="59">
        <f t="shared" ref="AH145" si="348">M145</f>
        <v>0</v>
      </c>
      <c r="AI145" s="59" t="str">
        <f t="shared" ref="AI145" si="349">M146&amp;" "&amp;M147&amp;" "&amp;M148&amp;" "&amp;M149&amp;" "&amp;M150&amp;" "&amp;M151</f>
        <v xml:space="preserve">     </v>
      </c>
      <c r="AJ145" s="59">
        <f t="shared" ref="AJ145" si="350">P145</f>
        <v>0</v>
      </c>
      <c r="AK145" s="59" t="str">
        <f t="shared" ref="AK145" si="351">P146&amp;" "&amp;P147&amp;" "&amp;P148&amp;" "&amp;P149&amp;" "&amp;P150&amp;" "&amp;P151</f>
        <v xml:space="preserve">     </v>
      </c>
      <c r="AL145" s="59">
        <f t="shared" ref="AL145" si="352">S145</f>
        <v>0</v>
      </c>
      <c r="AM145" s="59" t="str">
        <f t="shared" ref="AM145" si="353">S146&amp;" "&amp;S147&amp;" "&amp;S148&amp;" "&amp;S149&amp;" "&amp;S150&amp;" "&amp;S151</f>
        <v xml:space="preserve">     </v>
      </c>
      <c r="AN145" s="59">
        <f t="shared" ref="AN145" si="354">V145</f>
        <v>0</v>
      </c>
      <c r="AO145" s="59" t="str">
        <f t="shared" ref="AO145" si="355">V146&amp;" "&amp;V147&amp;" "&amp;V148&amp;" "&amp;V149&amp;" "&amp;V150&amp;" "&amp;V151</f>
        <v xml:space="preserve">     </v>
      </c>
      <c r="AP145" s="59">
        <f t="shared" ref="AP145" si="356">Y145</f>
        <v>0</v>
      </c>
      <c r="AQ145" s="59" t="str">
        <f t="shared" ref="AQ145" si="357">Y146&amp;" "&amp;Y147&amp;" "&amp;Y148&amp;" "&amp;Y149&amp;" "&amp;Y150&amp;" "&amp;Y151</f>
        <v xml:space="preserve">     </v>
      </c>
      <c r="AR145" s="88">
        <f t="shared" ref="AR145" si="358">AB145</f>
        <v>0</v>
      </c>
      <c r="AS145" s="88">
        <f t="shared" ref="AS145" si="359">AC145</f>
        <v>0</v>
      </c>
      <c r="AT145" s="96">
        <f t="shared" ref="AT145" si="360">C145</f>
        <v>0</v>
      </c>
      <c r="AU145" s="96">
        <f t="shared" ref="AU145" si="361">H145</f>
        <v>0</v>
      </c>
      <c r="AV145" s="96">
        <f t="shared" ref="AV145" si="362">E145</f>
        <v>0</v>
      </c>
      <c r="AW145" s="96">
        <f t="shared" ref="AW145" si="363">D145</f>
        <v>0</v>
      </c>
      <c r="AX145" s="96">
        <f t="shared" ref="AX145" si="364">F145</f>
        <v>0</v>
      </c>
      <c r="AY145" s="96">
        <f t="shared" ref="AY145" si="365">G145</f>
        <v>0</v>
      </c>
      <c r="AZ145" s="96">
        <f t="shared" ref="AZ145" si="366">I145</f>
        <v>0</v>
      </c>
    </row>
    <row r="146" spans="1:52" ht="16.5">
      <c r="A146" s="191"/>
      <c r="B146" s="129"/>
      <c r="C146" s="130"/>
      <c r="D146" s="130"/>
      <c r="E146" s="181"/>
      <c r="F146" s="130"/>
      <c r="G146" s="130"/>
      <c r="H146" s="182"/>
      <c r="I146" s="131"/>
      <c r="J146" s="200"/>
      <c r="K146" s="168"/>
      <c r="L146" s="51"/>
      <c r="M146" s="168"/>
      <c r="N146" s="168"/>
      <c r="O146" s="51"/>
      <c r="P146" s="230"/>
      <c r="Q146" s="230"/>
      <c r="R146" s="51"/>
      <c r="S146" s="210"/>
      <c r="T146" s="211"/>
      <c r="U146" s="51"/>
      <c r="V146" s="159"/>
      <c r="W146" s="159"/>
      <c r="X146" s="51"/>
      <c r="Y146" s="168"/>
      <c r="Z146" s="168"/>
      <c r="AA146" s="51"/>
      <c r="AB146" s="118"/>
      <c r="AC146" s="133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191"/>
      <c r="B147" s="129"/>
      <c r="C147" s="183"/>
      <c r="D147" s="130"/>
      <c r="E147" s="181"/>
      <c r="F147" s="130"/>
      <c r="G147" s="130"/>
      <c r="H147" s="184"/>
      <c r="I147" s="131"/>
      <c r="J147" s="200"/>
      <c r="K147" s="168"/>
      <c r="L147" s="51"/>
      <c r="M147" s="168"/>
      <c r="N147" s="168"/>
      <c r="O147" s="51"/>
      <c r="P147" s="168"/>
      <c r="Q147" s="168"/>
      <c r="R147" s="51"/>
      <c r="S147" s="210"/>
      <c r="T147" s="211"/>
      <c r="U147" s="51"/>
      <c r="V147" s="154"/>
      <c r="W147" s="154"/>
      <c r="X147" s="51"/>
      <c r="Y147" s="168"/>
      <c r="Z147" s="168"/>
      <c r="AA147" s="51"/>
      <c r="AB147" s="136"/>
      <c r="AC147" s="133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191"/>
      <c r="B148" s="129"/>
      <c r="C148" s="130"/>
      <c r="D148" s="130"/>
      <c r="E148" s="181"/>
      <c r="F148" s="130"/>
      <c r="G148" s="130"/>
      <c r="H148" s="182"/>
      <c r="I148" s="131"/>
      <c r="J148" s="200"/>
      <c r="K148" s="168"/>
      <c r="L148" s="51"/>
      <c r="M148" s="168"/>
      <c r="N148" s="168"/>
      <c r="O148" s="51"/>
      <c r="P148" s="168"/>
      <c r="Q148" s="168"/>
      <c r="R148" s="51"/>
      <c r="S148" s="210"/>
      <c r="T148" s="211"/>
      <c r="U148" s="51"/>
      <c r="V148" s="159"/>
      <c r="W148" s="159"/>
      <c r="X148" s="51"/>
      <c r="Y148" s="168"/>
      <c r="Z148" s="168"/>
      <c r="AA148" s="51"/>
      <c r="AB148" s="136"/>
      <c r="AC148" s="133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191"/>
      <c r="B149" s="129"/>
      <c r="C149" s="130"/>
      <c r="D149" s="130"/>
      <c r="E149" s="181"/>
      <c r="F149" s="130"/>
      <c r="G149" s="130"/>
      <c r="H149" s="182"/>
      <c r="I149" s="131"/>
      <c r="J149" s="200"/>
      <c r="K149" s="168"/>
      <c r="L149" s="51"/>
      <c r="M149" s="168"/>
      <c r="N149" s="168"/>
      <c r="O149" s="51"/>
      <c r="P149" s="168"/>
      <c r="Q149" s="168"/>
      <c r="R149" s="51"/>
      <c r="S149" s="210"/>
      <c r="T149" s="211"/>
      <c r="U149" s="51"/>
      <c r="V149" s="159"/>
      <c r="W149" s="159"/>
      <c r="X149" s="51"/>
      <c r="Y149" s="168"/>
      <c r="Z149" s="168"/>
      <c r="AA149" s="51"/>
      <c r="AB149" s="136"/>
      <c r="AC149" s="133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191"/>
      <c r="B150" s="129"/>
      <c r="C150" s="130"/>
      <c r="D150" s="130"/>
      <c r="E150" s="181"/>
      <c r="F150" s="130"/>
      <c r="G150" s="130"/>
      <c r="H150" s="182"/>
      <c r="I150" s="131"/>
      <c r="J150" s="200"/>
      <c r="K150" s="168"/>
      <c r="L150" s="51"/>
      <c r="M150" s="168"/>
      <c r="N150" s="168"/>
      <c r="O150" s="51"/>
      <c r="P150" s="168"/>
      <c r="Q150" s="168"/>
      <c r="R150" s="51"/>
      <c r="S150" s="238"/>
      <c r="T150" s="238"/>
      <c r="U150" s="51"/>
      <c r="V150" s="159"/>
      <c r="W150" s="159"/>
      <c r="X150" s="51"/>
      <c r="Y150" s="168"/>
      <c r="Z150" s="168"/>
      <c r="AA150" s="51"/>
      <c r="AB150" s="136"/>
      <c r="AC150" s="133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192"/>
      <c r="B151" s="150"/>
      <c r="C151" s="185"/>
      <c r="D151" s="185"/>
      <c r="E151" s="186"/>
      <c r="F151" s="185"/>
      <c r="G151" s="185"/>
      <c r="H151" s="187"/>
      <c r="I151" s="188"/>
      <c r="J151" s="201"/>
      <c r="K151" s="202"/>
      <c r="L151" s="146"/>
      <c r="M151" s="202"/>
      <c r="N151" s="202"/>
      <c r="O151" s="146"/>
      <c r="P151" s="202"/>
      <c r="Q151" s="202"/>
      <c r="R151" s="146"/>
      <c r="S151" s="212"/>
      <c r="T151" s="212"/>
      <c r="U151" s="146"/>
      <c r="V151" s="189"/>
      <c r="W151" s="189"/>
      <c r="X151" s="146"/>
      <c r="Y151" s="202"/>
      <c r="Z151" s="202"/>
      <c r="AA151" s="146"/>
      <c r="AB151" s="147"/>
      <c r="AC151" s="134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7">
    <mergeCell ref="A1:I1"/>
    <mergeCell ref="A3:AC3"/>
    <mergeCell ref="M12:N12"/>
    <mergeCell ref="Y145:Z145"/>
    <mergeCell ref="J145:K145"/>
    <mergeCell ref="P145:Q145"/>
    <mergeCell ref="Y12:Z12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zoomScale="90" zoomScaleNormal="90" workbookViewId="0">
      <pane ySplit="4" topLeftCell="A5" activePane="bottomLeft" state="frozen"/>
      <selection pane="bottomLeft" activeCell="E28" sqref="E28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424" t="s">
        <v>124</v>
      </c>
      <c r="B1" s="418"/>
      <c r="C1" s="418"/>
      <c r="D1" s="418"/>
      <c r="E1" s="425" t="s">
        <v>103</v>
      </c>
      <c r="F1" s="425"/>
      <c r="G1" s="425" t="s">
        <v>163</v>
      </c>
      <c r="H1" s="425"/>
      <c r="I1" s="418" t="s">
        <v>100</v>
      </c>
      <c r="J1" s="418"/>
      <c r="K1" s="418" t="s">
        <v>255</v>
      </c>
      <c r="L1" s="418"/>
      <c r="M1" s="418" t="s">
        <v>95</v>
      </c>
      <c r="N1" s="418"/>
      <c r="O1" s="418" t="s">
        <v>0</v>
      </c>
      <c r="P1" s="419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429" t="s">
        <v>96</v>
      </c>
      <c r="B3" s="422" t="s">
        <v>97</v>
      </c>
      <c r="C3" s="422" t="s">
        <v>67</v>
      </c>
      <c r="D3" s="431" t="s">
        <v>73</v>
      </c>
      <c r="E3" s="422" t="s">
        <v>68</v>
      </c>
      <c r="F3" s="420" t="s">
        <v>74</v>
      </c>
      <c r="G3" s="422" t="s">
        <v>69</v>
      </c>
      <c r="H3" s="420" t="s">
        <v>75</v>
      </c>
      <c r="I3" s="422" t="s">
        <v>70</v>
      </c>
      <c r="J3" s="420" t="s">
        <v>76</v>
      </c>
      <c r="K3" s="422" t="s">
        <v>71</v>
      </c>
      <c r="L3" s="420" t="s">
        <v>77</v>
      </c>
      <c r="M3" s="422" t="s">
        <v>72</v>
      </c>
      <c r="N3" s="420" t="s">
        <v>78</v>
      </c>
      <c r="O3" s="422" t="s">
        <v>98</v>
      </c>
      <c r="P3" s="422" t="s">
        <v>99</v>
      </c>
      <c r="Q3" s="426" t="s">
        <v>94</v>
      </c>
      <c r="R3" s="427"/>
      <c r="S3" s="427"/>
      <c r="T3" s="427"/>
      <c r="U3" s="427"/>
      <c r="V3" s="427"/>
      <c r="W3" s="428"/>
    </row>
    <row r="4" spans="1:23" ht="15.75" customHeight="1" thickBot="1">
      <c r="A4" s="430"/>
      <c r="B4" s="423"/>
      <c r="C4" s="423"/>
      <c r="D4" s="432"/>
      <c r="E4" s="423"/>
      <c r="F4" s="421"/>
      <c r="G4" s="423"/>
      <c r="H4" s="421"/>
      <c r="I4" s="423"/>
      <c r="J4" s="421"/>
      <c r="K4" s="423"/>
      <c r="L4" s="421"/>
      <c r="M4" s="423"/>
      <c r="N4" s="421"/>
      <c r="O4" s="423"/>
      <c r="P4" s="423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45748</v>
      </c>
      <c r="B5" s="50" t="str">
        <f>'偏鄉國中(葷)'!AE5</f>
        <v>h2</v>
      </c>
      <c r="C5" s="50" t="str">
        <f>'偏鄉國中(葷)'!AF5</f>
        <v>糙米飯</v>
      </c>
      <c r="D5" s="68" t="str">
        <f>'偏鄉國中(葷)'!AG5</f>
        <v xml:space="preserve">米 糙米    </v>
      </c>
      <c r="E5" s="50" t="str">
        <f>'偏鄉國中(葷)'!AH5</f>
        <v>酥炸魚條</v>
      </c>
      <c r="F5" s="68" t="str">
        <f>'偏鄉國中(葷)'!AI5</f>
        <v xml:space="preserve">裹粉魚條     </v>
      </c>
      <c r="G5" s="50" t="str">
        <f>'偏鄉國中(葷)'!AJ5</f>
        <v>蕃茄炒蛋</v>
      </c>
      <c r="H5" s="68" t="str">
        <f>'偏鄉國中(葷)'!AK5</f>
        <v xml:space="preserve">雞蛋 大番茄 青蔥 大蒜  </v>
      </c>
      <c r="I5" s="50" t="str">
        <f>'偏鄉國中(葷)'!AL5</f>
        <v>豆包高麗</v>
      </c>
      <c r="J5" s="68" t="str">
        <f>'偏鄉國中(葷)'!AM5</f>
        <v xml:space="preserve">豆包 高麗菜 胡蘿蔔 大蒜  </v>
      </c>
      <c r="K5" s="50" t="str">
        <f>'偏鄉國中(葷)'!AN5</f>
        <v>時蔬</v>
      </c>
      <c r="L5" s="68" t="str">
        <f>'偏鄉國中(葷)'!AO5</f>
        <v xml:space="preserve">時蔬 大蒜    </v>
      </c>
      <c r="M5" s="50" t="str">
        <f>'偏鄉國中(葷)'!AP5</f>
        <v>時蔬湯</v>
      </c>
      <c r="N5" s="68" t="str">
        <f>'偏鄉國中(葷)'!AQ5</f>
        <v xml:space="preserve">時蔬 大骨 胡蘿蔔 薑  </v>
      </c>
      <c r="O5" s="50" t="str">
        <f>'偏鄉國中(葷)'!AR5</f>
        <v>點心</v>
      </c>
      <c r="P5" s="340">
        <f>'偏鄉國中(葷)'!AS5</f>
        <v>0</v>
      </c>
      <c r="Q5" s="346">
        <f>'偏鄉國中(葷)'!AT5</f>
        <v>5</v>
      </c>
      <c r="R5" s="50">
        <f>'偏鄉國中(葷)'!AU5</f>
        <v>2.5</v>
      </c>
      <c r="S5" s="50">
        <f>'偏鄉國中(葷)'!AV5</f>
        <v>2.2000000000000002</v>
      </c>
      <c r="T5" s="50">
        <f>'偏鄉國中(葷)'!AW5</f>
        <v>2.2999999999999998</v>
      </c>
      <c r="U5" s="50">
        <f>'偏鄉國中(葷)'!AX5</f>
        <v>0</v>
      </c>
      <c r="V5" s="50">
        <f>'偏鄉國中(葷)'!AY5</f>
        <v>0</v>
      </c>
      <c r="W5" s="85">
        <f>'偏鄉國中(葷)'!AZ5</f>
        <v>695.9</v>
      </c>
    </row>
    <row r="6" spans="1:23" ht="18.75" customHeight="1" thickBot="1">
      <c r="A6" s="137">
        <f>A5+1</f>
        <v>45749</v>
      </c>
      <c r="B6" s="66" t="str">
        <f>'偏鄉國中(葷)'!AE12</f>
        <v>h3</v>
      </c>
      <c r="C6" s="66" t="str">
        <f>'偏鄉國中(葷)'!AF12</f>
        <v>DIY漢堡餐</v>
      </c>
      <c r="D6" s="70" t="str">
        <f>'偏鄉國中(葷)'!AG12</f>
        <v xml:space="preserve">漢堡     </v>
      </c>
      <c r="E6" s="66" t="str">
        <f>'偏鄉國中(葷)'!AH12</f>
        <v>香雞排</v>
      </c>
      <c r="F6" s="70" t="str">
        <f>'偏鄉國中(葷)'!AI12</f>
        <v xml:space="preserve">香酥雞排     </v>
      </c>
      <c r="G6" s="66" t="str">
        <f>'偏鄉國中(葷)'!AJ12</f>
        <v>西式配料</v>
      </c>
      <c r="H6" s="70" t="str">
        <f>'偏鄉國中(葷)'!AK12</f>
        <v>彎管麵 豬絞肉 洋蔥 馬鈴薯 大番茄 芹菜</v>
      </c>
      <c r="I6" s="66" t="str">
        <f>'偏鄉國中(葷)'!AL12</f>
        <v>培根花椰</v>
      </c>
      <c r="J6" s="70" t="str">
        <f>'偏鄉國中(葷)'!AM12</f>
        <v xml:space="preserve">冷凍花椰菜 培根 胡蘿蔔 大蒜  </v>
      </c>
      <c r="K6" s="66" t="str">
        <f>'偏鄉國中(葷)'!AN12</f>
        <v>時蔬</v>
      </c>
      <c r="L6" s="70" t="str">
        <f>'偏鄉國中(葷)'!AO12</f>
        <v xml:space="preserve">時蔬 大蒜    </v>
      </c>
      <c r="M6" s="66" t="str">
        <f>'偏鄉國中(葷)'!AP12</f>
        <v>仙草甜湯</v>
      </c>
      <c r="N6" s="70" t="str">
        <f>'偏鄉國中(葷)'!AQ12</f>
        <v xml:space="preserve">仙草凍 紅砂糖    </v>
      </c>
      <c r="O6" s="66" t="str">
        <f>'偏鄉國中(葷)'!AR12</f>
        <v>點心</v>
      </c>
      <c r="P6" s="341">
        <f>'偏鄉國中(葷)'!AS12</f>
        <v>0</v>
      </c>
      <c r="Q6" s="347">
        <f>'偏鄉國中(葷)'!AT12</f>
        <v>3.8</v>
      </c>
      <c r="R6" s="66">
        <f>'偏鄉國中(葷)'!AU12</f>
        <v>2.2000000000000002</v>
      </c>
      <c r="S6" s="66">
        <f>'偏鄉國中(葷)'!AV12</f>
        <v>1.9</v>
      </c>
      <c r="T6" s="66">
        <f>'偏鄉國中(葷)'!AW12</f>
        <v>2.1</v>
      </c>
      <c r="U6" s="66">
        <f>'偏鄉國中(葷)'!AX12</f>
        <v>0</v>
      </c>
      <c r="V6" s="66">
        <f>'偏鄉國中(葷)'!AY12</f>
        <v>0</v>
      </c>
      <c r="W6" s="87">
        <f>'偏鄉國中(葷)'!AZ12</f>
        <v>570.6</v>
      </c>
    </row>
    <row r="7" spans="1:23" ht="18.75" customHeight="1">
      <c r="A7" s="120">
        <v>45754</v>
      </c>
      <c r="B7" s="50" t="str">
        <f>'偏鄉國中(葷)'!AE19</f>
        <v>i1</v>
      </c>
      <c r="C7" s="50" t="str">
        <f>'偏鄉國中(葷)'!AF19</f>
        <v>白米飯</v>
      </c>
      <c r="D7" s="68" t="str">
        <f>'偏鄉國中(葷)'!AG19</f>
        <v xml:space="preserve">米     </v>
      </c>
      <c r="E7" s="50" t="str">
        <f>'偏鄉國中(葷)'!AH19</f>
        <v>泡菜肉片</v>
      </c>
      <c r="F7" s="68" t="str">
        <f>'偏鄉國中(葷)'!AI19</f>
        <v>豬後腿肉 泡菜 甘藍 紅蘿蔔 大蒜 芝麻(白)</v>
      </c>
      <c r="G7" s="50" t="str">
        <f>'偏鄉國中(葷)'!AJ19</f>
        <v>洋蔥鮪魚蛋</v>
      </c>
      <c r="H7" s="68" t="str">
        <f>'偏鄉國中(葷)'!AK19</f>
        <v xml:space="preserve">鮪魚三明治罐頭 雞蛋 洋蔥 冷凍玉米粒  </v>
      </c>
      <c r="I7" s="50" t="str">
        <f>'偏鄉國中(葷)'!AL19</f>
        <v>炸蘿蔔糕</v>
      </c>
      <c r="J7" s="68" t="str">
        <f>'偏鄉國中(葷)'!AM19</f>
        <v xml:space="preserve">蘿蔔糕     </v>
      </c>
      <c r="K7" s="50" t="str">
        <f>'偏鄉國中(葷)'!AN19</f>
        <v>時蔬</v>
      </c>
      <c r="L7" s="68" t="str">
        <f>'偏鄉國中(葷)'!AO19</f>
        <v xml:space="preserve">時蔬 大蒜    </v>
      </c>
      <c r="M7" s="50" t="str">
        <f>'偏鄉國中(葷)'!AP19</f>
        <v>時瓜湯</v>
      </c>
      <c r="N7" s="68" t="str">
        <f>'偏鄉國中(葷)'!AQ19</f>
        <v xml:space="preserve">時瓜 大骨 胡蘿蔔 薑  </v>
      </c>
      <c r="O7" s="50" t="str">
        <f>'偏鄉國中(葷)'!AR19</f>
        <v>點心</v>
      </c>
      <c r="P7" s="340">
        <f>'偏鄉國中(葷)'!AS19</f>
        <v>0</v>
      </c>
      <c r="Q7" s="346">
        <f>'偏鄉國中(葷)'!AT19</f>
        <v>6.2</v>
      </c>
      <c r="R7" s="50">
        <f>'偏鄉國中(葷)'!AU19</f>
        <v>2.9</v>
      </c>
      <c r="S7" s="50">
        <f>'偏鄉國中(葷)'!AV19</f>
        <v>2</v>
      </c>
      <c r="T7" s="50">
        <f>'偏鄉國中(葷)'!AW19</f>
        <v>2.5</v>
      </c>
      <c r="U7" s="50">
        <f>'偏鄉國中(葷)'!AX19</f>
        <v>0</v>
      </c>
      <c r="V7" s="50">
        <f>'偏鄉國中(葷)'!AY19</f>
        <v>0</v>
      </c>
      <c r="W7" s="85">
        <f>'偏鄉國中(葷)'!AZ19</f>
        <v>812.8</v>
      </c>
    </row>
    <row r="8" spans="1:23" ht="18.75" customHeight="1">
      <c r="A8" s="121">
        <f>A7+1</f>
        <v>45755</v>
      </c>
      <c r="B8" s="65" t="str">
        <f>'偏鄉國中(葷)'!AE26</f>
        <v>i2</v>
      </c>
      <c r="C8" s="65" t="str">
        <f>'偏鄉國中(葷)'!AF26</f>
        <v>糙米飯</v>
      </c>
      <c r="D8" s="69" t="str">
        <f>'偏鄉國中(葷)'!AG26</f>
        <v xml:space="preserve">米 糙米    </v>
      </c>
      <c r="E8" s="65" t="str">
        <f>'偏鄉國中(葷)'!AH26</f>
        <v>蘿蔔燒肉</v>
      </c>
      <c r="F8" s="69" t="str">
        <f>'偏鄉國中(葷)'!AI26</f>
        <v xml:space="preserve">豬後腿肉 白蘿蔔 胡蘿蔔 大蒜  </v>
      </c>
      <c r="G8" s="65" t="str">
        <f>'偏鄉國中(葷)'!AJ26</f>
        <v>沙茶三鮮</v>
      </c>
      <c r="H8" s="69" t="str">
        <f>'偏鄉國中(葷)'!AK26</f>
        <v xml:space="preserve">魷魚圈 脆筍 玉冷凍玉米筍 胡蘿蔔 大蒜 </v>
      </c>
      <c r="I8" s="65" t="str">
        <f>'偏鄉國中(葷)'!AL26</f>
        <v>毛豆干丁</v>
      </c>
      <c r="J8" s="69" t="str">
        <f>'偏鄉國中(葷)'!AM26</f>
        <v xml:space="preserve">冷凍毛豆仁 豆干 胡蘿蔔 花生罐頭  </v>
      </c>
      <c r="K8" s="65" t="str">
        <f>'偏鄉國中(葷)'!AN26</f>
        <v>時蔬</v>
      </c>
      <c r="L8" s="69" t="str">
        <f>'偏鄉國中(葷)'!AO26</f>
        <v xml:space="preserve">時蔬 大蒜    </v>
      </c>
      <c r="M8" s="65" t="str">
        <f>'偏鄉國中(葷)'!AP26</f>
        <v>魚干時蔬湯</v>
      </c>
      <c r="N8" s="69" t="str">
        <f>'偏鄉國中(葷)'!AQ26</f>
        <v xml:space="preserve">時蔬 小魚干 薑   </v>
      </c>
      <c r="O8" s="65" t="str">
        <f>'偏鄉國中(葷)'!AR26</f>
        <v>點心</v>
      </c>
      <c r="P8" s="342">
        <f>'偏鄉國中(葷)'!AS26</f>
        <v>0</v>
      </c>
      <c r="Q8" s="348">
        <f>'偏鄉國中(葷)'!AT26</f>
        <v>5</v>
      </c>
      <c r="R8" s="65">
        <f>'偏鄉國中(葷)'!AU26</f>
        <v>3.7</v>
      </c>
      <c r="S8" s="65">
        <f>'偏鄉國中(葷)'!AV26</f>
        <v>2</v>
      </c>
      <c r="T8" s="65">
        <f>'偏鄉國中(葷)'!AW26</f>
        <v>2.8</v>
      </c>
      <c r="U8" s="65">
        <f>'偏鄉國中(葷)'!AX26</f>
        <v>0</v>
      </c>
      <c r="V8" s="65">
        <f>'偏鄉國中(葷)'!AY26</f>
        <v>0</v>
      </c>
      <c r="W8" s="86">
        <f>'偏鄉國中(葷)'!AZ26</f>
        <v>807.1</v>
      </c>
    </row>
    <row r="9" spans="1:23" ht="18.75" customHeight="1">
      <c r="A9" s="121">
        <f>A8+1</f>
        <v>45756</v>
      </c>
      <c r="B9" s="65" t="str">
        <f>'偏鄉國中(葷)'!AE33</f>
        <v>i3</v>
      </c>
      <c r="C9" s="65" t="str">
        <f>'偏鄉國中(葷)'!AF33</f>
        <v>咖哩烏龍麵</v>
      </c>
      <c r="D9" s="69" t="str">
        <f>'偏鄉國中(葷)'!AG33</f>
        <v xml:space="preserve">烏龍麵     </v>
      </c>
      <c r="E9" s="65" t="str">
        <f>'偏鄉國中(葷)'!AH33</f>
        <v>咖哩肉片</v>
      </c>
      <c r="F9" s="69" t="str">
        <f>'偏鄉國中(葷)'!AI33</f>
        <v xml:space="preserve">豬後腿肉 洋蔥 胡蘿蔔 南瓜 咖哩粉 </v>
      </c>
      <c r="G9" s="65" t="str">
        <f>'偏鄉國中(葷)'!AJ33</f>
        <v>海結豆干</v>
      </c>
      <c r="H9" s="69" t="str">
        <f>'偏鄉國中(葷)'!AK33</f>
        <v xml:space="preserve">豆干 乾海結 芝麻(熟)   </v>
      </c>
      <c r="I9" s="65" t="str">
        <f>'偏鄉國中(葷)'!AL33</f>
        <v>肉絲季豆</v>
      </c>
      <c r="J9" s="69" t="str">
        <f>'偏鄉國中(葷)'!AM33</f>
        <v xml:space="preserve">豬後腿肉 冷凍菜豆(莢) 大蒜   </v>
      </c>
      <c r="K9" s="65" t="str">
        <f>'偏鄉國中(葷)'!AN33</f>
        <v>時蔬</v>
      </c>
      <c r="L9" s="69" t="str">
        <f>'偏鄉國中(葷)'!AO33</f>
        <v xml:space="preserve">時蔬 大蒜    </v>
      </c>
      <c r="M9" s="65" t="str">
        <f>'偏鄉國中(葷)'!AP33</f>
        <v>味噌湯</v>
      </c>
      <c r="N9" s="69" t="str">
        <f>'偏鄉國中(葷)'!AQ33</f>
        <v xml:space="preserve">時蔬 薑 柴魚片   </v>
      </c>
      <c r="O9" s="65" t="str">
        <f>'偏鄉國中(葷)'!AR33</f>
        <v>點心</v>
      </c>
      <c r="P9" s="342">
        <f>'偏鄉國中(葷)'!AS33</f>
        <v>0</v>
      </c>
      <c r="Q9" s="348">
        <f>'偏鄉國中(葷)'!AT33</f>
        <v>4.3</v>
      </c>
      <c r="R9" s="65">
        <f>'偏鄉國中(葷)'!AU33</f>
        <v>3.3</v>
      </c>
      <c r="S9" s="65">
        <f>'偏鄉國中(葷)'!AV33</f>
        <v>2.2000000000000002</v>
      </c>
      <c r="T9" s="65">
        <f>'偏鄉國中(葷)'!AW33</f>
        <v>2.7</v>
      </c>
      <c r="U9" s="65">
        <f>'偏鄉國中(葷)'!AX33</f>
        <v>0</v>
      </c>
      <c r="V9" s="65">
        <f>'偏鄉國中(葷)'!AY33</f>
        <v>0.1</v>
      </c>
      <c r="W9" s="86">
        <f>'偏鄉國中(葷)'!AZ33</f>
        <v>730.6</v>
      </c>
    </row>
    <row r="10" spans="1:23" ht="18.75" customHeight="1">
      <c r="A10" s="121">
        <f>A9+1</f>
        <v>45757</v>
      </c>
      <c r="B10" s="65" t="str">
        <f>'偏鄉國中(葷)'!AE40</f>
        <v>i4</v>
      </c>
      <c r="C10" s="65" t="str">
        <f>'偏鄉國中(葷)'!AF40</f>
        <v>糙米飯</v>
      </c>
      <c r="D10" s="69" t="str">
        <f>'偏鄉國中(葷)'!AG40</f>
        <v xml:space="preserve">米 糙米    </v>
      </c>
      <c r="E10" s="65" t="str">
        <f>'偏鄉國中(葷)'!AH40</f>
        <v>打拋豬</v>
      </c>
      <c r="F10" s="69" t="str">
        <f>'偏鄉國中(葷)'!AI40</f>
        <v xml:space="preserve">豬絞肉 豆薯 九層塔 洋蔥 大番茄 </v>
      </c>
      <c r="G10" s="65" t="str">
        <f>'偏鄉國中(葷)'!AJ40</f>
        <v>鮮菇凍腐</v>
      </c>
      <c r="H10" s="69" t="str">
        <f>'偏鄉國中(葷)'!AK40</f>
        <v xml:space="preserve">凍豆腐 杏鮑菇 乾香菇 大蒜 胡蘿蔔 </v>
      </c>
      <c r="I10" s="65" t="str">
        <f>'偏鄉國中(葷)'!AL40</f>
        <v>蛋酥白菜</v>
      </c>
      <c r="J10" s="69" t="str">
        <f>'偏鄉國中(葷)'!AM40</f>
        <v xml:space="preserve">結球白菜 胡蘿蔔 雞蛋 大蒜  </v>
      </c>
      <c r="K10" s="65" t="str">
        <f>'偏鄉國中(葷)'!AN40</f>
        <v>時蔬</v>
      </c>
      <c r="L10" s="69" t="str">
        <f>'偏鄉國中(葷)'!AO40</f>
        <v xml:space="preserve">時蔬 大蒜    </v>
      </c>
      <c r="M10" s="65" t="str">
        <f>'偏鄉國中(葷)'!AP40</f>
        <v>珍珠奶茶</v>
      </c>
      <c r="N10" s="69" t="str">
        <f>'偏鄉國中(葷)'!AQ40</f>
        <v xml:space="preserve">粉圓 紅砂糖 紅茶包 奶粉  </v>
      </c>
      <c r="O10" s="65" t="str">
        <f>'偏鄉國中(葷)'!AR40</f>
        <v>點心</v>
      </c>
      <c r="P10" s="342">
        <f>'偏鄉國中(葷)'!AS40</f>
        <v>0</v>
      </c>
      <c r="Q10" s="348">
        <f>'偏鄉國中(葷)'!AT40</f>
        <v>7</v>
      </c>
      <c r="R10" s="65">
        <f>'偏鄉國中(葷)'!AU40</f>
        <v>2.5</v>
      </c>
      <c r="S10" s="65">
        <f>'偏鄉國中(葷)'!AV40</f>
        <v>2.6</v>
      </c>
      <c r="T10" s="65">
        <f>'偏鄉國中(葷)'!AW40</f>
        <v>2.5</v>
      </c>
      <c r="U10" s="65">
        <f>'偏鄉國中(葷)'!AX40</f>
        <v>0</v>
      </c>
      <c r="V10" s="65">
        <f>'偏鄉國中(葷)'!AY40</f>
        <v>0</v>
      </c>
      <c r="W10" s="86">
        <f>'偏鄉國中(葷)'!AZ40</f>
        <v>857.9</v>
      </c>
    </row>
    <row r="11" spans="1:23" ht="18.75" customHeight="1" thickBot="1">
      <c r="A11" s="137">
        <f>A10+1</f>
        <v>45758</v>
      </c>
      <c r="B11" s="66" t="str">
        <f>'偏鄉國中(葷)'!AE47</f>
        <v>i5</v>
      </c>
      <c r="C11" s="66" t="str">
        <f>'偏鄉國中(葷)'!AF47</f>
        <v>紅藜飯</v>
      </c>
      <c r="D11" s="70" t="str">
        <f>'偏鄉國中(葷)'!AG47</f>
        <v xml:space="preserve">米 紅藜    </v>
      </c>
      <c r="E11" s="66" t="str">
        <f>'偏鄉國中(葷)'!AH47</f>
        <v>香滷腿排</v>
      </c>
      <c r="F11" s="70" t="str">
        <f>'偏鄉國中(葷)'!AI47</f>
        <v xml:space="preserve">雞腿排 滷包    </v>
      </c>
      <c r="G11" s="66" t="str">
        <f>'偏鄉國中(葷)'!AJ47</f>
        <v>關東煮</v>
      </c>
      <c r="H11" s="70" t="str">
        <f>'偏鄉國中(葷)'!AK47</f>
        <v>凍豆腐 白蘿蔔 玉米 柴魚片 胡蘿蔔 黑輪</v>
      </c>
      <c r="I11" s="66" t="str">
        <f>'偏鄉國中(葷)'!AL47</f>
        <v>沙茶寬粉</v>
      </c>
      <c r="J11" s="70" t="str">
        <f>'偏鄉國中(葷)'!AM47</f>
        <v>寬粉 時蔬 乾木耳 大蒜 沙茶醬 豬絞肉</v>
      </c>
      <c r="K11" s="66" t="str">
        <f>'偏鄉國中(葷)'!AN47</f>
        <v>時蔬</v>
      </c>
      <c r="L11" s="70" t="str">
        <f>'偏鄉國中(葷)'!AO47</f>
        <v xml:space="preserve">時蔬 大蒜    </v>
      </c>
      <c r="M11" s="66" t="str">
        <f>'偏鄉國中(葷)'!AP47</f>
        <v>時蔬湯</v>
      </c>
      <c r="N11" s="70" t="str">
        <f>'偏鄉國中(葷)'!AQ47</f>
        <v xml:space="preserve">時蔬 軟骨丁 胡蘿蔔 薑  </v>
      </c>
      <c r="O11" s="66" t="str">
        <f>'偏鄉國中(葷)'!AR47</f>
        <v>點心</v>
      </c>
      <c r="P11" s="341" t="str">
        <f>'偏鄉國中(葷)'!AS47</f>
        <v>有機豆奶</v>
      </c>
      <c r="Q11" s="347">
        <f>'偏鄉國中(葷)'!AT47</f>
        <v>7.4</v>
      </c>
      <c r="R11" s="66">
        <f>'偏鄉國中(葷)'!AU47</f>
        <v>3.1</v>
      </c>
      <c r="S11" s="66">
        <f>'偏鄉國中(葷)'!AV47</f>
        <v>2</v>
      </c>
      <c r="T11" s="66">
        <f>'偏鄉國中(葷)'!AW47</f>
        <v>2.5</v>
      </c>
      <c r="U11" s="66">
        <f>'偏鄉國中(葷)'!AX47</f>
        <v>0</v>
      </c>
      <c r="V11" s="66">
        <f>'偏鄉國中(葷)'!AY47</f>
        <v>0</v>
      </c>
      <c r="W11" s="87">
        <f>'偏鄉國中(葷)'!AZ47</f>
        <v>913.4</v>
      </c>
    </row>
    <row r="12" spans="1:23" ht="18.75" customHeight="1">
      <c r="A12" s="120">
        <f>A11+3</f>
        <v>45761</v>
      </c>
      <c r="B12" s="50" t="str">
        <f>'偏鄉國中(葷)'!AE54</f>
        <v>j1</v>
      </c>
      <c r="C12" s="50" t="str">
        <f>'偏鄉國中(葷)'!AF54</f>
        <v>白米飯</v>
      </c>
      <c r="D12" s="68" t="str">
        <f>'偏鄉國中(葷)'!AG54</f>
        <v xml:space="preserve">米     </v>
      </c>
      <c r="E12" s="50" t="str">
        <f>'偏鄉國中(葷)'!AH54</f>
        <v>回鍋肉片</v>
      </c>
      <c r="F12" s="68" t="str">
        <f>'偏鄉國中(葷)'!AI54</f>
        <v xml:space="preserve">豬後腿肉 洋蔥 胡蘿蔔  大蒜 </v>
      </c>
      <c r="G12" s="50" t="str">
        <f>'偏鄉國中(葷)'!AJ54</f>
        <v>蛋香時瓜</v>
      </c>
      <c r="H12" s="68" t="str">
        <f>'偏鄉國中(葷)'!AK54</f>
        <v xml:space="preserve">雞蛋 時瓜 胡蘿蔔 大蒜 干貝 </v>
      </c>
      <c r="I12" s="50" t="str">
        <f>'偏鄉國中(葷)'!AL54</f>
        <v>炸薯條</v>
      </c>
      <c r="J12" s="68" t="str">
        <f>'偏鄉國中(葷)'!AM54</f>
        <v xml:space="preserve">馬鈴薯條     </v>
      </c>
      <c r="K12" s="50" t="str">
        <f>'偏鄉國中(葷)'!AN54</f>
        <v>時蔬</v>
      </c>
      <c r="L12" s="68" t="str">
        <f>'偏鄉國中(葷)'!AO54</f>
        <v xml:space="preserve">時蔬 大蒜    </v>
      </c>
      <c r="M12" s="50" t="str">
        <f>'偏鄉國中(葷)'!AP54</f>
        <v>時蔬大骨湯</v>
      </c>
      <c r="N12" s="68" t="str">
        <f>'偏鄉國中(葷)'!AQ54</f>
        <v xml:space="preserve">時蔬 軟骨丁 薑   </v>
      </c>
      <c r="O12" s="50" t="str">
        <f>'偏鄉國中(葷)'!AR54</f>
        <v>點心</v>
      </c>
      <c r="P12" s="340">
        <f>'偏鄉國中(葷)'!AS54</f>
        <v>0</v>
      </c>
      <c r="Q12" s="346">
        <f>'偏鄉國中(葷)'!AT54</f>
        <v>5.6</v>
      </c>
      <c r="R12" s="50">
        <f>'偏鄉國中(葷)'!AU54</f>
        <v>2.2999999999999998</v>
      </c>
      <c r="S12" s="50">
        <f>'偏鄉國中(葷)'!AV54</f>
        <v>2</v>
      </c>
      <c r="T12" s="50">
        <f>'偏鄉國中(葷)'!AW54</f>
        <v>2.1</v>
      </c>
      <c r="U12" s="50">
        <f>'偏鄉國中(葷)'!AX54</f>
        <v>0</v>
      </c>
      <c r="V12" s="50">
        <f>'偏鄉國中(葷)'!AY54</f>
        <v>0</v>
      </c>
      <c r="W12" s="85">
        <f>'偏鄉國中(葷)'!AZ54</f>
        <v>711.9</v>
      </c>
    </row>
    <row r="13" spans="1:23" ht="18.75" customHeight="1">
      <c r="A13" s="121">
        <f>A12+1</f>
        <v>45762</v>
      </c>
      <c r="B13" s="65" t="str">
        <f>'偏鄉國中(葷)'!AE61</f>
        <v>j2</v>
      </c>
      <c r="C13" s="65" t="str">
        <f>'偏鄉國中(葷)'!AF61</f>
        <v>糙米飯</v>
      </c>
      <c r="D13" s="69" t="str">
        <f>'偏鄉國中(葷)'!AG61</f>
        <v xml:space="preserve">米 糙米    </v>
      </c>
      <c r="E13" s="65" t="str">
        <f>'偏鄉國中(葷)'!AH61</f>
        <v>香炸雞翅</v>
      </c>
      <c r="F13" s="69" t="str">
        <f>'偏鄉國中(葷)'!AI61</f>
        <v xml:space="preserve">裏粉雞翅     </v>
      </c>
      <c r="G13" s="65" t="str">
        <f>'偏鄉國中(葷)'!AJ61</f>
        <v>番茄蛋豆腐</v>
      </c>
      <c r="H13" s="69" t="str">
        <f>'偏鄉國中(葷)'!AK61</f>
        <v xml:space="preserve">豆腐 大番茄 蛋 大蒜  </v>
      </c>
      <c r="I13" s="65" t="str">
        <f>'偏鄉國中(葷)'!AL61</f>
        <v>鮮燴時蔬</v>
      </c>
      <c r="J13" s="69" t="str">
        <f>'偏鄉國中(葷)'!AM61</f>
        <v xml:space="preserve">冷凍玉米筍 豬後腿肉 脆筍 秀珍菇 大蒜 </v>
      </c>
      <c r="K13" s="65" t="str">
        <f>'偏鄉國中(葷)'!AN61</f>
        <v>時蔬</v>
      </c>
      <c r="L13" s="69" t="str">
        <f>'偏鄉國中(葷)'!AO61</f>
        <v xml:space="preserve">時蔬 大蒜    </v>
      </c>
      <c r="M13" s="65" t="str">
        <f>'偏鄉國中(葷)'!AP61</f>
        <v>味噌海芽湯</v>
      </c>
      <c r="N13" s="69" t="str">
        <f>'偏鄉國中(葷)'!AQ61</f>
        <v xml:space="preserve">乾裙帶菜 味噌 白蘿蔔 薑  </v>
      </c>
      <c r="O13" s="65" t="str">
        <f>'偏鄉國中(葷)'!AR61</f>
        <v>點心</v>
      </c>
      <c r="P13" s="342">
        <f>'偏鄉國中(葷)'!AS61</f>
        <v>0</v>
      </c>
      <c r="Q13" s="348">
        <f>'偏鄉國中(葷)'!AT61</f>
        <v>5</v>
      </c>
      <c r="R13" s="65">
        <f>'偏鄉國中(葷)'!AU61</f>
        <v>2.8</v>
      </c>
      <c r="S13" s="65">
        <f>'偏鄉國中(葷)'!AV61</f>
        <v>2</v>
      </c>
      <c r="T13" s="65">
        <f>'偏鄉國中(葷)'!AW61</f>
        <v>2.4</v>
      </c>
      <c r="U13" s="65">
        <f>'偏鄉國中(葷)'!AX61</f>
        <v>0</v>
      </c>
      <c r="V13" s="65">
        <f>'偏鄉國中(葷)'!AY61</f>
        <v>0</v>
      </c>
      <c r="W13" s="86">
        <f>'偏鄉國中(葷)'!AZ61</f>
        <v>719.1</v>
      </c>
    </row>
    <row r="14" spans="1:23" ht="18.75" customHeight="1">
      <c r="A14" s="121">
        <f>A13+1</f>
        <v>45763</v>
      </c>
      <c r="B14" s="65" t="str">
        <f>'偏鄉國中(葷)'!AE68</f>
        <v>j3</v>
      </c>
      <c r="C14" s="65" t="str">
        <f>'偏鄉國中(葷)'!AF68</f>
        <v>滷肉飯</v>
      </c>
      <c r="D14" s="69" t="str">
        <f>'偏鄉國中(葷)'!AG68</f>
        <v xml:space="preserve">米     </v>
      </c>
      <c r="E14" s="65" t="str">
        <f>'偏鄉國中(葷)'!AH68</f>
        <v>肉燥油腐</v>
      </c>
      <c r="F14" s="69" t="str">
        <f>'偏鄉國中(葷)'!AI68</f>
        <v xml:space="preserve">豬絞肉 油豆腐 大蒜 乾香菇 鵪鶉蛋 </v>
      </c>
      <c r="G14" s="65" t="str">
        <f>'偏鄉國中(葷)'!AJ68</f>
        <v>香滷筍干</v>
      </c>
      <c r="H14" s="69" t="str">
        <f>'偏鄉國中(葷)'!AK68</f>
        <v xml:space="preserve">麻竹筍干 酸菜    </v>
      </c>
      <c r="I14" s="65" t="str">
        <f>'偏鄉國中(葷)'!AL68</f>
        <v>開陽白菜</v>
      </c>
      <c r="J14" s="69" t="str">
        <f>'偏鄉國中(葷)'!AM68</f>
        <v xml:space="preserve">結球白菜 胡蘿蔔 雞蛋 大蒜  </v>
      </c>
      <c r="K14" s="65" t="str">
        <f>'偏鄉國中(葷)'!AN68</f>
        <v>時蔬</v>
      </c>
      <c r="L14" s="69" t="str">
        <f>'偏鄉國中(葷)'!AO68</f>
        <v xml:space="preserve">時蔬 大蒜    </v>
      </c>
      <c r="M14" s="65" t="str">
        <f>'偏鄉國中(葷)'!AP68</f>
        <v>魚丸蘿蔔湯</v>
      </c>
      <c r="N14" s="69" t="str">
        <f>'偏鄉國中(葷)'!AQ68</f>
        <v xml:space="preserve">白蘿蔔 芹菜 魚丸 薑  </v>
      </c>
      <c r="O14" s="65" t="str">
        <f>'偏鄉國中(葷)'!AR68</f>
        <v>點心</v>
      </c>
      <c r="P14" s="342">
        <f>'偏鄉國中(葷)'!AS68</f>
        <v>0</v>
      </c>
      <c r="Q14" s="348">
        <f>'偏鄉國中(葷)'!AT68</f>
        <v>5</v>
      </c>
      <c r="R14" s="65">
        <f>'偏鄉國中(葷)'!AU68</f>
        <v>2.6</v>
      </c>
      <c r="S14" s="65">
        <f>'偏鄉國中(葷)'!AV68</f>
        <v>2.2999999999999998</v>
      </c>
      <c r="T14" s="65">
        <f>'偏鄉國中(葷)'!AW68</f>
        <v>2.4</v>
      </c>
      <c r="U14" s="65">
        <f>'偏鄉國中(葷)'!AX68</f>
        <v>0</v>
      </c>
      <c r="V14" s="65">
        <f>'偏鄉國中(葷)'!AY68</f>
        <v>0</v>
      </c>
      <c r="W14" s="86">
        <f>'偏鄉國中(葷)'!AZ68</f>
        <v>706.1</v>
      </c>
    </row>
    <row r="15" spans="1:23" ht="18.75" customHeight="1">
      <c r="A15" s="121">
        <f>A14+1</f>
        <v>45764</v>
      </c>
      <c r="B15" s="65" t="str">
        <f>'偏鄉國中(葷)'!AE75</f>
        <v>j4</v>
      </c>
      <c r="C15" s="65" t="str">
        <f>'偏鄉國中(葷)'!AF75</f>
        <v>糙米飯</v>
      </c>
      <c r="D15" s="69" t="str">
        <f>'偏鄉國中(葷)'!AG75</f>
        <v xml:space="preserve">米 糙米    </v>
      </c>
      <c r="E15" s="65" t="str">
        <f>'偏鄉國中(葷)'!AH75</f>
        <v>沙茶魷魚</v>
      </c>
      <c r="F15" s="69" t="str">
        <f>'偏鄉國中(葷)'!AI75</f>
        <v>魷魚圈 豬後腿肉 脆筍 沙茶醬 胡蘿蔔 大蒜</v>
      </c>
      <c r="G15" s="65" t="str">
        <f>'偏鄉國中(葷)'!AJ75</f>
        <v>螞蟻上樹</v>
      </c>
      <c r="H15" s="69" t="str">
        <f>'偏鄉國中(葷)'!AK75</f>
        <v>冬粉 豬絞肉 時蔬 胡蘿蔔 乾木耳 蕎麥</v>
      </c>
      <c r="I15" s="65" t="str">
        <f>'偏鄉國中(葷)'!AL75</f>
        <v>熱狗炒蛋</v>
      </c>
      <c r="J15" s="69" t="str">
        <f>'偏鄉國中(葷)'!AM75</f>
        <v xml:space="preserve">雞蛋 小熱狗 大蒜 義大利香料  </v>
      </c>
      <c r="K15" s="65" t="str">
        <f>'偏鄉國中(葷)'!AN75</f>
        <v>時蔬</v>
      </c>
      <c r="L15" s="69" t="str">
        <f>'偏鄉國中(葷)'!AO75</f>
        <v xml:space="preserve">時蔬 大蒜    </v>
      </c>
      <c r="M15" s="65" t="str">
        <f>'偏鄉國中(葷)'!AP75</f>
        <v>銀耳甜湯</v>
      </c>
      <c r="N15" s="69" t="str">
        <f>'偏鄉國中(葷)'!AQ75</f>
        <v xml:space="preserve">乾銀耳 紅砂糖 枸杞   </v>
      </c>
      <c r="O15" s="65" t="str">
        <f>'偏鄉國中(葷)'!AR75</f>
        <v>點心</v>
      </c>
      <c r="P15" s="342">
        <f>'偏鄉國中(葷)'!AS75</f>
        <v>0</v>
      </c>
      <c r="Q15" s="348">
        <f>'偏鄉國中(葷)'!AT75</f>
        <v>5.2</v>
      </c>
      <c r="R15" s="65">
        <f>'偏鄉國中(葷)'!AU75</f>
        <v>2.9</v>
      </c>
      <c r="S15" s="65">
        <f>'偏鄉國中(葷)'!AV75</f>
        <v>2</v>
      </c>
      <c r="T15" s="65">
        <f>'偏鄉國中(葷)'!AW75</f>
        <v>2.4</v>
      </c>
      <c r="U15" s="65">
        <f>'偏鄉國中(葷)'!AX75</f>
        <v>0</v>
      </c>
      <c r="V15" s="65">
        <f>'偏鄉國中(葷)'!AY75</f>
        <v>0</v>
      </c>
      <c r="W15" s="86">
        <f>'偏鄉國中(葷)'!AZ75</f>
        <v>739</v>
      </c>
    </row>
    <row r="16" spans="1:23" ht="18.75" customHeight="1" thickBot="1">
      <c r="A16" s="137">
        <f>A15+1</f>
        <v>45765</v>
      </c>
      <c r="B16" s="66" t="str">
        <f>'偏鄉國中(葷)'!AE82</f>
        <v>j5</v>
      </c>
      <c r="C16" s="66" t="str">
        <f>'偏鄉國中(葷)'!AF82</f>
        <v>小米飯</v>
      </c>
      <c r="D16" s="70" t="str">
        <f>'偏鄉國中(葷)'!AG82</f>
        <v xml:space="preserve">米 小米    </v>
      </c>
      <c r="E16" s="66" t="str">
        <f>'偏鄉國中(葷)'!AH82</f>
        <v>京醬肉絲</v>
      </c>
      <c r="F16" s="70" t="str">
        <f>'偏鄉國中(葷)'!AI82</f>
        <v xml:space="preserve">豬後腿肉 時蔬 胡蘿蔔 甜麵醬  </v>
      </c>
      <c r="G16" s="66" t="str">
        <f>'偏鄉國中(葷)'!AJ82</f>
        <v>塔香鮑菇米血</v>
      </c>
      <c r="H16" s="70" t="str">
        <f>'偏鄉國中(葷)'!AK82</f>
        <v xml:space="preserve">杏鮑菇 薑 九層塔 米血  </v>
      </c>
      <c r="I16" s="66" t="str">
        <f>'偏鄉國中(葷)'!AL82</f>
        <v>韮香干片</v>
      </c>
      <c r="J16" s="70" t="str">
        <f>'偏鄉國中(葷)'!AM82</f>
        <v xml:space="preserve">豆干 韮菜 胡蘿蔔 大蒜  </v>
      </c>
      <c r="K16" s="66" t="str">
        <f>'偏鄉國中(葷)'!AN82</f>
        <v>時蔬</v>
      </c>
      <c r="L16" s="70" t="str">
        <f>'偏鄉國中(葷)'!AO82</f>
        <v xml:space="preserve">時蔬 大蒜    </v>
      </c>
      <c r="M16" s="66" t="str">
        <f>'偏鄉國中(葷)'!AP82</f>
        <v>冬瓜大骨湯</v>
      </c>
      <c r="N16" s="70" t="str">
        <f>'偏鄉國中(葷)'!AQ82</f>
        <v xml:space="preserve">冬瓜 軟骨丁 薑   </v>
      </c>
      <c r="O16" s="66" t="str">
        <f>'偏鄉國中(葷)'!AR82</f>
        <v>點心</v>
      </c>
      <c r="P16" s="341" t="str">
        <f>'偏鄉國中(葷)'!AS82</f>
        <v>有機豆奶</v>
      </c>
      <c r="Q16" s="347">
        <f>'偏鄉國中(葷)'!AT82</f>
        <v>5.9</v>
      </c>
      <c r="R16" s="66">
        <f>'偏鄉國中(葷)'!AU82</f>
        <v>3</v>
      </c>
      <c r="S16" s="66">
        <f>'偏鄉國中(葷)'!AV82</f>
        <v>2</v>
      </c>
      <c r="T16" s="66">
        <f>'偏鄉國中(葷)'!AW82</f>
        <v>2.5</v>
      </c>
      <c r="U16" s="66">
        <f>'偏鄉國中(葷)'!AX82</f>
        <v>0</v>
      </c>
      <c r="V16" s="66">
        <f>'偏鄉國中(葷)'!AY82</f>
        <v>0</v>
      </c>
      <c r="W16" s="87">
        <f>'偏鄉國中(葷)'!AZ82</f>
        <v>798.7</v>
      </c>
    </row>
    <row r="17" spans="1:23" ht="18.75" customHeight="1">
      <c r="A17" s="120">
        <f>A16+3</f>
        <v>45768</v>
      </c>
      <c r="B17" s="50" t="str">
        <f>'偏鄉國中(葷)'!AE89</f>
        <v>k1</v>
      </c>
      <c r="C17" s="50" t="str">
        <f>'偏鄉國中(葷)'!AF89</f>
        <v>白米飯</v>
      </c>
      <c r="D17" s="68" t="str">
        <f>'偏鄉國中(葷)'!AG89</f>
        <v xml:space="preserve">米     </v>
      </c>
      <c r="E17" s="50" t="str">
        <f>'偏鄉國中(葷)'!AH89</f>
        <v>咖哩絞肉</v>
      </c>
      <c r="F17" s="68" t="str">
        <f>'偏鄉國中(葷)'!AI89</f>
        <v xml:space="preserve">豬絞肉 馬鈴薯 胡蘿蔔 洋蔥 咖哩粉 </v>
      </c>
      <c r="G17" s="50" t="str">
        <f>'偏鄉國中(葷)'!AJ89</f>
        <v>菇拌海帶</v>
      </c>
      <c r="H17" s="68" t="str">
        <f>'偏鄉國中(葷)'!AK89</f>
        <v xml:space="preserve">乾裙帶菜 金針菇 大蒜 肉絲  </v>
      </c>
      <c r="I17" s="50" t="str">
        <f>'偏鄉國中(葷)'!AL89</f>
        <v>蜜汁豆干</v>
      </c>
      <c r="J17" s="68" t="str">
        <f>'偏鄉國中(葷)'!AM89</f>
        <v xml:space="preserve">芝麻(熟) 豆干 大蒜 滷包  </v>
      </c>
      <c r="K17" s="50" t="str">
        <f>'偏鄉國中(葷)'!AN89</f>
        <v>時蔬</v>
      </c>
      <c r="L17" s="68" t="str">
        <f>'偏鄉國中(葷)'!AO89</f>
        <v xml:space="preserve">時蔬 大蒜    </v>
      </c>
      <c r="M17" s="50" t="str">
        <f>'偏鄉國中(葷)'!AP89</f>
        <v>羅宋湯</v>
      </c>
      <c r="N17" s="68" t="str">
        <f>'偏鄉國中(葷)'!AQ89</f>
        <v xml:space="preserve">洋蔥 芹菜 大番茄   </v>
      </c>
      <c r="O17" s="50" t="str">
        <f>'偏鄉國中(葷)'!AR89</f>
        <v>點心</v>
      </c>
      <c r="P17" s="340">
        <f>'偏鄉國中(葷)'!AS89</f>
        <v>0</v>
      </c>
      <c r="Q17" s="346">
        <f>'偏鄉國中(葷)'!AT89</f>
        <v>5.3</v>
      </c>
      <c r="R17" s="50">
        <f>'偏鄉國中(葷)'!AU89</f>
        <v>3</v>
      </c>
      <c r="S17" s="50">
        <f>'偏鄉國中(葷)'!AV89</f>
        <v>2.4</v>
      </c>
      <c r="T17" s="50">
        <f>'偏鄉國中(葷)'!AW89</f>
        <v>2.7</v>
      </c>
      <c r="U17" s="50">
        <f>'偏鄉國中(葷)'!AX89</f>
        <v>0</v>
      </c>
      <c r="V17" s="50">
        <f>'偏鄉國中(葷)'!AY89</f>
        <v>0</v>
      </c>
      <c r="W17" s="85">
        <f>'偏鄉國中(葷)'!AZ89</f>
        <v>778.9</v>
      </c>
    </row>
    <row r="18" spans="1:23" ht="18.75" customHeight="1">
      <c r="A18" s="121">
        <f>A17+1</f>
        <v>45769</v>
      </c>
      <c r="B18" s="65" t="str">
        <f>'偏鄉國中(葷)'!AE96</f>
        <v>k2</v>
      </c>
      <c r="C18" s="69" t="str">
        <f>'偏鄉國中(葷)'!AF96</f>
        <v>糙米飯</v>
      </c>
      <c r="D18" s="69" t="str">
        <f>'偏鄉國中(葷)'!AG96</f>
        <v xml:space="preserve">米 糙米    </v>
      </c>
      <c r="E18" s="69" t="str">
        <f>'偏鄉國中(葷)'!AH96</f>
        <v>花瓜燒雞</v>
      </c>
      <c r="F18" s="69" t="str">
        <f>'偏鄉國中(葷)'!AI96</f>
        <v xml:space="preserve">肉雞 醃漬花胡瓜 胡蘿蔔 大蒜  </v>
      </c>
      <c r="G18" s="69" t="str">
        <f>'偏鄉國中(葷)'!AJ96</f>
        <v>香炸薯餅</v>
      </c>
      <c r="H18" s="69" t="str">
        <f>'偏鄉國中(葷)'!AK96</f>
        <v xml:space="preserve">薯餅     </v>
      </c>
      <c r="I18" s="69" t="str">
        <f>'偏鄉國中(葷)'!AL96</f>
        <v>泡菜豆腐</v>
      </c>
      <c r="J18" s="69" t="str">
        <f>'偏鄉國中(葷)'!AM96</f>
        <v xml:space="preserve">豆腐 洋蔥 韓式泡菜   </v>
      </c>
      <c r="K18" s="69" t="str">
        <f>'偏鄉國中(葷)'!AN96</f>
        <v>時蔬</v>
      </c>
      <c r="L18" s="69" t="str">
        <f>'偏鄉國中(葷)'!AO96</f>
        <v xml:space="preserve">時蔬 大蒜    </v>
      </c>
      <c r="M18" s="69" t="str">
        <f>'偏鄉國中(葷)'!AP96</f>
        <v>大醬湯</v>
      </c>
      <c r="N18" s="69" t="str">
        <f>'偏鄉國中(葷)'!AQ96</f>
        <v xml:space="preserve">時蔬 味噌 柴魚片   </v>
      </c>
      <c r="O18" s="69" t="str">
        <f>'偏鄉國中(葷)'!AR96</f>
        <v>點心</v>
      </c>
      <c r="P18" s="343">
        <f>'偏鄉國中(葷)'!AS96</f>
        <v>0</v>
      </c>
      <c r="Q18" s="349">
        <f>'偏鄉國中(葷)'!AT96</f>
        <v>5.7</v>
      </c>
      <c r="R18" s="69">
        <f>'偏鄉國中(葷)'!AU96</f>
        <v>2.8</v>
      </c>
      <c r="S18" s="69">
        <f>'偏鄉國中(葷)'!AV96</f>
        <v>2</v>
      </c>
      <c r="T18" s="69">
        <f>'偏鄉國中(葷)'!AW96</f>
        <v>2.4</v>
      </c>
      <c r="U18" s="69">
        <f>'偏鄉國中(葷)'!AX96</f>
        <v>0</v>
      </c>
      <c r="V18" s="69">
        <f>'偏鄉國中(葷)'!AY96</f>
        <v>0</v>
      </c>
      <c r="W18" s="216">
        <f>'偏鄉國中(葷)'!AZ96</f>
        <v>760.9</v>
      </c>
    </row>
    <row r="19" spans="1:23" ht="18.75" customHeight="1">
      <c r="A19" s="121">
        <f>A18+1</f>
        <v>45770</v>
      </c>
      <c r="B19" s="69" t="str">
        <f>'偏鄉國中(葷)'!AE103</f>
        <v>k3</v>
      </c>
      <c r="C19" s="69" t="str">
        <f>'偏鄉國中(葷)'!AF103</f>
        <v>青醬義大利麵</v>
      </c>
      <c r="D19" s="69" t="str">
        <f>'偏鄉國中(葷)'!AG103</f>
        <v xml:space="preserve">通心粉     </v>
      </c>
      <c r="E19" s="69" t="str">
        <f>'偏鄉國中(葷)'!AH103</f>
        <v>香雞排</v>
      </c>
      <c r="F19" s="69" t="str">
        <f>'偏鄉國中(葷)'!AI103</f>
        <v xml:space="preserve">香酥雞排     </v>
      </c>
      <c r="G19" s="69" t="str">
        <f>'偏鄉國中(葷)'!AJ103</f>
        <v>青醬配料</v>
      </c>
      <c r="H19" s="69" t="str">
        <f>'偏鄉國中(葷)'!AK103</f>
        <v xml:space="preserve">洋蔥 鴻喜菇 冷凍玉米筍 大蒜 青醬 </v>
      </c>
      <c r="I19" s="69" t="str">
        <f>'偏鄉國中(葷)'!AL103</f>
        <v>火腿豆芽</v>
      </c>
      <c r="J19" s="69" t="str">
        <f>'偏鄉國中(葷)'!AM103</f>
        <v xml:space="preserve">火腿 綠豆芽 大蒜   </v>
      </c>
      <c r="K19" s="69" t="str">
        <f>'偏鄉國中(葷)'!AN103</f>
        <v>時蔬</v>
      </c>
      <c r="L19" s="69" t="str">
        <f>'偏鄉國中(葷)'!AO103</f>
        <v xml:space="preserve">時蔬 大蒜    </v>
      </c>
      <c r="M19" s="69" t="str">
        <f>'偏鄉國中(葷)'!AP103</f>
        <v>南瓜濃湯</v>
      </c>
      <c r="N19" s="69" t="str">
        <f>'偏鄉國中(葷)'!AQ103</f>
        <v xml:space="preserve">雞蛋 南瓜 玉米濃湯調理包 胡蘿蔔  </v>
      </c>
      <c r="O19" s="69" t="str">
        <f>'偏鄉國中(葷)'!AR103</f>
        <v>點心</v>
      </c>
      <c r="P19" s="343">
        <f>'偏鄉國中(葷)'!AS103</f>
        <v>0</v>
      </c>
      <c r="Q19" s="349">
        <f>'偏鄉國中(葷)'!AT103</f>
        <v>3.4</v>
      </c>
      <c r="R19" s="69">
        <f>'偏鄉國中(葷)'!AU103</f>
        <v>2.5</v>
      </c>
      <c r="S19" s="69">
        <f>'偏鄉國中(葷)'!AV103</f>
        <v>2.1</v>
      </c>
      <c r="T19" s="69">
        <f>'偏鄉國中(葷)'!AW103</f>
        <v>2.2999999999999998</v>
      </c>
      <c r="U19" s="69">
        <f>'偏鄉國中(葷)'!AX103</f>
        <v>0</v>
      </c>
      <c r="V19" s="69">
        <f>'偏鄉國中(葷)'!AY103</f>
        <v>0</v>
      </c>
      <c r="W19" s="216">
        <f>'偏鄉國中(葷)'!AZ103</f>
        <v>571.20000000000005</v>
      </c>
    </row>
    <row r="20" spans="1:23" ht="18.75" customHeight="1">
      <c r="A20" s="121">
        <f>A19+1</f>
        <v>45771</v>
      </c>
      <c r="B20" s="69" t="str">
        <f>'偏鄉國中(葷)'!AE110</f>
        <v>k4</v>
      </c>
      <c r="C20" s="69" t="str">
        <f>'偏鄉國中(葷)'!AF110</f>
        <v>糙米飯</v>
      </c>
      <c r="D20" s="69" t="str">
        <f>'偏鄉國中(葷)'!AG110</f>
        <v xml:space="preserve">米 糙米    </v>
      </c>
      <c r="E20" s="69" t="str">
        <f>'偏鄉國中(葷)'!AH110</f>
        <v>壽喜燒肉</v>
      </c>
      <c r="F20" s="69" t="str">
        <f>'偏鄉國中(葷)'!AI110</f>
        <v xml:space="preserve">豬後腿肉 洋蔥 胡蘿蔔 大蒜 魚板 </v>
      </c>
      <c r="G20" s="69" t="str">
        <f>'偏鄉國中(葷)'!AJ110</f>
        <v>西滷菜</v>
      </c>
      <c r="H20" s="69" t="str">
        <f>'偏鄉國中(葷)'!AK110</f>
        <v xml:space="preserve">雞蛋 結球白菜 胡蘿蔔 大蒜 乾木耳 </v>
      </c>
      <c r="I20" s="69" t="str">
        <f>'偏鄉國中(葷)'!AL110</f>
        <v>季豆肉絲</v>
      </c>
      <c r="J20" s="69" t="str">
        <f>'偏鄉國中(葷)'!AM110</f>
        <v xml:space="preserve">冷凍菜豆(莢) 大蒜 肉絲   </v>
      </c>
      <c r="K20" s="69" t="str">
        <f>'偏鄉國中(葷)'!AN110</f>
        <v>時蔬</v>
      </c>
      <c r="L20" s="69" t="str">
        <f>'偏鄉國中(葷)'!AO110</f>
        <v xml:space="preserve">時蔬 大蒜    </v>
      </c>
      <c r="M20" s="69" t="str">
        <f>'偏鄉國中(葷)'!AP110</f>
        <v>綠豆粉角湯</v>
      </c>
      <c r="N20" s="69" t="str">
        <f>'偏鄉國中(葷)'!AQ110</f>
        <v xml:space="preserve">粉角 紅砂糖 綠豆   </v>
      </c>
      <c r="O20" s="69" t="str">
        <f>'偏鄉國中(葷)'!AR110</f>
        <v>點心</v>
      </c>
      <c r="P20" s="343">
        <f>'偏鄉國中(葷)'!AS110</f>
        <v>0</v>
      </c>
      <c r="Q20" s="349">
        <f>'偏鄉國中(葷)'!AT110</f>
        <v>7.1</v>
      </c>
      <c r="R20" s="69">
        <f>'偏鄉國中(葷)'!AU110</f>
        <v>2.8</v>
      </c>
      <c r="S20" s="69">
        <f>'偏鄉國中(葷)'!AV110</f>
        <v>2.4</v>
      </c>
      <c r="T20" s="69">
        <f>'偏鄉國中(葷)'!AW110</f>
        <v>2.6</v>
      </c>
      <c r="U20" s="69">
        <f>'偏鄉國中(葷)'!AX110</f>
        <v>0</v>
      </c>
      <c r="V20" s="69">
        <f>'偏鄉國中(葷)'!AY110</f>
        <v>0</v>
      </c>
      <c r="W20" s="216">
        <f>'偏鄉國中(葷)'!AZ110</f>
        <v>887.2</v>
      </c>
    </row>
    <row r="21" spans="1:23" ht="18.75" customHeight="1" thickBot="1">
      <c r="A21" s="137">
        <f>A20+1</f>
        <v>45772</v>
      </c>
      <c r="B21" s="70" t="str">
        <f>'偏鄉國中(葷)'!AE117</f>
        <v>k5</v>
      </c>
      <c r="C21" s="70" t="str">
        <f>'偏鄉國中(葷)'!AF117</f>
        <v>紫米飯</v>
      </c>
      <c r="D21" s="70" t="str">
        <f>'偏鄉國中(葷)'!AG117</f>
        <v xml:space="preserve">米 黑秈糯米    </v>
      </c>
      <c r="E21" s="70" t="str">
        <f>'偏鄉國中(葷)'!AH117</f>
        <v>蒜泥肉片</v>
      </c>
      <c r="F21" s="70" t="str">
        <f>'偏鄉國中(葷)'!AI117</f>
        <v xml:space="preserve">豬後腿肉 甘藍 大蒜   </v>
      </c>
      <c r="G21" s="70" t="str">
        <f>'偏鄉國中(葷)'!AJ117</f>
        <v>洋蔥玉米炒蛋</v>
      </c>
      <c r="H21" s="70" t="str">
        <f>'偏鄉國中(葷)'!AK117</f>
        <v xml:space="preserve">雞蛋 冷凍玉米粒 紅蘿蔔 大蒜 洋蔥 </v>
      </c>
      <c r="I21" s="70" t="str">
        <f>'偏鄉國中(葷)'!AL117</f>
        <v>鐵板油腐</v>
      </c>
      <c r="J21" s="70" t="str">
        <f>'偏鄉國中(葷)'!AM117</f>
        <v xml:space="preserve">四角油豆腐 甜椒(青皮) 胡蘿蔔 大蒜  </v>
      </c>
      <c r="K21" s="70" t="str">
        <f>'偏鄉國中(葷)'!AN117</f>
        <v>時蔬</v>
      </c>
      <c r="L21" s="70" t="str">
        <f>'偏鄉國中(葷)'!AO117</f>
        <v xml:space="preserve">時蔬 大蒜    </v>
      </c>
      <c r="M21" s="70" t="str">
        <f>'偏鄉國中(葷)'!AP117</f>
        <v>四神湯</v>
      </c>
      <c r="N21" s="70" t="str">
        <f>'偏鄉國中(葷)'!AQ117</f>
        <v xml:space="preserve">四神 白蘿蔔 薑 大骨  </v>
      </c>
      <c r="O21" s="70" t="str">
        <f>'偏鄉國中(葷)'!AR117</f>
        <v>點心</v>
      </c>
      <c r="P21" s="344" t="str">
        <f>'偏鄉國中(葷)'!AS117</f>
        <v>有機豆奶</v>
      </c>
      <c r="Q21" s="350">
        <f>'偏鄉國中(葷)'!AT117</f>
        <v>6.7</v>
      </c>
      <c r="R21" s="70">
        <f>'偏鄉國中(葷)'!AU117</f>
        <v>2.9</v>
      </c>
      <c r="S21" s="70">
        <f>'偏鄉國中(葷)'!AV117</f>
        <v>2</v>
      </c>
      <c r="T21" s="70">
        <f>'偏鄉國中(葷)'!AW117</f>
        <v>2.4</v>
      </c>
      <c r="U21" s="70">
        <f>'偏鄉國中(葷)'!AX117</f>
        <v>0</v>
      </c>
      <c r="V21" s="70">
        <f>'偏鄉國中(葷)'!AY117</f>
        <v>0</v>
      </c>
      <c r="W21" s="217">
        <f>'偏鄉國中(葷)'!AZ117</f>
        <v>845.6</v>
      </c>
    </row>
    <row r="22" spans="1:23" ht="18.75" customHeight="1">
      <c r="A22" s="120">
        <f>A21+3</f>
        <v>45775</v>
      </c>
      <c r="B22" s="68" t="str">
        <f>'偏鄉國中(葷)'!AE124</f>
        <v>l1</v>
      </c>
      <c r="C22" s="68" t="str">
        <f>'偏鄉國中(葷)'!AF124</f>
        <v>白米飯</v>
      </c>
      <c r="D22" s="68" t="str">
        <f>'偏鄉國中(葷)'!AG124</f>
        <v xml:space="preserve">米     </v>
      </c>
      <c r="E22" s="68" t="str">
        <f>'偏鄉國中(葷)'!AH124</f>
        <v>筍干肉角</v>
      </c>
      <c r="F22" s="68" t="str">
        <f>'偏鄉國中(葷)'!AI124</f>
        <v xml:space="preserve">豬後腿肉 麻竹筍干 胡蘿蔔 大蒜  </v>
      </c>
      <c r="G22" s="68" t="str">
        <f>'偏鄉國中(葷)'!AJ124</f>
        <v>魷魚豆干</v>
      </c>
      <c r="H22" s="68" t="str">
        <f>'偏鄉國中(葷)'!AK124</f>
        <v xml:space="preserve">魷魚圈 豆干片 芹菜 胡蘿蔔 大蒜 </v>
      </c>
      <c r="I22" s="68" t="str">
        <f>'偏鄉國中(葷)'!AL124</f>
        <v>蛋香高麗</v>
      </c>
      <c r="J22" s="68" t="str">
        <f>'偏鄉國中(葷)'!AM124</f>
        <v xml:space="preserve">雞蛋 高麗菜 胡蘿蔔 大蒜  </v>
      </c>
      <c r="K22" s="68" t="str">
        <f>'偏鄉國中(葷)'!AN124</f>
        <v>時蔬</v>
      </c>
      <c r="L22" s="68" t="str">
        <f>'偏鄉國中(葷)'!AO124</f>
        <v xml:space="preserve">時蔬 大蒜    </v>
      </c>
      <c r="M22" s="68" t="str">
        <f>'偏鄉國中(葷)'!AP124</f>
        <v>蘿蔔湯</v>
      </c>
      <c r="N22" s="68" t="str">
        <f>'偏鄉國中(葷)'!AQ124</f>
        <v xml:space="preserve">白蘿蔔 大骨 薑   </v>
      </c>
      <c r="O22" s="68" t="str">
        <f>'偏鄉國中(葷)'!AR124</f>
        <v>點心</v>
      </c>
      <c r="P22" s="345">
        <f>'偏鄉國中(葷)'!AS124</f>
        <v>0</v>
      </c>
      <c r="Q22" s="351">
        <f>'偏鄉國中(葷)'!AT124</f>
        <v>5</v>
      </c>
      <c r="R22" s="68">
        <f>'偏鄉國中(葷)'!AU124</f>
        <v>3.4</v>
      </c>
      <c r="S22" s="68">
        <f>'偏鄉國中(葷)'!AV124</f>
        <v>2.2999999999999998</v>
      </c>
      <c r="T22" s="68">
        <f>'偏鄉國中(葷)'!AW124</f>
        <v>2.8</v>
      </c>
      <c r="U22" s="68">
        <f>'偏鄉國中(葷)'!AX124</f>
        <v>0</v>
      </c>
      <c r="V22" s="68">
        <f>'偏鄉國中(葷)'!AY124</f>
        <v>0</v>
      </c>
      <c r="W22" s="218">
        <f>'偏鄉國中(葷)'!AZ124</f>
        <v>793</v>
      </c>
    </row>
    <row r="23" spans="1:23" ht="18.75" customHeight="1">
      <c r="A23" s="121">
        <f>A22+1</f>
        <v>45776</v>
      </c>
      <c r="B23" s="69" t="str">
        <f>'偏鄉國中(葷)'!AE131</f>
        <v>l2</v>
      </c>
      <c r="C23" s="69" t="str">
        <f>'偏鄉國中(葷)'!AF131</f>
        <v>糙米飯</v>
      </c>
      <c r="D23" s="69" t="str">
        <f>'偏鄉國中(葷)'!AG131</f>
        <v xml:space="preserve">米 糙米    </v>
      </c>
      <c r="E23" s="69" t="str">
        <f>'偏鄉國中(葷)'!AH131</f>
        <v>鹹豬肉片</v>
      </c>
      <c r="F23" s="69" t="str">
        <f>'偏鄉國中(葷)'!AI131</f>
        <v xml:space="preserve">豬後腿肉 洋蔥 胡蘿蔔 青蔥 大蒜 </v>
      </c>
      <c r="G23" s="69" t="str">
        <f>'偏鄉國中(葷)'!AJ131</f>
        <v>魩仔魚炒蛋</v>
      </c>
      <c r="H23" s="69" t="str">
        <f>'偏鄉國中(葷)'!AK131</f>
        <v xml:space="preserve">雞蛋 魩仔魚 大蒜   </v>
      </c>
      <c r="I23" s="69" t="str">
        <f>'偏鄉國中(葷)'!AL131</f>
        <v>塔香海根</v>
      </c>
      <c r="J23" s="69" t="str">
        <f>'偏鄉國中(葷)'!AM131</f>
        <v xml:space="preserve">乾海帶 九層塔 大蒜   </v>
      </c>
      <c r="K23" s="69" t="str">
        <f>'偏鄉國中(葷)'!AN131</f>
        <v>時蔬</v>
      </c>
      <c r="L23" s="69" t="str">
        <f>'偏鄉國中(葷)'!AO131</f>
        <v xml:space="preserve">時蔬 大蒜    </v>
      </c>
      <c r="M23" s="69" t="str">
        <f>'偏鄉國中(葷)'!AP131</f>
        <v>時蔬大骨湯</v>
      </c>
      <c r="N23" s="69" t="str">
        <f>'偏鄉國中(葷)'!AQ131</f>
        <v xml:space="preserve">時蔬 大骨 薑 枸杞  </v>
      </c>
      <c r="O23" s="69" t="str">
        <f>'偏鄉國中(葷)'!AR131</f>
        <v>點心</v>
      </c>
      <c r="P23" s="343">
        <f>'偏鄉國中(葷)'!AS131</f>
        <v>0</v>
      </c>
      <c r="Q23" s="349">
        <f>'偏鄉國中(葷)'!AT131</f>
        <v>5</v>
      </c>
      <c r="R23" s="69">
        <f>'偏鄉國中(葷)'!AU131</f>
        <v>3.8</v>
      </c>
      <c r="S23" s="69">
        <f>'偏鄉國中(葷)'!AV131</f>
        <v>2</v>
      </c>
      <c r="T23" s="69">
        <f>'偏鄉國中(葷)'!AW131</f>
        <v>2.9</v>
      </c>
      <c r="U23" s="69">
        <f>'偏鄉國中(葷)'!AX131</f>
        <v>0</v>
      </c>
      <c r="V23" s="69">
        <f>'偏鄉國中(葷)'!AY131</f>
        <v>0</v>
      </c>
      <c r="W23" s="216">
        <f>'偏鄉國中(葷)'!AZ131</f>
        <v>813.8</v>
      </c>
    </row>
    <row r="24" spans="1:23" ht="18.75" customHeight="1" thickBot="1">
      <c r="A24" s="137">
        <f>A23+1</f>
        <v>45777</v>
      </c>
      <c r="B24" s="70" t="str">
        <f>'偏鄉國中(葷)'!AE138</f>
        <v>l3</v>
      </c>
      <c r="C24" s="70" t="str">
        <f>'偏鄉國中(葷)'!AF138</f>
        <v>油飯特餐</v>
      </c>
      <c r="D24" s="70" t="str">
        <f>'偏鄉國中(葷)'!AG138</f>
        <v xml:space="preserve">米 糯米 蕎麥   </v>
      </c>
      <c r="E24" s="70" t="str">
        <f>'偏鄉國中(葷)'!AH138</f>
        <v>金黃魚排</v>
      </c>
      <c r="F24" s="70" t="str">
        <f>'偏鄉國中(葷)'!AI138</f>
        <v xml:space="preserve">魚排 胡椒鹽    </v>
      </c>
      <c r="G24" s="70" t="str">
        <f>'偏鄉國中(葷)'!AJ138</f>
        <v>油飯拌料</v>
      </c>
      <c r="H24" s="70" t="str">
        <f>'偏鄉國中(葷)'!AK138</f>
        <v xml:space="preserve">豆干丁 脆筍 乾香菇 油蔥酥 大蒜 </v>
      </c>
      <c r="I24" s="70" t="str">
        <f>'偏鄉國中(葷)'!AL138</f>
        <v>蟹味花椰</v>
      </c>
      <c r="J24" s="70" t="str">
        <f>'偏鄉國中(葷)'!AM138</f>
        <v xml:space="preserve">冷凍花椰菜 胡蘿蔔 蟳味棒 大蒜  </v>
      </c>
      <c r="K24" s="70" t="str">
        <f>'偏鄉國中(葷)'!AN138</f>
        <v>時蔬</v>
      </c>
      <c r="L24" s="70" t="str">
        <f>'偏鄉國中(葷)'!AO138</f>
        <v xml:space="preserve">時蔬 大蒜    </v>
      </c>
      <c r="M24" s="70" t="str">
        <f>'偏鄉國中(葷)'!AP138</f>
        <v>肉羹湯</v>
      </c>
      <c r="N24" s="70" t="str">
        <f>'偏鄉國中(葷)'!AQ138</f>
        <v xml:space="preserve">雞蛋 金針菇 時蔬 肉羹 乾木耳 </v>
      </c>
      <c r="O24" s="70" t="str">
        <f>'偏鄉國中(葷)'!AR138</f>
        <v>點心</v>
      </c>
      <c r="P24" s="344">
        <f>'偏鄉國中(葷)'!AS138</f>
        <v>0</v>
      </c>
      <c r="Q24" s="350">
        <f>'偏鄉國中(葷)'!AT138</f>
        <v>5.5</v>
      </c>
      <c r="R24" s="70">
        <f>'偏鄉國中(葷)'!AU138</f>
        <v>3.3</v>
      </c>
      <c r="S24" s="70">
        <f>'偏鄉國中(葷)'!AV138</f>
        <v>2.2999999999999998</v>
      </c>
      <c r="T24" s="70">
        <f>'偏鄉國中(葷)'!AW138</f>
        <v>2.8</v>
      </c>
      <c r="U24" s="70">
        <f>'偏鄉國中(葷)'!AX138</f>
        <v>0</v>
      </c>
      <c r="V24" s="70">
        <f>'偏鄉國中(葷)'!AY138</f>
        <v>0</v>
      </c>
      <c r="W24" s="217">
        <f>'偏鄉國中(葷)'!AZ138</f>
        <v>817.6</v>
      </c>
    </row>
    <row r="25" spans="1:23" ht="18.75" customHeight="1">
      <c r="A25" s="215"/>
      <c r="B25" s="103"/>
      <c r="C25" s="103"/>
      <c r="D25" s="81"/>
      <c r="E25" s="103"/>
      <c r="F25" s="81"/>
      <c r="G25" s="103"/>
      <c r="H25" s="81"/>
      <c r="I25" s="103"/>
      <c r="J25" s="81"/>
      <c r="K25" s="103"/>
      <c r="L25" s="81"/>
      <c r="M25" s="103"/>
      <c r="N25" s="81"/>
      <c r="O25" s="103"/>
      <c r="P25" s="103"/>
      <c r="Q25" s="103"/>
      <c r="R25" s="103"/>
      <c r="S25" s="103"/>
      <c r="T25" s="103"/>
      <c r="U25" s="103"/>
      <c r="V25" s="103"/>
      <c r="W25" s="103"/>
    </row>
    <row r="26" spans="1:23" ht="19.5">
      <c r="A26" s="63" t="s">
        <v>105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6" t="s">
        <v>90</v>
      </c>
      <c r="B29" s="60" t="s">
        <v>102</v>
      </c>
    </row>
    <row r="30" spans="1:23" ht="16.5" customHeight="1">
      <c r="A30" s="76" t="s">
        <v>91</v>
      </c>
      <c r="B30" s="60" t="s">
        <v>88</v>
      </c>
    </row>
    <row r="31" spans="1:23" ht="16.5" customHeight="1">
      <c r="A31" s="77" t="s">
        <v>92</v>
      </c>
      <c r="B31" s="60" t="s">
        <v>89</v>
      </c>
    </row>
    <row r="32" spans="1:23" ht="16.5" customHeight="1">
      <c r="A32" s="61" t="s">
        <v>93</v>
      </c>
      <c r="B32" s="231" t="s">
        <v>257</v>
      </c>
    </row>
    <row r="33" spans="1:2" ht="16.5" customHeight="1">
      <c r="A33" s="61" t="s">
        <v>101</v>
      </c>
      <c r="B33" s="231" t="s">
        <v>256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14"/>
  <sheetViews>
    <sheetView zoomScale="80" zoomScaleNormal="80" zoomScaleSheetLayoutView="85" workbookViewId="0">
      <pane ySplit="4" topLeftCell="A116" activePane="bottomLeft" state="frozen"/>
      <selection pane="bottomLeft" activeCell="I29" sqref="I29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406" t="s">
        <v>123</v>
      </c>
      <c r="B1" s="407"/>
      <c r="C1" s="407"/>
      <c r="D1" s="407"/>
      <c r="E1" s="407"/>
      <c r="F1" s="407"/>
      <c r="G1" s="407"/>
      <c r="H1" s="407"/>
      <c r="I1" s="407"/>
      <c r="J1" s="446" t="s">
        <v>103</v>
      </c>
      <c r="K1" s="446"/>
      <c r="L1" s="446"/>
      <c r="M1" s="446" t="s">
        <v>163</v>
      </c>
      <c r="N1" s="446"/>
      <c r="O1" s="446"/>
      <c r="P1" s="467" t="s">
        <v>100</v>
      </c>
      <c r="Q1" s="467"/>
      <c r="R1" s="467"/>
      <c r="S1" s="78"/>
      <c r="T1" s="79"/>
      <c r="U1" s="78"/>
      <c r="V1" s="447" t="s">
        <v>255</v>
      </c>
      <c r="W1" s="447"/>
      <c r="X1" s="447"/>
      <c r="Y1" s="447" t="s">
        <v>104</v>
      </c>
      <c r="Z1" s="447"/>
      <c r="AA1" s="447"/>
      <c r="AB1" s="437" t="s">
        <v>0</v>
      </c>
      <c r="AC1" s="437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440" t="s">
        <v>112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2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443" t="s">
        <v>113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2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190" t="s">
        <v>393</v>
      </c>
      <c r="B5" s="233" t="s">
        <v>106</v>
      </c>
      <c r="C5" s="241">
        <v>5</v>
      </c>
      <c r="D5" s="242">
        <v>2.5</v>
      </c>
      <c r="E5" s="242">
        <v>2.2000000000000002</v>
      </c>
      <c r="F5" s="243">
        <v>0</v>
      </c>
      <c r="G5" s="243">
        <v>0</v>
      </c>
      <c r="H5" s="242">
        <v>2.8</v>
      </c>
      <c r="I5" s="244">
        <v>726.9</v>
      </c>
      <c r="J5" s="462" t="s">
        <v>165</v>
      </c>
      <c r="K5" s="463"/>
      <c r="L5" s="164"/>
      <c r="M5" s="267" t="s">
        <v>241</v>
      </c>
      <c r="N5" s="268"/>
      <c r="O5" s="164"/>
      <c r="P5" s="298" t="s">
        <v>302</v>
      </c>
      <c r="Q5" s="299"/>
      <c r="R5" s="164"/>
      <c r="S5" s="310" t="s">
        <v>335</v>
      </c>
      <c r="T5" s="311"/>
      <c r="U5" s="164"/>
      <c r="V5" s="433" t="s">
        <v>1</v>
      </c>
      <c r="W5" s="434"/>
      <c r="X5" s="164"/>
      <c r="Y5" s="444" t="s">
        <v>472</v>
      </c>
      <c r="Z5" s="445"/>
      <c r="AA5" s="164"/>
      <c r="AB5" s="165" t="s">
        <v>111</v>
      </c>
      <c r="AC5" s="225"/>
      <c r="AD5" s="398"/>
      <c r="AE5" s="109" t="str">
        <f>A5</f>
        <v>h2</v>
      </c>
      <c r="AF5" s="100" t="str">
        <f>J5</f>
        <v>糙米飯</v>
      </c>
      <c r="AG5" s="100" t="str">
        <f>J6&amp;" "&amp;J7&amp;" "&amp;J8&amp;" "&amp;J9&amp;" "&amp;J10&amp;" "&amp;J11</f>
        <v xml:space="preserve">米 糙米    </v>
      </c>
      <c r="AH5" s="100" t="str">
        <f>M5</f>
        <v>炸素雞塊</v>
      </c>
      <c r="AI5" s="100" t="str">
        <f>M6&amp;" "&amp;M7&amp;" "&amp;M8&amp;" "&amp;M9&amp;" "&amp;M10&amp;" "&amp;M11</f>
        <v xml:space="preserve">素雞塊     </v>
      </c>
      <c r="AJ5" s="100" t="str">
        <f>P5</f>
        <v>蕃茄炒蛋</v>
      </c>
      <c r="AK5" s="100" t="str">
        <f>P6&amp;" "&amp;P7&amp;" "&amp;P8&amp;" "&amp;P9&amp;" "&amp;P10&amp;" "&amp;P11</f>
        <v xml:space="preserve">雞蛋 大番茄 薑   </v>
      </c>
      <c r="AL5" s="100" t="str">
        <f>S5</f>
        <v>豆包高麗</v>
      </c>
      <c r="AM5" s="100" t="str">
        <f>S6&amp;" "&amp;S7&amp;" "&amp;S8&amp;" "&amp;S9&amp;" "&amp;S10&amp;" "&amp;S11</f>
        <v xml:space="preserve">豆包 高麗菜 胡蘿蔔 薑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時蔬湯</v>
      </c>
      <c r="AQ5" s="100" t="str">
        <f>Y6&amp;" "&amp;Y7&amp;" "&amp;Y8&amp;" "&amp;Y9&amp;" "&amp;Y10&amp;" "&amp;Y11</f>
        <v xml:space="preserve">時蔬 胡蘿蔔 薑 素羊肉  </v>
      </c>
      <c r="AR5" s="100" t="str">
        <f>AB5</f>
        <v>點心</v>
      </c>
      <c r="AS5" s="100">
        <f>AC5</f>
        <v>0</v>
      </c>
      <c r="AT5" s="101">
        <f>C5</f>
        <v>5</v>
      </c>
      <c r="AU5" s="101">
        <f>H5</f>
        <v>2.8</v>
      </c>
      <c r="AV5" s="101">
        <f>E5</f>
        <v>2.2000000000000002</v>
      </c>
      <c r="AW5" s="101">
        <f>D5</f>
        <v>2.5</v>
      </c>
      <c r="AX5" s="101">
        <f>F5</f>
        <v>0</v>
      </c>
      <c r="AY5" s="101">
        <f>G5</f>
        <v>0</v>
      </c>
      <c r="AZ5" s="101">
        <f>I5</f>
        <v>726.9</v>
      </c>
    </row>
    <row r="6" spans="1:52" s="80" customFormat="1" ht="15" customHeight="1">
      <c r="A6" s="191"/>
      <c r="B6" s="234"/>
      <c r="C6" s="245"/>
      <c r="D6" s="246"/>
      <c r="E6" s="246"/>
      <c r="F6" s="247"/>
      <c r="G6" s="247"/>
      <c r="H6" s="246"/>
      <c r="I6" s="248"/>
      <c r="J6" s="219" t="s">
        <v>114</v>
      </c>
      <c r="K6" s="171">
        <v>7</v>
      </c>
      <c r="L6" s="167" t="str">
        <f>IF(K6,"公斤","")</f>
        <v>公斤</v>
      </c>
      <c r="M6" s="232" t="s">
        <v>242</v>
      </c>
      <c r="N6" s="232">
        <v>8</v>
      </c>
      <c r="O6" s="167" t="str">
        <f>IF(N6,"公斤","")</f>
        <v>公斤</v>
      </c>
      <c r="P6" s="240" t="s">
        <v>175</v>
      </c>
      <c r="Q6" s="240">
        <v>4</v>
      </c>
      <c r="R6" s="167" t="str">
        <f>IF(Q6,"公斤","")</f>
        <v>公斤</v>
      </c>
      <c r="S6" s="300" t="s">
        <v>128</v>
      </c>
      <c r="T6" s="300">
        <v>1.4</v>
      </c>
      <c r="U6" s="167" t="str">
        <f>IF(T6,"公斤","")</f>
        <v>公斤</v>
      </c>
      <c r="V6" s="171" t="s">
        <v>71</v>
      </c>
      <c r="W6" s="171">
        <v>7</v>
      </c>
      <c r="X6" s="167" t="str">
        <f>IF(W6,"公斤","")</f>
        <v>公斤</v>
      </c>
      <c r="Y6" s="395" t="s">
        <v>1</v>
      </c>
      <c r="Z6" s="395">
        <v>3</v>
      </c>
      <c r="AA6" s="167" t="str">
        <f>IF(Z6,"公斤","")</f>
        <v>公斤</v>
      </c>
      <c r="AB6" s="169" t="s">
        <v>111</v>
      </c>
      <c r="AC6" s="226"/>
      <c r="AD6" s="227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191"/>
      <c r="B7" s="234" t="s">
        <v>107</v>
      </c>
      <c r="C7" s="249">
        <v>5</v>
      </c>
      <c r="D7" s="250">
        <v>1.9</v>
      </c>
      <c r="E7" s="250">
        <v>1.5</v>
      </c>
      <c r="F7" s="251">
        <v>0</v>
      </c>
      <c r="G7" s="251">
        <v>0</v>
      </c>
      <c r="H7" s="250">
        <v>2.2999999999999998</v>
      </c>
      <c r="I7" s="252">
        <v>648.20000000000005</v>
      </c>
      <c r="J7" s="219" t="s">
        <v>166</v>
      </c>
      <c r="K7" s="171">
        <v>3</v>
      </c>
      <c r="L7" s="167" t="str">
        <f>IF(K7,"公斤","")</f>
        <v>公斤</v>
      </c>
      <c r="M7" s="224"/>
      <c r="N7" s="224"/>
      <c r="O7" s="167" t="str">
        <f t="shared" ref="O7:O11" si="0">IF(N7,"公斤","")</f>
        <v/>
      </c>
      <c r="P7" s="240" t="s">
        <v>282</v>
      </c>
      <c r="Q7" s="240">
        <v>3.5</v>
      </c>
      <c r="R7" s="167" t="str">
        <f t="shared" ref="R7:R11" si="1">IF(Q7,"公斤","")</f>
        <v>公斤</v>
      </c>
      <c r="S7" s="300" t="s">
        <v>336</v>
      </c>
      <c r="T7" s="300">
        <v>6.5</v>
      </c>
      <c r="U7" s="167" t="str">
        <f t="shared" ref="U7:U11" si="2">IF(T7,"公斤","")</f>
        <v>公斤</v>
      </c>
      <c r="V7" s="171" t="s">
        <v>120</v>
      </c>
      <c r="W7" s="171">
        <v>0.05</v>
      </c>
      <c r="X7" s="167" t="str">
        <f t="shared" ref="X7:X11" si="3">IF(W7,"公斤","")</f>
        <v>公斤</v>
      </c>
      <c r="Y7" s="396" t="s">
        <v>117</v>
      </c>
      <c r="Z7" s="395">
        <v>0.5</v>
      </c>
      <c r="AA7" s="167" t="str">
        <f t="shared" ref="AA7:AA11" si="4">IF(Z7,"公斤","")</f>
        <v>公斤</v>
      </c>
      <c r="AB7" s="170"/>
      <c r="AC7" s="226"/>
      <c r="AD7" s="227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191"/>
      <c r="B8" s="234"/>
      <c r="C8" s="245"/>
      <c r="D8" s="246"/>
      <c r="E8" s="246"/>
      <c r="F8" s="246"/>
      <c r="G8" s="246"/>
      <c r="H8" s="246"/>
      <c r="I8" s="248"/>
      <c r="J8" s="219"/>
      <c r="K8" s="171"/>
      <c r="L8" s="167" t="str">
        <f t="shared" ref="L8:L11" si="5">IF(K8,"公斤","")</f>
        <v/>
      </c>
      <c r="M8" s="224"/>
      <c r="N8" s="224"/>
      <c r="O8" s="167" t="str">
        <f t="shared" si="0"/>
        <v/>
      </c>
      <c r="P8" s="171" t="s">
        <v>120</v>
      </c>
      <c r="Q8" s="171">
        <v>0.05</v>
      </c>
      <c r="R8" s="167" t="str">
        <f t="shared" si="1"/>
        <v>公斤</v>
      </c>
      <c r="S8" s="300" t="s">
        <v>117</v>
      </c>
      <c r="T8" s="300">
        <v>0.5</v>
      </c>
      <c r="U8" s="167" t="str">
        <f t="shared" si="2"/>
        <v>公斤</v>
      </c>
      <c r="V8" s="171"/>
      <c r="W8" s="171"/>
      <c r="X8" s="167" t="str">
        <f t="shared" si="3"/>
        <v/>
      </c>
      <c r="Y8" s="395" t="s">
        <v>120</v>
      </c>
      <c r="Z8" s="395">
        <v>0.05</v>
      </c>
      <c r="AA8" s="167" t="str">
        <f t="shared" si="4"/>
        <v>公斤</v>
      </c>
      <c r="AB8" s="170"/>
      <c r="AC8" s="226"/>
      <c r="AD8" s="227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191"/>
      <c r="B9" s="234"/>
      <c r="C9" s="245"/>
      <c r="D9" s="246"/>
      <c r="E9" s="246"/>
      <c r="F9" s="246"/>
      <c r="G9" s="246"/>
      <c r="H9" s="246"/>
      <c r="I9" s="248"/>
      <c r="J9" s="219"/>
      <c r="K9" s="171"/>
      <c r="L9" s="167" t="str">
        <f t="shared" si="5"/>
        <v/>
      </c>
      <c r="M9" s="224"/>
      <c r="N9" s="224"/>
      <c r="O9" s="167" t="str">
        <f t="shared" si="0"/>
        <v/>
      </c>
      <c r="P9" s="171"/>
      <c r="Q9" s="171"/>
      <c r="R9" s="167" t="str">
        <f t="shared" si="1"/>
        <v/>
      </c>
      <c r="S9" s="171" t="s">
        <v>120</v>
      </c>
      <c r="T9" s="171">
        <v>0.05</v>
      </c>
      <c r="U9" s="167" t="str">
        <f t="shared" si="2"/>
        <v>公斤</v>
      </c>
      <c r="V9" s="171"/>
      <c r="W9" s="171"/>
      <c r="X9" s="167" t="str">
        <f t="shared" si="3"/>
        <v/>
      </c>
      <c r="Y9" s="171" t="s">
        <v>250</v>
      </c>
      <c r="Z9" s="171">
        <v>1</v>
      </c>
      <c r="AA9" s="167" t="str">
        <f t="shared" si="4"/>
        <v>公斤</v>
      </c>
      <c r="AB9" s="170"/>
      <c r="AC9" s="226"/>
      <c r="AD9" s="227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191"/>
      <c r="B10" s="234"/>
      <c r="C10" s="245"/>
      <c r="D10" s="246"/>
      <c r="E10" s="246"/>
      <c r="F10" s="246"/>
      <c r="G10" s="246"/>
      <c r="H10" s="246"/>
      <c r="I10" s="248"/>
      <c r="J10" s="219"/>
      <c r="K10" s="171"/>
      <c r="L10" s="167" t="str">
        <f t="shared" si="5"/>
        <v/>
      </c>
      <c r="M10" s="224"/>
      <c r="N10" s="224"/>
      <c r="O10" s="167" t="str">
        <f t="shared" si="0"/>
        <v/>
      </c>
      <c r="P10" s="171"/>
      <c r="Q10" s="171"/>
      <c r="R10" s="167" t="str">
        <f t="shared" si="1"/>
        <v/>
      </c>
      <c r="S10" s="168"/>
      <c r="T10" s="168"/>
      <c r="U10" s="167" t="str">
        <f t="shared" si="2"/>
        <v/>
      </c>
      <c r="V10" s="171"/>
      <c r="W10" s="171"/>
      <c r="X10" s="167" t="str">
        <f t="shared" si="3"/>
        <v/>
      </c>
      <c r="Y10" s="395"/>
      <c r="Z10" s="395"/>
      <c r="AA10" s="167" t="str">
        <f t="shared" si="4"/>
        <v/>
      </c>
      <c r="AB10" s="170"/>
      <c r="AC10" s="226"/>
      <c r="AD10" s="227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192"/>
      <c r="B11" s="235"/>
      <c r="C11" s="253"/>
      <c r="D11" s="254"/>
      <c r="E11" s="254"/>
      <c r="F11" s="254"/>
      <c r="G11" s="254"/>
      <c r="H11" s="254"/>
      <c r="I11" s="255"/>
      <c r="J11" s="353"/>
      <c r="K11" s="265"/>
      <c r="L11" s="173" t="str">
        <f t="shared" si="5"/>
        <v/>
      </c>
      <c r="M11" s="367"/>
      <c r="N11" s="367"/>
      <c r="O11" s="173" t="str">
        <f t="shared" si="0"/>
        <v/>
      </c>
      <c r="P11" s="356"/>
      <c r="Q11" s="356"/>
      <c r="R11" s="173" t="str">
        <f t="shared" si="1"/>
        <v/>
      </c>
      <c r="S11" s="373"/>
      <c r="T11" s="373"/>
      <c r="U11" s="173" t="str">
        <f t="shared" si="2"/>
        <v/>
      </c>
      <c r="V11" s="220"/>
      <c r="W11" s="220"/>
      <c r="X11" s="173" t="str">
        <f t="shared" si="3"/>
        <v/>
      </c>
      <c r="Y11" s="356"/>
      <c r="Z11" s="356"/>
      <c r="AA11" s="173" t="str">
        <f t="shared" si="4"/>
        <v/>
      </c>
      <c r="AB11" s="174"/>
      <c r="AC11" s="228"/>
      <c r="AD11" s="229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191" t="s">
        <v>394</v>
      </c>
      <c r="B12" s="236" t="s">
        <v>106</v>
      </c>
      <c r="C12" s="256">
        <v>4.3</v>
      </c>
      <c r="D12" s="243">
        <v>2.2000000000000002</v>
      </c>
      <c r="E12" s="243">
        <v>1.9</v>
      </c>
      <c r="F12" s="243">
        <v>0</v>
      </c>
      <c r="G12" s="243">
        <v>0</v>
      </c>
      <c r="H12" s="243">
        <v>2.6</v>
      </c>
      <c r="I12" s="257">
        <v>635.9</v>
      </c>
      <c r="J12" s="239" t="s">
        <v>262</v>
      </c>
      <c r="K12" s="270"/>
      <c r="L12" s="164"/>
      <c r="M12" s="464" t="s">
        <v>414</v>
      </c>
      <c r="N12" s="465"/>
      <c r="O12" s="164"/>
      <c r="P12" s="438" t="s">
        <v>439</v>
      </c>
      <c r="Q12" s="439"/>
      <c r="R12" s="164"/>
      <c r="S12" s="313" t="s">
        <v>454</v>
      </c>
      <c r="T12" s="391"/>
      <c r="U12" s="164"/>
      <c r="V12" s="433" t="s">
        <v>1</v>
      </c>
      <c r="W12" s="434"/>
      <c r="X12" s="164"/>
      <c r="Y12" s="416" t="s">
        <v>369</v>
      </c>
      <c r="Z12" s="417"/>
      <c r="AA12" s="164"/>
      <c r="AB12" s="165" t="s">
        <v>111</v>
      </c>
      <c r="AC12" s="225"/>
      <c r="AD12" s="398"/>
      <c r="AE12" s="109" t="str">
        <f t="shared" ref="AE12" si="6">A12</f>
        <v>h3</v>
      </c>
      <c r="AF12" s="100" t="str">
        <f t="shared" ref="AF12" si="7">J12</f>
        <v>DIY漢堡餐</v>
      </c>
      <c r="AG12" s="100" t="str">
        <f t="shared" ref="AG12" si="8">J13&amp;" "&amp;J14&amp;" "&amp;J15&amp;" "&amp;J16&amp;" "&amp;J17&amp;" "&amp;J18</f>
        <v xml:space="preserve">漢堡     </v>
      </c>
      <c r="AH12" s="100" t="str">
        <f t="shared" ref="AH12" si="9">M12</f>
        <v>紅麴素排</v>
      </c>
      <c r="AI12" s="100" t="str">
        <f t="shared" ref="AI12" si="10">M13&amp;" "&amp;M14&amp;" "&amp;M15&amp;" "&amp;M16&amp;" "&amp;M17&amp;" "&amp;M18</f>
        <v xml:space="preserve">素排     </v>
      </c>
      <c r="AJ12" s="100" t="str">
        <f t="shared" ref="AJ12" si="11">P12</f>
        <v>西式配料</v>
      </c>
      <c r="AK12" s="100" t="str">
        <f t="shared" ref="AK12" si="12">P13&amp;" "&amp;P14&amp;" "&amp;P15&amp;" "&amp;P16&amp;" "&amp;P17&amp;" "&amp;P18</f>
        <v>彎管麵 冷凍玉米粒 馬鈴薯 大番茄 冷凍毛豆仁 芹菜</v>
      </c>
      <c r="AL12" s="100" t="str">
        <f t="shared" ref="AL12" si="13">S12</f>
        <v>麵筋花椰</v>
      </c>
      <c r="AM12" s="100" t="str">
        <f t="shared" ref="AM12" si="14">S13&amp;" "&amp;S14&amp;" "&amp;S15&amp;" "&amp;S16&amp;" "&amp;S17&amp;" "&amp;S18</f>
        <v xml:space="preserve">冷凍花椰菜 麵筋泡 胡蘿蔔 薑  </v>
      </c>
      <c r="AN12" s="100" t="str">
        <f t="shared" ref="AN12" si="15">V12</f>
        <v>時蔬</v>
      </c>
      <c r="AO12" s="100" t="str">
        <f t="shared" ref="AO12" si="16">V13&amp;" "&amp;V14&amp;" "&amp;V15&amp;" "&amp;V16&amp;" "&amp;V17&amp;" "&amp;V18</f>
        <v xml:space="preserve">蔬菜 薑    </v>
      </c>
      <c r="AP12" s="100" t="str">
        <f t="shared" ref="AP12" si="17">Y12</f>
        <v>仙草甜湯</v>
      </c>
      <c r="AQ12" s="100" t="str">
        <f t="shared" ref="AQ12" si="18">Y13&amp;" "&amp;Y14&amp;" "&amp;Y15&amp;" "&amp;Y16&amp;" "&amp;Y17&amp;" "&amp;Y18</f>
        <v xml:space="preserve">仙草凍 紅砂糖    </v>
      </c>
      <c r="AR12" s="100" t="str">
        <f>AB12</f>
        <v>點心</v>
      </c>
      <c r="AS12" s="100">
        <f>AC12</f>
        <v>0</v>
      </c>
      <c r="AT12" s="101">
        <f t="shared" ref="AT12" si="19">C12</f>
        <v>4.3</v>
      </c>
      <c r="AU12" s="101">
        <f t="shared" ref="AU12" si="20">H12</f>
        <v>2.6</v>
      </c>
      <c r="AV12" s="101">
        <f t="shared" ref="AV12" si="21">E12</f>
        <v>1.9</v>
      </c>
      <c r="AW12" s="101">
        <f t="shared" ref="AW12" si="22">D12</f>
        <v>2.2000000000000002</v>
      </c>
      <c r="AX12" s="101">
        <f t="shared" ref="AX12" si="23">F12</f>
        <v>0</v>
      </c>
      <c r="AY12" s="101">
        <f t="shared" ref="AY12" si="24">G12</f>
        <v>0</v>
      </c>
      <c r="AZ12" s="101">
        <f t="shared" ref="AZ12" si="25">I12</f>
        <v>635.9</v>
      </c>
    </row>
    <row r="13" spans="1:52" s="80" customFormat="1" ht="15" customHeight="1">
      <c r="A13" s="191"/>
      <c r="B13" s="236"/>
      <c r="C13" s="258"/>
      <c r="D13" s="247"/>
      <c r="E13" s="247"/>
      <c r="F13" s="247"/>
      <c r="G13" s="247"/>
      <c r="H13" s="247"/>
      <c r="I13" s="259"/>
      <c r="J13" s="354" t="s">
        <v>263</v>
      </c>
      <c r="K13" s="272">
        <v>6</v>
      </c>
      <c r="L13" s="167" t="str">
        <f t="shared" ref="L13:L53" si="26">IF(K13,"公斤","")</f>
        <v>公斤</v>
      </c>
      <c r="M13" s="370" t="s">
        <v>240</v>
      </c>
      <c r="N13" s="370">
        <v>6</v>
      </c>
      <c r="O13" s="167" t="str">
        <f t="shared" ref="O13:O53" si="27">IF(N13,"公斤","")</f>
        <v>公斤</v>
      </c>
      <c r="P13" s="381" t="s">
        <v>440</v>
      </c>
      <c r="Q13" s="381">
        <v>3</v>
      </c>
      <c r="R13" s="167" t="str">
        <f t="shared" ref="R13:R53" si="28">IF(Q13,"公斤","")</f>
        <v>公斤</v>
      </c>
      <c r="S13" s="272" t="s">
        <v>180</v>
      </c>
      <c r="T13" s="272">
        <v>6</v>
      </c>
      <c r="U13" s="167" t="str">
        <f t="shared" ref="U13:U53" si="29">IF(T13,"公斤","")</f>
        <v>公斤</v>
      </c>
      <c r="V13" s="171" t="s">
        <v>71</v>
      </c>
      <c r="W13" s="171">
        <v>7</v>
      </c>
      <c r="X13" s="167" t="str">
        <f t="shared" ref="X13:X53" si="30">IF(W13,"公斤","")</f>
        <v>公斤</v>
      </c>
      <c r="Y13" s="240" t="s">
        <v>370</v>
      </c>
      <c r="Z13" s="240">
        <v>6</v>
      </c>
      <c r="AA13" s="167" t="str">
        <f t="shared" ref="AA13:AA53" si="31">IF(Z13,"公斤","")</f>
        <v>公斤</v>
      </c>
      <c r="AB13" s="169" t="s">
        <v>111</v>
      </c>
      <c r="AC13" s="226"/>
      <c r="AD13" s="227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191"/>
      <c r="B14" s="236" t="s">
        <v>107</v>
      </c>
      <c r="C14" s="260">
        <v>4.3</v>
      </c>
      <c r="D14" s="251">
        <v>1.6</v>
      </c>
      <c r="E14" s="251">
        <v>1.2</v>
      </c>
      <c r="F14" s="251">
        <v>0</v>
      </c>
      <c r="G14" s="251">
        <v>0</v>
      </c>
      <c r="H14" s="251">
        <v>1.9</v>
      </c>
      <c r="I14" s="261">
        <v>540</v>
      </c>
      <c r="J14" s="272"/>
      <c r="K14" s="272"/>
      <c r="L14" s="167" t="str">
        <f t="shared" si="26"/>
        <v/>
      </c>
      <c r="M14" s="370"/>
      <c r="N14" s="370"/>
      <c r="O14" s="167" t="str">
        <f t="shared" si="27"/>
        <v/>
      </c>
      <c r="P14" s="381" t="s">
        <v>441</v>
      </c>
      <c r="Q14" s="381">
        <v>2</v>
      </c>
      <c r="R14" s="167" t="str">
        <f t="shared" si="28"/>
        <v>公斤</v>
      </c>
      <c r="S14" s="314" t="s">
        <v>431</v>
      </c>
      <c r="T14" s="314">
        <v>1</v>
      </c>
      <c r="U14" s="167" t="str">
        <f t="shared" si="29"/>
        <v>公斤</v>
      </c>
      <c r="V14" s="171" t="s">
        <v>120</v>
      </c>
      <c r="W14" s="171">
        <v>0.05</v>
      </c>
      <c r="X14" s="167" t="str">
        <f t="shared" si="30"/>
        <v>公斤</v>
      </c>
      <c r="Y14" s="240" t="s">
        <v>140</v>
      </c>
      <c r="Z14" s="240">
        <v>2</v>
      </c>
      <c r="AA14" s="167" t="str">
        <f t="shared" si="31"/>
        <v>公斤</v>
      </c>
      <c r="AB14" s="170"/>
      <c r="AC14" s="226"/>
      <c r="AD14" s="227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191"/>
      <c r="B15" s="236"/>
      <c r="C15" s="258"/>
      <c r="D15" s="247"/>
      <c r="E15" s="247"/>
      <c r="F15" s="247"/>
      <c r="G15" s="247"/>
      <c r="H15" s="247"/>
      <c r="I15" s="259"/>
      <c r="J15" s="272"/>
      <c r="K15" s="272"/>
      <c r="L15" s="167" t="str">
        <f t="shared" si="26"/>
        <v/>
      </c>
      <c r="M15" s="370"/>
      <c r="N15" s="371"/>
      <c r="O15" s="167" t="str">
        <f t="shared" si="27"/>
        <v/>
      </c>
      <c r="P15" s="381" t="s">
        <v>442</v>
      </c>
      <c r="Q15" s="381">
        <v>4.5</v>
      </c>
      <c r="R15" s="167" t="str">
        <f t="shared" si="28"/>
        <v>公斤</v>
      </c>
      <c r="S15" s="272" t="s">
        <v>117</v>
      </c>
      <c r="T15" s="272">
        <v>0.5</v>
      </c>
      <c r="U15" s="167" t="str">
        <f t="shared" si="29"/>
        <v>公斤</v>
      </c>
      <c r="V15" s="171"/>
      <c r="W15" s="171"/>
      <c r="X15" s="167" t="str">
        <f t="shared" si="30"/>
        <v/>
      </c>
      <c r="Y15" s="168"/>
      <c r="Z15" s="168"/>
      <c r="AA15" s="167" t="str">
        <f t="shared" si="31"/>
        <v/>
      </c>
      <c r="AB15" s="170"/>
      <c r="AC15" s="226"/>
      <c r="AD15" s="227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191"/>
      <c r="B16" s="236"/>
      <c r="C16" s="258"/>
      <c r="D16" s="247"/>
      <c r="E16" s="247"/>
      <c r="F16" s="247"/>
      <c r="G16" s="247"/>
      <c r="H16" s="247"/>
      <c r="I16" s="259"/>
      <c r="J16" s="219"/>
      <c r="K16" s="171"/>
      <c r="L16" s="167" t="str">
        <f t="shared" si="26"/>
        <v/>
      </c>
      <c r="M16" s="370"/>
      <c r="N16" s="372"/>
      <c r="O16" s="167" t="str">
        <f t="shared" si="27"/>
        <v/>
      </c>
      <c r="P16" s="381" t="s">
        <v>443</v>
      </c>
      <c r="Q16" s="381">
        <v>4</v>
      </c>
      <c r="R16" s="167" t="str">
        <f t="shared" si="28"/>
        <v>公斤</v>
      </c>
      <c r="S16" s="171" t="s">
        <v>120</v>
      </c>
      <c r="T16" s="171">
        <v>0.05</v>
      </c>
      <c r="U16" s="167" t="str">
        <f t="shared" si="29"/>
        <v>公斤</v>
      </c>
      <c r="V16" s="171"/>
      <c r="W16" s="171"/>
      <c r="X16" s="167" t="str">
        <f t="shared" si="30"/>
        <v/>
      </c>
      <c r="Y16" s="200"/>
      <c r="Z16" s="168"/>
      <c r="AA16" s="167" t="str">
        <f t="shared" si="31"/>
        <v/>
      </c>
      <c r="AB16" s="170"/>
      <c r="AC16" s="226"/>
      <c r="AD16" s="227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191"/>
      <c r="B17" s="236"/>
      <c r="C17" s="258"/>
      <c r="D17" s="247"/>
      <c r="E17" s="247"/>
      <c r="F17" s="247"/>
      <c r="G17" s="247"/>
      <c r="H17" s="247"/>
      <c r="I17" s="259"/>
      <c r="J17" s="219"/>
      <c r="K17" s="171"/>
      <c r="L17" s="167" t="str">
        <f t="shared" si="26"/>
        <v/>
      </c>
      <c r="M17" s="370"/>
      <c r="N17" s="370"/>
      <c r="O17" s="167" t="str">
        <f t="shared" si="27"/>
        <v/>
      </c>
      <c r="P17" s="381" t="s">
        <v>437</v>
      </c>
      <c r="Q17" s="381">
        <v>2</v>
      </c>
      <c r="R17" s="167" t="str">
        <f t="shared" si="28"/>
        <v>公斤</v>
      </c>
      <c r="S17" s="171"/>
      <c r="T17" s="171"/>
      <c r="U17" s="167" t="str">
        <f t="shared" si="29"/>
        <v/>
      </c>
      <c r="V17" s="171"/>
      <c r="W17" s="171"/>
      <c r="X17" s="167" t="str">
        <f t="shared" si="30"/>
        <v/>
      </c>
      <c r="Y17" s="168"/>
      <c r="Z17" s="168"/>
      <c r="AA17" s="167" t="str">
        <f t="shared" si="31"/>
        <v/>
      </c>
      <c r="AB17" s="170"/>
      <c r="AC17" s="226"/>
      <c r="AD17" s="227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192"/>
      <c r="B18" s="237"/>
      <c r="C18" s="262"/>
      <c r="D18" s="263"/>
      <c r="E18" s="263"/>
      <c r="F18" s="263"/>
      <c r="G18" s="263"/>
      <c r="H18" s="263"/>
      <c r="I18" s="264"/>
      <c r="J18" s="355"/>
      <c r="K18" s="356"/>
      <c r="L18" s="173" t="str">
        <f t="shared" si="26"/>
        <v/>
      </c>
      <c r="M18" s="373"/>
      <c r="N18" s="373"/>
      <c r="O18" s="173" t="str">
        <f t="shared" si="27"/>
        <v/>
      </c>
      <c r="P18" s="382" t="s">
        <v>305</v>
      </c>
      <c r="Q18" s="383">
        <v>1</v>
      </c>
      <c r="R18" s="173" t="str">
        <f t="shared" si="28"/>
        <v>公斤</v>
      </c>
      <c r="S18" s="356"/>
      <c r="T18" s="356"/>
      <c r="U18" s="173" t="str">
        <f t="shared" si="29"/>
        <v/>
      </c>
      <c r="V18" s="220"/>
      <c r="W18" s="220"/>
      <c r="X18" s="173" t="str">
        <f t="shared" si="30"/>
        <v/>
      </c>
      <c r="Y18" s="373"/>
      <c r="Z18" s="373"/>
      <c r="AA18" s="173" t="str">
        <f t="shared" si="31"/>
        <v/>
      </c>
      <c r="AB18" s="174"/>
      <c r="AC18" s="228"/>
      <c r="AD18" s="229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399" t="s">
        <v>395</v>
      </c>
      <c r="B19" s="236" t="s">
        <v>106</v>
      </c>
      <c r="C19" s="256">
        <v>5.2</v>
      </c>
      <c r="D19" s="243">
        <v>2</v>
      </c>
      <c r="E19" s="243">
        <v>2.1</v>
      </c>
      <c r="F19" s="243">
        <v>0</v>
      </c>
      <c r="G19" s="243">
        <v>0</v>
      </c>
      <c r="H19" s="243">
        <v>2</v>
      </c>
      <c r="I19" s="257">
        <v>655.4</v>
      </c>
      <c r="J19" s="357" t="s">
        <v>152</v>
      </c>
      <c r="K19" s="358"/>
      <c r="L19" s="164"/>
      <c r="M19" s="466" t="s">
        <v>415</v>
      </c>
      <c r="N19" s="455"/>
      <c r="O19" s="164"/>
      <c r="P19" s="290" t="s">
        <v>444</v>
      </c>
      <c r="Q19" s="275"/>
      <c r="R19" s="164"/>
      <c r="S19" s="297" t="s">
        <v>338</v>
      </c>
      <c r="T19" s="286"/>
      <c r="U19" s="164"/>
      <c r="V19" s="433" t="s">
        <v>1</v>
      </c>
      <c r="W19" s="434"/>
      <c r="X19" s="164"/>
      <c r="Y19" s="297" t="s">
        <v>371</v>
      </c>
      <c r="Z19" s="286"/>
      <c r="AA19" s="164"/>
      <c r="AB19" s="165" t="s">
        <v>111</v>
      </c>
      <c r="AC19" s="225"/>
      <c r="AD19" s="398"/>
      <c r="AE19" s="109" t="str">
        <f t="shared" ref="AE19" si="32">A19</f>
        <v>i1</v>
      </c>
      <c r="AF19" s="100" t="str">
        <f t="shared" ref="AF19" si="33">J19</f>
        <v>白米飯</v>
      </c>
      <c r="AG19" s="100" t="str">
        <f t="shared" ref="AG19" si="34">J20&amp;" "&amp;J21&amp;" "&amp;J22&amp;" "&amp;J23&amp;" "&amp;J24&amp;" "&amp;J25</f>
        <v xml:space="preserve">米     </v>
      </c>
      <c r="AH19" s="100" t="str">
        <f t="shared" ref="AH19" si="35">M19</f>
        <v>泡菜豆包</v>
      </c>
      <c r="AI19" s="100" t="str">
        <f t="shared" ref="AI19" si="36">M20&amp;" "&amp;M21&amp;" "&amp;M22&amp;" "&amp;M23&amp;" "&amp;M24&amp;" "&amp;M25</f>
        <v xml:space="preserve">豆包 韓式泡菜 結球白菜 薑  </v>
      </c>
      <c r="AJ19" s="100" t="str">
        <f t="shared" ref="AJ19" si="37">P19</f>
        <v>玉米紅仁蛋</v>
      </c>
      <c r="AK19" s="100" t="str">
        <f t="shared" ref="AK19" si="38">P20&amp;" "&amp;P21&amp;" "&amp;P22&amp;" "&amp;P23&amp;" "&amp;P24&amp;" "&amp;P25</f>
        <v xml:space="preserve">胡蘿蔔 雞蛋 冷凍玉米粒   </v>
      </c>
      <c r="AL19" s="100" t="str">
        <f t="shared" ref="AL19" si="39">S19</f>
        <v>炸蘿蔔糕</v>
      </c>
      <c r="AM19" s="100" t="str">
        <f t="shared" ref="AM19" si="40">S20&amp;" "&amp;S21&amp;" "&amp;S22&amp;" "&amp;S23&amp;" "&amp;S24&amp;" "&amp;S25</f>
        <v xml:space="preserve">素蘿蔔糕     </v>
      </c>
      <c r="AN19" s="100" t="str">
        <f t="shared" ref="AN19" si="41">V19</f>
        <v>時蔬</v>
      </c>
      <c r="AO19" s="100" t="str">
        <f t="shared" ref="AO19" si="42">V20&amp;" "&amp;V21&amp;" "&amp;V22&amp;" "&amp;V23&amp;" "&amp;V24&amp;" "&amp;V25</f>
        <v xml:space="preserve">蔬菜 薑    </v>
      </c>
      <c r="AP19" s="100" t="str">
        <f t="shared" ref="AP19" si="43">Y19</f>
        <v>時瓜湯</v>
      </c>
      <c r="AQ19" s="100" t="str">
        <f t="shared" ref="AQ19" si="44">Y20&amp;" "&amp;Y21&amp;" "&amp;Y22&amp;" "&amp;Y23&amp;" "&amp;Y24&amp;" "&amp;Y25</f>
        <v xml:space="preserve">時瓜 胡蘿蔔 薑 素羊肉  </v>
      </c>
      <c r="AR19" s="100" t="str">
        <f>AB19</f>
        <v>點心</v>
      </c>
      <c r="AS19" s="100">
        <f>AC19</f>
        <v>0</v>
      </c>
      <c r="AT19" s="101">
        <f t="shared" ref="AT19" si="45">C19</f>
        <v>5.2</v>
      </c>
      <c r="AU19" s="101">
        <f t="shared" ref="AU19" si="46">H19</f>
        <v>2</v>
      </c>
      <c r="AV19" s="101">
        <f t="shared" ref="AV19" si="47">E19</f>
        <v>2.1</v>
      </c>
      <c r="AW19" s="101">
        <f t="shared" ref="AW19" si="48">D19</f>
        <v>2</v>
      </c>
      <c r="AX19" s="101">
        <f t="shared" ref="AX19" si="49">F19</f>
        <v>0</v>
      </c>
      <c r="AY19" s="101">
        <f t="shared" ref="AY19" si="50">G19</f>
        <v>0</v>
      </c>
      <c r="AZ19" s="101">
        <f t="shared" ref="AZ19" si="51">I19</f>
        <v>655.4</v>
      </c>
      <c r="BB19" s="142"/>
      <c r="BC19" s="54"/>
    </row>
    <row r="20" spans="1:55" s="80" customFormat="1" ht="15" customHeight="1">
      <c r="A20" s="400"/>
      <c r="B20" s="236"/>
      <c r="C20" s="258"/>
      <c r="D20" s="247"/>
      <c r="E20" s="247"/>
      <c r="F20" s="247"/>
      <c r="G20" s="247"/>
      <c r="H20" s="247"/>
      <c r="I20" s="259"/>
      <c r="J20" s="359" t="s">
        <v>114</v>
      </c>
      <c r="K20" s="221">
        <v>10</v>
      </c>
      <c r="L20" s="167" t="str">
        <f t="shared" ref="L20:L21" si="52">IF(K20,"公斤","")</f>
        <v>公斤</v>
      </c>
      <c r="M20" s="171" t="s">
        <v>128</v>
      </c>
      <c r="N20" s="223">
        <v>8</v>
      </c>
      <c r="O20" s="167" t="str">
        <f t="shared" ref="O20" si="53">IF(N20,"公斤","")</f>
        <v>公斤</v>
      </c>
      <c r="P20" s="221" t="s">
        <v>153</v>
      </c>
      <c r="Q20" s="221">
        <v>3</v>
      </c>
      <c r="R20" s="167" t="str">
        <f t="shared" ref="R20" si="54">IF(Q20,"公斤","")</f>
        <v>公斤</v>
      </c>
      <c r="S20" s="300" t="s">
        <v>455</v>
      </c>
      <c r="T20" s="300">
        <v>5</v>
      </c>
      <c r="U20" s="167" t="str">
        <f t="shared" ref="U20" si="55">IF(T20,"公斤","")</f>
        <v>公斤</v>
      </c>
      <c r="V20" s="171" t="s">
        <v>71</v>
      </c>
      <c r="W20" s="171">
        <v>7</v>
      </c>
      <c r="X20" s="167" t="str">
        <f t="shared" ref="X20" si="56">IF(W20,"公斤","")</f>
        <v>公斤</v>
      </c>
      <c r="Y20" s="319" t="s">
        <v>185</v>
      </c>
      <c r="Z20" s="282">
        <v>4</v>
      </c>
      <c r="AA20" s="167" t="str">
        <f t="shared" ref="AA20" si="57">IF(Z20,"公斤","")</f>
        <v>公斤</v>
      </c>
      <c r="AB20" s="169" t="s">
        <v>111</v>
      </c>
      <c r="AC20" s="226"/>
      <c r="AD20" s="227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400"/>
      <c r="B21" s="236" t="s">
        <v>107</v>
      </c>
      <c r="C21" s="260">
        <v>5.2</v>
      </c>
      <c r="D21" s="251">
        <v>2</v>
      </c>
      <c r="E21" s="251">
        <v>2.1</v>
      </c>
      <c r="F21" s="251">
        <v>0</v>
      </c>
      <c r="G21" s="251">
        <v>0</v>
      </c>
      <c r="H21" s="251">
        <v>2</v>
      </c>
      <c r="I21" s="261">
        <v>655.4</v>
      </c>
      <c r="J21" s="359"/>
      <c r="K21" s="221"/>
      <c r="L21" s="167" t="str">
        <f t="shared" si="52"/>
        <v/>
      </c>
      <c r="M21" s="223" t="s">
        <v>249</v>
      </c>
      <c r="N21" s="223">
        <v>1</v>
      </c>
      <c r="O21" s="167" t="str">
        <f t="shared" si="27"/>
        <v>公斤</v>
      </c>
      <c r="P21" s="240" t="s">
        <v>175</v>
      </c>
      <c r="Q21" s="221">
        <v>3</v>
      </c>
      <c r="R21" s="167" t="str">
        <f t="shared" si="28"/>
        <v>公斤</v>
      </c>
      <c r="S21" s="278"/>
      <c r="T21" s="278"/>
      <c r="U21" s="167" t="str">
        <f t="shared" si="29"/>
        <v/>
      </c>
      <c r="V21" s="171" t="s">
        <v>120</v>
      </c>
      <c r="W21" s="171">
        <v>0.05</v>
      </c>
      <c r="X21" s="167" t="str">
        <f t="shared" si="30"/>
        <v>公斤</v>
      </c>
      <c r="Y21" s="319" t="s">
        <v>117</v>
      </c>
      <c r="Z21" s="282">
        <v>0.5</v>
      </c>
      <c r="AA21" s="167" t="str">
        <f t="shared" si="31"/>
        <v>公斤</v>
      </c>
      <c r="AB21" s="170"/>
      <c r="AC21" s="226"/>
      <c r="AD21" s="227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400"/>
      <c r="B22" s="236"/>
      <c r="C22" s="258"/>
      <c r="D22" s="247"/>
      <c r="E22" s="247"/>
      <c r="F22" s="247"/>
      <c r="G22" s="247"/>
      <c r="H22" s="247"/>
      <c r="I22" s="259"/>
      <c r="J22" s="222"/>
      <c r="K22" s="278"/>
      <c r="L22" s="167" t="str">
        <f t="shared" si="26"/>
        <v/>
      </c>
      <c r="M22" s="223" t="s">
        <v>416</v>
      </c>
      <c r="N22" s="223">
        <v>4</v>
      </c>
      <c r="O22" s="167" t="str">
        <f t="shared" si="27"/>
        <v>公斤</v>
      </c>
      <c r="P22" s="240" t="s">
        <v>308</v>
      </c>
      <c r="Q22" s="221">
        <v>1.5</v>
      </c>
      <c r="R22" s="167" t="str">
        <f t="shared" si="28"/>
        <v>公斤</v>
      </c>
      <c r="S22" s="278"/>
      <c r="T22" s="278"/>
      <c r="U22" s="167" t="str">
        <f t="shared" si="29"/>
        <v/>
      </c>
      <c r="V22" s="171"/>
      <c r="W22" s="171"/>
      <c r="X22" s="167" t="str">
        <f t="shared" si="30"/>
        <v/>
      </c>
      <c r="Y22" s="319" t="s">
        <v>120</v>
      </c>
      <c r="Z22" s="282">
        <v>0.05</v>
      </c>
      <c r="AA22" s="167" t="str">
        <f t="shared" si="31"/>
        <v>公斤</v>
      </c>
      <c r="AB22" s="170"/>
      <c r="AC22" s="226"/>
      <c r="AD22" s="227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400"/>
      <c r="B23" s="236"/>
      <c r="C23" s="258"/>
      <c r="D23" s="247"/>
      <c r="E23" s="247"/>
      <c r="F23" s="247"/>
      <c r="G23" s="247"/>
      <c r="H23" s="247"/>
      <c r="I23" s="259"/>
      <c r="J23" s="222"/>
      <c r="K23" s="278"/>
      <c r="L23" s="167" t="str">
        <f t="shared" si="26"/>
        <v/>
      </c>
      <c r="M23" s="223" t="s">
        <v>137</v>
      </c>
      <c r="N23" s="223">
        <v>0.05</v>
      </c>
      <c r="O23" s="167" t="str">
        <f t="shared" si="27"/>
        <v>公斤</v>
      </c>
      <c r="P23" s="240"/>
      <c r="Q23" s="221"/>
      <c r="R23" s="167" t="str">
        <f t="shared" si="28"/>
        <v/>
      </c>
      <c r="S23" s="278"/>
      <c r="T23" s="278"/>
      <c r="U23" s="167" t="str">
        <f t="shared" si="29"/>
        <v/>
      </c>
      <c r="V23" s="171"/>
      <c r="W23" s="171"/>
      <c r="X23" s="167" t="str">
        <f t="shared" si="30"/>
        <v/>
      </c>
      <c r="Y23" s="266" t="s">
        <v>250</v>
      </c>
      <c r="Z23" s="266">
        <v>1</v>
      </c>
      <c r="AA23" s="167" t="str">
        <f t="shared" si="31"/>
        <v>公斤</v>
      </c>
      <c r="AB23" s="170"/>
      <c r="AC23" s="226"/>
      <c r="AD23" s="227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400"/>
      <c r="B24" s="236"/>
      <c r="C24" s="258"/>
      <c r="D24" s="247"/>
      <c r="E24" s="247"/>
      <c r="F24" s="247"/>
      <c r="G24" s="247"/>
      <c r="H24" s="247"/>
      <c r="I24" s="259"/>
      <c r="J24" s="222"/>
      <c r="K24" s="278"/>
      <c r="L24" s="167" t="str">
        <f t="shared" si="26"/>
        <v/>
      </c>
      <c r="M24" s="278"/>
      <c r="N24" s="278"/>
      <c r="O24" s="167" t="str">
        <f t="shared" si="27"/>
        <v/>
      </c>
      <c r="P24" s="278"/>
      <c r="Q24" s="278"/>
      <c r="R24" s="167" t="str">
        <f t="shared" si="28"/>
        <v/>
      </c>
      <c r="S24" s="278"/>
      <c r="T24" s="278"/>
      <c r="U24" s="167" t="str">
        <f t="shared" si="29"/>
        <v/>
      </c>
      <c r="V24" s="171"/>
      <c r="W24" s="171"/>
      <c r="X24" s="167" t="str">
        <f t="shared" si="30"/>
        <v/>
      </c>
      <c r="Y24" s="278"/>
      <c r="Z24" s="278"/>
      <c r="AA24" s="167" t="str">
        <f t="shared" si="31"/>
        <v/>
      </c>
      <c r="AB24" s="170"/>
      <c r="AC24" s="226"/>
      <c r="AD24" s="227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401"/>
      <c r="B25" s="237"/>
      <c r="C25" s="262"/>
      <c r="D25" s="263"/>
      <c r="E25" s="263"/>
      <c r="F25" s="263"/>
      <c r="G25" s="263"/>
      <c r="H25" s="263"/>
      <c r="I25" s="264"/>
      <c r="J25" s="360"/>
      <c r="K25" s="361"/>
      <c r="L25" s="173" t="str">
        <f t="shared" si="26"/>
        <v/>
      </c>
      <c r="M25" s="361"/>
      <c r="N25" s="361"/>
      <c r="O25" s="173" t="str">
        <f t="shared" si="27"/>
        <v/>
      </c>
      <c r="P25" s="284"/>
      <c r="Q25" s="284"/>
      <c r="R25" s="173" t="str">
        <f t="shared" si="28"/>
        <v/>
      </c>
      <c r="S25" s="284"/>
      <c r="T25" s="284"/>
      <c r="U25" s="173" t="str">
        <f t="shared" si="29"/>
        <v/>
      </c>
      <c r="V25" s="220"/>
      <c r="W25" s="220"/>
      <c r="X25" s="173" t="str">
        <f t="shared" si="30"/>
        <v/>
      </c>
      <c r="Y25" s="361"/>
      <c r="Z25" s="361"/>
      <c r="AA25" s="173" t="str">
        <f t="shared" si="31"/>
        <v/>
      </c>
      <c r="AB25" s="174"/>
      <c r="AC25" s="228"/>
      <c r="AD25" s="229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402" t="s">
        <v>396</v>
      </c>
      <c r="B26" s="236" t="s">
        <v>106</v>
      </c>
      <c r="C26" s="256">
        <v>5</v>
      </c>
      <c r="D26" s="243">
        <v>3.5</v>
      </c>
      <c r="E26" s="243">
        <v>1.7</v>
      </c>
      <c r="F26" s="243">
        <v>0</v>
      </c>
      <c r="G26" s="243">
        <v>0</v>
      </c>
      <c r="H26" s="243">
        <v>4.0999999999999996</v>
      </c>
      <c r="I26" s="257">
        <v>834</v>
      </c>
      <c r="J26" s="362" t="s">
        <v>413</v>
      </c>
      <c r="K26" s="363"/>
      <c r="L26" s="164"/>
      <c r="M26" s="357" t="s">
        <v>417</v>
      </c>
      <c r="N26" s="358"/>
      <c r="O26" s="164"/>
      <c r="P26" s="304" t="s">
        <v>445</v>
      </c>
      <c r="Q26" s="358"/>
      <c r="R26" s="164"/>
      <c r="S26" s="368" t="s">
        <v>456</v>
      </c>
      <c r="T26" s="358"/>
      <c r="U26" s="164"/>
      <c r="V26" s="433" t="s">
        <v>1</v>
      </c>
      <c r="W26" s="434"/>
      <c r="X26" s="164"/>
      <c r="Y26" s="362" t="s">
        <v>228</v>
      </c>
      <c r="Z26" s="397"/>
      <c r="AA26" s="164"/>
      <c r="AB26" s="165" t="s">
        <v>111</v>
      </c>
      <c r="AC26" s="225"/>
      <c r="AD26" s="398"/>
      <c r="AE26" s="109" t="str">
        <f t="shared" ref="AE26" si="58">A26</f>
        <v>i2</v>
      </c>
      <c r="AF26" s="100" t="str">
        <f t="shared" ref="AF26" si="59">J26</f>
        <v>糙米飯</v>
      </c>
      <c r="AG26" s="100" t="str">
        <f t="shared" ref="AG26" si="60">J27&amp;" "&amp;J28&amp;" "&amp;J29&amp;" "&amp;J30&amp;" "&amp;J31&amp;" "&amp;J32</f>
        <v xml:space="preserve">米 糙米    </v>
      </c>
      <c r="AH26" s="100" t="str">
        <f t="shared" ref="AH26" si="61">M26</f>
        <v>蘿蔔麵輪</v>
      </c>
      <c r="AI26" s="100" t="str">
        <f t="shared" ref="AI26" si="62">M27&amp;" "&amp;M28&amp;" "&amp;M29&amp;" "&amp;M30&amp;" "&amp;M31&amp;" "&amp;M32</f>
        <v xml:space="preserve">麵輪 白蘿蔔 胡蘿蔔 薑 鵪熟蛋 </v>
      </c>
      <c r="AJ26" s="100" t="str">
        <f t="shared" ref="AJ26" si="63">P26</f>
        <v>素沙茶三鮮</v>
      </c>
      <c r="AK26" s="100" t="str">
        <f t="shared" ref="AK26" si="64">P27&amp;" "&amp;P28&amp;" "&amp;P29&amp;" "&amp;P30&amp;" "&amp;P31&amp;" "&amp;P32</f>
        <v xml:space="preserve">素肉羹 脆筍 玉冷凍玉米筍 胡蘿蔔 大蒜 </v>
      </c>
      <c r="AL26" s="100" t="str">
        <f t="shared" ref="AL26" si="65">S26</f>
        <v>毛豆干丁</v>
      </c>
      <c r="AM26" s="100" t="str">
        <f t="shared" ref="AM26" si="66">S27&amp;" "&amp;S28&amp;" "&amp;S29&amp;" "&amp;S30&amp;" "&amp;S31&amp;" "&amp;S32</f>
        <v xml:space="preserve">冷凍毛豆仁 豆干 胡蘿蔔 花生罐頭  </v>
      </c>
      <c r="AN26" s="100" t="str">
        <f t="shared" ref="AN26" si="67">V26</f>
        <v>時蔬</v>
      </c>
      <c r="AO26" s="100" t="str">
        <f t="shared" ref="AO26" si="68">V27&amp;" "&amp;V28&amp;" "&amp;V29&amp;" "&amp;V30&amp;" "&amp;V31&amp;" "&amp;V32</f>
        <v xml:space="preserve">蔬菜 薑    </v>
      </c>
      <c r="AP26" s="100" t="str">
        <f t="shared" ref="AP26" si="69">Y26</f>
        <v>時蔬湯</v>
      </c>
      <c r="AQ26" s="100" t="str">
        <f t="shared" ref="AQ26" si="70">Y27&amp;" "&amp;Y28&amp;" "&amp;Y29&amp;" "&amp;Y30&amp;" "&amp;Y31&amp;" "&amp;Y32</f>
        <v xml:space="preserve">時蔬 素羊肉 薑   </v>
      </c>
      <c r="AR26" s="100" t="str">
        <f>AB26</f>
        <v>點心</v>
      </c>
      <c r="AS26" s="100">
        <f>AC26</f>
        <v>0</v>
      </c>
      <c r="AT26" s="101">
        <f t="shared" ref="AT26" si="71">C26</f>
        <v>5</v>
      </c>
      <c r="AU26" s="101">
        <f t="shared" ref="AU26" si="72">H26</f>
        <v>4.0999999999999996</v>
      </c>
      <c r="AV26" s="101">
        <f t="shared" ref="AV26" si="73">E26</f>
        <v>1.7</v>
      </c>
      <c r="AW26" s="101">
        <f t="shared" ref="AW26" si="74">D26</f>
        <v>3.5</v>
      </c>
      <c r="AX26" s="101">
        <f t="shared" ref="AX26" si="75">F26</f>
        <v>0</v>
      </c>
      <c r="AY26" s="101">
        <f t="shared" ref="AY26" si="76">G26</f>
        <v>0</v>
      </c>
      <c r="AZ26" s="101">
        <f t="shared" ref="AZ26" si="77">I26</f>
        <v>834</v>
      </c>
      <c r="BB26" s="141"/>
      <c r="BC26" s="141"/>
    </row>
    <row r="27" spans="1:55" s="80" customFormat="1" ht="15" customHeight="1">
      <c r="A27" s="400"/>
      <c r="B27" s="236"/>
      <c r="C27" s="258"/>
      <c r="D27" s="247"/>
      <c r="E27" s="247"/>
      <c r="F27" s="247"/>
      <c r="G27" s="247"/>
      <c r="H27" s="247"/>
      <c r="I27" s="259"/>
      <c r="J27" s="359" t="s">
        <v>135</v>
      </c>
      <c r="K27" s="221">
        <v>7</v>
      </c>
      <c r="L27" s="167" t="str">
        <f t="shared" ref="L27:L28" si="78">IF(K27,"公斤","")</f>
        <v>公斤</v>
      </c>
      <c r="M27" s="221" t="s">
        <v>183</v>
      </c>
      <c r="N27" s="221">
        <v>5</v>
      </c>
      <c r="O27" s="167" t="str">
        <f t="shared" ref="O27" si="79">IF(N27,"公斤","")</f>
        <v>公斤</v>
      </c>
      <c r="P27" s="384" t="s">
        <v>251</v>
      </c>
      <c r="Q27" s="384">
        <v>1.5</v>
      </c>
      <c r="R27" s="167" t="str">
        <f t="shared" ref="R27" si="80">IF(Q27,"公斤","")</f>
        <v>公斤</v>
      </c>
      <c r="S27" s="224" t="s">
        <v>341</v>
      </c>
      <c r="T27" s="224">
        <v>1</v>
      </c>
      <c r="U27" s="167" t="str">
        <f t="shared" ref="U27" si="81">IF(T27,"公斤","")</f>
        <v>公斤</v>
      </c>
      <c r="V27" s="171" t="s">
        <v>71</v>
      </c>
      <c r="W27" s="171">
        <v>7</v>
      </c>
      <c r="X27" s="167" t="str">
        <f t="shared" ref="X27" si="82">IF(W27,"公斤","")</f>
        <v>公斤</v>
      </c>
      <c r="Y27" s="320" t="s">
        <v>1</v>
      </c>
      <c r="Z27" s="321">
        <v>3.5</v>
      </c>
      <c r="AA27" s="167" t="str">
        <f t="shared" ref="AA27" si="83">IF(Z27,"公斤","")</f>
        <v>公斤</v>
      </c>
      <c r="AB27" s="169" t="s">
        <v>111</v>
      </c>
      <c r="AC27" s="226"/>
      <c r="AD27" s="227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400"/>
      <c r="B28" s="236" t="s">
        <v>107</v>
      </c>
      <c r="C28" s="260">
        <v>5</v>
      </c>
      <c r="D28" s="251">
        <v>2.9</v>
      </c>
      <c r="E28" s="251">
        <v>1.6</v>
      </c>
      <c r="F28" s="251">
        <v>0</v>
      </c>
      <c r="G28" s="251">
        <v>0</v>
      </c>
      <c r="H28" s="251">
        <v>2.9</v>
      </c>
      <c r="I28" s="261">
        <v>712.2</v>
      </c>
      <c r="J28" s="359" t="s">
        <v>136</v>
      </c>
      <c r="K28" s="221">
        <v>3</v>
      </c>
      <c r="L28" s="167" t="str">
        <f t="shared" si="78"/>
        <v>公斤</v>
      </c>
      <c r="M28" s="221" t="s">
        <v>121</v>
      </c>
      <c r="N28" s="221">
        <v>2.5</v>
      </c>
      <c r="O28" s="167" t="str">
        <f t="shared" si="27"/>
        <v>公斤</v>
      </c>
      <c r="P28" s="306" t="s">
        <v>224</v>
      </c>
      <c r="Q28" s="306">
        <v>3</v>
      </c>
      <c r="R28" s="167" t="str">
        <f t="shared" si="28"/>
        <v>公斤</v>
      </c>
      <c r="S28" s="224" t="s">
        <v>204</v>
      </c>
      <c r="T28" s="224">
        <v>4</v>
      </c>
      <c r="U28" s="167" t="str">
        <f t="shared" si="29"/>
        <v>公斤</v>
      </c>
      <c r="V28" s="171" t="s">
        <v>120</v>
      </c>
      <c r="W28" s="171">
        <v>0.05</v>
      </c>
      <c r="X28" s="167" t="str">
        <f t="shared" si="30"/>
        <v>公斤</v>
      </c>
      <c r="Y28" s="321" t="s">
        <v>254</v>
      </c>
      <c r="Z28" s="321">
        <v>1</v>
      </c>
      <c r="AA28" s="167" t="str">
        <f t="shared" si="31"/>
        <v>公斤</v>
      </c>
      <c r="AB28" s="170"/>
      <c r="AC28" s="226"/>
      <c r="AD28" s="227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400"/>
      <c r="B29" s="236"/>
      <c r="C29" s="258"/>
      <c r="D29" s="247"/>
      <c r="E29" s="247"/>
      <c r="F29" s="247"/>
      <c r="G29" s="247"/>
      <c r="H29" s="247"/>
      <c r="I29" s="259"/>
      <c r="J29" s="222"/>
      <c r="K29" s="278"/>
      <c r="L29" s="167" t="str">
        <f t="shared" si="26"/>
        <v/>
      </c>
      <c r="M29" s="221" t="s">
        <v>117</v>
      </c>
      <c r="N29" s="221">
        <v>0.5</v>
      </c>
      <c r="O29" s="167" t="str">
        <f t="shared" si="27"/>
        <v>公斤</v>
      </c>
      <c r="P29" s="306" t="s">
        <v>310</v>
      </c>
      <c r="Q29" s="306">
        <v>1.5</v>
      </c>
      <c r="R29" s="167" t="str">
        <f t="shared" si="28"/>
        <v>公斤</v>
      </c>
      <c r="S29" s="224" t="s">
        <v>117</v>
      </c>
      <c r="T29" s="224">
        <v>1</v>
      </c>
      <c r="U29" s="167" t="str">
        <f t="shared" si="29"/>
        <v>公斤</v>
      </c>
      <c r="V29" s="171"/>
      <c r="W29" s="171"/>
      <c r="X29" s="167" t="str">
        <f t="shared" si="30"/>
        <v/>
      </c>
      <c r="Y29" s="320" t="s">
        <v>120</v>
      </c>
      <c r="Z29" s="321">
        <v>0.05</v>
      </c>
      <c r="AA29" s="167" t="str">
        <f t="shared" si="31"/>
        <v>公斤</v>
      </c>
      <c r="AB29" s="170"/>
      <c r="AC29" s="226"/>
      <c r="AD29" s="227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 thickBot="1">
      <c r="A30" s="400"/>
      <c r="B30" s="236"/>
      <c r="C30" s="258"/>
      <c r="D30" s="247"/>
      <c r="E30" s="247"/>
      <c r="F30" s="247"/>
      <c r="G30" s="247"/>
      <c r="H30" s="247"/>
      <c r="I30" s="259"/>
      <c r="J30" s="222"/>
      <c r="K30" s="278"/>
      <c r="L30" s="167" t="str">
        <f t="shared" si="26"/>
        <v/>
      </c>
      <c r="M30" s="221" t="s">
        <v>137</v>
      </c>
      <c r="N30" s="374">
        <v>0.05</v>
      </c>
      <c r="O30" s="167" t="str">
        <f t="shared" si="27"/>
        <v>公斤</v>
      </c>
      <c r="P30" s="303" t="s">
        <v>117</v>
      </c>
      <c r="Q30" s="303">
        <v>0.5</v>
      </c>
      <c r="R30" s="167" t="str">
        <f t="shared" si="28"/>
        <v>公斤</v>
      </c>
      <c r="S30" s="300" t="s">
        <v>342</v>
      </c>
      <c r="T30" s="300">
        <v>1</v>
      </c>
      <c r="U30" s="167" t="str">
        <f t="shared" si="29"/>
        <v>公斤</v>
      </c>
      <c r="V30" s="171"/>
      <c r="W30" s="171"/>
      <c r="X30" s="167" t="str">
        <f t="shared" si="30"/>
        <v/>
      </c>
      <c r="Y30" s="322"/>
      <c r="Z30" s="323"/>
      <c r="AA30" s="167" t="str">
        <f t="shared" si="31"/>
        <v/>
      </c>
      <c r="AB30" s="170"/>
      <c r="AC30" s="226"/>
      <c r="AD30" s="227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400"/>
      <c r="B31" s="236"/>
      <c r="C31" s="258"/>
      <c r="D31" s="247"/>
      <c r="E31" s="247"/>
      <c r="F31" s="247"/>
      <c r="G31" s="247"/>
      <c r="H31" s="247"/>
      <c r="I31" s="259"/>
      <c r="J31" s="222"/>
      <c r="K31" s="278"/>
      <c r="L31" s="167" t="str">
        <f t="shared" si="26"/>
        <v/>
      </c>
      <c r="M31" s="294" t="s">
        <v>418</v>
      </c>
      <c r="N31" s="294">
        <v>1.4</v>
      </c>
      <c r="O31" s="167" t="str">
        <f t="shared" si="27"/>
        <v>公斤</v>
      </c>
      <c r="P31" s="306" t="s">
        <v>116</v>
      </c>
      <c r="Q31" s="306">
        <v>0.05</v>
      </c>
      <c r="R31" s="167" t="str">
        <f t="shared" si="28"/>
        <v>公斤</v>
      </c>
      <c r="S31" s="224"/>
      <c r="T31" s="224"/>
      <c r="U31" s="167" t="str">
        <f t="shared" si="29"/>
        <v/>
      </c>
      <c r="V31" s="171"/>
      <c r="W31" s="171"/>
      <c r="X31" s="167" t="str">
        <f t="shared" si="30"/>
        <v/>
      </c>
      <c r="Y31" s="278"/>
      <c r="Z31" s="278"/>
      <c r="AA31" s="167" t="str">
        <f t="shared" si="31"/>
        <v/>
      </c>
      <c r="AB31" s="170"/>
      <c r="AC31" s="226"/>
      <c r="AD31" s="227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400"/>
      <c r="B32" s="237"/>
      <c r="C32" s="262"/>
      <c r="D32" s="263"/>
      <c r="E32" s="263"/>
      <c r="F32" s="263"/>
      <c r="G32" s="263"/>
      <c r="H32" s="263"/>
      <c r="I32" s="264"/>
      <c r="J32" s="364"/>
      <c r="K32" s="284"/>
      <c r="L32" s="173" t="str">
        <f t="shared" si="26"/>
        <v/>
      </c>
      <c r="M32" s="374"/>
      <c r="N32" s="361"/>
      <c r="O32" s="173" t="str">
        <f t="shared" si="27"/>
        <v/>
      </c>
      <c r="P32" s="284"/>
      <c r="Q32" s="284"/>
      <c r="R32" s="173" t="str">
        <f t="shared" si="28"/>
        <v/>
      </c>
      <c r="S32" s="367"/>
      <c r="T32" s="367"/>
      <c r="U32" s="173" t="str">
        <f t="shared" si="29"/>
        <v/>
      </c>
      <c r="V32" s="220"/>
      <c r="W32" s="220"/>
      <c r="X32" s="173" t="str">
        <f t="shared" si="30"/>
        <v/>
      </c>
      <c r="Y32" s="361"/>
      <c r="Z32" s="361"/>
      <c r="AA32" s="173" t="str">
        <f t="shared" si="31"/>
        <v/>
      </c>
      <c r="AB32" s="174"/>
      <c r="AC32" s="228"/>
      <c r="AD32" s="229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402" t="s">
        <v>397</v>
      </c>
      <c r="B33" s="236" t="s">
        <v>106</v>
      </c>
      <c r="C33" s="256">
        <v>5.3</v>
      </c>
      <c r="D33" s="243">
        <v>2.4</v>
      </c>
      <c r="E33" s="243">
        <v>2.2000000000000002</v>
      </c>
      <c r="F33" s="243">
        <v>0</v>
      </c>
      <c r="G33" s="243">
        <v>0</v>
      </c>
      <c r="H33" s="243">
        <v>2.6</v>
      </c>
      <c r="I33" s="257">
        <v>725.9</v>
      </c>
      <c r="J33" s="365" t="s">
        <v>265</v>
      </c>
      <c r="K33" s="363"/>
      <c r="L33" s="164"/>
      <c r="M33" s="267" t="s">
        <v>419</v>
      </c>
      <c r="N33" s="268"/>
      <c r="O33" s="164"/>
      <c r="P33" s="310" t="s">
        <v>311</v>
      </c>
      <c r="Q33" s="311"/>
      <c r="R33" s="164"/>
      <c r="S33" s="392" t="s">
        <v>457</v>
      </c>
      <c r="T33" s="393"/>
      <c r="U33" s="164"/>
      <c r="V33" s="433" t="s">
        <v>1</v>
      </c>
      <c r="W33" s="434"/>
      <c r="X33" s="164"/>
      <c r="Y33" s="357" t="s">
        <v>374</v>
      </c>
      <c r="Z33" s="393"/>
      <c r="AA33" s="164"/>
      <c r="AB33" s="165" t="s">
        <v>111</v>
      </c>
      <c r="AC33" s="225"/>
      <c r="AD33" s="398"/>
      <c r="AE33" s="109" t="str">
        <f t="shared" ref="AE33" si="84">A33</f>
        <v>i3</v>
      </c>
      <c r="AF33" s="100" t="str">
        <f t="shared" ref="AF33" si="85">J33</f>
        <v>咖哩烏龍麵</v>
      </c>
      <c r="AG33" s="100" t="str">
        <f t="shared" ref="AG33" si="86">J34&amp;" "&amp;J35&amp;" "&amp;J36&amp;" "&amp;J37&amp;" "&amp;J38&amp;" "&amp;J39</f>
        <v xml:space="preserve">烏龍麵     </v>
      </c>
      <c r="AH33" s="100" t="str">
        <f t="shared" ref="AH33" si="87">M33</f>
        <v>咖哩毛豆</v>
      </c>
      <c r="AI33" s="100" t="str">
        <f t="shared" ref="AI33" si="88">M34&amp;" "&amp;M35&amp;" "&amp;M36&amp;" "&amp;M37&amp;" "&amp;M38&amp;" "&amp;M39</f>
        <v xml:space="preserve">毛豆仁 芹菜 胡蘿蔔 南瓜 咖哩粉 </v>
      </c>
      <c r="AJ33" s="100" t="str">
        <f t="shared" ref="AJ33" si="89">P33</f>
        <v>海結豆干</v>
      </c>
      <c r="AK33" s="100" t="str">
        <f t="shared" ref="AK33" si="90">P34&amp;" "&amp;P35&amp;" "&amp;P36&amp;" "&amp;P37&amp;" "&amp;P38&amp;" "&amp;P39</f>
        <v xml:space="preserve">豆干 乾海結 芝麻(熟)   </v>
      </c>
      <c r="AL33" s="100" t="str">
        <f t="shared" ref="AL33" si="91">S33</f>
        <v>若絲季豆</v>
      </c>
      <c r="AM33" s="100" t="str">
        <f t="shared" ref="AM33" si="92">S34&amp;" "&amp;S35&amp;" "&amp;S36&amp;" "&amp;S37&amp;" "&amp;S38&amp;" "&amp;S39</f>
        <v xml:space="preserve">素肉絲 冷凍菜豆(莢) 薑   </v>
      </c>
      <c r="AN33" s="100" t="str">
        <f t="shared" ref="AN33" si="93">V33</f>
        <v>時蔬</v>
      </c>
      <c r="AO33" s="100" t="str">
        <f t="shared" ref="AO33" si="94">V34&amp;" "&amp;V35&amp;" "&amp;V36&amp;" "&amp;V37&amp;" "&amp;V38&amp;" "&amp;V39</f>
        <v xml:space="preserve">蔬菜 薑    </v>
      </c>
      <c r="AP33" s="100" t="str">
        <f t="shared" ref="AP33" si="95">Y33</f>
        <v>味噌湯</v>
      </c>
      <c r="AQ33" s="100" t="str">
        <f t="shared" ref="AQ33" si="96">Y34&amp;" "&amp;Y35&amp;" "&amp;Y36&amp;" "&amp;Y37&amp;" "&amp;Y38&amp;" "&amp;Y39</f>
        <v xml:space="preserve">時蔬 薑    </v>
      </c>
      <c r="AR33" s="100" t="str">
        <f>AB33</f>
        <v>點心</v>
      </c>
      <c r="AS33" s="100">
        <f>AC33</f>
        <v>0</v>
      </c>
      <c r="AT33" s="101">
        <f t="shared" ref="AT33" si="97">C33</f>
        <v>5.3</v>
      </c>
      <c r="AU33" s="101">
        <f t="shared" ref="AU33" si="98">H33</f>
        <v>2.6</v>
      </c>
      <c r="AV33" s="101">
        <f t="shared" ref="AV33" si="99">E33</f>
        <v>2.2000000000000002</v>
      </c>
      <c r="AW33" s="101">
        <f t="shared" ref="AW33" si="100">D33</f>
        <v>2.4</v>
      </c>
      <c r="AX33" s="101">
        <f t="shared" ref="AX33" si="101">F33</f>
        <v>0</v>
      </c>
      <c r="AY33" s="101">
        <f t="shared" ref="AY33" si="102">G33</f>
        <v>0</v>
      </c>
      <c r="AZ33" s="101">
        <f t="shared" ref="AZ33" si="103">I33</f>
        <v>725.9</v>
      </c>
    </row>
    <row r="34" spans="1:52" s="80" customFormat="1" ht="15" customHeight="1">
      <c r="A34" s="400"/>
      <c r="B34" s="236"/>
      <c r="C34" s="258"/>
      <c r="D34" s="247"/>
      <c r="E34" s="247"/>
      <c r="F34" s="247"/>
      <c r="G34" s="247"/>
      <c r="H34" s="247"/>
      <c r="I34" s="259"/>
      <c r="J34" s="366" t="s">
        <v>266</v>
      </c>
      <c r="K34" s="300">
        <v>15</v>
      </c>
      <c r="L34" s="167" t="str">
        <f t="shared" ref="L34:L35" si="104">IF(K34,"公斤","")</f>
        <v>公斤</v>
      </c>
      <c r="M34" s="232" t="s">
        <v>420</v>
      </c>
      <c r="N34" s="232">
        <v>4</v>
      </c>
      <c r="O34" s="167" t="str">
        <f t="shared" ref="O34" si="105">IF(N34,"公斤","")</f>
        <v>公斤</v>
      </c>
      <c r="P34" s="232" t="s">
        <v>204</v>
      </c>
      <c r="Q34" s="232">
        <v>5</v>
      </c>
      <c r="R34" s="167" t="str">
        <f t="shared" ref="R34" si="106">IF(Q34,"公斤","")</f>
        <v>公斤</v>
      </c>
      <c r="S34" s="321" t="s">
        <v>448</v>
      </c>
      <c r="T34" s="321">
        <v>0.6</v>
      </c>
      <c r="U34" s="167" t="str">
        <f t="shared" ref="U34" si="107">IF(T34,"公斤","")</f>
        <v>公斤</v>
      </c>
      <c r="V34" s="171" t="s">
        <v>71</v>
      </c>
      <c r="W34" s="171">
        <v>7</v>
      </c>
      <c r="X34" s="167" t="str">
        <f t="shared" ref="X34" si="108">IF(W34,"公斤","")</f>
        <v>公斤</v>
      </c>
      <c r="Y34" s="221" t="s">
        <v>154</v>
      </c>
      <c r="Z34" s="221">
        <v>4</v>
      </c>
      <c r="AA34" s="167" t="str">
        <f t="shared" ref="AA34" si="109">IF(Z34,"公斤","")</f>
        <v>公斤</v>
      </c>
      <c r="AB34" s="169" t="s">
        <v>111</v>
      </c>
      <c r="AC34" s="226"/>
      <c r="AD34" s="227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400"/>
      <c r="B35" s="236" t="s">
        <v>107</v>
      </c>
      <c r="C35" s="260">
        <v>5.3</v>
      </c>
      <c r="D35" s="251">
        <v>1.9</v>
      </c>
      <c r="E35" s="251">
        <v>1.8</v>
      </c>
      <c r="F35" s="251">
        <v>0</v>
      </c>
      <c r="G35" s="251">
        <v>0</v>
      </c>
      <c r="H35" s="251">
        <v>2.1</v>
      </c>
      <c r="I35" s="261">
        <v>655.7</v>
      </c>
      <c r="J35" s="224"/>
      <c r="K35" s="224"/>
      <c r="L35" s="167" t="str">
        <f t="shared" si="104"/>
        <v/>
      </c>
      <c r="M35" s="232" t="s">
        <v>305</v>
      </c>
      <c r="N35" s="232">
        <v>2</v>
      </c>
      <c r="O35" s="167" t="str">
        <f t="shared" si="27"/>
        <v>公斤</v>
      </c>
      <c r="P35" s="232" t="s">
        <v>223</v>
      </c>
      <c r="Q35" s="232">
        <v>1.3</v>
      </c>
      <c r="R35" s="167" t="str">
        <f t="shared" si="28"/>
        <v>公斤</v>
      </c>
      <c r="S35" s="300" t="s">
        <v>178</v>
      </c>
      <c r="T35" s="321">
        <v>4.5</v>
      </c>
      <c r="U35" s="167" t="str">
        <f t="shared" si="29"/>
        <v>公斤</v>
      </c>
      <c r="V35" s="171" t="s">
        <v>120</v>
      </c>
      <c r="W35" s="171">
        <v>0.05</v>
      </c>
      <c r="X35" s="167" t="str">
        <f t="shared" si="30"/>
        <v>公斤</v>
      </c>
      <c r="Y35" s="221" t="s">
        <v>120</v>
      </c>
      <c r="Z35" s="221">
        <v>0.05</v>
      </c>
      <c r="AA35" s="167" t="str">
        <f t="shared" si="31"/>
        <v>公斤</v>
      </c>
      <c r="AB35" s="170"/>
      <c r="AC35" s="226"/>
      <c r="AD35" s="227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400"/>
      <c r="B36" s="236"/>
      <c r="C36" s="258"/>
      <c r="D36" s="247"/>
      <c r="E36" s="247"/>
      <c r="F36" s="247"/>
      <c r="G36" s="247"/>
      <c r="H36" s="247"/>
      <c r="I36" s="259"/>
      <c r="J36" s="224"/>
      <c r="K36" s="224"/>
      <c r="L36" s="167" t="str">
        <f t="shared" si="26"/>
        <v/>
      </c>
      <c r="M36" s="232" t="s">
        <v>117</v>
      </c>
      <c r="N36" s="232">
        <v>1</v>
      </c>
      <c r="O36" s="167" t="str">
        <f t="shared" si="27"/>
        <v>公斤</v>
      </c>
      <c r="P36" s="232" t="s">
        <v>168</v>
      </c>
      <c r="Q36" s="232">
        <v>0.1</v>
      </c>
      <c r="R36" s="167" t="str">
        <f t="shared" si="28"/>
        <v>公斤</v>
      </c>
      <c r="S36" s="224" t="s">
        <v>120</v>
      </c>
      <c r="T36" s="224">
        <v>0.05</v>
      </c>
      <c r="U36" s="167" t="str">
        <f t="shared" si="29"/>
        <v>公斤</v>
      </c>
      <c r="V36" s="171"/>
      <c r="W36" s="171"/>
      <c r="X36" s="167" t="str">
        <f t="shared" si="30"/>
        <v/>
      </c>
      <c r="Y36" s="224"/>
      <c r="Z36" s="224"/>
      <c r="AA36" s="167" t="str">
        <f t="shared" si="31"/>
        <v/>
      </c>
      <c r="AB36" s="170"/>
      <c r="AC36" s="226"/>
      <c r="AD36" s="227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400"/>
      <c r="B37" s="236"/>
      <c r="C37" s="258"/>
      <c r="D37" s="247"/>
      <c r="E37" s="247"/>
      <c r="F37" s="247"/>
      <c r="G37" s="247"/>
      <c r="H37" s="247"/>
      <c r="I37" s="259"/>
      <c r="J37" s="224"/>
      <c r="K37" s="224"/>
      <c r="L37" s="167" t="str">
        <f t="shared" si="26"/>
        <v/>
      </c>
      <c r="M37" s="232" t="s">
        <v>174</v>
      </c>
      <c r="N37" s="232">
        <v>2.5</v>
      </c>
      <c r="O37" s="167" t="str">
        <f t="shared" si="27"/>
        <v>公斤</v>
      </c>
      <c r="P37" s="232"/>
      <c r="Q37" s="232"/>
      <c r="R37" s="167" t="str">
        <f t="shared" si="28"/>
        <v/>
      </c>
      <c r="S37" s="224"/>
      <c r="T37" s="224"/>
      <c r="U37" s="167" t="str">
        <f t="shared" si="29"/>
        <v/>
      </c>
      <c r="V37" s="171"/>
      <c r="W37" s="171"/>
      <c r="X37" s="167" t="str">
        <f t="shared" si="30"/>
        <v/>
      </c>
      <c r="Y37" s="224"/>
      <c r="Z37" s="224"/>
      <c r="AA37" s="167" t="str">
        <f t="shared" si="31"/>
        <v/>
      </c>
      <c r="AB37" s="170"/>
      <c r="AC37" s="226"/>
      <c r="AD37" s="227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400"/>
      <c r="B38" s="236"/>
      <c r="C38" s="258"/>
      <c r="D38" s="247"/>
      <c r="E38" s="247"/>
      <c r="F38" s="247"/>
      <c r="G38" s="247"/>
      <c r="H38" s="247"/>
      <c r="I38" s="259"/>
      <c r="J38" s="224"/>
      <c r="K38" s="224"/>
      <c r="L38" s="167" t="str">
        <f t="shared" si="26"/>
        <v/>
      </c>
      <c r="M38" s="232" t="s">
        <v>199</v>
      </c>
      <c r="N38" s="232"/>
      <c r="O38" s="167" t="str">
        <f t="shared" si="27"/>
        <v/>
      </c>
      <c r="P38" s="224"/>
      <c r="Q38" s="224"/>
      <c r="R38" s="167" t="str">
        <f t="shared" si="28"/>
        <v/>
      </c>
      <c r="S38" s="224"/>
      <c r="T38" s="224"/>
      <c r="U38" s="167" t="str">
        <f t="shared" si="29"/>
        <v/>
      </c>
      <c r="V38" s="171"/>
      <c r="W38" s="171"/>
      <c r="X38" s="167" t="str">
        <f t="shared" si="30"/>
        <v/>
      </c>
      <c r="Y38" s="224"/>
      <c r="Z38" s="224"/>
      <c r="AA38" s="167" t="str">
        <f t="shared" si="31"/>
        <v/>
      </c>
      <c r="AB38" s="170"/>
      <c r="AC38" s="226"/>
      <c r="AD38" s="227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400"/>
      <c r="B39" s="237"/>
      <c r="C39" s="262"/>
      <c r="D39" s="263"/>
      <c r="E39" s="263"/>
      <c r="F39" s="263"/>
      <c r="G39" s="263"/>
      <c r="H39" s="263"/>
      <c r="I39" s="264"/>
      <c r="J39" s="367"/>
      <c r="K39" s="367"/>
      <c r="L39" s="173" t="str">
        <f t="shared" si="26"/>
        <v/>
      </c>
      <c r="M39" s="367"/>
      <c r="N39" s="367"/>
      <c r="O39" s="173" t="str">
        <f t="shared" si="27"/>
        <v/>
      </c>
      <c r="P39" s="367"/>
      <c r="Q39" s="367"/>
      <c r="R39" s="173" t="str">
        <f t="shared" si="28"/>
        <v/>
      </c>
      <c r="S39" s="367"/>
      <c r="T39" s="367"/>
      <c r="U39" s="173" t="str">
        <f t="shared" si="29"/>
        <v/>
      </c>
      <c r="V39" s="220"/>
      <c r="W39" s="220"/>
      <c r="X39" s="173" t="str">
        <f t="shared" si="30"/>
        <v/>
      </c>
      <c r="Y39" s="367"/>
      <c r="Z39" s="367"/>
      <c r="AA39" s="173" t="str">
        <f t="shared" si="31"/>
        <v/>
      </c>
      <c r="AB39" s="174"/>
      <c r="AC39" s="228"/>
      <c r="AD39" s="229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403" t="s">
        <v>398</v>
      </c>
      <c r="B40" s="236" t="s">
        <v>106</v>
      </c>
      <c r="C40" s="256">
        <v>7</v>
      </c>
      <c r="D40" s="243">
        <v>2.2999999999999998</v>
      </c>
      <c r="E40" s="243">
        <v>2.1</v>
      </c>
      <c r="F40" s="243">
        <v>0</v>
      </c>
      <c r="G40" s="243">
        <v>0</v>
      </c>
      <c r="H40" s="243">
        <v>2.5</v>
      </c>
      <c r="I40" s="257">
        <v>829.8</v>
      </c>
      <c r="J40" s="368" t="s">
        <v>165</v>
      </c>
      <c r="K40" s="358"/>
      <c r="L40" s="164"/>
      <c r="M40" s="368" t="s">
        <v>421</v>
      </c>
      <c r="N40" s="358"/>
      <c r="O40" s="164"/>
      <c r="P40" s="448" t="s">
        <v>312</v>
      </c>
      <c r="Q40" s="449"/>
      <c r="R40" s="164"/>
      <c r="S40" s="450" t="s">
        <v>343</v>
      </c>
      <c r="T40" s="451"/>
      <c r="U40" s="164"/>
      <c r="V40" s="433" t="s">
        <v>1</v>
      </c>
      <c r="W40" s="434"/>
      <c r="X40" s="164"/>
      <c r="Y40" s="304" t="s">
        <v>375</v>
      </c>
      <c r="Z40" s="205"/>
      <c r="AA40" s="164"/>
      <c r="AB40" s="165" t="s">
        <v>111</v>
      </c>
      <c r="AC40" s="225"/>
      <c r="AD40" s="398"/>
      <c r="AE40" s="109" t="str">
        <f t="shared" ref="AE40" si="110">A40</f>
        <v>i4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打拋干丁</v>
      </c>
      <c r="AI40" s="100" t="str">
        <f t="shared" ref="AI40" si="114">M41&amp;" "&amp;M42&amp;" "&amp;M43&amp;" "&amp;M44&amp;" "&amp;M45&amp;" "&amp;M46</f>
        <v xml:space="preserve">豆干 冷凍菜豆(莢) 九層塔 胡蘿蔔 大番茄 </v>
      </c>
      <c r="AJ40" s="100" t="str">
        <f t="shared" ref="AJ40" si="115">P40</f>
        <v>鮮菇凍腐</v>
      </c>
      <c r="AK40" s="100" t="str">
        <f t="shared" ref="AK40" si="116">P41&amp;" "&amp;P42&amp;" "&amp;P43&amp;" "&amp;P44&amp;" "&amp;P45&amp;" "&amp;P46</f>
        <v xml:space="preserve">凍豆腐 杏鮑菇 乾香菇 薑 胡蘿蔔 </v>
      </c>
      <c r="AL40" s="100" t="str">
        <f t="shared" ref="AL40" si="117">S40</f>
        <v>蛋酥白菜</v>
      </c>
      <c r="AM40" s="100" t="str">
        <f t="shared" ref="AM40" si="118">S41&amp;" "&amp;S42&amp;" "&amp;S43&amp;" "&amp;S44&amp;" "&amp;S45&amp;" "&amp;S46</f>
        <v xml:space="preserve">結球白菜 胡蘿蔔 雞蛋 薑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珍珠奶茶</v>
      </c>
      <c r="AQ40" s="100" t="str">
        <f t="shared" ref="AQ40" si="122">Y41&amp;" "&amp;Y42&amp;" "&amp;Y43&amp;" "&amp;Y44&amp;" "&amp;Y45&amp;" "&amp;Y46</f>
        <v xml:space="preserve">粉圓 紅砂糖 紅茶包 奶粉  </v>
      </c>
      <c r="AR40" s="100" t="str">
        <f>AB40</f>
        <v>點心</v>
      </c>
      <c r="AS40" s="100">
        <f>AC40</f>
        <v>0</v>
      </c>
      <c r="AT40" s="101">
        <f t="shared" ref="AT40" si="123">C40</f>
        <v>7</v>
      </c>
      <c r="AU40" s="101">
        <f t="shared" ref="AU40" si="124">H40</f>
        <v>2.5</v>
      </c>
      <c r="AV40" s="101">
        <f t="shared" ref="AV40" si="125">E40</f>
        <v>2.1</v>
      </c>
      <c r="AW40" s="101">
        <f t="shared" ref="AW40" si="126">D40</f>
        <v>2.2999999999999998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829.8</v>
      </c>
    </row>
    <row r="41" spans="1:52" s="80" customFormat="1" ht="15" customHeight="1">
      <c r="A41" s="404"/>
      <c r="B41" s="236"/>
      <c r="C41" s="258"/>
      <c r="D41" s="247"/>
      <c r="E41" s="247"/>
      <c r="F41" s="247"/>
      <c r="G41" s="247"/>
      <c r="H41" s="247"/>
      <c r="I41" s="259"/>
      <c r="J41" s="224" t="s">
        <v>114</v>
      </c>
      <c r="K41" s="224">
        <v>7</v>
      </c>
      <c r="L41" s="167" t="str">
        <f t="shared" ref="L41:L42" si="130">IF(K41,"公斤","")</f>
        <v>公斤</v>
      </c>
      <c r="M41" s="224" t="s">
        <v>204</v>
      </c>
      <c r="N41" s="224">
        <v>6</v>
      </c>
      <c r="O41" s="167" t="str">
        <f t="shared" ref="O41" si="131">IF(N41,"公斤","")</f>
        <v>公斤</v>
      </c>
      <c r="P41" s="306" t="s">
        <v>258</v>
      </c>
      <c r="Q41" s="232">
        <v>5</v>
      </c>
      <c r="R41" s="167" t="str">
        <f t="shared" ref="R41" si="132">IF(Q41,"公斤","")</f>
        <v>公斤</v>
      </c>
      <c r="S41" s="232" t="s">
        <v>155</v>
      </c>
      <c r="T41" s="232">
        <v>6</v>
      </c>
      <c r="U41" s="167" t="str">
        <f t="shared" ref="U41" si="133">IF(T41,"公斤","")</f>
        <v>公斤</v>
      </c>
      <c r="V41" s="171" t="s">
        <v>71</v>
      </c>
      <c r="W41" s="171">
        <v>7</v>
      </c>
      <c r="X41" s="167" t="str">
        <f t="shared" ref="X41" si="134">IF(W41,"公斤","")</f>
        <v>公斤</v>
      </c>
      <c r="Y41" s="193" t="s">
        <v>376</v>
      </c>
      <c r="Z41" s="194">
        <v>3</v>
      </c>
      <c r="AA41" s="167" t="str">
        <f t="shared" ref="AA41" si="135">IF(Z41,"公斤","")</f>
        <v>公斤</v>
      </c>
      <c r="AB41" s="169" t="s">
        <v>111</v>
      </c>
      <c r="AC41" s="226"/>
      <c r="AD41" s="227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404"/>
      <c r="B42" s="236" t="s">
        <v>107</v>
      </c>
      <c r="C42" s="260">
        <v>7</v>
      </c>
      <c r="D42" s="251">
        <v>1.8</v>
      </c>
      <c r="E42" s="251">
        <v>1.5</v>
      </c>
      <c r="F42" s="251">
        <v>0</v>
      </c>
      <c r="G42" s="251">
        <v>0</v>
      </c>
      <c r="H42" s="251">
        <v>2.1</v>
      </c>
      <c r="I42" s="261">
        <v>767</v>
      </c>
      <c r="J42" s="224" t="s">
        <v>166</v>
      </c>
      <c r="K42" s="224">
        <v>3</v>
      </c>
      <c r="L42" s="167" t="str">
        <f t="shared" si="130"/>
        <v>公斤</v>
      </c>
      <c r="M42" s="69" t="s">
        <v>178</v>
      </c>
      <c r="N42" s="69">
        <v>3</v>
      </c>
      <c r="O42" s="167" t="str">
        <f t="shared" si="27"/>
        <v>公斤</v>
      </c>
      <c r="P42" s="232" t="s">
        <v>143</v>
      </c>
      <c r="Q42" s="232">
        <v>2</v>
      </c>
      <c r="R42" s="167" t="str">
        <f t="shared" si="28"/>
        <v>公斤</v>
      </c>
      <c r="S42" s="232" t="s">
        <v>117</v>
      </c>
      <c r="T42" s="232">
        <v>0.5</v>
      </c>
      <c r="U42" s="167" t="str">
        <f t="shared" si="29"/>
        <v>公斤</v>
      </c>
      <c r="V42" s="171" t="s">
        <v>120</v>
      </c>
      <c r="W42" s="171">
        <v>0.05</v>
      </c>
      <c r="X42" s="167" t="str">
        <f t="shared" si="30"/>
        <v>公斤</v>
      </c>
      <c r="Y42" s="193" t="s">
        <v>140</v>
      </c>
      <c r="Z42" s="194">
        <v>1</v>
      </c>
      <c r="AA42" s="167" t="str">
        <f t="shared" si="31"/>
        <v>公斤</v>
      </c>
      <c r="AB42" s="170"/>
      <c r="AC42" s="226"/>
      <c r="AD42" s="227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404"/>
      <c r="B43" s="236"/>
      <c r="C43" s="258"/>
      <c r="D43" s="247"/>
      <c r="E43" s="247"/>
      <c r="F43" s="247"/>
      <c r="G43" s="247"/>
      <c r="H43" s="247"/>
      <c r="I43" s="259"/>
      <c r="J43" s="224"/>
      <c r="K43" s="224"/>
      <c r="L43" s="167" t="str">
        <f t="shared" si="26"/>
        <v/>
      </c>
      <c r="M43" s="224" t="s">
        <v>126</v>
      </c>
      <c r="N43" s="224">
        <v>0.2</v>
      </c>
      <c r="O43" s="167" t="str">
        <f t="shared" si="27"/>
        <v>公斤</v>
      </c>
      <c r="P43" s="232" t="s">
        <v>141</v>
      </c>
      <c r="Q43" s="232">
        <v>0.01</v>
      </c>
      <c r="R43" s="167" t="str">
        <f t="shared" si="28"/>
        <v>公斤</v>
      </c>
      <c r="S43" s="232" t="s">
        <v>118</v>
      </c>
      <c r="T43" s="232">
        <v>1.8</v>
      </c>
      <c r="U43" s="167" t="str">
        <f t="shared" si="29"/>
        <v>公斤</v>
      </c>
      <c r="V43" s="171"/>
      <c r="W43" s="171"/>
      <c r="X43" s="167" t="str">
        <f t="shared" si="30"/>
        <v/>
      </c>
      <c r="Y43" s="193" t="s">
        <v>377</v>
      </c>
      <c r="Z43" s="194"/>
      <c r="AA43" s="167" t="str">
        <f t="shared" si="31"/>
        <v/>
      </c>
      <c r="AB43" s="170"/>
      <c r="AC43" s="226"/>
      <c r="AD43" s="227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404"/>
      <c r="B44" s="236"/>
      <c r="C44" s="258"/>
      <c r="D44" s="247"/>
      <c r="E44" s="247"/>
      <c r="F44" s="247"/>
      <c r="G44" s="247"/>
      <c r="H44" s="247"/>
      <c r="I44" s="259"/>
      <c r="J44" s="224"/>
      <c r="K44" s="224"/>
      <c r="L44" s="167" t="str">
        <f t="shared" si="26"/>
        <v/>
      </c>
      <c r="M44" s="224" t="s">
        <v>117</v>
      </c>
      <c r="N44" s="224">
        <v>1</v>
      </c>
      <c r="O44" s="167" t="str">
        <f t="shared" si="27"/>
        <v>公斤</v>
      </c>
      <c r="P44" s="224" t="s">
        <v>120</v>
      </c>
      <c r="Q44" s="224">
        <v>0.05</v>
      </c>
      <c r="R44" s="167" t="str">
        <f t="shared" si="28"/>
        <v>公斤</v>
      </c>
      <c r="S44" s="224" t="s">
        <v>120</v>
      </c>
      <c r="T44" s="224">
        <v>0.05</v>
      </c>
      <c r="U44" s="167" t="str">
        <f t="shared" si="29"/>
        <v>公斤</v>
      </c>
      <c r="V44" s="171"/>
      <c r="W44" s="171"/>
      <c r="X44" s="167" t="str">
        <f t="shared" si="30"/>
        <v/>
      </c>
      <c r="Y44" s="324" t="s">
        <v>378</v>
      </c>
      <c r="Z44" s="325">
        <v>1</v>
      </c>
      <c r="AA44" s="167" t="str">
        <f t="shared" si="31"/>
        <v>公斤</v>
      </c>
      <c r="AB44" s="170"/>
      <c r="AC44" s="226"/>
      <c r="AD44" s="227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404"/>
      <c r="B45" s="236"/>
      <c r="C45" s="258"/>
      <c r="D45" s="247"/>
      <c r="E45" s="247"/>
      <c r="F45" s="247"/>
      <c r="G45" s="247"/>
      <c r="H45" s="247"/>
      <c r="I45" s="259"/>
      <c r="J45" s="224"/>
      <c r="K45" s="224"/>
      <c r="L45" s="167" t="str">
        <f t="shared" si="26"/>
        <v/>
      </c>
      <c r="M45" s="224" t="s">
        <v>282</v>
      </c>
      <c r="N45" s="224">
        <v>1</v>
      </c>
      <c r="O45" s="167" t="str">
        <f t="shared" si="27"/>
        <v>公斤</v>
      </c>
      <c r="P45" s="232" t="s">
        <v>117</v>
      </c>
      <c r="Q45" s="232">
        <v>0.5</v>
      </c>
      <c r="R45" s="167" t="str">
        <f t="shared" si="28"/>
        <v>公斤</v>
      </c>
      <c r="S45" s="300"/>
      <c r="T45" s="300"/>
      <c r="U45" s="167" t="str">
        <f t="shared" si="29"/>
        <v/>
      </c>
      <c r="V45" s="171"/>
      <c r="W45" s="171"/>
      <c r="X45" s="167" t="str">
        <f t="shared" si="30"/>
        <v/>
      </c>
      <c r="Y45" s="300"/>
      <c r="Z45" s="300"/>
      <c r="AA45" s="167" t="str">
        <f t="shared" si="31"/>
        <v/>
      </c>
      <c r="AB45" s="170"/>
      <c r="AC45" s="226"/>
      <c r="AD45" s="227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405"/>
      <c r="B46" s="237"/>
      <c r="C46" s="262"/>
      <c r="D46" s="263"/>
      <c r="E46" s="263"/>
      <c r="F46" s="263"/>
      <c r="G46" s="263"/>
      <c r="H46" s="263"/>
      <c r="I46" s="264"/>
      <c r="J46" s="367"/>
      <c r="K46" s="367"/>
      <c r="L46" s="173" t="str">
        <f t="shared" si="26"/>
        <v/>
      </c>
      <c r="M46" s="367"/>
      <c r="N46" s="367"/>
      <c r="O46" s="173" t="str">
        <f t="shared" si="27"/>
        <v/>
      </c>
      <c r="P46" s="367"/>
      <c r="Q46" s="367"/>
      <c r="R46" s="173" t="str">
        <f t="shared" si="28"/>
        <v/>
      </c>
      <c r="S46" s="378"/>
      <c r="T46" s="378"/>
      <c r="U46" s="173" t="str">
        <f t="shared" si="29"/>
        <v/>
      </c>
      <c r="V46" s="220"/>
      <c r="W46" s="220"/>
      <c r="X46" s="173" t="str">
        <f t="shared" si="30"/>
        <v/>
      </c>
      <c r="Y46" s="378"/>
      <c r="Z46" s="378"/>
      <c r="AA46" s="173" t="str">
        <f t="shared" si="31"/>
        <v/>
      </c>
      <c r="AB46" s="174"/>
      <c r="AC46" s="228"/>
      <c r="AD46" s="229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403" t="s">
        <v>399</v>
      </c>
      <c r="B47" s="236" t="s">
        <v>106</v>
      </c>
      <c r="C47" s="256">
        <v>6</v>
      </c>
      <c r="D47" s="243">
        <v>2.2000000000000002</v>
      </c>
      <c r="E47" s="243">
        <v>2</v>
      </c>
      <c r="F47" s="243">
        <v>0</v>
      </c>
      <c r="G47" s="243">
        <v>0</v>
      </c>
      <c r="H47" s="243">
        <v>2.5</v>
      </c>
      <c r="I47" s="257">
        <v>754</v>
      </c>
      <c r="J47" s="368" t="s">
        <v>186</v>
      </c>
      <c r="K47" s="358"/>
      <c r="L47" s="164"/>
      <c r="M47" s="352" t="s">
        <v>422</v>
      </c>
      <c r="N47" s="358"/>
      <c r="O47" s="164"/>
      <c r="P47" s="368" t="s">
        <v>226</v>
      </c>
      <c r="Q47" s="358"/>
      <c r="R47" s="164"/>
      <c r="S47" s="375" t="s">
        <v>458</v>
      </c>
      <c r="T47" s="376"/>
      <c r="U47" s="164"/>
      <c r="V47" s="433" t="s">
        <v>1</v>
      </c>
      <c r="W47" s="434"/>
      <c r="X47" s="164"/>
      <c r="Y47" s="368" t="s">
        <v>144</v>
      </c>
      <c r="Z47" s="358"/>
      <c r="AA47" s="164"/>
      <c r="AB47" s="165" t="s">
        <v>111</v>
      </c>
      <c r="AC47" s="225" t="s">
        <v>139</v>
      </c>
      <c r="AD47" s="398"/>
      <c r="AE47" s="109" t="str">
        <f t="shared" ref="AE47" si="136">A47</f>
        <v>i5</v>
      </c>
      <c r="AF47" s="100" t="str">
        <f t="shared" ref="AF47" si="137">J47</f>
        <v>紅藜飯</v>
      </c>
      <c r="AG47" s="100" t="str">
        <f t="shared" ref="AG47" si="138">J48&amp;" "&amp;J49&amp;" "&amp;J50&amp;" "&amp;J51&amp;" "&amp;J52&amp;" "&amp;J53</f>
        <v xml:space="preserve">米 紅藜    </v>
      </c>
      <c r="AH47" s="100" t="str">
        <f t="shared" ref="AH47" si="139">M47</f>
        <v>香滷油腐</v>
      </c>
      <c r="AI47" s="100" t="str">
        <f t="shared" ref="AI47" si="140">M48&amp;" "&amp;M49&amp;" "&amp;M50&amp;" "&amp;M51&amp;" "&amp;M52&amp;" "&amp;M53</f>
        <v xml:space="preserve">油豆腐 胡蘿蔔 薑   </v>
      </c>
      <c r="AJ47" s="100" t="str">
        <f t="shared" ref="AJ47" si="141">P47</f>
        <v>關東煮</v>
      </c>
      <c r="AK47" s="100" t="str">
        <f t="shared" ref="AK47" si="142">P48&amp;" "&amp;P49&amp;" "&amp;P50&amp;" "&amp;P51&amp;" "&amp;P52&amp;" "&amp;P53</f>
        <v xml:space="preserve">凍豆腐 白蘿蔔 玉米 胡蘿蔔 素黑輪 </v>
      </c>
      <c r="AL47" s="100" t="str">
        <f t="shared" ref="AL47" si="143">S47</f>
        <v>沙茶寬粉</v>
      </c>
      <c r="AM47" s="100" t="str">
        <f t="shared" ref="AM47" si="144">S48&amp;" "&amp;S49&amp;" "&amp;S50&amp;" "&amp;S51&amp;" "&amp;S52&amp;" "&amp;S53</f>
        <v>寬粉 時蔬 乾木耳 薑 素沙茶醬 素絞肉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時瓜湯</v>
      </c>
      <c r="AQ47" s="100" t="str">
        <f t="shared" ref="AQ47" si="148">Y48&amp;" "&amp;Y49&amp;" "&amp;Y50&amp;" "&amp;Y51&amp;" "&amp;Y52&amp;" "&amp;Y53</f>
        <v xml:space="preserve">時瓜 胡蘿蔔 薑 素羊肉  </v>
      </c>
      <c r="AR47" s="100" t="str">
        <f>AB47</f>
        <v>點心</v>
      </c>
      <c r="AS47" s="100" t="str">
        <f>AC47</f>
        <v>有機豆奶</v>
      </c>
      <c r="AT47" s="101">
        <f t="shared" ref="AT47" si="149">C47</f>
        <v>6</v>
      </c>
      <c r="AU47" s="101">
        <f t="shared" ref="AU47" si="150">H47</f>
        <v>2.5</v>
      </c>
      <c r="AV47" s="101">
        <f t="shared" ref="AV47" si="151">E47</f>
        <v>2</v>
      </c>
      <c r="AW47" s="101">
        <f t="shared" ref="AW47" si="152">D47</f>
        <v>2.2000000000000002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754</v>
      </c>
    </row>
    <row r="48" spans="1:52" s="80" customFormat="1" ht="15" customHeight="1">
      <c r="A48" s="404"/>
      <c r="B48" s="236"/>
      <c r="C48" s="258"/>
      <c r="D48" s="247"/>
      <c r="E48" s="247"/>
      <c r="F48" s="247"/>
      <c r="G48" s="247"/>
      <c r="H48" s="247"/>
      <c r="I48" s="259"/>
      <c r="J48" s="224" t="s">
        <v>114</v>
      </c>
      <c r="K48" s="224">
        <v>10</v>
      </c>
      <c r="L48" s="167" t="str">
        <f t="shared" ref="L48:L49" si="156">IF(K48,"公斤","")</f>
        <v>公斤</v>
      </c>
      <c r="M48" s="221" t="s">
        <v>248</v>
      </c>
      <c r="N48" s="221">
        <v>8</v>
      </c>
      <c r="O48" s="167" t="str">
        <f t="shared" ref="O48" si="157">IF(N48,"公斤","")</f>
        <v>公斤</v>
      </c>
      <c r="P48" s="224" t="s">
        <v>145</v>
      </c>
      <c r="Q48" s="224">
        <v>2.7</v>
      </c>
      <c r="R48" s="167" t="str">
        <f t="shared" ref="R48" si="158">IF(Q48,"公斤","")</f>
        <v>公斤</v>
      </c>
      <c r="S48" s="300" t="s">
        <v>345</v>
      </c>
      <c r="T48" s="300">
        <v>1.5</v>
      </c>
      <c r="U48" s="167" t="str">
        <f t="shared" ref="U48" si="159">IF(T48,"公斤","")</f>
        <v>公斤</v>
      </c>
      <c r="V48" s="171" t="s">
        <v>71</v>
      </c>
      <c r="W48" s="171">
        <v>7</v>
      </c>
      <c r="X48" s="167" t="str">
        <f t="shared" ref="X48" si="160">IF(W48,"公斤","")</f>
        <v>公斤</v>
      </c>
      <c r="Y48" s="224" t="s">
        <v>122</v>
      </c>
      <c r="Z48" s="224">
        <v>4</v>
      </c>
      <c r="AA48" s="167" t="str">
        <f t="shared" ref="AA48" si="161">IF(Z48,"公斤","")</f>
        <v>公斤</v>
      </c>
      <c r="AB48" s="169" t="s">
        <v>111</v>
      </c>
      <c r="AC48" s="226" t="s">
        <v>139</v>
      </c>
      <c r="AD48" s="227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404"/>
      <c r="B49" s="236" t="s">
        <v>107</v>
      </c>
      <c r="C49" s="260">
        <v>5.2</v>
      </c>
      <c r="D49" s="251">
        <v>1.8</v>
      </c>
      <c r="E49" s="251">
        <v>1.7</v>
      </c>
      <c r="F49" s="251">
        <v>0</v>
      </c>
      <c r="G49" s="251">
        <v>0</v>
      </c>
      <c r="H49" s="251">
        <v>2</v>
      </c>
      <c r="I49" s="261">
        <v>638.5</v>
      </c>
      <c r="J49" s="224" t="s">
        <v>187</v>
      </c>
      <c r="K49" s="224">
        <v>0.1</v>
      </c>
      <c r="L49" s="167" t="str">
        <f t="shared" si="156"/>
        <v>公斤</v>
      </c>
      <c r="M49" s="221" t="s">
        <v>153</v>
      </c>
      <c r="N49" s="171">
        <v>0.5</v>
      </c>
      <c r="O49" s="167" t="str">
        <f t="shared" si="27"/>
        <v>公斤</v>
      </c>
      <c r="P49" s="224" t="s">
        <v>121</v>
      </c>
      <c r="Q49" s="224">
        <v>3</v>
      </c>
      <c r="R49" s="167" t="str">
        <f t="shared" si="28"/>
        <v>公斤</v>
      </c>
      <c r="S49" s="300" t="s">
        <v>1</v>
      </c>
      <c r="T49" s="300">
        <v>3</v>
      </c>
      <c r="U49" s="167" t="str">
        <f t="shared" si="29"/>
        <v>公斤</v>
      </c>
      <c r="V49" s="171" t="s">
        <v>120</v>
      </c>
      <c r="W49" s="171">
        <v>0.05</v>
      </c>
      <c r="X49" s="167" t="str">
        <f t="shared" si="30"/>
        <v>公斤</v>
      </c>
      <c r="Y49" s="224" t="s">
        <v>117</v>
      </c>
      <c r="Z49" s="224">
        <v>0.5</v>
      </c>
      <c r="AA49" s="167" t="str">
        <f t="shared" si="31"/>
        <v>公斤</v>
      </c>
      <c r="AB49" s="170"/>
      <c r="AC49" s="226"/>
      <c r="AD49" s="227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404"/>
      <c r="B50" s="236"/>
      <c r="C50" s="258"/>
      <c r="D50" s="247"/>
      <c r="E50" s="247"/>
      <c r="F50" s="247"/>
      <c r="G50" s="247"/>
      <c r="H50" s="247"/>
      <c r="I50" s="259"/>
      <c r="J50" s="224"/>
      <c r="K50" s="224"/>
      <c r="L50" s="167" t="str">
        <f t="shared" si="26"/>
        <v/>
      </c>
      <c r="M50" s="171" t="s">
        <v>120</v>
      </c>
      <c r="N50" s="171">
        <v>0.05</v>
      </c>
      <c r="O50" s="167" t="str">
        <f t="shared" si="27"/>
        <v>公斤</v>
      </c>
      <c r="P50" s="224" t="s">
        <v>227</v>
      </c>
      <c r="Q50" s="224">
        <v>1.5</v>
      </c>
      <c r="R50" s="167" t="str">
        <f t="shared" si="28"/>
        <v>公斤</v>
      </c>
      <c r="S50" s="300" t="s">
        <v>119</v>
      </c>
      <c r="T50" s="300">
        <v>0.01</v>
      </c>
      <c r="U50" s="167" t="str">
        <f t="shared" si="29"/>
        <v>公斤</v>
      </c>
      <c r="V50" s="171"/>
      <c r="W50" s="171"/>
      <c r="X50" s="167" t="str">
        <f t="shared" si="30"/>
        <v/>
      </c>
      <c r="Y50" s="224" t="s">
        <v>120</v>
      </c>
      <c r="Z50" s="224">
        <v>0.05</v>
      </c>
      <c r="AA50" s="167" t="str">
        <f t="shared" si="31"/>
        <v>公斤</v>
      </c>
      <c r="AB50" s="170"/>
      <c r="AC50" s="226"/>
      <c r="AD50" s="227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404"/>
      <c r="B51" s="236"/>
      <c r="C51" s="258"/>
      <c r="D51" s="247"/>
      <c r="E51" s="247"/>
      <c r="F51" s="247"/>
      <c r="G51" s="247"/>
      <c r="H51" s="247"/>
      <c r="I51" s="259"/>
      <c r="J51" s="224"/>
      <c r="K51" s="224"/>
      <c r="L51" s="167" t="str">
        <f t="shared" si="26"/>
        <v/>
      </c>
      <c r="M51" s="171"/>
      <c r="N51" s="171"/>
      <c r="O51" s="167" t="str">
        <f t="shared" si="27"/>
        <v/>
      </c>
      <c r="P51" s="224" t="s">
        <v>117</v>
      </c>
      <c r="Q51" s="224">
        <v>1</v>
      </c>
      <c r="R51" s="167" t="str">
        <f t="shared" si="28"/>
        <v>公斤</v>
      </c>
      <c r="S51" s="224" t="s">
        <v>120</v>
      </c>
      <c r="T51" s="224">
        <v>0.05</v>
      </c>
      <c r="U51" s="167" t="str">
        <f t="shared" si="29"/>
        <v>公斤</v>
      </c>
      <c r="V51" s="171"/>
      <c r="W51" s="171"/>
      <c r="X51" s="167" t="str">
        <f t="shared" si="30"/>
        <v/>
      </c>
      <c r="Y51" s="224" t="s">
        <v>250</v>
      </c>
      <c r="Z51" s="224">
        <v>1</v>
      </c>
      <c r="AA51" s="167" t="str">
        <f t="shared" si="31"/>
        <v>公斤</v>
      </c>
      <c r="AB51" s="170"/>
      <c r="AC51" s="226"/>
      <c r="AD51" s="227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404"/>
      <c r="B52" s="236"/>
      <c r="C52" s="258"/>
      <c r="D52" s="247"/>
      <c r="E52" s="247"/>
      <c r="F52" s="247"/>
      <c r="G52" s="247"/>
      <c r="H52" s="247"/>
      <c r="I52" s="259"/>
      <c r="J52" s="224"/>
      <c r="K52" s="224"/>
      <c r="L52" s="167" t="str">
        <f t="shared" si="26"/>
        <v/>
      </c>
      <c r="M52" s="171"/>
      <c r="N52" s="171"/>
      <c r="O52" s="167" t="str">
        <f t="shared" si="27"/>
        <v/>
      </c>
      <c r="P52" s="224" t="s">
        <v>446</v>
      </c>
      <c r="Q52" s="224">
        <v>1</v>
      </c>
      <c r="R52" s="167" t="str">
        <f t="shared" si="28"/>
        <v>公斤</v>
      </c>
      <c r="S52" s="300" t="s">
        <v>245</v>
      </c>
      <c r="T52" s="300"/>
      <c r="U52" s="167" t="str">
        <f t="shared" si="29"/>
        <v/>
      </c>
      <c r="V52" s="171"/>
      <c r="W52" s="171"/>
      <c r="X52" s="167" t="str">
        <f t="shared" si="30"/>
        <v/>
      </c>
      <c r="Y52" s="224"/>
      <c r="Z52" s="224"/>
      <c r="AA52" s="167" t="str">
        <f t="shared" si="31"/>
        <v/>
      </c>
      <c r="AB52" s="170"/>
      <c r="AC52" s="226"/>
      <c r="AD52" s="227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405"/>
      <c r="B53" s="237"/>
      <c r="C53" s="262"/>
      <c r="D53" s="263"/>
      <c r="E53" s="263"/>
      <c r="F53" s="263"/>
      <c r="G53" s="263"/>
      <c r="H53" s="263"/>
      <c r="I53" s="264"/>
      <c r="J53" s="367"/>
      <c r="K53" s="367"/>
      <c r="L53" s="173" t="str">
        <f t="shared" si="26"/>
        <v/>
      </c>
      <c r="M53" s="356"/>
      <c r="N53" s="356"/>
      <c r="O53" s="173" t="str">
        <f t="shared" si="27"/>
        <v/>
      </c>
      <c r="P53" s="367"/>
      <c r="Q53" s="367"/>
      <c r="R53" s="173" t="str">
        <f t="shared" si="28"/>
        <v/>
      </c>
      <c r="S53" s="312" t="s">
        <v>429</v>
      </c>
      <c r="T53" s="312">
        <v>0.6</v>
      </c>
      <c r="U53" s="173" t="str">
        <f t="shared" si="29"/>
        <v>公斤</v>
      </c>
      <c r="V53" s="220"/>
      <c r="W53" s="220"/>
      <c r="X53" s="173" t="str">
        <f t="shared" si="30"/>
        <v/>
      </c>
      <c r="Y53" s="367"/>
      <c r="Z53" s="367"/>
      <c r="AA53" s="173" t="str">
        <f t="shared" si="31"/>
        <v/>
      </c>
      <c r="AB53" s="174"/>
      <c r="AC53" s="228"/>
      <c r="AD53" s="229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403" t="s">
        <v>400</v>
      </c>
      <c r="B54" s="236" t="s">
        <v>106</v>
      </c>
      <c r="C54" s="256">
        <v>5.6</v>
      </c>
      <c r="D54" s="243">
        <v>2</v>
      </c>
      <c r="E54" s="243">
        <v>2</v>
      </c>
      <c r="F54" s="243">
        <v>0</v>
      </c>
      <c r="G54" s="243">
        <v>0</v>
      </c>
      <c r="H54" s="243">
        <v>2</v>
      </c>
      <c r="I54" s="257">
        <v>679.2</v>
      </c>
      <c r="J54" s="368" t="s">
        <v>152</v>
      </c>
      <c r="K54" s="358"/>
      <c r="L54" s="164"/>
      <c r="M54" s="368" t="s">
        <v>423</v>
      </c>
      <c r="N54" s="358"/>
      <c r="O54" s="164"/>
      <c r="P54" s="304" t="s">
        <v>313</v>
      </c>
      <c r="Q54" s="305"/>
      <c r="R54" s="164"/>
      <c r="S54" s="450" t="s">
        <v>459</v>
      </c>
      <c r="T54" s="451"/>
      <c r="U54" s="164"/>
      <c r="V54" s="435" t="s">
        <v>138</v>
      </c>
      <c r="W54" s="436"/>
      <c r="X54" s="164"/>
      <c r="Y54" s="368" t="s">
        <v>472</v>
      </c>
      <c r="Z54" s="358"/>
      <c r="AA54" s="164"/>
      <c r="AB54" s="165" t="s">
        <v>111</v>
      </c>
      <c r="AC54" s="225"/>
      <c r="AD54" s="398"/>
      <c r="AE54" s="109" t="str">
        <f t="shared" ref="AE54" si="162">A54</f>
        <v>j1</v>
      </c>
      <c r="AF54" s="100" t="str">
        <f t="shared" ref="AF54" si="163">J54</f>
        <v>白米飯</v>
      </c>
      <c r="AG54" s="100" t="str">
        <f t="shared" ref="AG54" si="164">J55&amp;" "&amp;J56&amp;" "&amp;J57&amp;" "&amp;J58&amp;" "&amp;J59&amp;" "&amp;J60</f>
        <v xml:space="preserve">米     </v>
      </c>
      <c r="AH54" s="100" t="str">
        <f t="shared" ref="AH54" si="165">M54</f>
        <v>回鍋若片</v>
      </c>
      <c r="AI54" s="100" t="str">
        <f t="shared" ref="AI54" si="166">M55&amp;" "&amp;M56&amp;" "&amp;M57&amp;" "&amp;M58&amp;" "&amp;M59&amp;" "&amp;M60</f>
        <v xml:space="preserve">素肉片 時蔬 胡蘿蔔 冷凍毛豆仁 薑 </v>
      </c>
      <c r="AJ54" s="100" t="str">
        <f t="shared" ref="AJ54" si="167">P54</f>
        <v>蛋香時瓜</v>
      </c>
      <c r="AK54" s="100" t="str">
        <f t="shared" ref="AK54" si="168">P55&amp;" "&amp;P56&amp;" "&amp;P57&amp;" "&amp;P58&amp;" "&amp;P59&amp;" "&amp;P60</f>
        <v xml:space="preserve">雞蛋 時瓜 胡蘿蔔 薑 素火腿 </v>
      </c>
      <c r="AL54" s="100" t="str">
        <f t="shared" ref="AL54" si="169">S54</f>
        <v>炸薯條</v>
      </c>
      <c r="AM54" s="100" t="str">
        <f t="shared" ref="AM54" si="170">S55&amp;" "&amp;S56&amp;" "&amp;S57&amp;" "&amp;S58&amp;" "&amp;S59&amp;" "&amp;S60</f>
        <v xml:space="preserve">馬鈴薯條     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時蔬湯</v>
      </c>
      <c r="AQ54" s="100" t="str">
        <f t="shared" ref="AQ54" si="174">Y55&amp;" "&amp;Y56&amp;" "&amp;Y57&amp;" "&amp;Y58&amp;" "&amp;Y59&amp;" "&amp;Y60</f>
        <v xml:space="preserve">時蔬 薑 枸杞 素羊肉  </v>
      </c>
      <c r="AR54" s="100" t="str">
        <f>AB54</f>
        <v>點心</v>
      </c>
      <c r="AS54" s="100">
        <f>AC54</f>
        <v>0</v>
      </c>
      <c r="AT54" s="101">
        <f t="shared" ref="AT54" si="175">C54</f>
        <v>5.6</v>
      </c>
      <c r="AU54" s="101">
        <f t="shared" ref="AU54" si="176">H54</f>
        <v>2</v>
      </c>
      <c r="AV54" s="101">
        <f t="shared" ref="AV54" si="177">E54</f>
        <v>2</v>
      </c>
      <c r="AW54" s="101">
        <f t="shared" ref="AW54" si="178">D54</f>
        <v>2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679.2</v>
      </c>
    </row>
    <row r="55" spans="1:52" s="80" customFormat="1" ht="15" customHeight="1">
      <c r="A55" s="404"/>
      <c r="B55" s="236"/>
      <c r="C55" s="258"/>
      <c r="D55" s="247"/>
      <c r="E55" s="247"/>
      <c r="F55" s="247"/>
      <c r="G55" s="247"/>
      <c r="H55" s="247"/>
      <c r="I55" s="259"/>
      <c r="J55" s="224" t="s">
        <v>114</v>
      </c>
      <c r="K55" s="224">
        <v>10</v>
      </c>
      <c r="L55" s="167" t="str">
        <f t="shared" ref="L55:L60" si="182">IF(K55,"公斤","")</f>
        <v>公斤</v>
      </c>
      <c r="M55" s="224" t="s">
        <v>424</v>
      </c>
      <c r="N55" s="224">
        <v>1.2</v>
      </c>
      <c r="O55" s="167" t="str">
        <f t="shared" ref="O55:O60" si="183">IF(N55,"公斤","")</f>
        <v>公斤</v>
      </c>
      <c r="P55" s="306" t="s">
        <v>118</v>
      </c>
      <c r="Q55" s="306">
        <v>2</v>
      </c>
      <c r="R55" s="167" t="str">
        <f t="shared" ref="R55:R60" si="184">IF(Q55,"公斤","")</f>
        <v>公斤</v>
      </c>
      <c r="S55" s="232" t="s">
        <v>215</v>
      </c>
      <c r="T55" s="232">
        <v>5.5</v>
      </c>
      <c r="U55" s="167" t="str">
        <f t="shared" ref="U55:U60" si="185">IF(T55,"公斤","")</f>
        <v>公斤</v>
      </c>
      <c r="V55" s="166" t="s">
        <v>14</v>
      </c>
      <c r="W55" s="166">
        <v>7</v>
      </c>
      <c r="X55" s="167" t="str">
        <f t="shared" ref="X55:X60" si="186">IF(W55,"公斤","")</f>
        <v>公斤</v>
      </c>
      <c r="Y55" s="224" t="s">
        <v>1</v>
      </c>
      <c r="Z55" s="224">
        <v>3</v>
      </c>
      <c r="AA55" s="167" t="str">
        <f t="shared" ref="AA55:AA60" si="187">IF(Z55,"公斤","")</f>
        <v>公斤</v>
      </c>
      <c r="AB55" s="169" t="s">
        <v>111</v>
      </c>
      <c r="AC55" s="226"/>
      <c r="AD55" s="227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404"/>
      <c r="B56" s="236" t="s">
        <v>107</v>
      </c>
      <c r="C56" s="260">
        <v>5</v>
      </c>
      <c r="D56" s="251">
        <v>2</v>
      </c>
      <c r="E56" s="251">
        <v>2</v>
      </c>
      <c r="F56" s="251">
        <v>0</v>
      </c>
      <c r="G56" s="251">
        <v>0</v>
      </c>
      <c r="H56" s="251">
        <v>2</v>
      </c>
      <c r="I56" s="261">
        <v>636.5</v>
      </c>
      <c r="J56" s="224"/>
      <c r="K56" s="224"/>
      <c r="L56" s="167" t="str">
        <f t="shared" si="182"/>
        <v/>
      </c>
      <c r="M56" s="224" t="s">
        <v>1</v>
      </c>
      <c r="N56" s="224">
        <v>3</v>
      </c>
      <c r="O56" s="167" t="str">
        <f t="shared" si="183"/>
        <v>公斤</v>
      </c>
      <c r="P56" s="306" t="s">
        <v>185</v>
      </c>
      <c r="Q56" s="306">
        <v>5</v>
      </c>
      <c r="R56" s="167" t="str">
        <f t="shared" si="184"/>
        <v>公斤</v>
      </c>
      <c r="S56" s="224"/>
      <c r="T56" s="224"/>
      <c r="U56" s="167" t="str">
        <f t="shared" si="185"/>
        <v/>
      </c>
      <c r="V56" s="166" t="s">
        <v>137</v>
      </c>
      <c r="W56" s="166">
        <v>0.05</v>
      </c>
      <c r="X56" s="167" t="str">
        <f t="shared" si="186"/>
        <v>公斤</v>
      </c>
      <c r="Y56" s="224" t="s">
        <v>120</v>
      </c>
      <c r="Z56" s="224">
        <v>0.05</v>
      </c>
      <c r="AA56" s="167" t="str">
        <f t="shared" si="187"/>
        <v>公斤</v>
      </c>
      <c r="AB56" s="170"/>
      <c r="AC56" s="226"/>
      <c r="AD56" s="227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404"/>
      <c r="B57" s="236"/>
      <c r="C57" s="258"/>
      <c r="D57" s="247"/>
      <c r="E57" s="247"/>
      <c r="F57" s="247"/>
      <c r="G57" s="247"/>
      <c r="H57" s="247"/>
      <c r="I57" s="259"/>
      <c r="J57" s="224"/>
      <c r="K57" s="224"/>
      <c r="L57" s="167" t="str">
        <f t="shared" si="182"/>
        <v/>
      </c>
      <c r="M57" s="224" t="s">
        <v>117</v>
      </c>
      <c r="N57" s="224">
        <v>1</v>
      </c>
      <c r="O57" s="167" t="str">
        <f t="shared" si="183"/>
        <v>公斤</v>
      </c>
      <c r="P57" s="232" t="s">
        <v>117</v>
      </c>
      <c r="Q57" s="232">
        <v>0.5</v>
      </c>
      <c r="R57" s="167" t="str">
        <f t="shared" si="184"/>
        <v>公斤</v>
      </c>
      <c r="S57" s="224"/>
      <c r="T57" s="224"/>
      <c r="U57" s="167" t="str">
        <f t="shared" si="185"/>
        <v/>
      </c>
      <c r="V57" s="166"/>
      <c r="W57" s="166"/>
      <c r="X57" s="167" t="str">
        <f t="shared" si="186"/>
        <v/>
      </c>
      <c r="Y57" s="224" t="s">
        <v>230</v>
      </c>
      <c r="Z57" s="224"/>
      <c r="AA57" s="167" t="str">
        <f t="shared" si="187"/>
        <v/>
      </c>
      <c r="AB57" s="170"/>
      <c r="AC57" s="226"/>
      <c r="AD57" s="227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404"/>
      <c r="B58" s="236"/>
      <c r="C58" s="258"/>
      <c r="D58" s="247"/>
      <c r="E58" s="247"/>
      <c r="F58" s="247"/>
      <c r="G58" s="247"/>
      <c r="H58" s="247"/>
      <c r="I58" s="259"/>
      <c r="J58" s="224"/>
      <c r="K58" s="224"/>
      <c r="L58" s="167" t="str">
        <f t="shared" si="182"/>
        <v/>
      </c>
      <c r="M58" s="224" t="s">
        <v>341</v>
      </c>
      <c r="N58" s="224">
        <v>1</v>
      </c>
      <c r="O58" s="167" t="str">
        <f t="shared" si="183"/>
        <v>公斤</v>
      </c>
      <c r="P58" s="224" t="s">
        <v>120</v>
      </c>
      <c r="Q58" s="224">
        <v>0.05</v>
      </c>
      <c r="R58" s="167" t="str">
        <f t="shared" si="184"/>
        <v>公斤</v>
      </c>
      <c r="S58" s="224"/>
      <c r="T58" s="224"/>
      <c r="U58" s="167" t="str">
        <f t="shared" si="185"/>
        <v/>
      </c>
      <c r="V58" s="166"/>
      <c r="W58" s="166"/>
      <c r="X58" s="167" t="str">
        <f t="shared" si="186"/>
        <v/>
      </c>
      <c r="Y58" s="224" t="s">
        <v>250</v>
      </c>
      <c r="Z58" s="224">
        <v>0.5</v>
      </c>
      <c r="AA58" s="167" t="str">
        <f t="shared" si="187"/>
        <v>公斤</v>
      </c>
      <c r="AB58" s="170"/>
      <c r="AC58" s="226"/>
      <c r="AD58" s="227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404"/>
      <c r="B59" s="236"/>
      <c r="C59" s="258"/>
      <c r="D59" s="247"/>
      <c r="E59" s="247"/>
      <c r="F59" s="247"/>
      <c r="G59" s="247"/>
      <c r="H59" s="247"/>
      <c r="I59" s="259"/>
      <c r="J59" s="224"/>
      <c r="K59" s="224"/>
      <c r="L59" s="167" t="str">
        <f t="shared" si="182"/>
        <v/>
      </c>
      <c r="M59" s="224" t="s">
        <v>120</v>
      </c>
      <c r="N59" s="224">
        <v>0.05</v>
      </c>
      <c r="O59" s="167" t="str">
        <f t="shared" si="183"/>
        <v>公斤</v>
      </c>
      <c r="P59" s="224" t="s">
        <v>246</v>
      </c>
      <c r="Q59" s="224">
        <v>2</v>
      </c>
      <c r="R59" s="167" t="str">
        <f t="shared" si="184"/>
        <v>公斤</v>
      </c>
      <c r="S59" s="224"/>
      <c r="T59" s="224"/>
      <c r="U59" s="167" t="str">
        <f t="shared" si="185"/>
        <v/>
      </c>
      <c r="V59" s="166"/>
      <c r="W59" s="166"/>
      <c r="X59" s="167" t="str">
        <f t="shared" si="186"/>
        <v/>
      </c>
      <c r="Y59" s="224"/>
      <c r="Z59" s="224"/>
      <c r="AA59" s="167" t="str">
        <f t="shared" si="187"/>
        <v/>
      </c>
      <c r="AB59" s="170"/>
      <c r="AC59" s="226"/>
      <c r="AD59" s="227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405"/>
      <c r="B60" s="237"/>
      <c r="C60" s="262"/>
      <c r="D60" s="263"/>
      <c r="E60" s="263"/>
      <c r="F60" s="263"/>
      <c r="G60" s="263"/>
      <c r="H60" s="263"/>
      <c r="I60" s="264"/>
      <c r="J60" s="367"/>
      <c r="K60" s="367"/>
      <c r="L60" s="167" t="str">
        <f t="shared" si="182"/>
        <v/>
      </c>
      <c r="M60" s="367"/>
      <c r="N60" s="367"/>
      <c r="O60" s="167" t="str">
        <f t="shared" si="183"/>
        <v/>
      </c>
      <c r="P60" s="367"/>
      <c r="Q60" s="367"/>
      <c r="R60" s="167" t="str">
        <f t="shared" si="184"/>
        <v/>
      </c>
      <c r="S60" s="367"/>
      <c r="T60" s="367"/>
      <c r="U60" s="167" t="str">
        <f t="shared" si="185"/>
        <v/>
      </c>
      <c r="V60" s="172"/>
      <c r="W60" s="172"/>
      <c r="X60" s="167" t="str">
        <f t="shared" si="186"/>
        <v/>
      </c>
      <c r="Y60" s="367"/>
      <c r="Z60" s="367"/>
      <c r="AA60" s="167" t="str">
        <f t="shared" si="187"/>
        <v/>
      </c>
      <c r="AB60" s="196"/>
      <c r="AC60" s="228"/>
      <c r="AD60" s="229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403" t="s">
        <v>401</v>
      </c>
      <c r="B61" s="236" t="s">
        <v>106</v>
      </c>
      <c r="C61" s="256">
        <v>5</v>
      </c>
      <c r="D61" s="243">
        <v>2.5</v>
      </c>
      <c r="E61" s="243">
        <v>2</v>
      </c>
      <c r="F61" s="243">
        <v>0</v>
      </c>
      <c r="G61" s="243">
        <v>0</v>
      </c>
      <c r="H61" s="243">
        <v>3</v>
      </c>
      <c r="I61" s="257">
        <v>732</v>
      </c>
      <c r="J61" s="368" t="s">
        <v>165</v>
      </c>
      <c r="K61" s="358"/>
      <c r="L61" s="164"/>
      <c r="M61" s="375" t="s">
        <v>425</v>
      </c>
      <c r="N61" s="376"/>
      <c r="O61" s="164"/>
      <c r="P61" s="310" t="s">
        <v>314</v>
      </c>
      <c r="Q61" s="311"/>
      <c r="R61" s="164"/>
      <c r="S61" s="368" t="s">
        <v>460</v>
      </c>
      <c r="T61" s="358"/>
      <c r="U61" s="164"/>
      <c r="V61" s="433" t="s">
        <v>1</v>
      </c>
      <c r="W61" s="434"/>
      <c r="X61" s="164"/>
      <c r="Y61" s="388" t="s">
        <v>473</v>
      </c>
      <c r="Z61" s="311"/>
      <c r="AA61" s="164"/>
      <c r="AB61" s="165" t="s">
        <v>111</v>
      </c>
      <c r="AC61" s="225"/>
      <c r="AD61" s="398"/>
      <c r="AE61" s="109" t="str">
        <f t="shared" ref="AE61" si="188">A61</f>
        <v>j2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香炸豆包</v>
      </c>
      <c r="AI61" s="100" t="str">
        <f t="shared" ref="AI61" si="192">M62&amp;" "&amp;M63&amp;" "&amp;M64&amp;" "&amp;M65&amp;" "&amp;M66&amp;" "&amp;M67</f>
        <v xml:space="preserve">豆包     </v>
      </c>
      <c r="AJ61" s="100" t="str">
        <f t="shared" ref="AJ61" si="193">P61</f>
        <v>番茄蛋豆腐</v>
      </c>
      <c r="AK61" s="100" t="str">
        <f t="shared" ref="AK61" si="194">P62&amp;" "&amp;P63&amp;" "&amp;P64&amp;" "&amp;P65&amp;" "&amp;P66&amp;" "&amp;P67</f>
        <v xml:space="preserve">豆腐 大番茄 蛋 薑  </v>
      </c>
      <c r="AL61" s="100" t="str">
        <f t="shared" ref="AL61" si="195">S61</f>
        <v>鮮燴時蔬</v>
      </c>
      <c r="AM61" s="100" t="str">
        <f t="shared" ref="AM61" si="196">S62&amp;" "&amp;S63&amp;" "&amp;S64&amp;" "&amp;S65&amp;" "&amp;S66&amp;" "&amp;S67</f>
        <v xml:space="preserve">冷凍玉米筍 素肉片 脆筍 秀珍菇 薑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味噌海芽湯</v>
      </c>
      <c r="AQ61" s="100" t="str">
        <f t="shared" ref="AQ61" si="200">Y62&amp;" "&amp;Y63&amp;" "&amp;Y64&amp;" "&amp;Y65&amp;" "&amp;Y66&amp;" "&amp;Y67</f>
        <v xml:space="preserve">乾裙帶菜 味噌 白蘿蔔 薑  </v>
      </c>
      <c r="AR61" s="100" t="str">
        <f>AB61</f>
        <v>點心</v>
      </c>
      <c r="AS61" s="100">
        <f>AC61</f>
        <v>0</v>
      </c>
      <c r="AT61" s="101">
        <f t="shared" ref="AT61" si="201">C61</f>
        <v>5</v>
      </c>
      <c r="AU61" s="101">
        <f t="shared" ref="AU61" si="202">H61</f>
        <v>3</v>
      </c>
      <c r="AV61" s="101">
        <f t="shared" ref="AV61" si="203">E61</f>
        <v>2</v>
      </c>
      <c r="AW61" s="101">
        <f t="shared" ref="AW61" si="204">D61</f>
        <v>2.5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732</v>
      </c>
    </row>
    <row r="62" spans="1:52" s="80" customFormat="1" ht="15" customHeight="1">
      <c r="A62" s="404"/>
      <c r="B62" s="236"/>
      <c r="C62" s="258"/>
      <c r="D62" s="247"/>
      <c r="E62" s="247"/>
      <c r="F62" s="247"/>
      <c r="G62" s="247"/>
      <c r="H62" s="247"/>
      <c r="I62" s="259"/>
      <c r="J62" s="224" t="s">
        <v>114</v>
      </c>
      <c r="K62" s="224">
        <v>7</v>
      </c>
      <c r="L62" s="167" t="str">
        <f t="shared" ref="L62:L67" si="208">IF(K62,"公斤","")</f>
        <v>公斤</v>
      </c>
      <c r="M62" s="300" t="s">
        <v>128</v>
      </c>
      <c r="N62" s="300">
        <v>6</v>
      </c>
      <c r="O62" s="167" t="str">
        <f t="shared" ref="O62:O67" si="209">IF(N62,"公斤","")</f>
        <v>公斤</v>
      </c>
      <c r="P62" s="300" t="s">
        <v>315</v>
      </c>
      <c r="Q62" s="300">
        <v>1.5</v>
      </c>
      <c r="R62" s="167" t="str">
        <f t="shared" ref="R62:R67" si="210">IF(Q62,"公斤","")</f>
        <v>公斤</v>
      </c>
      <c r="S62" s="300" t="s">
        <v>347</v>
      </c>
      <c r="T62" s="224">
        <v>2</v>
      </c>
      <c r="U62" s="167" t="str">
        <f t="shared" ref="U62:U67" si="211">IF(T62,"公斤","")</f>
        <v>公斤</v>
      </c>
      <c r="V62" s="171" t="s">
        <v>71</v>
      </c>
      <c r="W62" s="171">
        <v>7</v>
      </c>
      <c r="X62" s="167" t="str">
        <f t="shared" ref="X62:X67" si="212">IF(W62,"公斤","")</f>
        <v>公斤</v>
      </c>
      <c r="Y62" s="282" t="s">
        <v>214</v>
      </c>
      <c r="Z62" s="282">
        <v>0.1</v>
      </c>
      <c r="AA62" s="167" t="str">
        <f t="shared" ref="AA62:AA67" si="213">IF(Z62,"公斤","")</f>
        <v>公斤</v>
      </c>
      <c r="AB62" s="169" t="s">
        <v>111</v>
      </c>
      <c r="AC62" s="226"/>
      <c r="AD62" s="227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404"/>
      <c r="B63" s="236" t="s">
        <v>107</v>
      </c>
      <c r="C63" s="260">
        <v>5</v>
      </c>
      <c r="D63" s="251">
        <v>2</v>
      </c>
      <c r="E63" s="251">
        <v>1.5</v>
      </c>
      <c r="F63" s="251">
        <v>0</v>
      </c>
      <c r="G63" s="251">
        <v>0</v>
      </c>
      <c r="H63" s="251">
        <v>2.6</v>
      </c>
      <c r="I63" s="261">
        <v>667.7</v>
      </c>
      <c r="J63" s="224" t="s">
        <v>166</v>
      </c>
      <c r="K63" s="224">
        <v>3</v>
      </c>
      <c r="L63" s="167" t="str">
        <f t="shared" si="208"/>
        <v>公斤</v>
      </c>
      <c r="M63" s="300"/>
      <c r="N63" s="300"/>
      <c r="O63" s="167" t="str">
        <f t="shared" si="209"/>
        <v/>
      </c>
      <c r="P63" s="300" t="s">
        <v>282</v>
      </c>
      <c r="Q63" s="300">
        <v>3.5</v>
      </c>
      <c r="R63" s="167" t="str">
        <f t="shared" si="210"/>
        <v>公斤</v>
      </c>
      <c r="S63" s="224" t="s">
        <v>424</v>
      </c>
      <c r="T63" s="224">
        <v>0.5</v>
      </c>
      <c r="U63" s="167" t="str">
        <f t="shared" si="211"/>
        <v>公斤</v>
      </c>
      <c r="V63" s="171" t="s">
        <v>120</v>
      </c>
      <c r="W63" s="171">
        <v>0.05</v>
      </c>
      <c r="X63" s="167" t="str">
        <f t="shared" si="212"/>
        <v>公斤</v>
      </c>
      <c r="Y63" s="282" t="s">
        <v>147</v>
      </c>
      <c r="Z63" s="282">
        <v>1</v>
      </c>
      <c r="AA63" s="167" t="str">
        <f t="shared" si="213"/>
        <v>公斤</v>
      </c>
      <c r="AB63" s="170"/>
      <c r="AC63" s="226"/>
      <c r="AD63" s="227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404"/>
      <c r="B64" s="236"/>
      <c r="C64" s="258"/>
      <c r="D64" s="247"/>
      <c r="E64" s="247"/>
      <c r="F64" s="247"/>
      <c r="G64" s="247"/>
      <c r="H64" s="247"/>
      <c r="I64" s="259"/>
      <c r="J64" s="224"/>
      <c r="K64" s="224"/>
      <c r="L64" s="167" t="str">
        <f t="shared" si="208"/>
        <v/>
      </c>
      <c r="M64" s="377"/>
      <c r="N64" s="300"/>
      <c r="O64" s="167" t="str">
        <f t="shared" si="209"/>
        <v/>
      </c>
      <c r="P64" s="300" t="s">
        <v>219</v>
      </c>
      <c r="Q64" s="300">
        <v>2</v>
      </c>
      <c r="R64" s="167" t="str">
        <f t="shared" si="210"/>
        <v>公斤</v>
      </c>
      <c r="S64" s="224" t="s">
        <v>211</v>
      </c>
      <c r="T64" s="224">
        <v>1.5</v>
      </c>
      <c r="U64" s="167" t="str">
        <f t="shared" si="211"/>
        <v>公斤</v>
      </c>
      <c r="V64" s="171"/>
      <c r="W64" s="171"/>
      <c r="X64" s="167" t="str">
        <f t="shared" si="212"/>
        <v/>
      </c>
      <c r="Y64" s="282" t="s">
        <v>121</v>
      </c>
      <c r="Z64" s="282">
        <v>4</v>
      </c>
      <c r="AA64" s="167" t="str">
        <f t="shared" si="213"/>
        <v>公斤</v>
      </c>
      <c r="AB64" s="170"/>
      <c r="AC64" s="226"/>
      <c r="AD64" s="227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404"/>
      <c r="B65" s="236"/>
      <c r="C65" s="258"/>
      <c r="D65" s="247"/>
      <c r="E65" s="247"/>
      <c r="F65" s="247"/>
      <c r="G65" s="247"/>
      <c r="H65" s="247"/>
      <c r="I65" s="259"/>
      <c r="J65" s="224"/>
      <c r="K65" s="224"/>
      <c r="L65" s="167" t="str">
        <f t="shared" si="208"/>
        <v/>
      </c>
      <c r="M65" s="377"/>
      <c r="N65" s="300"/>
      <c r="O65" s="167" t="str">
        <f t="shared" si="209"/>
        <v/>
      </c>
      <c r="P65" s="224" t="s">
        <v>120</v>
      </c>
      <c r="Q65" s="224">
        <v>0.05</v>
      </c>
      <c r="R65" s="167" t="str">
        <f t="shared" si="210"/>
        <v>公斤</v>
      </c>
      <c r="S65" s="224" t="s">
        <v>461</v>
      </c>
      <c r="T65" s="224">
        <v>1.5</v>
      </c>
      <c r="U65" s="167" t="str">
        <f t="shared" si="211"/>
        <v>公斤</v>
      </c>
      <c r="V65" s="171"/>
      <c r="W65" s="171"/>
      <c r="X65" s="167" t="str">
        <f t="shared" si="212"/>
        <v/>
      </c>
      <c r="Y65" s="282" t="s">
        <v>120</v>
      </c>
      <c r="Z65" s="282">
        <v>0.05</v>
      </c>
      <c r="AA65" s="167" t="str">
        <f t="shared" si="213"/>
        <v>公斤</v>
      </c>
      <c r="AB65" s="170"/>
      <c r="AC65" s="226"/>
      <c r="AD65" s="227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404"/>
      <c r="B66" s="236"/>
      <c r="C66" s="258"/>
      <c r="D66" s="247"/>
      <c r="E66" s="247"/>
      <c r="F66" s="247"/>
      <c r="G66" s="247"/>
      <c r="H66" s="247"/>
      <c r="I66" s="259"/>
      <c r="J66" s="224"/>
      <c r="K66" s="224"/>
      <c r="L66" s="167" t="str">
        <f t="shared" si="208"/>
        <v/>
      </c>
      <c r="M66" s="377"/>
      <c r="N66" s="300"/>
      <c r="O66" s="167" t="str">
        <f t="shared" si="209"/>
        <v/>
      </c>
      <c r="P66" s="300"/>
      <c r="Q66" s="300"/>
      <c r="R66" s="167" t="str">
        <f t="shared" si="210"/>
        <v/>
      </c>
      <c r="S66" s="224" t="s">
        <v>120</v>
      </c>
      <c r="T66" s="224">
        <v>0.05</v>
      </c>
      <c r="U66" s="167" t="str">
        <f t="shared" si="211"/>
        <v>公斤</v>
      </c>
      <c r="V66" s="171"/>
      <c r="W66" s="171"/>
      <c r="X66" s="167" t="str">
        <f t="shared" si="212"/>
        <v/>
      </c>
      <c r="Y66" s="224"/>
      <c r="Z66" s="224"/>
      <c r="AA66" s="167" t="str">
        <f t="shared" si="213"/>
        <v/>
      </c>
      <c r="AB66" s="170"/>
      <c r="AC66" s="226"/>
      <c r="AD66" s="227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405"/>
      <c r="B67" s="237"/>
      <c r="C67" s="262"/>
      <c r="D67" s="263"/>
      <c r="E67" s="263"/>
      <c r="F67" s="263"/>
      <c r="G67" s="263"/>
      <c r="H67" s="263"/>
      <c r="I67" s="264"/>
      <c r="J67" s="367"/>
      <c r="K67" s="367"/>
      <c r="L67" s="173" t="str">
        <f t="shared" si="208"/>
        <v/>
      </c>
      <c r="M67" s="378"/>
      <c r="N67" s="378"/>
      <c r="O67" s="173" t="str">
        <f t="shared" si="209"/>
        <v/>
      </c>
      <c r="P67" s="378"/>
      <c r="Q67" s="378"/>
      <c r="R67" s="173" t="str">
        <f t="shared" si="210"/>
        <v/>
      </c>
      <c r="S67" s="367"/>
      <c r="T67" s="367"/>
      <c r="U67" s="173" t="str">
        <f t="shared" si="211"/>
        <v/>
      </c>
      <c r="V67" s="220"/>
      <c r="W67" s="220"/>
      <c r="X67" s="173" t="str">
        <f t="shared" si="212"/>
        <v/>
      </c>
      <c r="Y67" s="367"/>
      <c r="Z67" s="367"/>
      <c r="AA67" s="173" t="str">
        <f t="shared" si="213"/>
        <v/>
      </c>
      <c r="AB67" s="174"/>
      <c r="AC67" s="228"/>
      <c r="AD67" s="229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403" t="s">
        <v>402</v>
      </c>
      <c r="B68" s="236" t="s">
        <v>106</v>
      </c>
      <c r="C68" s="256">
        <v>5.3</v>
      </c>
      <c r="D68" s="243">
        <v>2.5</v>
      </c>
      <c r="E68" s="243">
        <v>2.2000000000000002</v>
      </c>
      <c r="F68" s="243">
        <v>0</v>
      </c>
      <c r="G68" s="243">
        <v>0</v>
      </c>
      <c r="H68" s="243">
        <v>2.9</v>
      </c>
      <c r="I68" s="257">
        <v>756.3</v>
      </c>
      <c r="J68" s="310" t="s">
        <v>269</v>
      </c>
      <c r="K68" s="311"/>
      <c r="L68" s="197"/>
      <c r="M68" s="310" t="s">
        <v>426</v>
      </c>
      <c r="N68" s="311"/>
      <c r="O68" s="197"/>
      <c r="P68" s="385" t="s">
        <v>146</v>
      </c>
      <c r="Q68" s="386"/>
      <c r="R68" s="197"/>
      <c r="S68" s="450" t="s">
        <v>349</v>
      </c>
      <c r="T68" s="451"/>
      <c r="U68" s="197"/>
      <c r="V68" s="433" t="s">
        <v>1</v>
      </c>
      <c r="W68" s="434"/>
      <c r="X68" s="197"/>
      <c r="Y68" s="310" t="s">
        <v>381</v>
      </c>
      <c r="Z68" s="311"/>
      <c r="AA68" s="197"/>
      <c r="AB68" s="198" t="s">
        <v>111</v>
      </c>
      <c r="AC68" s="225"/>
      <c r="AD68" s="398"/>
      <c r="AE68" s="109" t="str">
        <f t="shared" ref="AE68" si="214">A68</f>
        <v>j3</v>
      </c>
      <c r="AF68" s="100" t="str">
        <f t="shared" ref="AF68" si="215">J68</f>
        <v>滷肉飯</v>
      </c>
      <c r="AG68" s="100" t="str">
        <f t="shared" ref="AG68" si="216">J69&amp;" "&amp;J70&amp;" "&amp;J71&amp;" "&amp;J72&amp;" "&amp;J73&amp;" "&amp;J74</f>
        <v xml:space="preserve">米     </v>
      </c>
      <c r="AH68" s="100" t="str">
        <f t="shared" ref="AH68" si="217">M68</f>
        <v>麵輪油腐</v>
      </c>
      <c r="AI68" s="100" t="str">
        <f t="shared" ref="AI68" si="218">M69&amp;" "&amp;M70&amp;" "&amp;M71&amp;" "&amp;M72&amp;" "&amp;M73&amp;" "&amp;M74</f>
        <v xml:space="preserve">麵輪 油豆腐 鵪鶉蛋   </v>
      </c>
      <c r="AJ68" s="100" t="str">
        <f t="shared" ref="AJ68" si="219">P68</f>
        <v>香滷筍干</v>
      </c>
      <c r="AK68" s="100" t="str">
        <f t="shared" ref="AK68" si="220">P69&amp;" "&amp;P70&amp;" "&amp;P71&amp;" "&amp;P72&amp;" "&amp;P73&amp;" "&amp;P74</f>
        <v xml:space="preserve">麻竹筍干 酸菜    </v>
      </c>
      <c r="AL68" s="100" t="str">
        <f t="shared" ref="AL68" si="221">S68</f>
        <v>開陽白菜</v>
      </c>
      <c r="AM68" s="100" t="str">
        <f t="shared" ref="AM68" si="222">S69&amp;" "&amp;S70&amp;" "&amp;S71&amp;" "&amp;S72&amp;" "&amp;S73&amp;" "&amp;S74</f>
        <v xml:space="preserve">結球白菜 胡蘿蔔 雞蛋  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魚丸蘿蔔湯</v>
      </c>
      <c r="AQ68" s="100" t="str">
        <f t="shared" ref="AQ68" si="226">Y69&amp;" "&amp;Y70&amp;" "&amp;Y71&amp;" "&amp;Y72&amp;" "&amp;Y73&amp;" "&amp;Y74</f>
        <v xml:space="preserve">白蘿蔔 芹菜 素丸 薑  </v>
      </c>
      <c r="AR68" s="100" t="str">
        <f>AB68</f>
        <v>點心</v>
      </c>
      <c r="AS68" s="100">
        <f>AC68</f>
        <v>0</v>
      </c>
      <c r="AT68" s="101">
        <f t="shared" ref="AT68" si="227">C68</f>
        <v>5.3</v>
      </c>
      <c r="AU68" s="101">
        <f t="shared" ref="AU68" si="228">H68</f>
        <v>2.9</v>
      </c>
      <c r="AV68" s="101">
        <f t="shared" ref="AV68" si="229">E68</f>
        <v>2.2000000000000002</v>
      </c>
      <c r="AW68" s="101">
        <f t="shared" ref="AW68" si="230">D68</f>
        <v>2.5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756.3</v>
      </c>
    </row>
    <row r="69" spans="1:52" s="80" customFormat="1" ht="15" customHeight="1">
      <c r="A69" s="404"/>
      <c r="B69" s="236"/>
      <c r="C69" s="258"/>
      <c r="D69" s="247"/>
      <c r="E69" s="247"/>
      <c r="F69" s="247"/>
      <c r="G69" s="247"/>
      <c r="H69" s="247"/>
      <c r="I69" s="259"/>
      <c r="J69" s="366" t="s">
        <v>114</v>
      </c>
      <c r="K69" s="300">
        <v>10</v>
      </c>
      <c r="L69" s="167" t="str">
        <f t="shared" ref="L69:L74" si="234">IF(K69,"公斤","")</f>
        <v>公斤</v>
      </c>
      <c r="M69" s="300" t="s">
        <v>183</v>
      </c>
      <c r="N69" s="300">
        <v>5</v>
      </c>
      <c r="O69" s="167" t="str">
        <f t="shared" ref="O69:O74" si="235">IF(N69,"公斤","")</f>
        <v>公斤</v>
      </c>
      <c r="P69" s="238" t="s">
        <v>157</v>
      </c>
      <c r="Q69" s="238">
        <v>5</v>
      </c>
      <c r="R69" s="167" t="str">
        <f t="shared" ref="R69:R74" si="236">IF(Q69,"公斤","")</f>
        <v>公斤</v>
      </c>
      <c r="S69" s="232" t="s">
        <v>155</v>
      </c>
      <c r="T69" s="232">
        <v>6</v>
      </c>
      <c r="U69" s="167" t="str">
        <f t="shared" ref="U69:U74" si="237">IF(T69,"公斤","")</f>
        <v>公斤</v>
      </c>
      <c r="V69" s="171" t="s">
        <v>71</v>
      </c>
      <c r="W69" s="171">
        <v>7</v>
      </c>
      <c r="X69" s="167" t="str">
        <f t="shared" ref="X69:X74" si="238">IF(W69,"公斤","")</f>
        <v>公斤</v>
      </c>
      <c r="Y69" s="300" t="s">
        <v>121</v>
      </c>
      <c r="Z69" s="300">
        <v>2.5</v>
      </c>
      <c r="AA69" s="167" t="str">
        <f t="shared" ref="AA69:AA74" si="239">IF(Z69,"公斤","")</f>
        <v>公斤</v>
      </c>
      <c r="AB69" s="169" t="s">
        <v>111</v>
      </c>
      <c r="AC69" s="226"/>
      <c r="AD69" s="227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404"/>
      <c r="B70" s="236" t="s">
        <v>107</v>
      </c>
      <c r="C70" s="260">
        <v>5.3</v>
      </c>
      <c r="D70" s="251">
        <v>2</v>
      </c>
      <c r="E70" s="251">
        <v>1.6</v>
      </c>
      <c r="F70" s="251">
        <v>0</v>
      </c>
      <c r="G70" s="251">
        <v>0</v>
      </c>
      <c r="H70" s="251">
        <v>2.4</v>
      </c>
      <c r="I70" s="261">
        <v>681.1</v>
      </c>
      <c r="J70" s="366"/>
      <c r="K70" s="300"/>
      <c r="L70" s="167" t="str">
        <f t="shared" si="234"/>
        <v/>
      </c>
      <c r="M70" s="300" t="s">
        <v>288</v>
      </c>
      <c r="N70" s="300">
        <v>2</v>
      </c>
      <c r="O70" s="167" t="str">
        <f t="shared" si="235"/>
        <v>公斤</v>
      </c>
      <c r="P70" s="238" t="s">
        <v>159</v>
      </c>
      <c r="Q70" s="238">
        <v>0.5</v>
      </c>
      <c r="R70" s="167" t="str">
        <f t="shared" si="236"/>
        <v>公斤</v>
      </c>
      <c r="S70" s="232" t="s">
        <v>117</v>
      </c>
      <c r="T70" s="232">
        <v>0.5</v>
      </c>
      <c r="U70" s="167" t="str">
        <f t="shared" si="237"/>
        <v>公斤</v>
      </c>
      <c r="V70" s="171" t="s">
        <v>120</v>
      </c>
      <c r="W70" s="171">
        <v>0.05</v>
      </c>
      <c r="X70" s="167" t="str">
        <f t="shared" si="238"/>
        <v>公斤</v>
      </c>
      <c r="Y70" s="300" t="s">
        <v>305</v>
      </c>
      <c r="Z70" s="300">
        <v>0.5</v>
      </c>
      <c r="AA70" s="167" t="str">
        <f t="shared" si="239"/>
        <v>公斤</v>
      </c>
      <c r="AB70" s="170"/>
      <c r="AC70" s="226"/>
      <c r="AD70" s="227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404"/>
      <c r="B71" s="236"/>
      <c r="C71" s="258"/>
      <c r="D71" s="247"/>
      <c r="E71" s="247"/>
      <c r="F71" s="247"/>
      <c r="G71" s="247"/>
      <c r="H71" s="247"/>
      <c r="I71" s="259"/>
      <c r="J71" s="224"/>
      <c r="K71" s="224"/>
      <c r="L71" s="167" t="str">
        <f t="shared" si="234"/>
        <v/>
      </c>
      <c r="M71" s="294" t="s">
        <v>290</v>
      </c>
      <c r="N71" s="294">
        <v>1.7</v>
      </c>
      <c r="O71" s="167" t="str">
        <f t="shared" si="235"/>
        <v>公斤</v>
      </c>
      <c r="P71" s="387"/>
      <c r="Q71" s="387"/>
      <c r="R71" s="167" t="str">
        <f t="shared" si="236"/>
        <v/>
      </c>
      <c r="S71" s="232" t="s">
        <v>118</v>
      </c>
      <c r="T71" s="232">
        <v>2.5</v>
      </c>
      <c r="U71" s="167" t="str">
        <f t="shared" si="237"/>
        <v>公斤</v>
      </c>
      <c r="V71" s="171"/>
      <c r="W71" s="171"/>
      <c r="X71" s="167" t="str">
        <f t="shared" si="238"/>
        <v/>
      </c>
      <c r="Y71" s="300" t="s">
        <v>474</v>
      </c>
      <c r="Z71" s="300">
        <v>1.5</v>
      </c>
      <c r="AA71" s="167" t="str">
        <f t="shared" si="239"/>
        <v>公斤</v>
      </c>
      <c r="AB71" s="170"/>
      <c r="AC71" s="226"/>
      <c r="AD71" s="227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404"/>
      <c r="B72" s="236"/>
      <c r="C72" s="258"/>
      <c r="D72" s="247"/>
      <c r="E72" s="247"/>
      <c r="F72" s="247"/>
      <c r="G72" s="247"/>
      <c r="H72" s="247"/>
      <c r="I72" s="259"/>
      <c r="J72" s="224"/>
      <c r="K72" s="224"/>
      <c r="L72" s="167" t="str">
        <f t="shared" si="234"/>
        <v/>
      </c>
      <c r="M72" s="224"/>
      <c r="N72" s="224"/>
      <c r="O72" s="167" t="str">
        <f t="shared" si="235"/>
        <v/>
      </c>
      <c r="P72" s="224"/>
      <c r="Q72" s="224"/>
      <c r="R72" s="167" t="str">
        <f t="shared" si="236"/>
        <v/>
      </c>
      <c r="S72" s="232"/>
      <c r="T72" s="232"/>
      <c r="U72" s="167" t="str">
        <f t="shared" si="237"/>
        <v/>
      </c>
      <c r="V72" s="171"/>
      <c r="W72" s="171"/>
      <c r="X72" s="167" t="str">
        <f t="shared" si="238"/>
        <v/>
      </c>
      <c r="Y72" s="300" t="s">
        <v>120</v>
      </c>
      <c r="Z72" s="300">
        <v>0.05</v>
      </c>
      <c r="AA72" s="167" t="str">
        <f t="shared" si="239"/>
        <v>公斤</v>
      </c>
      <c r="AB72" s="170"/>
      <c r="AC72" s="226"/>
      <c r="AD72" s="227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404"/>
      <c r="B73" s="236"/>
      <c r="C73" s="258"/>
      <c r="D73" s="247"/>
      <c r="E73" s="247"/>
      <c r="F73" s="247"/>
      <c r="G73" s="247"/>
      <c r="H73" s="247"/>
      <c r="I73" s="259"/>
      <c r="J73" s="224"/>
      <c r="K73" s="224"/>
      <c r="L73" s="167" t="str">
        <f t="shared" si="234"/>
        <v/>
      </c>
      <c r="M73" s="224"/>
      <c r="N73" s="224"/>
      <c r="O73" s="167" t="str">
        <f t="shared" si="235"/>
        <v/>
      </c>
      <c r="P73" s="224"/>
      <c r="Q73" s="224"/>
      <c r="R73" s="167" t="str">
        <f t="shared" si="236"/>
        <v/>
      </c>
      <c r="S73" s="224"/>
      <c r="T73" s="224"/>
      <c r="U73" s="167" t="str">
        <f t="shared" si="237"/>
        <v/>
      </c>
      <c r="V73" s="171"/>
      <c r="W73" s="171"/>
      <c r="X73" s="167" t="str">
        <f t="shared" si="238"/>
        <v/>
      </c>
      <c r="Y73" s="224"/>
      <c r="Z73" s="224"/>
      <c r="AA73" s="167" t="str">
        <f t="shared" si="239"/>
        <v/>
      </c>
      <c r="AB73" s="170"/>
      <c r="AC73" s="226"/>
      <c r="AD73" s="227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405"/>
      <c r="B74" s="237"/>
      <c r="C74" s="262"/>
      <c r="D74" s="263"/>
      <c r="E74" s="263"/>
      <c r="F74" s="263"/>
      <c r="G74" s="263"/>
      <c r="H74" s="263"/>
      <c r="I74" s="264"/>
      <c r="J74" s="367"/>
      <c r="K74" s="367"/>
      <c r="L74" s="173" t="str">
        <f t="shared" si="234"/>
        <v/>
      </c>
      <c r="M74" s="367"/>
      <c r="N74" s="367"/>
      <c r="O74" s="173" t="str">
        <f t="shared" si="235"/>
        <v/>
      </c>
      <c r="P74" s="367"/>
      <c r="Q74" s="367"/>
      <c r="R74" s="173" t="str">
        <f t="shared" si="236"/>
        <v/>
      </c>
      <c r="S74" s="367"/>
      <c r="T74" s="367"/>
      <c r="U74" s="173" t="str">
        <f t="shared" si="237"/>
        <v/>
      </c>
      <c r="V74" s="220"/>
      <c r="W74" s="220"/>
      <c r="X74" s="173" t="str">
        <f t="shared" si="238"/>
        <v/>
      </c>
      <c r="Y74" s="367"/>
      <c r="Z74" s="367"/>
      <c r="AA74" s="173" t="str">
        <f t="shared" si="239"/>
        <v/>
      </c>
      <c r="AB74" s="174"/>
      <c r="AC74" s="228"/>
      <c r="AD74" s="229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403" t="s">
        <v>403</v>
      </c>
      <c r="B75" s="236" t="s">
        <v>106</v>
      </c>
      <c r="C75" s="256">
        <v>5.0999999999999996</v>
      </c>
      <c r="D75" s="243">
        <v>2.7</v>
      </c>
      <c r="E75" s="243">
        <v>2</v>
      </c>
      <c r="F75" s="243">
        <v>0</v>
      </c>
      <c r="G75" s="243">
        <v>0</v>
      </c>
      <c r="H75" s="243">
        <v>3.4</v>
      </c>
      <c r="I75" s="257">
        <v>775.4</v>
      </c>
      <c r="J75" s="368" t="s">
        <v>165</v>
      </c>
      <c r="K75" s="358"/>
      <c r="L75" s="164"/>
      <c r="M75" s="368" t="s">
        <v>427</v>
      </c>
      <c r="N75" s="358"/>
      <c r="O75" s="164"/>
      <c r="P75" s="368" t="s">
        <v>221</v>
      </c>
      <c r="Q75" s="358"/>
      <c r="R75" s="164"/>
      <c r="S75" s="375" t="s">
        <v>462</v>
      </c>
      <c r="T75" s="376"/>
      <c r="U75" s="164"/>
      <c r="V75" s="433" t="s">
        <v>1</v>
      </c>
      <c r="W75" s="434"/>
      <c r="X75" s="164"/>
      <c r="Y75" s="368" t="s">
        <v>475</v>
      </c>
      <c r="Z75" s="358"/>
      <c r="AA75" s="164"/>
      <c r="AB75" s="165" t="s">
        <v>111</v>
      </c>
      <c r="AC75" s="225"/>
      <c r="AD75" s="398"/>
      <c r="AE75" s="109" t="str">
        <f t="shared" ref="AE75" si="240">A75</f>
        <v>j4</v>
      </c>
      <c r="AF75" s="100" t="str">
        <f t="shared" ref="AF75" si="241">J75</f>
        <v>糙米飯</v>
      </c>
      <c r="AG75" s="100" t="str">
        <f t="shared" ref="AG75" si="242">J76&amp;" "&amp;J77&amp;" "&amp;J78&amp;" "&amp;J79&amp;" "&amp;J80&amp;" "&amp;J81</f>
        <v xml:space="preserve">米 糙米    </v>
      </c>
      <c r="AH75" s="100" t="str">
        <f t="shared" ref="AH75" si="243">M75</f>
        <v>沙茶百頁</v>
      </c>
      <c r="AI75" s="100" t="str">
        <f t="shared" ref="AI75" si="244">M76&amp;" "&amp;M77&amp;" "&amp;M78&amp;" "&amp;M79&amp;" "&amp;M80&amp;" "&amp;M81</f>
        <v xml:space="preserve">百頁豆腐 脆筍 素沙茶醬 胡蘿蔔 薑 </v>
      </c>
      <c r="AJ75" s="100" t="str">
        <f t="shared" ref="AJ75" si="245">P75</f>
        <v>蔬香冬粉</v>
      </c>
      <c r="AK75" s="100" t="str">
        <f t="shared" ref="AK75" si="246">P76&amp;" "&amp;P77&amp;" "&amp;P78&amp;" "&amp;P79&amp;" "&amp;P80&amp;" "&amp;P81</f>
        <v xml:space="preserve">冬粉 素絞肉 時蔬 胡蘿蔔 乾木耳 </v>
      </c>
      <c r="AL75" s="100" t="str">
        <f t="shared" ref="AL75" si="247">S75</f>
        <v>素火腿炒蛋</v>
      </c>
      <c r="AM75" s="100" t="str">
        <f t="shared" ref="AM75" si="248">S76&amp;" "&amp;S77&amp;" "&amp;S78&amp;" "&amp;S79&amp;" "&amp;S80&amp;" "&amp;S81</f>
        <v xml:space="preserve">雞蛋 素火腿 薑 杏鮑菇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銀耳甜湯</v>
      </c>
      <c r="AQ75" s="100" t="str">
        <f t="shared" ref="AQ75" si="252">Y76&amp;" "&amp;Y77&amp;" "&amp;Y78&amp;" "&amp;Y79&amp;" "&amp;Y80&amp;" "&amp;Y81</f>
        <v xml:space="preserve">乾銀耳 紅砂糖 枸杞   </v>
      </c>
      <c r="AR75" s="100" t="str">
        <f>AB75</f>
        <v>點心</v>
      </c>
      <c r="AS75" s="100">
        <f>AC75</f>
        <v>0</v>
      </c>
      <c r="AT75" s="101">
        <f t="shared" ref="AT75" si="253">C75</f>
        <v>5.0999999999999996</v>
      </c>
      <c r="AU75" s="101">
        <f t="shared" ref="AU75" si="254">H75</f>
        <v>3.4</v>
      </c>
      <c r="AV75" s="101">
        <f t="shared" ref="AV75" si="255">E75</f>
        <v>2</v>
      </c>
      <c r="AW75" s="101">
        <f t="shared" ref="AW75" si="256">D75</f>
        <v>2.7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775.4</v>
      </c>
    </row>
    <row r="76" spans="1:52" s="80" customFormat="1" ht="15" customHeight="1">
      <c r="A76" s="404"/>
      <c r="B76" s="236"/>
      <c r="C76" s="258"/>
      <c r="D76" s="247"/>
      <c r="E76" s="247"/>
      <c r="F76" s="247"/>
      <c r="G76" s="247"/>
      <c r="H76" s="247"/>
      <c r="I76" s="259"/>
      <c r="J76" s="224" t="s">
        <v>114</v>
      </c>
      <c r="K76" s="224">
        <v>7</v>
      </c>
      <c r="L76" s="167" t="str">
        <f t="shared" ref="L76:L81" si="260">IF(K76,"公斤","")</f>
        <v>公斤</v>
      </c>
      <c r="M76" s="224" t="s">
        <v>184</v>
      </c>
      <c r="N76" s="224">
        <v>7</v>
      </c>
      <c r="O76" s="167" t="str">
        <f t="shared" ref="O76:O81" si="261">IF(N76,"公斤","")</f>
        <v>公斤</v>
      </c>
      <c r="P76" s="224" t="s">
        <v>176</v>
      </c>
      <c r="Q76" s="224">
        <v>1.2</v>
      </c>
      <c r="R76" s="167" t="str">
        <f t="shared" ref="R76:R81" si="262">IF(Q76,"公斤","")</f>
        <v>公斤</v>
      </c>
      <c r="S76" s="300" t="s">
        <v>118</v>
      </c>
      <c r="T76" s="300">
        <v>5.5</v>
      </c>
      <c r="U76" s="167" t="str">
        <f t="shared" ref="U76:U81" si="263">IF(T76,"公斤","")</f>
        <v>公斤</v>
      </c>
      <c r="V76" s="171" t="s">
        <v>71</v>
      </c>
      <c r="W76" s="171">
        <v>7</v>
      </c>
      <c r="X76" s="167" t="str">
        <f t="shared" ref="X76:X81" si="264">IF(W76,"公斤","")</f>
        <v>公斤</v>
      </c>
      <c r="Y76" s="224" t="s">
        <v>229</v>
      </c>
      <c r="Z76" s="224">
        <v>0.8</v>
      </c>
      <c r="AA76" s="167" t="str">
        <f t="shared" ref="AA76:AA81" si="265">IF(Z76,"公斤","")</f>
        <v>公斤</v>
      </c>
      <c r="AB76" s="169" t="s">
        <v>111</v>
      </c>
      <c r="AC76" s="226"/>
      <c r="AD76" s="227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404"/>
      <c r="B77" s="236" t="s">
        <v>107</v>
      </c>
      <c r="C77" s="260">
        <v>5.0999999999999996</v>
      </c>
      <c r="D77" s="251">
        <v>2</v>
      </c>
      <c r="E77" s="251">
        <v>1.9</v>
      </c>
      <c r="F77" s="251">
        <v>0</v>
      </c>
      <c r="G77" s="251">
        <v>0</v>
      </c>
      <c r="H77" s="251">
        <v>2.1</v>
      </c>
      <c r="I77" s="261">
        <v>648.79999999999995</v>
      </c>
      <c r="J77" s="224" t="s">
        <v>166</v>
      </c>
      <c r="K77" s="224">
        <v>3</v>
      </c>
      <c r="L77" s="167" t="str">
        <f t="shared" si="260"/>
        <v>公斤</v>
      </c>
      <c r="M77" s="300" t="s">
        <v>211</v>
      </c>
      <c r="N77" s="300">
        <v>3</v>
      </c>
      <c r="O77" s="167" t="str">
        <f t="shared" si="261"/>
        <v>公斤</v>
      </c>
      <c r="P77" s="224" t="s">
        <v>447</v>
      </c>
      <c r="Q77" s="224">
        <v>1</v>
      </c>
      <c r="R77" s="167" t="str">
        <f t="shared" si="262"/>
        <v>公斤</v>
      </c>
      <c r="S77" s="300" t="s">
        <v>246</v>
      </c>
      <c r="T77" s="300">
        <v>1</v>
      </c>
      <c r="U77" s="167" t="str">
        <f t="shared" si="263"/>
        <v>公斤</v>
      </c>
      <c r="V77" s="171" t="s">
        <v>120</v>
      </c>
      <c r="W77" s="171">
        <v>0.05</v>
      </c>
      <c r="X77" s="167" t="str">
        <f t="shared" si="264"/>
        <v>公斤</v>
      </c>
      <c r="Y77" s="224" t="s">
        <v>140</v>
      </c>
      <c r="Z77" s="224">
        <v>1</v>
      </c>
      <c r="AA77" s="167" t="str">
        <f t="shared" si="265"/>
        <v>公斤</v>
      </c>
      <c r="AB77" s="170"/>
      <c r="AC77" s="226"/>
      <c r="AD77" s="227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404"/>
      <c r="B78" s="236"/>
      <c r="C78" s="258"/>
      <c r="D78" s="247"/>
      <c r="E78" s="247"/>
      <c r="F78" s="247"/>
      <c r="G78" s="247"/>
      <c r="H78" s="247"/>
      <c r="I78" s="259"/>
      <c r="J78" s="224"/>
      <c r="K78" s="224"/>
      <c r="L78" s="167" t="str">
        <f t="shared" si="260"/>
        <v/>
      </c>
      <c r="M78" s="224" t="s">
        <v>245</v>
      </c>
      <c r="N78" s="224">
        <v>0.1</v>
      </c>
      <c r="O78" s="167" t="str">
        <f t="shared" si="261"/>
        <v>公斤</v>
      </c>
      <c r="P78" s="224" t="s">
        <v>1</v>
      </c>
      <c r="Q78" s="224">
        <v>3</v>
      </c>
      <c r="R78" s="167" t="str">
        <f t="shared" si="262"/>
        <v>公斤</v>
      </c>
      <c r="S78" s="300" t="s">
        <v>120</v>
      </c>
      <c r="T78" s="300">
        <v>0.05</v>
      </c>
      <c r="U78" s="167" t="str">
        <f t="shared" si="263"/>
        <v>公斤</v>
      </c>
      <c r="V78" s="171"/>
      <c r="W78" s="171"/>
      <c r="X78" s="167" t="str">
        <f t="shared" si="264"/>
        <v/>
      </c>
      <c r="Y78" s="224" t="s">
        <v>230</v>
      </c>
      <c r="Z78" s="224">
        <v>0.01</v>
      </c>
      <c r="AA78" s="167" t="str">
        <f t="shared" si="265"/>
        <v>公斤</v>
      </c>
      <c r="AB78" s="170"/>
      <c r="AC78" s="226"/>
      <c r="AD78" s="227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404"/>
      <c r="B79" s="236"/>
      <c r="C79" s="258"/>
      <c r="D79" s="247"/>
      <c r="E79" s="247"/>
      <c r="F79" s="247"/>
      <c r="G79" s="247"/>
      <c r="H79" s="247"/>
      <c r="I79" s="259"/>
      <c r="J79" s="224"/>
      <c r="K79" s="224"/>
      <c r="L79" s="167" t="str">
        <f t="shared" si="260"/>
        <v/>
      </c>
      <c r="M79" s="224" t="s">
        <v>117</v>
      </c>
      <c r="N79" s="224">
        <v>0.5</v>
      </c>
      <c r="O79" s="167" t="str">
        <f t="shared" si="261"/>
        <v>公斤</v>
      </c>
      <c r="P79" s="224" t="s">
        <v>117</v>
      </c>
      <c r="Q79" s="224">
        <v>1</v>
      </c>
      <c r="R79" s="167" t="str">
        <f t="shared" si="262"/>
        <v>公斤</v>
      </c>
      <c r="S79" s="300" t="s">
        <v>143</v>
      </c>
      <c r="T79" s="300">
        <v>1</v>
      </c>
      <c r="U79" s="167" t="str">
        <f t="shared" si="263"/>
        <v>公斤</v>
      </c>
      <c r="V79" s="171"/>
      <c r="W79" s="171"/>
      <c r="X79" s="167" t="str">
        <f t="shared" si="264"/>
        <v/>
      </c>
      <c r="Y79" s="224"/>
      <c r="Z79" s="224"/>
      <c r="AA79" s="167" t="str">
        <f t="shared" si="265"/>
        <v/>
      </c>
      <c r="AB79" s="170"/>
      <c r="AC79" s="226"/>
      <c r="AD79" s="227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404"/>
      <c r="B80" s="236"/>
      <c r="C80" s="258"/>
      <c r="D80" s="247"/>
      <c r="E80" s="247"/>
      <c r="F80" s="247"/>
      <c r="G80" s="247"/>
      <c r="H80" s="247"/>
      <c r="I80" s="259"/>
      <c r="J80" s="224"/>
      <c r="K80" s="224"/>
      <c r="L80" s="167" t="str">
        <f t="shared" si="260"/>
        <v/>
      </c>
      <c r="M80" s="224" t="s">
        <v>120</v>
      </c>
      <c r="N80" s="224">
        <v>0.05</v>
      </c>
      <c r="O80" s="167" t="str">
        <f t="shared" si="261"/>
        <v>公斤</v>
      </c>
      <c r="P80" s="224" t="s">
        <v>119</v>
      </c>
      <c r="Q80" s="224">
        <v>0.01</v>
      </c>
      <c r="R80" s="167" t="str">
        <f t="shared" si="262"/>
        <v>公斤</v>
      </c>
      <c r="S80" s="300"/>
      <c r="T80" s="300"/>
      <c r="U80" s="167" t="str">
        <f t="shared" si="263"/>
        <v/>
      </c>
      <c r="V80" s="171"/>
      <c r="W80" s="171"/>
      <c r="X80" s="167" t="str">
        <f t="shared" si="264"/>
        <v/>
      </c>
      <c r="Y80" s="224"/>
      <c r="Z80" s="224"/>
      <c r="AA80" s="167" t="str">
        <f t="shared" si="265"/>
        <v/>
      </c>
      <c r="AB80" s="170"/>
      <c r="AC80" s="226"/>
      <c r="AD80" s="227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405"/>
      <c r="B81" s="237"/>
      <c r="C81" s="262"/>
      <c r="D81" s="263"/>
      <c r="E81" s="263"/>
      <c r="F81" s="263"/>
      <c r="G81" s="263"/>
      <c r="H81" s="263"/>
      <c r="I81" s="264"/>
      <c r="J81" s="367"/>
      <c r="K81" s="367"/>
      <c r="L81" s="173" t="str">
        <f t="shared" si="260"/>
        <v/>
      </c>
      <c r="M81" s="367"/>
      <c r="N81" s="367"/>
      <c r="O81" s="173" t="str">
        <f t="shared" si="261"/>
        <v/>
      </c>
      <c r="P81" s="367"/>
      <c r="Q81" s="367"/>
      <c r="R81" s="173" t="str">
        <f t="shared" si="262"/>
        <v/>
      </c>
      <c r="S81" s="378"/>
      <c r="T81" s="378"/>
      <c r="U81" s="173" t="str">
        <f t="shared" si="263"/>
        <v/>
      </c>
      <c r="V81" s="220"/>
      <c r="W81" s="220"/>
      <c r="X81" s="173" t="str">
        <f t="shared" si="264"/>
        <v/>
      </c>
      <c r="Y81" s="367"/>
      <c r="Z81" s="367"/>
      <c r="AA81" s="173" t="str">
        <f t="shared" si="265"/>
        <v/>
      </c>
      <c r="AB81" s="174"/>
      <c r="AC81" s="228"/>
      <c r="AD81" s="229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403" t="s">
        <v>404</v>
      </c>
      <c r="B82" s="236" t="s">
        <v>106</v>
      </c>
      <c r="C82" s="256">
        <v>5.2</v>
      </c>
      <c r="D82" s="243">
        <v>2.4</v>
      </c>
      <c r="E82" s="243">
        <v>2.2999999999999998</v>
      </c>
      <c r="F82" s="243">
        <v>0</v>
      </c>
      <c r="G82" s="243">
        <v>0</v>
      </c>
      <c r="H82" s="243">
        <v>2.5</v>
      </c>
      <c r="I82" s="257">
        <v>718</v>
      </c>
      <c r="J82" s="368" t="s">
        <v>188</v>
      </c>
      <c r="K82" s="358"/>
      <c r="L82" s="164"/>
      <c r="M82" s="368" t="s">
        <v>239</v>
      </c>
      <c r="N82" s="358"/>
      <c r="O82" s="164"/>
      <c r="P82" s="375" t="s">
        <v>222</v>
      </c>
      <c r="Q82" s="376"/>
      <c r="R82" s="164"/>
      <c r="S82" s="368" t="s">
        <v>463</v>
      </c>
      <c r="T82" s="358"/>
      <c r="U82" s="164"/>
      <c r="V82" s="433" t="s">
        <v>1</v>
      </c>
      <c r="W82" s="434"/>
      <c r="X82" s="164"/>
      <c r="Y82" s="368" t="s">
        <v>252</v>
      </c>
      <c r="Z82" s="358"/>
      <c r="AA82" s="164"/>
      <c r="AB82" s="165" t="s">
        <v>111</v>
      </c>
      <c r="AC82" s="225" t="s">
        <v>139</v>
      </c>
      <c r="AD82" s="398"/>
      <c r="AE82" s="109" t="str">
        <f t="shared" ref="AE82" si="266">A82</f>
        <v>j5</v>
      </c>
      <c r="AF82" s="100" t="str">
        <f t="shared" ref="AF82" si="267">J82</f>
        <v>小米飯</v>
      </c>
      <c r="AG82" s="100" t="str">
        <f t="shared" ref="AG82" si="268">J83&amp;" "&amp;J84&amp;" "&amp;J85&amp;" "&amp;J86&amp;" "&amp;J87&amp;" "&amp;J88</f>
        <v xml:space="preserve">米 小米    </v>
      </c>
      <c r="AH82" s="100" t="str">
        <f t="shared" ref="AH82" si="269">M82</f>
        <v>京醬凍腐</v>
      </c>
      <c r="AI82" s="100" t="str">
        <f t="shared" ref="AI82" si="270">M83&amp;" "&amp;M84&amp;" "&amp;M85&amp;" "&amp;M86&amp;" "&amp;M87&amp;" "&amp;M88</f>
        <v xml:space="preserve">凍豆腐 時蔬 胡蘿蔔 甜麵醬  </v>
      </c>
      <c r="AJ82" s="100" t="str">
        <f t="shared" ref="AJ82" si="271">P82</f>
        <v>塔香鮑菇</v>
      </c>
      <c r="AK82" s="100" t="str">
        <f t="shared" ref="AK82" si="272">P83&amp;" "&amp;P84&amp;" "&amp;P85&amp;" "&amp;P86&amp;" "&amp;P87&amp;" "&amp;P88</f>
        <v xml:space="preserve">杏鮑菇 薑 九層塔 麵腸  </v>
      </c>
      <c r="AL82" s="100" t="str">
        <f t="shared" ref="AL82" si="273">S82</f>
        <v>芹香干片</v>
      </c>
      <c r="AM82" s="100" t="str">
        <f t="shared" ref="AM82" si="274">S83&amp;" "&amp;S84&amp;" "&amp;S85&amp;" "&amp;S86&amp;" "&amp;S87&amp;" "&amp;S88</f>
        <v xml:space="preserve">豆干 芹菜 胡蘿蔔 薑  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冬瓜湯</v>
      </c>
      <c r="AQ82" s="100" t="str">
        <f t="shared" ref="AQ82" si="278">Y83&amp;" "&amp;Y84&amp;" "&amp;Y85&amp;" "&amp;Y86&amp;" "&amp;Y87&amp;" "&amp;Y88</f>
        <v xml:space="preserve">冬瓜 薑 素羊肉   </v>
      </c>
      <c r="AR82" s="100" t="str">
        <f>AB82</f>
        <v>點心</v>
      </c>
      <c r="AS82" s="100" t="str">
        <f>AC82</f>
        <v>有機豆奶</v>
      </c>
      <c r="AT82" s="101">
        <f t="shared" ref="AT82" si="279">C82</f>
        <v>5.2</v>
      </c>
      <c r="AU82" s="101">
        <f t="shared" ref="AU82" si="280">H82</f>
        <v>2.5</v>
      </c>
      <c r="AV82" s="101">
        <f t="shared" ref="AV82" si="281">E82</f>
        <v>2.2999999999999998</v>
      </c>
      <c r="AW82" s="101">
        <f t="shared" ref="AW82" si="282">D82</f>
        <v>2.4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718</v>
      </c>
    </row>
    <row r="83" spans="1:52" s="80" customFormat="1" ht="15" customHeight="1">
      <c r="A83" s="404"/>
      <c r="B83" s="236"/>
      <c r="C83" s="258"/>
      <c r="D83" s="247"/>
      <c r="E83" s="247"/>
      <c r="F83" s="247"/>
      <c r="G83" s="247"/>
      <c r="H83" s="247"/>
      <c r="I83" s="259"/>
      <c r="J83" s="224" t="s">
        <v>114</v>
      </c>
      <c r="K83" s="224">
        <v>10</v>
      </c>
      <c r="L83" s="167" t="str">
        <f t="shared" ref="L83:L88" si="286">IF(K83,"公斤","")</f>
        <v>公斤</v>
      </c>
      <c r="M83" s="224" t="s">
        <v>258</v>
      </c>
      <c r="N83" s="224">
        <v>8</v>
      </c>
      <c r="O83" s="167" t="str">
        <f t="shared" ref="O83:O88" si="287">IF(N83,"公斤","")</f>
        <v>公斤</v>
      </c>
      <c r="P83" s="300" t="s">
        <v>143</v>
      </c>
      <c r="Q83" s="300">
        <v>3</v>
      </c>
      <c r="R83" s="167" t="str">
        <f t="shared" ref="R83:R88" si="288">IF(Q83,"公斤","")</f>
        <v>公斤</v>
      </c>
      <c r="S83" s="224" t="s">
        <v>204</v>
      </c>
      <c r="T83" s="224">
        <v>2</v>
      </c>
      <c r="U83" s="167" t="str">
        <f t="shared" ref="U83:U88" si="289">IF(T83,"公斤","")</f>
        <v>公斤</v>
      </c>
      <c r="V83" s="171" t="s">
        <v>71</v>
      </c>
      <c r="W83" s="171">
        <v>7</v>
      </c>
      <c r="X83" s="167" t="str">
        <f t="shared" ref="X83:X88" si="290">IF(W83,"公斤","")</f>
        <v>公斤</v>
      </c>
      <c r="Y83" s="224" t="s">
        <v>235</v>
      </c>
      <c r="Z83" s="224">
        <v>5</v>
      </c>
      <c r="AA83" s="167" t="str">
        <f t="shared" ref="AA83:AA88" si="291">IF(Z83,"公斤","")</f>
        <v>公斤</v>
      </c>
      <c r="AB83" s="169" t="s">
        <v>111</v>
      </c>
      <c r="AC83" s="226" t="s">
        <v>139</v>
      </c>
      <c r="AD83" s="227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404"/>
      <c r="B84" s="236" t="s">
        <v>107</v>
      </c>
      <c r="C84" s="260">
        <v>5.2</v>
      </c>
      <c r="D84" s="251">
        <v>2</v>
      </c>
      <c r="E84" s="251">
        <v>2</v>
      </c>
      <c r="F84" s="251">
        <v>0</v>
      </c>
      <c r="G84" s="251">
        <v>0</v>
      </c>
      <c r="H84" s="251">
        <v>2</v>
      </c>
      <c r="I84" s="261">
        <v>652.6</v>
      </c>
      <c r="J84" s="224" t="s">
        <v>189</v>
      </c>
      <c r="K84" s="224">
        <v>0.4</v>
      </c>
      <c r="L84" s="167" t="str">
        <f t="shared" si="286"/>
        <v>公斤</v>
      </c>
      <c r="M84" s="224" t="s">
        <v>1</v>
      </c>
      <c r="N84" s="224">
        <v>3</v>
      </c>
      <c r="O84" s="167" t="str">
        <f t="shared" si="287"/>
        <v>公斤</v>
      </c>
      <c r="P84" s="300" t="s">
        <v>120</v>
      </c>
      <c r="Q84" s="300">
        <v>0.05</v>
      </c>
      <c r="R84" s="167" t="str">
        <f t="shared" si="288"/>
        <v>公斤</v>
      </c>
      <c r="S84" s="224" t="s">
        <v>150</v>
      </c>
      <c r="T84" s="224">
        <v>3</v>
      </c>
      <c r="U84" s="167" t="str">
        <f t="shared" si="289"/>
        <v>公斤</v>
      </c>
      <c r="V84" s="171" t="s">
        <v>120</v>
      </c>
      <c r="W84" s="171">
        <v>0.05</v>
      </c>
      <c r="X84" s="167" t="str">
        <f t="shared" si="290"/>
        <v>公斤</v>
      </c>
      <c r="Y84" s="224" t="s">
        <v>120</v>
      </c>
      <c r="Z84" s="224">
        <v>0.05</v>
      </c>
      <c r="AA84" s="167" t="str">
        <f t="shared" si="291"/>
        <v>公斤</v>
      </c>
      <c r="AB84" s="170"/>
      <c r="AC84" s="226"/>
      <c r="AD84" s="227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404"/>
      <c r="B85" s="236"/>
      <c r="C85" s="258"/>
      <c r="D85" s="247"/>
      <c r="E85" s="247"/>
      <c r="F85" s="247"/>
      <c r="G85" s="247"/>
      <c r="H85" s="247"/>
      <c r="I85" s="259"/>
      <c r="J85" s="224"/>
      <c r="K85" s="224"/>
      <c r="L85" s="167" t="str">
        <f t="shared" si="286"/>
        <v/>
      </c>
      <c r="M85" s="224" t="s">
        <v>117</v>
      </c>
      <c r="N85" s="224">
        <v>1</v>
      </c>
      <c r="O85" s="167" t="str">
        <f t="shared" si="287"/>
        <v>公斤</v>
      </c>
      <c r="P85" s="300" t="s">
        <v>126</v>
      </c>
      <c r="Q85" s="300">
        <v>0.2</v>
      </c>
      <c r="R85" s="167" t="str">
        <f t="shared" si="288"/>
        <v>公斤</v>
      </c>
      <c r="S85" s="224" t="s">
        <v>117</v>
      </c>
      <c r="T85" s="224">
        <v>0.5</v>
      </c>
      <c r="U85" s="167" t="str">
        <f t="shared" si="289"/>
        <v>公斤</v>
      </c>
      <c r="V85" s="171"/>
      <c r="W85" s="171"/>
      <c r="X85" s="167" t="str">
        <f t="shared" si="290"/>
        <v/>
      </c>
      <c r="Y85" s="224" t="s">
        <v>250</v>
      </c>
      <c r="Z85" s="224">
        <v>0.5</v>
      </c>
      <c r="AA85" s="167" t="str">
        <f t="shared" si="291"/>
        <v>公斤</v>
      </c>
      <c r="AB85" s="170"/>
      <c r="AC85" s="226"/>
      <c r="AD85" s="227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404"/>
      <c r="B86" s="236"/>
      <c r="C86" s="258"/>
      <c r="D86" s="247"/>
      <c r="E86" s="247"/>
      <c r="F86" s="247"/>
      <c r="G86" s="247"/>
      <c r="H86" s="247"/>
      <c r="I86" s="259"/>
      <c r="J86" s="224"/>
      <c r="K86" s="224"/>
      <c r="L86" s="167" t="str">
        <f t="shared" si="286"/>
        <v/>
      </c>
      <c r="M86" s="224" t="s">
        <v>200</v>
      </c>
      <c r="N86" s="224">
        <v>0.5</v>
      </c>
      <c r="O86" s="167" t="str">
        <f t="shared" si="287"/>
        <v>公斤</v>
      </c>
      <c r="P86" s="300" t="s">
        <v>131</v>
      </c>
      <c r="Q86" s="300">
        <v>3.5</v>
      </c>
      <c r="R86" s="167" t="str">
        <f t="shared" si="288"/>
        <v>公斤</v>
      </c>
      <c r="S86" s="224" t="s">
        <v>120</v>
      </c>
      <c r="T86" s="224">
        <v>0.05</v>
      </c>
      <c r="U86" s="167" t="str">
        <f t="shared" si="289"/>
        <v>公斤</v>
      </c>
      <c r="V86" s="171"/>
      <c r="W86" s="171"/>
      <c r="X86" s="167" t="str">
        <f t="shared" si="290"/>
        <v/>
      </c>
      <c r="Y86" s="224"/>
      <c r="Z86" s="224"/>
      <c r="AA86" s="167" t="str">
        <f t="shared" si="291"/>
        <v/>
      </c>
      <c r="AB86" s="170"/>
      <c r="AC86" s="226"/>
      <c r="AD86" s="227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404"/>
      <c r="B87" s="236"/>
      <c r="C87" s="258"/>
      <c r="D87" s="247"/>
      <c r="E87" s="247"/>
      <c r="F87" s="247"/>
      <c r="G87" s="247"/>
      <c r="H87" s="247"/>
      <c r="I87" s="259"/>
      <c r="J87" s="224"/>
      <c r="K87" s="224"/>
      <c r="L87" s="167" t="str">
        <f t="shared" si="286"/>
        <v/>
      </c>
      <c r="M87" s="224"/>
      <c r="N87" s="224"/>
      <c r="O87" s="167" t="str">
        <f t="shared" si="287"/>
        <v/>
      </c>
      <c r="P87" s="377"/>
      <c r="Q87" s="377"/>
      <c r="R87" s="167" t="str">
        <f t="shared" si="288"/>
        <v/>
      </c>
      <c r="S87" s="224"/>
      <c r="T87" s="224"/>
      <c r="U87" s="167" t="str">
        <f t="shared" si="289"/>
        <v/>
      </c>
      <c r="V87" s="171"/>
      <c r="W87" s="171"/>
      <c r="X87" s="167" t="str">
        <f t="shared" si="290"/>
        <v/>
      </c>
      <c r="Y87" s="224"/>
      <c r="Z87" s="224"/>
      <c r="AA87" s="167" t="str">
        <f t="shared" si="291"/>
        <v/>
      </c>
      <c r="AB87" s="170"/>
      <c r="AC87" s="226"/>
      <c r="AD87" s="227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405"/>
      <c r="B88" s="237"/>
      <c r="C88" s="262"/>
      <c r="D88" s="263"/>
      <c r="E88" s="263"/>
      <c r="F88" s="263"/>
      <c r="G88" s="263"/>
      <c r="H88" s="263"/>
      <c r="I88" s="264"/>
      <c r="J88" s="367"/>
      <c r="K88" s="367"/>
      <c r="L88" s="173" t="str">
        <f t="shared" si="286"/>
        <v/>
      </c>
      <c r="M88" s="367"/>
      <c r="N88" s="367"/>
      <c r="O88" s="173" t="str">
        <f t="shared" si="287"/>
        <v/>
      </c>
      <c r="P88" s="378"/>
      <c r="Q88" s="378"/>
      <c r="R88" s="173" t="str">
        <f t="shared" si="288"/>
        <v/>
      </c>
      <c r="S88" s="367"/>
      <c r="T88" s="367"/>
      <c r="U88" s="173" t="str">
        <f t="shared" si="289"/>
        <v/>
      </c>
      <c r="V88" s="220"/>
      <c r="W88" s="220"/>
      <c r="X88" s="173" t="str">
        <f t="shared" si="290"/>
        <v/>
      </c>
      <c r="Y88" s="367"/>
      <c r="Z88" s="367"/>
      <c r="AA88" s="173" t="str">
        <f t="shared" si="291"/>
        <v/>
      </c>
      <c r="AB88" s="174"/>
      <c r="AC88" s="228"/>
      <c r="AD88" s="229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403" t="s">
        <v>405</v>
      </c>
      <c r="B89" s="236" t="s">
        <v>106</v>
      </c>
      <c r="C89" s="256">
        <v>5.2</v>
      </c>
      <c r="D89" s="243">
        <v>2.6</v>
      </c>
      <c r="E89" s="243">
        <v>2.2999999999999998</v>
      </c>
      <c r="F89" s="243">
        <v>0</v>
      </c>
      <c r="G89" s="243">
        <v>0</v>
      </c>
      <c r="H89" s="243">
        <v>3</v>
      </c>
      <c r="I89" s="257">
        <v>766.4</v>
      </c>
      <c r="J89" s="368" t="s">
        <v>152</v>
      </c>
      <c r="K89" s="358"/>
      <c r="L89" s="164"/>
      <c r="M89" s="375" t="s">
        <v>428</v>
      </c>
      <c r="N89" s="376"/>
      <c r="O89" s="164"/>
      <c r="P89" s="310" t="s">
        <v>213</v>
      </c>
      <c r="Q89" s="311"/>
      <c r="R89" s="164"/>
      <c r="S89" s="310" t="s">
        <v>464</v>
      </c>
      <c r="T89" s="311"/>
      <c r="U89" s="164"/>
      <c r="V89" s="433" t="s">
        <v>1</v>
      </c>
      <c r="W89" s="434"/>
      <c r="X89" s="164"/>
      <c r="Y89" s="368" t="s">
        <v>233</v>
      </c>
      <c r="Z89" s="358"/>
      <c r="AA89" s="164"/>
      <c r="AB89" s="165" t="s">
        <v>111</v>
      </c>
      <c r="AC89" s="225"/>
      <c r="AD89" s="398"/>
      <c r="AE89" s="109" t="str">
        <f t="shared" ref="AE89" si="292">A89</f>
        <v>k1</v>
      </c>
      <c r="AF89" s="100" t="str">
        <f t="shared" ref="AF89" si="293">J89</f>
        <v>白米飯</v>
      </c>
      <c r="AG89" s="100" t="str">
        <f t="shared" ref="AG89" si="294">J90&amp;" "&amp;J91&amp;" "&amp;J92&amp;" "&amp;J93&amp;" "&amp;J94&amp;" "&amp;J95</f>
        <v xml:space="preserve">米     </v>
      </c>
      <c r="AH89" s="100" t="str">
        <f t="shared" ref="AH89" si="295">M89</f>
        <v>咖哩絞若</v>
      </c>
      <c r="AI89" s="100" t="str">
        <f t="shared" ref="AI89" si="296">M90&amp;" "&amp;M91&amp;" "&amp;M92&amp;" "&amp;M93&amp;" "&amp;M94&amp;" "&amp;M95</f>
        <v xml:space="preserve">素絞肉 馬鈴薯 胡蘿蔔 咖哩粉  </v>
      </c>
      <c r="AJ89" s="100" t="str">
        <f t="shared" ref="AJ89" si="297">P89</f>
        <v>菇拌海帶</v>
      </c>
      <c r="AK89" s="100" t="str">
        <f t="shared" ref="AK89" si="298">P90&amp;" "&amp;P91&amp;" "&amp;P92&amp;" "&amp;P93&amp;" "&amp;P94&amp;" "&amp;P95</f>
        <v xml:space="preserve">乾裙帶菜 金針菇 大蒜 素肉絲  </v>
      </c>
      <c r="AL89" s="100" t="str">
        <f t="shared" ref="AL89" si="299">S89</f>
        <v>蜜汁豆干</v>
      </c>
      <c r="AM89" s="100" t="str">
        <f t="shared" ref="AM89" si="300">S90&amp;" "&amp;S91&amp;" "&amp;S92&amp;" "&amp;S93&amp;" "&amp;S94&amp;" "&amp;S95</f>
        <v xml:space="preserve">芝麻(熟) 豆干 滷包 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羅宋湯</v>
      </c>
      <c r="AQ89" s="100" t="str">
        <f t="shared" ref="AQ89" si="304">Y90&amp;" "&amp;Y91&amp;" "&amp;Y92&amp;" "&amp;Y93&amp;" "&amp;Y94&amp;" "&amp;Y95</f>
        <v xml:space="preserve">時蔬 芹菜 大番茄   </v>
      </c>
      <c r="AR89" s="100" t="str">
        <f>AB89</f>
        <v>點心</v>
      </c>
      <c r="AS89" s="100">
        <f>AC89</f>
        <v>0</v>
      </c>
      <c r="AT89" s="101">
        <f t="shared" ref="AT89" si="305">C89</f>
        <v>5.2</v>
      </c>
      <c r="AU89" s="101">
        <f t="shared" ref="AU89" si="306">H89</f>
        <v>3</v>
      </c>
      <c r="AV89" s="101">
        <f t="shared" ref="AV89" si="307">E89</f>
        <v>2.2999999999999998</v>
      </c>
      <c r="AW89" s="101">
        <f t="shared" ref="AW89" si="308">D89</f>
        <v>2.6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766.4</v>
      </c>
    </row>
    <row r="90" spans="1:52" s="80" customFormat="1" ht="15" customHeight="1">
      <c r="A90" s="404"/>
      <c r="B90" s="236"/>
      <c r="C90" s="258"/>
      <c r="D90" s="247"/>
      <c r="E90" s="247"/>
      <c r="F90" s="247"/>
      <c r="G90" s="247"/>
      <c r="H90" s="247"/>
      <c r="I90" s="259"/>
      <c r="J90" s="224" t="s">
        <v>114</v>
      </c>
      <c r="K90" s="224">
        <v>10</v>
      </c>
      <c r="L90" s="167" t="str">
        <f t="shared" ref="L90:L144" si="312">IF(K90,"公斤","")</f>
        <v>公斤</v>
      </c>
      <c r="M90" s="300" t="s">
        <v>429</v>
      </c>
      <c r="N90" s="300">
        <v>1.8</v>
      </c>
      <c r="O90" s="167" t="str">
        <f t="shared" ref="O90:O95" si="313">IF(N90,"公斤","")</f>
        <v>公斤</v>
      </c>
      <c r="P90" s="300" t="s">
        <v>214</v>
      </c>
      <c r="Q90" s="300">
        <v>1</v>
      </c>
      <c r="R90" s="167" t="str">
        <f t="shared" ref="R90:R95" si="314">IF(Q90,"公斤","")</f>
        <v>公斤</v>
      </c>
      <c r="S90" s="300" t="s">
        <v>168</v>
      </c>
      <c r="T90" s="300">
        <v>0.01</v>
      </c>
      <c r="U90" s="167" t="str">
        <f t="shared" ref="U90:U95" si="315">IF(T90,"公斤","")</f>
        <v>公斤</v>
      </c>
      <c r="V90" s="171" t="s">
        <v>71</v>
      </c>
      <c r="W90" s="171">
        <v>7</v>
      </c>
      <c r="X90" s="167" t="str">
        <f t="shared" ref="X90:X95" si="316">IF(W90,"公斤","")</f>
        <v>公斤</v>
      </c>
      <c r="Y90" s="224" t="s">
        <v>1</v>
      </c>
      <c r="Z90" s="224">
        <v>2</v>
      </c>
      <c r="AA90" s="167" t="str">
        <f t="shared" ref="AA90:AA95" si="317">IF(Z90,"公斤","")</f>
        <v>公斤</v>
      </c>
      <c r="AB90" s="169" t="s">
        <v>111</v>
      </c>
      <c r="AC90" s="226"/>
      <c r="AD90" s="227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404"/>
      <c r="B91" s="236" t="s">
        <v>107</v>
      </c>
      <c r="C91" s="260">
        <v>5.2</v>
      </c>
      <c r="D91" s="251">
        <v>2.1</v>
      </c>
      <c r="E91" s="251">
        <v>2.2999999999999998</v>
      </c>
      <c r="F91" s="251">
        <v>0</v>
      </c>
      <c r="G91" s="251">
        <v>0</v>
      </c>
      <c r="H91" s="251">
        <v>2</v>
      </c>
      <c r="I91" s="261">
        <v>668.9</v>
      </c>
      <c r="J91" s="224"/>
      <c r="K91" s="224"/>
      <c r="L91" s="167" t="str">
        <f t="shared" si="312"/>
        <v/>
      </c>
      <c r="M91" s="300" t="s">
        <v>169</v>
      </c>
      <c r="N91" s="300">
        <v>2</v>
      </c>
      <c r="O91" s="167" t="str">
        <f t="shared" si="313"/>
        <v>公斤</v>
      </c>
      <c r="P91" s="300" t="s">
        <v>181</v>
      </c>
      <c r="Q91" s="300">
        <v>1</v>
      </c>
      <c r="R91" s="167" t="str">
        <f t="shared" si="314"/>
        <v>公斤</v>
      </c>
      <c r="S91" s="300" t="s">
        <v>204</v>
      </c>
      <c r="T91" s="300">
        <v>4</v>
      </c>
      <c r="U91" s="167" t="str">
        <f t="shared" si="315"/>
        <v>公斤</v>
      </c>
      <c r="V91" s="171" t="s">
        <v>120</v>
      </c>
      <c r="W91" s="171">
        <v>0.05</v>
      </c>
      <c r="X91" s="167" t="str">
        <f t="shared" si="316"/>
        <v>公斤</v>
      </c>
      <c r="Y91" s="224" t="s">
        <v>150</v>
      </c>
      <c r="Z91" s="224">
        <v>1</v>
      </c>
      <c r="AA91" s="167" t="str">
        <f t="shared" si="317"/>
        <v>公斤</v>
      </c>
      <c r="AB91" s="170"/>
      <c r="AC91" s="226"/>
      <c r="AD91" s="227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404"/>
      <c r="B92" s="236"/>
      <c r="C92" s="258"/>
      <c r="D92" s="247"/>
      <c r="E92" s="247"/>
      <c r="F92" s="247"/>
      <c r="G92" s="247"/>
      <c r="H92" s="247"/>
      <c r="I92" s="259"/>
      <c r="J92" s="224"/>
      <c r="K92" s="224"/>
      <c r="L92" s="167" t="str">
        <f t="shared" si="312"/>
        <v/>
      </c>
      <c r="M92" s="300" t="s">
        <v>117</v>
      </c>
      <c r="N92" s="300">
        <v>1</v>
      </c>
      <c r="O92" s="167" t="str">
        <f t="shared" si="313"/>
        <v>公斤</v>
      </c>
      <c r="P92" s="300" t="s">
        <v>116</v>
      </c>
      <c r="Q92" s="300">
        <v>0.05</v>
      </c>
      <c r="R92" s="167" t="str">
        <f t="shared" si="314"/>
        <v>公斤</v>
      </c>
      <c r="S92" s="300" t="s">
        <v>148</v>
      </c>
      <c r="T92" s="224"/>
      <c r="U92" s="167" t="str">
        <f t="shared" si="315"/>
        <v/>
      </c>
      <c r="V92" s="171"/>
      <c r="W92" s="171"/>
      <c r="X92" s="167" t="str">
        <f t="shared" si="316"/>
        <v/>
      </c>
      <c r="Y92" s="224" t="s">
        <v>282</v>
      </c>
      <c r="Z92" s="224">
        <v>2</v>
      </c>
      <c r="AA92" s="167" t="str">
        <f t="shared" si="317"/>
        <v>公斤</v>
      </c>
      <c r="AB92" s="170"/>
      <c r="AC92" s="226"/>
      <c r="AD92" s="227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404"/>
      <c r="B93" s="236"/>
      <c r="C93" s="258"/>
      <c r="D93" s="247"/>
      <c r="E93" s="247"/>
      <c r="F93" s="247"/>
      <c r="G93" s="247"/>
      <c r="H93" s="247"/>
      <c r="I93" s="259"/>
      <c r="J93" s="224"/>
      <c r="K93" s="224"/>
      <c r="L93" s="167" t="str">
        <f t="shared" si="312"/>
        <v/>
      </c>
      <c r="M93" s="300" t="s">
        <v>199</v>
      </c>
      <c r="N93" s="300"/>
      <c r="O93" s="167" t="str">
        <f t="shared" si="313"/>
        <v/>
      </c>
      <c r="P93" s="224" t="s">
        <v>448</v>
      </c>
      <c r="Q93" s="224">
        <v>0.6</v>
      </c>
      <c r="R93" s="167" t="str">
        <f t="shared" si="314"/>
        <v>公斤</v>
      </c>
      <c r="S93" s="224"/>
      <c r="T93" s="224"/>
      <c r="U93" s="167" t="str">
        <f t="shared" si="315"/>
        <v/>
      </c>
      <c r="V93" s="171"/>
      <c r="W93" s="171"/>
      <c r="X93" s="167" t="str">
        <f t="shared" si="316"/>
        <v/>
      </c>
      <c r="Y93" s="224"/>
      <c r="Z93" s="224"/>
      <c r="AA93" s="167" t="str">
        <f t="shared" si="317"/>
        <v/>
      </c>
      <c r="AB93" s="170"/>
      <c r="AC93" s="226"/>
      <c r="AD93" s="227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404"/>
      <c r="B94" s="236"/>
      <c r="C94" s="258"/>
      <c r="D94" s="247"/>
      <c r="E94" s="247"/>
      <c r="F94" s="247"/>
      <c r="G94" s="247"/>
      <c r="H94" s="247"/>
      <c r="I94" s="259"/>
      <c r="J94" s="224"/>
      <c r="K94" s="224"/>
      <c r="L94" s="167" t="str">
        <f t="shared" si="312"/>
        <v/>
      </c>
      <c r="M94" s="300"/>
      <c r="N94" s="300"/>
      <c r="O94" s="167" t="str">
        <f t="shared" si="313"/>
        <v/>
      </c>
      <c r="P94" s="224"/>
      <c r="Q94" s="224"/>
      <c r="R94" s="167" t="str">
        <f t="shared" si="314"/>
        <v/>
      </c>
      <c r="S94" s="224"/>
      <c r="T94" s="224"/>
      <c r="U94" s="167" t="str">
        <f t="shared" si="315"/>
        <v/>
      </c>
      <c r="V94" s="171"/>
      <c r="W94" s="171"/>
      <c r="X94" s="167" t="str">
        <f t="shared" si="316"/>
        <v/>
      </c>
      <c r="Y94" s="224"/>
      <c r="Z94" s="224"/>
      <c r="AA94" s="167" t="str">
        <f t="shared" si="317"/>
        <v/>
      </c>
      <c r="AB94" s="170"/>
      <c r="AC94" s="226"/>
      <c r="AD94" s="227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405"/>
      <c r="B95" s="237"/>
      <c r="C95" s="262"/>
      <c r="D95" s="263"/>
      <c r="E95" s="263"/>
      <c r="F95" s="263"/>
      <c r="G95" s="263"/>
      <c r="H95" s="263"/>
      <c r="I95" s="264"/>
      <c r="J95" s="367"/>
      <c r="K95" s="367"/>
      <c r="L95" s="173" t="str">
        <f t="shared" si="312"/>
        <v/>
      </c>
      <c r="M95" s="378"/>
      <c r="N95" s="378"/>
      <c r="O95" s="173" t="str">
        <f t="shared" si="313"/>
        <v/>
      </c>
      <c r="P95" s="367"/>
      <c r="Q95" s="367"/>
      <c r="R95" s="173" t="str">
        <f t="shared" si="314"/>
        <v/>
      </c>
      <c r="S95" s="367"/>
      <c r="T95" s="367"/>
      <c r="U95" s="173" t="str">
        <f t="shared" si="315"/>
        <v/>
      </c>
      <c r="V95" s="220"/>
      <c r="W95" s="220"/>
      <c r="X95" s="173" t="str">
        <f t="shared" si="316"/>
        <v/>
      </c>
      <c r="Y95" s="367"/>
      <c r="Z95" s="367"/>
      <c r="AA95" s="173" t="str">
        <f t="shared" si="317"/>
        <v/>
      </c>
      <c r="AB95" s="174"/>
      <c r="AC95" s="228"/>
      <c r="AD95" s="229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403" t="s">
        <v>406</v>
      </c>
      <c r="B96" s="236" t="s">
        <v>106</v>
      </c>
      <c r="C96" s="256">
        <v>5.7</v>
      </c>
      <c r="D96" s="243">
        <v>2.2000000000000002</v>
      </c>
      <c r="E96" s="243">
        <v>2</v>
      </c>
      <c r="F96" s="243">
        <v>0</v>
      </c>
      <c r="G96" s="243">
        <v>0</v>
      </c>
      <c r="H96" s="243">
        <v>2.5</v>
      </c>
      <c r="I96" s="257">
        <v>733</v>
      </c>
      <c r="J96" s="368" t="s">
        <v>165</v>
      </c>
      <c r="K96" s="358"/>
      <c r="L96" s="164"/>
      <c r="M96" s="368" t="s">
        <v>430</v>
      </c>
      <c r="N96" s="358"/>
      <c r="O96" s="164"/>
      <c r="P96" s="310" t="s">
        <v>322</v>
      </c>
      <c r="Q96" s="311"/>
      <c r="R96" s="164"/>
      <c r="S96" s="458" t="s">
        <v>465</v>
      </c>
      <c r="T96" s="459"/>
      <c r="U96" s="164"/>
      <c r="V96" s="433" t="s">
        <v>1</v>
      </c>
      <c r="W96" s="434"/>
      <c r="X96" s="164"/>
      <c r="Y96" s="388" t="s">
        <v>476</v>
      </c>
      <c r="Z96" s="311"/>
      <c r="AA96" s="164"/>
      <c r="AB96" s="165" t="s">
        <v>111</v>
      </c>
      <c r="AC96" s="225"/>
      <c r="AD96" s="398"/>
      <c r="AE96" s="109" t="str">
        <f t="shared" ref="AE96" si="318">A96</f>
        <v>k2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瓜仔麵筋</v>
      </c>
      <c r="AI96" s="100" t="str">
        <f t="shared" ref="AI96" si="322">M97&amp;" "&amp;M98&amp;" "&amp;M99&amp;" "&amp;M100&amp;" "&amp;M101&amp;" "&amp;M102</f>
        <v xml:space="preserve">麵筋泡 醃漬花胡瓜 胡蘿蔔 薑  </v>
      </c>
      <c r="AJ96" s="100" t="str">
        <f t="shared" ref="AJ96" si="323">P96</f>
        <v>香炸薯餅</v>
      </c>
      <c r="AK96" s="100" t="str">
        <f t="shared" ref="AK96" si="324">P97&amp;" "&amp;P98&amp;" "&amp;P99&amp;" "&amp;P100&amp;" "&amp;P101&amp;" "&amp;P102</f>
        <v xml:space="preserve">薯餅     </v>
      </c>
      <c r="AL96" s="100" t="str">
        <f t="shared" ref="AL96" si="325">S96</f>
        <v>泡菜豆腐</v>
      </c>
      <c r="AM96" s="100" t="str">
        <f t="shared" ref="AM96" si="326">S97&amp;" "&amp;S98&amp;" "&amp;S99&amp;" "&amp;S100&amp;" "&amp;S101&amp;" "&amp;S102</f>
        <v xml:space="preserve">豆腐 大白菜 韓式泡菜   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大醬湯</v>
      </c>
      <c r="AQ96" s="100" t="str">
        <f t="shared" ref="AQ96" si="330">Y97&amp;" "&amp;Y98&amp;" "&amp;Y99&amp;" "&amp;Y100&amp;" "&amp;Y101&amp;" "&amp;Y102</f>
        <v xml:space="preserve">時蔬 味噌 柴魚片 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5.7</v>
      </c>
      <c r="AU96" s="101">
        <f t="shared" ref="AU96" si="334">H96</f>
        <v>2.5</v>
      </c>
      <c r="AV96" s="101">
        <f t="shared" ref="AV96" si="335">E96</f>
        <v>2</v>
      </c>
      <c r="AW96" s="101">
        <f t="shared" ref="AW96" si="336">D96</f>
        <v>2.2000000000000002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733</v>
      </c>
    </row>
    <row r="97" spans="1:52" ht="16.5">
      <c r="A97" s="404"/>
      <c r="B97" s="236"/>
      <c r="C97" s="258"/>
      <c r="D97" s="247"/>
      <c r="E97" s="247"/>
      <c r="F97" s="247"/>
      <c r="G97" s="247"/>
      <c r="H97" s="247"/>
      <c r="I97" s="259"/>
      <c r="J97" s="224" t="s">
        <v>114</v>
      </c>
      <c r="K97" s="224">
        <v>7</v>
      </c>
      <c r="L97" s="167" t="str">
        <f t="shared" si="312"/>
        <v>公斤</v>
      </c>
      <c r="M97" s="224" t="s">
        <v>431</v>
      </c>
      <c r="N97" s="224">
        <v>3</v>
      </c>
      <c r="O97" s="167" t="str">
        <f t="shared" ref="O97:O144" si="340">IF(N97,"公斤","")</f>
        <v>公斤</v>
      </c>
      <c r="P97" s="319" t="s">
        <v>323</v>
      </c>
      <c r="Q97" s="282">
        <v>6</v>
      </c>
      <c r="R97" s="167" t="str">
        <f t="shared" ref="R97:R144" si="341">IF(Q97,"公斤","")</f>
        <v>公斤</v>
      </c>
      <c r="S97" s="387" t="s">
        <v>356</v>
      </c>
      <c r="T97" s="387">
        <v>4</v>
      </c>
      <c r="U97" s="167" t="str">
        <f t="shared" ref="U97:U144" si="342">IF(T97,"公斤","")</f>
        <v>公斤</v>
      </c>
      <c r="V97" s="171" t="s">
        <v>71</v>
      </c>
      <c r="W97" s="171">
        <v>7</v>
      </c>
      <c r="X97" s="167" t="str">
        <f t="shared" ref="X97:X144" si="343">IF(W97,"公斤","")</f>
        <v>公斤</v>
      </c>
      <c r="Y97" s="282" t="s">
        <v>1</v>
      </c>
      <c r="Z97" s="282">
        <v>4.5</v>
      </c>
      <c r="AA97" s="167" t="str">
        <f t="shared" ref="AA97:AA144" si="344">IF(Z97,"公斤","")</f>
        <v>公斤</v>
      </c>
      <c r="AB97" s="169" t="s">
        <v>111</v>
      </c>
      <c r="AC97" s="226"/>
      <c r="AD97" s="227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404"/>
      <c r="B98" s="236" t="s">
        <v>107</v>
      </c>
      <c r="C98" s="260">
        <v>5.7</v>
      </c>
      <c r="D98" s="251">
        <v>1.8</v>
      </c>
      <c r="E98" s="251">
        <v>1.5</v>
      </c>
      <c r="F98" s="251">
        <v>0</v>
      </c>
      <c r="G98" s="251">
        <v>0</v>
      </c>
      <c r="H98" s="251">
        <v>2</v>
      </c>
      <c r="I98" s="261">
        <v>662.9</v>
      </c>
      <c r="J98" s="224" t="s">
        <v>166</v>
      </c>
      <c r="K98" s="224">
        <v>3</v>
      </c>
      <c r="L98" s="167" t="str">
        <f t="shared" si="312"/>
        <v>公斤</v>
      </c>
      <c r="M98" s="224" t="s">
        <v>170</v>
      </c>
      <c r="N98" s="224">
        <v>2.5</v>
      </c>
      <c r="O98" s="167" t="str">
        <f t="shared" si="340"/>
        <v>公斤</v>
      </c>
      <c r="P98" s="300"/>
      <c r="Q98" s="300"/>
      <c r="R98" s="167" t="str">
        <f t="shared" si="341"/>
        <v/>
      </c>
      <c r="S98" s="394" t="s">
        <v>466</v>
      </c>
      <c r="T98" s="387">
        <v>3</v>
      </c>
      <c r="U98" s="167" t="str">
        <f t="shared" si="342"/>
        <v>公斤</v>
      </c>
      <c r="V98" s="171" t="s">
        <v>120</v>
      </c>
      <c r="W98" s="171">
        <v>0.05</v>
      </c>
      <c r="X98" s="167" t="str">
        <f t="shared" si="343"/>
        <v>公斤</v>
      </c>
      <c r="Y98" s="282" t="s">
        <v>147</v>
      </c>
      <c r="Z98" s="282">
        <v>0.6</v>
      </c>
      <c r="AA98" s="167" t="str">
        <f t="shared" si="344"/>
        <v>公斤</v>
      </c>
      <c r="AB98" s="170"/>
      <c r="AC98" s="226"/>
      <c r="AD98" s="227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404"/>
      <c r="B99" s="236"/>
      <c r="C99" s="258"/>
      <c r="D99" s="247"/>
      <c r="E99" s="247"/>
      <c r="F99" s="247"/>
      <c r="G99" s="247"/>
      <c r="H99" s="247"/>
      <c r="I99" s="259"/>
      <c r="J99" s="224"/>
      <c r="K99" s="224"/>
      <c r="L99" s="167" t="str">
        <f t="shared" si="312"/>
        <v/>
      </c>
      <c r="M99" s="224" t="s">
        <v>117</v>
      </c>
      <c r="N99" s="224">
        <v>1</v>
      </c>
      <c r="O99" s="167" t="str">
        <f t="shared" si="340"/>
        <v>公斤</v>
      </c>
      <c r="P99" s="300"/>
      <c r="Q99" s="300"/>
      <c r="R99" s="167" t="str">
        <f t="shared" si="341"/>
        <v/>
      </c>
      <c r="S99" s="232" t="s">
        <v>179</v>
      </c>
      <c r="T99" s="232">
        <v>1.5</v>
      </c>
      <c r="U99" s="167" t="str">
        <f t="shared" si="342"/>
        <v>公斤</v>
      </c>
      <c r="V99" s="171"/>
      <c r="W99" s="171"/>
      <c r="X99" s="167" t="str">
        <f t="shared" si="343"/>
        <v/>
      </c>
      <c r="Y99" s="282" t="s">
        <v>160</v>
      </c>
      <c r="Z99" s="282">
        <v>0.01</v>
      </c>
      <c r="AA99" s="167" t="str">
        <f t="shared" si="344"/>
        <v>公斤</v>
      </c>
      <c r="AB99" s="170"/>
      <c r="AC99" s="226"/>
      <c r="AD99" s="227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404"/>
      <c r="B100" s="236"/>
      <c r="C100" s="258"/>
      <c r="D100" s="247"/>
      <c r="E100" s="247"/>
      <c r="F100" s="247"/>
      <c r="G100" s="247"/>
      <c r="H100" s="247"/>
      <c r="I100" s="259"/>
      <c r="J100" s="224"/>
      <c r="K100" s="224"/>
      <c r="L100" s="167" t="str">
        <f t="shared" si="312"/>
        <v/>
      </c>
      <c r="M100" s="224" t="s">
        <v>120</v>
      </c>
      <c r="N100" s="224">
        <v>0.05</v>
      </c>
      <c r="O100" s="167" t="str">
        <f t="shared" si="340"/>
        <v>公斤</v>
      </c>
      <c r="P100" s="300"/>
      <c r="Q100" s="300"/>
      <c r="R100" s="167" t="str">
        <f t="shared" si="341"/>
        <v/>
      </c>
      <c r="S100" s="224"/>
      <c r="T100" s="224"/>
      <c r="U100" s="167" t="str">
        <f t="shared" si="342"/>
        <v/>
      </c>
      <c r="V100" s="171"/>
      <c r="W100" s="171"/>
      <c r="X100" s="167" t="str">
        <f t="shared" si="343"/>
        <v/>
      </c>
      <c r="Y100" s="224"/>
      <c r="Z100" s="224"/>
      <c r="AA100" s="167" t="str">
        <f t="shared" si="344"/>
        <v/>
      </c>
      <c r="AB100" s="170"/>
      <c r="AC100" s="226"/>
      <c r="AD100" s="227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404"/>
      <c r="B101" s="236"/>
      <c r="C101" s="258"/>
      <c r="D101" s="247"/>
      <c r="E101" s="247"/>
      <c r="F101" s="247"/>
      <c r="G101" s="247"/>
      <c r="H101" s="247"/>
      <c r="I101" s="259"/>
      <c r="J101" s="224"/>
      <c r="K101" s="224"/>
      <c r="L101" s="167" t="str">
        <f t="shared" si="312"/>
        <v/>
      </c>
      <c r="M101" s="224"/>
      <c r="N101" s="224"/>
      <c r="O101" s="167" t="str">
        <f t="shared" si="340"/>
        <v/>
      </c>
      <c r="P101" s="377"/>
      <c r="Q101" s="377"/>
      <c r="R101" s="167" t="str">
        <f t="shared" si="341"/>
        <v/>
      </c>
      <c r="S101" s="224"/>
      <c r="T101" s="224"/>
      <c r="U101" s="167" t="str">
        <f t="shared" si="342"/>
        <v/>
      </c>
      <c r="V101" s="171"/>
      <c r="W101" s="171"/>
      <c r="X101" s="167" t="str">
        <f t="shared" si="343"/>
        <v/>
      </c>
      <c r="Y101" s="224"/>
      <c r="Z101" s="224"/>
      <c r="AA101" s="167" t="str">
        <f t="shared" si="344"/>
        <v/>
      </c>
      <c r="AB101" s="170"/>
      <c r="AC101" s="226"/>
      <c r="AD101" s="227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405"/>
      <c r="B102" s="237"/>
      <c r="C102" s="262"/>
      <c r="D102" s="263"/>
      <c r="E102" s="263"/>
      <c r="F102" s="263"/>
      <c r="G102" s="263"/>
      <c r="H102" s="263"/>
      <c r="I102" s="264"/>
      <c r="J102" s="367"/>
      <c r="K102" s="367"/>
      <c r="L102" s="173" t="str">
        <f t="shared" si="312"/>
        <v/>
      </c>
      <c r="M102" s="367"/>
      <c r="N102" s="367"/>
      <c r="O102" s="173" t="str">
        <f t="shared" si="340"/>
        <v/>
      </c>
      <c r="P102" s="367"/>
      <c r="Q102" s="367"/>
      <c r="R102" s="173" t="str">
        <f t="shared" si="341"/>
        <v/>
      </c>
      <c r="S102" s="367"/>
      <c r="T102" s="367"/>
      <c r="U102" s="173" t="str">
        <f t="shared" si="342"/>
        <v/>
      </c>
      <c r="V102" s="220"/>
      <c r="W102" s="220"/>
      <c r="X102" s="173" t="str">
        <f t="shared" si="343"/>
        <v/>
      </c>
      <c r="Y102" s="367"/>
      <c r="Z102" s="367"/>
      <c r="AA102" s="173" t="str">
        <f t="shared" si="344"/>
        <v/>
      </c>
      <c r="AB102" s="174"/>
      <c r="AC102" s="228"/>
      <c r="AD102" s="229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403" t="s">
        <v>407</v>
      </c>
      <c r="B103" s="236" t="s">
        <v>106</v>
      </c>
      <c r="C103" s="256">
        <v>3.4</v>
      </c>
      <c r="D103" s="243">
        <v>2.2999999999999998</v>
      </c>
      <c r="E103" s="243">
        <v>2</v>
      </c>
      <c r="F103" s="243">
        <v>0</v>
      </c>
      <c r="G103" s="243">
        <v>0</v>
      </c>
      <c r="H103" s="243">
        <v>2.6</v>
      </c>
      <c r="I103" s="257">
        <v>585.70000000000005</v>
      </c>
      <c r="J103" s="310" t="s">
        <v>271</v>
      </c>
      <c r="K103" s="311"/>
      <c r="L103" s="164"/>
      <c r="M103" s="368" t="s">
        <v>432</v>
      </c>
      <c r="N103" s="358"/>
      <c r="O103" s="164"/>
      <c r="P103" s="388" t="s">
        <v>324</v>
      </c>
      <c r="Q103" s="311"/>
      <c r="R103" s="164"/>
      <c r="S103" s="460" t="s">
        <v>467</v>
      </c>
      <c r="T103" s="417"/>
      <c r="U103" s="164"/>
      <c r="V103" s="433" t="s">
        <v>1</v>
      </c>
      <c r="W103" s="434"/>
      <c r="X103" s="164"/>
      <c r="Y103" s="388" t="s">
        <v>477</v>
      </c>
      <c r="Z103" s="311"/>
      <c r="AA103" s="164"/>
      <c r="AB103" s="165" t="s">
        <v>111</v>
      </c>
      <c r="AC103" s="225"/>
      <c r="AD103" s="398"/>
      <c r="AE103" s="109" t="str">
        <f t="shared" ref="AE103" si="345">A103</f>
        <v>k3</v>
      </c>
      <c r="AF103" s="100" t="str">
        <f t="shared" ref="AF103" si="346">J103</f>
        <v>青醬義大利麵</v>
      </c>
      <c r="AG103" s="100" t="str">
        <f t="shared" ref="AG103" si="347">J104&amp;" "&amp;J105&amp;" "&amp;J106&amp;" "&amp;J107&amp;" "&amp;J108&amp;" "&amp;J109</f>
        <v xml:space="preserve">通心粉     </v>
      </c>
      <c r="AH103" s="100" t="str">
        <f t="shared" ref="AH103" si="348">M103</f>
        <v>素鹹酥雞</v>
      </c>
      <c r="AI103" s="100" t="str">
        <f t="shared" ref="AI103" si="349">M104&amp;" "&amp;M105&amp;" "&amp;M106&amp;" "&amp;M107&amp;" "&amp;M108&amp;" "&amp;M109</f>
        <v xml:space="preserve">素鹹酥雞     </v>
      </c>
      <c r="AJ103" s="100" t="str">
        <f t="shared" ref="AJ103" si="350">P103</f>
        <v>青醬配料</v>
      </c>
      <c r="AK103" s="100" t="str">
        <f t="shared" ref="AK103" si="351">P104&amp;" "&amp;P105&amp;" "&amp;P106&amp;" "&amp;P107&amp;" "&amp;P108&amp;" "&amp;P109</f>
        <v xml:space="preserve">鴻喜菇 玉米筍 大蒜 青醬 素火腿 </v>
      </c>
      <c r="AL103" s="100" t="str">
        <f t="shared" ref="AL103" si="352">S103</f>
        <v>若絲豆芽</v>
      </c>
      <c r="AM103" s="100" t="str">
        <f t="shared" ref="AM103" si="353">S104&amp;" "&amp;S105&amp;" "&amp;S106&amp;" "&amp;S107&amp;" "&amp;S108&amp;" "&amp;S109</f>
        <v xml:space="preserve">素肉絲 綠豆芽 薑 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南瓜濃湯</v>
      </c>
      <c r="AQ103" s="100" t="str">
        <f t="shared" ref="AQ103" si="357">Y104&amp;" "&amp;Y105&amp;" "&amp;Y106&amp;" "&amp;Y107&amp;" "&amp;Y108&amp;" "&amp;Y109</f>
        <v xml:space="preserve">雞蛋 南瓜 玉米濃湯調理包 胡蘿蔔  </v>
      </c>
      <c r="AR103" s="100" t="str">
        <f t="shared" ref="AR103" si="358">AB103</f>
        <v>點心</v>
      </c>
      <c r="AS103" s="100">
        <f t="shared" ref="AS103" si="359">AC103</f>
        <v>0</v>
      </c>
      <c r="AT103" s="101">
        <f t="shared" ref="AT103" si="360">C103</f>
        <v>3.4</v>
      </c>
      <c r="AU103" s="101">
        <f t="shared" ref="AU103" si="361">H103</f>
        <v>2.6</v>
      </c>
      <c r="AV103" s="101">
        <f t="shared" ref="AV103" si="362">E103</f>
        <v>2</v>
      </c>
      <c r="AW103" s="101">
        <f t="shared" ref="AW103" si="363">D103</f>
        <v>2.2999999999999998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585.70000000000005</v>
      </c>
    </row>
    <row r="104" spans="1:52" ht="16.5">
      <c r="A104" s="404"/>
      <c r="B104" s="236"/>
      <c r="C104" s="258"/>
      <c r="D104" s="247"/>
      <c r="E104" s="247"/>
      <c r="F104" s="247"/>
      <c r="G104" s="247"/>
      <c r="H104" s="247"/>
      <c r="I104" s="259"/>
      <c r="J104" s="282" t="s">
        <v>272</v>
      </c>
      <c r="K104" s="232">
        <v>6</v>
      </c>
      <c r="L104" s="167" t="str">
        <f t="shared" si="312"/>
        <v>公斤</v>
      </c>
      <c r="M104" s="224" t="s">
        <v>432</v>
      </c>
      <c r="N104" s="224">
        <v>8</v>
      </c>
      <c r="O104" s="167" t="str">
        <f t="shared" si="340"/>
        <v>公斤</v>
      </c>
      <c r="P104" s="282" t="s">
        <v>259</v>
      </c>
      <c r="Q104" s="282">
        <v>2.5</v>
      </c>
      <c r="R104" s="167" t="str">
        <f t="shared" si="341"/>
        <v>公斤</v>
      </c>
      <c r="S104" s="232" t="s">
        <v>448</v>
      </c>
      <c r="T104" s="232">
        <v>0.6</v>
      </c>
      <c r="U104" s="167" t="str">
        <f t="shared" si="342"/>
        <v>公斤</v>
      </c>
      <c r="V104" s="171" t="s">
        <v>71</v>
      </c>
      <c r="W104" s="171">
        <v>7</v>
      </c>
      <c r="X104" s="167" t="str">
        <f t="shared" si="343"/>
        <v>公斤</v>
      </c>
      <c r="Y104" s="282" t="s">
        <v>118</v>
      </c>
      <c r="Z104" s="282">
        <v>1.5</v>
      </c>
      <c r="AA104" s="167" t="str">
        <f t="shared" si="344"/>
        <v>公斤</v>
      </c>
      <c r="AB104" s="169" t="s">
        <v>111</v>
      </c>
      <c r="AC104" s="226"/>
      <c r="AD104" s="227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404"/>
      <c r="B105" s="236" t="s">
        <v>107</v>
      </c>
      <c r="C105" s="260">
        <v>3.4</v>
      </c>
      <c r="D105" s="251">
        <v>1.8</v>
      </c>
      <c r="E105" s="251">
        <v>1.5</v>
      </c>
      <c r="F105" s="251">
        <v>0</v>
      </c>
      <c r="G105" s="251">
        <v>0</v>
      </c>
      <c r="H105" s="251">
        <v>2.1</v>
      </c>
      <c r="I105" s="261">
        <v>512.9</v>
      </c>
      <c r="J105" s="224"/>
      <c r="K105" s="224"/>
      <c r="L105" s="167" t="str">
        <f t="shared" si="312"/>
        <v/>
      </c>
      <c r="M105" s="224"/>
      <c r="N105" s="224"/>
      <c r="O105" s="167" t="str">
        <f t="shared" si="340"/>
        <v/>
      </c>
      <c r="P105" s="282" t="s">
        <v>449</v>
      </c>
      <c r="Q105" s="282">
        <v>3</v>
      </c>
      <c r="R105" s="167" t="str">
        <f t="shared" si="341"/>
        <v>公斤</v>
      </c>
      <c r="S105" s="232" t="s">
        <v>142</v>
      </c>
      <c r="T105" s="232">
        <v>5</v>
      </c>
      <c r="U105" s="167" t="str">
        <f t="shared" si="342"/>
        <v>公斤</v>
      </c>
      <c r="V105" s="171" t="s">
        <v>120</v>
      </c>
      <c r="W105" s="171">
        <v>0.05</v>
      </c>
      <c r="X105" s="167" t="str">
        <f t="shared" si="343"/>
        <v>公斤</v>
      </c>
      <c r="Y105" s="282" t="s">
        <v>174</v>
      </c>
      <c r="Z105" s="282">
        <v>3</v>
      </c>
      <c r="AA105" s="167" t="str">
        <f t="shared" si="344"/>
        <v>公斤</v>
      </c>
      <c r="AB105" s="170"/>
      <c r="AC105" s="226"/>
      <c r="AD105" s="227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404"/>
      <c r="B106" s="236"/>
      <c r="C106" s="258"/>
      <c r="D106" s="247"/>
      <c r="E106" s="247"/>
      <c r="F106" s="247"/>
      <c r="G106" s="247"/>
      <c r="H106" s="247"/>
      <c r="I106" s="259"/>
      <c r="J106" s="224"/>
      <c r="K106" s="224"/>
      <c r="L106" s="167" t="str">
        <f t="shared" si="312"/>
        <v/>
      </c>
      <c r="M106" s="224"/>
      <c r="N106" s="224"/>
      <c r="O106" s="167" t="str">
        <f t="shared" si="340"/>
        <v/>
      </c>
      <c r="P106" s="282" t="s">
        <v>116</v>
      </c>
      <c r="Q106" s="282">
        <v>0.05</v>
      </c>
      <c r="R106" s="167" t="str">
        <f t="shared" si="341"/>
        <v>公斤</v>
      </c>
      <c r="S106" s="224" t="s">
        <v>120</v>
      </c>
      <c r="T106" s="224">
        <v>0.05</v>
      </c>
      <c r="U106" s="167" t="str">
        <f t="shared" si="342"/>
        <v>公斤</v>
      </c>
      <c r="V106" s="171"/>
      <c r="W106" s="171"/>
      <c r="X106" s="167" t="str">
        <f t="shared" si="343"/>
        <v/>
      </c>
      <c r="Y106" s="282" t="s">
        <v>387</v>
      </c>
      <c r="Z106" s="282"/>
      <c r="AA106" s="167" t="str">
        <f t="shared" si="344"/>
        <v/>
      </c>
      <c r="AB106" s="170"/>
      <c r="AC106" s="226"/>
      <c r="AD106" s="227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404"/>
      <c r="B107" s="236"/>
      <c r="C107" s="258"/>
      <c r="D107" s="247"/>
      <c r="E107" s="247"/>
      <c r="F107" s="247"/>
      <c r="G107" s="247"/>
      <c r="H107" s="247"/>
      <c r="I107" s="259"/>
      <c r="J107" s="224"/>
      <c r="K107" s="224"/>
      <c r="L107" s="167" t="str">
        <f t="shared" si="312"/>
        <v/>
      </c>
      <c r="M107" s="224"/>
      <c r="N107" s="224"/>
      <c r="O107" s="167" t="str">
        <f t="shared" si="340"/>
        <v/>
      </c>
      <c r="P107" s="282" t="s">
        <v>326</v>
      </c>
      <c r="Q107" s="282">
        <v>1</v>
      </c>
      <c r="R107" s="167" t="str">
        <f t="shared" si="341"/>
        <v>公斤</v>
      </c>
      <c r="S107" s="232"/>
      <c r="T107" s="232"/>
      <c r="U107" s="167" t="str">
        <f t="shared" si="342"/>
        <v/>
      </c>
      <c r="V107" s="171"/>
      <c r="W107" s="171"/>
      <c r="X107" s="167" t="str">
        <f t="shared" si="343"/>
        <v/>
      </c>
      <c r="Y107" s="282" t="s">
        <v>117</v>
      </c>
      <c r="Z107" s="282">
        <v>1.5</v>
      </c>
      <c r="AA107" s="167" t="str">
        <f t="shared" si="344"/>
        <v>公斤</v>
      </c>
      <c r="AB107" s="170"/>
      <c r="AC107" s="226"/>
      <c r="AD107" s="227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404"/>
      <c r="B108" s="236"/>
      <c r="C108" s="258"/>
      <c r="D108" s="247"/>
      <c r="E108" s="247"/>
      <c r="F108" s="247"/>
      <c r="G108" s="247"/>
      <c r="H108" s="247"/>
      <c r="I108" s="259"/>
      <c r="J108" s="224"/>
      <c r="K108" s="224"/>
      <c r="L108" s="167" t="str">
        <f t="shared" si="312"/>
        <v/>
      </c>
      <c r="M108" s="224"/>
      <c r="N108" s="224"/>
      <c r="O108" s="167" t="str">
        <f t="shared" si="340"/>
        <v/>
      </c>
      <c r="P108" s="282" t="s">
        <v>247</v>
      </c>
      <c r="Q108" s="282">
        <v>1</v>
      </c>
      <c r="R108" s="167" t="str">
        <f t="shared" si="341"/>
        <v>公斤</v>
      </c>
      <c r="S108" s="232"/>
      <c r="T108" s="232"/>
      <c r="U108" s="167" t="str">
        <f t="shared" si="342"/>
        <v/>
      </c>
      <c r="V108" s="171"/>
      <c r="W108" s="171"/>
      <c r="X108" s="167" t="str">
        <f t="shared" si="343"/>
        <v/>
      </c>
      <c r="Y108" s="282"/>
      <c r="Z108" s="282"/>
      <c r="AA108" s="167" t="str">
        <f t="shared" si="344"/>
        <v/>
      </c>
      <c r="AB108" s="170"/>
      <c r="AC108" s="226"/>
      <c r="AD108" s="227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405"/>
      <c r="B109" s="237"/>
      <c r="C109" s="262"/>
      <c r="D109" s="263"/>
      <c r="E109" s="263"/>
      <c r="F109" s="263"/>
      <c r="G109" s="263"/>
      <c r="H109" s="263"/>
      <c r="I109" s="264"/>
      <c r="J109" s="367"/>
      <c r="K109" s="367"/>
      <c r="L109" s="173" t="str">
        <f t="shared" si="312"/>
        <v/>
      </c>
      <c r="M109" s="367"/>
      <c r="N109" s="367"/>
      <c r="O109" s="173" t="str">
        <f t="shared" si="340"/>
        <v/>
      </c>
      <c r="P109" s="367"/>
      <c r="Q109" s="367"/>
      <c r="R109" s="173" t="str">
        <f t="shared" si="341"/>
        <v/>
      </c>
      <c r="S109" s="367"/>
      <c r="T109" s="367"/>
      <c r="U109" s="173" t="str">
        <f t="shared" si="342"/>
        <v/>
      </c>
      <c r="V109" s="220"/>
      <c r="W109" s="220"/>
      <c r="X109" s="173" t="str">
        <f t="shared" si="343"/>
        <v/>
      </c>
      <c r="Y109" s="367"/>
      <c r="Z109" s="367"/>
      <c r="AA109" s="173" t="str">
        <f t="shared" si="344"/>
        <v/>
      </c>
      <c r="AB109" s="174"/>
      <c r="AC109" s="228"/>
      <c r="AD109" s="229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403" t="s">
        <v>408</v>
      </c>
      <c r="B110" s="236" t="s">
        <v>106</v>
      </c>
      <c r="C110" s="256">
        <v>7.1</v>
      </c>
      <c r="D110" s="243">
        <v>2.4</v>
      </c>
      <c r="E110" s="243">
        <v>2.2999999999999998</v>
      </c>
      <c r="F110" s="243">
        <v>0</v>
      </c>
      <c r="G110" s="243">
        <v>0</v>
      </c>
      <c r="H110" s="243">
        <v>2.5</v>
      </c>
      <c r="I110" s="257">
        <v>857.2</v>
      </c>
      <c r="J110" s="368" t="s">
        <v>165</v>
      </c>
      <c r="K110" s="358"/>
      <c r="L110" s="164"/>
      <c r="M110" s="368" t="s">
        <v>433</v>
      </c>
      <c r="N110" s="358"/>
      <c r="O110" s="164"/>
      <c r="P110" s="310" t="s">
        <v>225</v>
      </c>
      <c r="Q110" s="311"/>
      <c r="R110" s="164"/>
      <c r="S110" s="368" t="s">
        <v>468</v>
      </c>
      <c r="T110" s="358"/>
      <c r="U110" s="164"/>
      <c r="V110" s="433" t="s">
        <v>1</v>
      </c>
      <c r="W110" s="434"/>
      <c r="X110" s="164"/>
      <c r="Y110" s="310" t="s">
        <v>478</v>
      </c>
      <c r="Z110" s="311"/>
      <c r="AA110" s="164"/>
      <c r="AB110" s="165" t="s">
        <v>111</v>
      </c>
      <c r="AC110" s="225"/>
      <c r="AD110" s="398"/>
      <c r="AE110" s="109" t="str">
        <f t="shared" ref="AE110" si="367">A110</f>
        <v>k4</v>
      </c>
      <c r="AF110" s="100" t="str">
        <f t="shared" ref="AF110" si="368">J110</f>
        <v>糙米飯</v>
      </c>
      <c r="AG110" s="100" t="str">
        <f t="shared" ref="AG110" si="369">J111&amp;" "&amp;J112&amp;" "&amp;J113&amp;" "&amp;J114&amp;" "&amp;J115&amp;" "&amp;J116</f>
        <v xml:space="preserve">米 糙米    </v>
      </c>
      <c r="AH110" s="100" t="str">
        <f t="shared" ref="AH110" si="370">M110</f>
        <v>壽喜豆包</v>
      </c>
      <c r="AI110" s="100" t="str">
        <f t="shared" ref="AI110" si="371">M111&amp;" "&amp;M112&amp;" "&amp;M113&amp;" "&amp;M114&amp;" "&amp;M115&amp;" "&amp;M116</f>
        <v xml:space="preserve">豆包 芹菜 胡蘿蔔 薑  </v>
      </c>
      <c r="AJ110" s="100" t="str">
        <f t="shared" ref="AJ110" si="372">P110</f>
        <v>蛋香白菜</v>
      </c>
      <c r="AK110" s="100" t="str">
        <f t="shared" ref="AK110" si="373">P111&amp;" "&amp;P112&amp;" "&amp;P113&amp;" "&amp;P114&amp;" "&amp;P115&amp;" "&amp;P116</f>
        <v xml:space="preserve">雞蛋 結球白菜 胡蘿蔔 大蒜 乾木耳 </v>
      </c>
      <c r="AL110" s="100" t="str">
        <f t="shared" ref="AL110" si="374">S110</f>
        <v>清炒季豆</v>
      </c>
      <c r="AM110" s="100" t="str">
        <f t="shared" ref="AM110" si="375">S111&amp;" "&amp;S112&amp;" "&amp;S113&amp;" "&amp;S114&amp;" "&amp;S115&amp;" "&amp;S116</f>
        <v xml:space="preserve">冷凍菜豆(莢) 胡蘿蔔 薑  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綠豆粉角湯</v>
      </c>
      <c r="AQ110" s="100" t="str">
        <f t="shared" ref="AQ110" si="379">Y111&amp;" "&amp;Y112&amp;" "&amp;Y113&amp;" "&amp;Y114&amp;" "&amp;Y115&amp;" "&amp;Y116</f>
        <v xml:space="preserve">粉角 紅砂糖 綠豆 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7.1</v>
      </c>
      <c r="AU110" s="101">
        <f t="shared" ref="AU110" si="383">H110</f>
        <v>2.5</v>
      </c>
      <c r="AV110" s="101">
        <f t="shared" ref="AV110" si="384">E110</f>
        <v>2.2999999999999998</v>
      </c>
      <c r="AW110" s="101">
        <f t="shared" ref="AW110" si="385">D110</f>
        <v>2.4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857.2</v>
      </c>
    </row>
    <row r="111" spans="1:52" ht="16.5">
      <c r="A111" s="404"/>
      <c r="B111" s="236"/>
      <c r="C111" s="258"/>
      <c r="D111" s="247"/>
      <c r="E111" s="247"/>
      <c r="F111" s="247"/>
      <c r="G111" s="247"/>
      <c r="H111" s="247"/>
      <c r="I111" s="259"/>
      <c r="J111" s="224" t="s">
        <v>114</v>
      </c>
      <c r="K111" s="224">
        <v>7</v>
      </c>
      <c r="L111" s="167" t="str">
        <f t="shared" si="312"/>
        <v>公斤</v>
      </c>
      <c r="M111" s="300" t="s">
        <v>128</v>
      </c>
      <c r="N111" s="224">
        <v>6</v>
      </c>
      <c r="O111" s="167" t="str">
        <f t="shared" si="340"/>
        <v>公斤</v>
      </c>
      <c r="P111" s="300" t="s">
        <v>118</v>
      </c>
      <c r="Q111" s="300">
        <v>3</v>
      </c>
      <c r="R111" s="167" t="str">
        <f t="shared" si="341"/>
        <v>公斤</v>
      </c>
      <c r="S111" s="224" t="s">
        <v>178</v>
      </c>
      <c r="T111" s="224">
        <v>6</v>
      </c>
      <c r="U111" s="167" t="str">
        <f t="shared" si="342"/>
        <v>公斤</v>
      </c>
      <c r="V111" s="171" t="s">
        <v>71</v>
      </c>
      <c r="W111" s="171">
        <v>7</v>
      </c>
      <c r="X111" s="167" t="str">
        <f t="shared" si="343"/>
        <v>公斤</v>
      </c>
      <c r="Y111" s="300" t="s">
        <v>388</v>
      </c>
      <c r="Z111" s="300">
        <v>2</v>
      </c>
      <c r="AA111" s="167" t="str">
        <f t="shared" si="344"/>
        <v>公斤</v>
      </c>
      <c r="AB111" s="169" t="s">
        <v>111</v>
      </c>
      <c r="AC111" s="226"/>
      <c r="AD111" s="227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404"/>
      <c r="B112" s="236" t="s">
        <v>107</v>
      </c>
      <c r="C112" s="260">
        <v>7.1</v>
      </c>
      <c r="D112" s="251">
        <v>2.1</v>
      </c>
      <c r="E112" s="251">
        <v>1.7</v>
      </c>
      <c r="F112" s="251">
        <v>0</v>
      </c>
      <c r="G112" s="251">
        <v>0</v>
      </c>
      <c r="H112" s="251">
        <v>2.5</v>
      </c>
      <c r="I112" s="261">
        <v>826.1</v>
      </c>
      <c r="J112" s="224" t="s">
        <v>166</v>
      </c>
      <c r="K112" s="224">
        <v>3</v>
      </c>
      <c r="L112" s="167" t="str">
        <f t="shared" si="312"/>
        <v>公斤</v>
      </c>
      <c r="M112" s="224" t="s">
        <v>305</v>
      </c>
      <c r="N112" s="224">
        <v>3.5</v>
      </c>
      <c r="O112" s="167" t="str">
        <f t="shared" si="340"/>
        <v>公斤</v>
      </c>
      <c r="P112" s="300" t="s">
        <v>155</v>
      </c>
      <c r="Q112" s="300">
        <v>4.5</v>
      </c>
      <c r="R112" s="167" t="str">
        <f t="shared" si="341"/>
        <v>公斤</v>
      </c>
      <c r="S112" s="224" t="s">
        <v>117</v>
      </c>
      <c r="T112" s="224">
        <v>0.5</v>
      </c>
      <c r="U112" s="167" t="str">
        <f t="shared" si="342"/>
        <v>公斤</v>
      </c>
      <c r="V112" s="171" t="s">
        <v>120</v>
      </c>
      <c r="W112" s="171">
        <v>0.05</v>
      </c>
      <c r="X112" s="167" t="str">
        <f t="shared" si="343"/>
        <v>公斤</v>
      </c>
      <c r="Y112" s="300" t="s">
        <v>140</v>
      </c>
      <c r="Z112" s="300">
        <v>1</v>
      </c>
      <c r="AA112" s="167" t="str">
        <f t="shared" si="344"/>
        <v>公斤</v>
      </c>
      <c r="AB112" s="170"/>
      <c r="AC112" s="226"/>
      <c r="AD112" s="227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404"/>
      <c r="B113" s="236"/>
      <c r="C113" s="258"/>
      <c r="D113" s="247"/>
      <c r="E113" s="247"/>
      <c r="F113" s="247"/>
      <c r="G113" s="247"/>
      <c r="H113" s="247"/>
      <c r="I113" s="259"/>
      <c r="J113" s="224"/>
      <c r="K113" s="224"/>
      <c r="L113" s="167" t="str">
        <f t="shared" si="312"/>
        <v/>
      </c>
      <c r="M113" s="224" t="s">
        <v>117</v>
      </c>
      <c r="N113" s="224">
        <v>1</v>
      </c>
      <c r="O113" s="167" t="str">
        <f t="shared" si="340"/>
        <v>公斤</v>
      </c>
      <c r="P113" s="300" t="s">
        <v>117</v>
      </c>
      <c r="Q113" s="300">
        <v>0.5</v>
      </c>
      <c r="R113" s="167" t="str">
        <f t="shared" si="341"/>
        <v>公斤</v>
      </c>
      <c r="S113" s="224" t="s">
        <v>120</v>
      </c>
      <c r="T113" s="224">
        <v>0.05</v>
      </c>
      <c r="U113" s="167" t="str">
        <f t="shared" si="342"/>
        <v>公斤</v>
      </c>
      <c r="V113" s="171"/>
      <c r="W113" s="171"/>
      <c r="X113" s="167" t="str">
        <f t="shared" si="343"/>
        <v/>
      </c>
      <c r="Y113" s="300" t="s">
        <v>125</v>
      </c>
      <c r="Z113" s="300">
        <v>2</v>
      </c>
      <c r="AA113" s="167" t="str">
        <f t="shared" si="344"/>
        <v>公斤</v>
      </c>
      <c r="AB113" s="170"/>
      <c r="AC113" s="226"/>
      <c r="AD113" s="227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404"/>
      <c r="B114" s="236"/>
      <c r="C114" s="258"/>
      <c r="D114" s="247"/>
      <c r="E114" s="247"/>
      <c r="F114" s="247"/>
      <c r="G114" s="247"/>
      <c r="H114" s="247"/>
      <c r="I114" s="259"/>
      <c r="J114" s="224"/>
      <c r="K114" s="224"/>
      <c r="L114" s="167" t="str">
        <f t="shared" si="312"/>
        <v/>
      </c>
      <c r="M114" s="224" t="s">
        <v>120</v>
      </c>
      <c r="N114" s="224">
        <v>0.05</v>
      </c>
      <c r="O114" s="167" t="str">
        <f t="shared" si="340"/>
        <v>公斤</v>
      </c>
      <c r="P114" s="300" t="s">
        <v>116</v>
      </c>
      <c r="Q114" s="300">
        <v>0.05</v>
      </c>
      <c r="R114" s="167" t="str">
        <f t="shared" si="341"/>
        <v>公斤</v>
      </c>
      <c r="S114" s="224"/>
      <c r="T114" s="224"/>
      <c r="U114" s="167" t="str">
        <f t="shared" si="342"/>
        <v/>
      </c>
      <c r="V114" s="171"/>
      <c r="W114" s="171"/>
      <c r="X114" s="167" t="str">
        <f t="shared" si="343"/>
        <v/>
      </c>
      <c r="Y114" s="224"/>
      <c r="Z114" s="224"/>
      <c r="AA114" s="167" t="str">
        <f t="shared" si="344"/>
        <v/>
      </c>
      <c r="AB114" s="170"/>
      <c r="AC114" s="226"/>
      <c r="AD114" s="227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404"/>
      <c r="B115" s="236"/>
      <c r="C115" s="258"/>
      <c r="D115" s="247"/>
      <c r="E115" s="247"/>
      <c r="F115" s="247"/>
      <c r="G115" s="247"/>
      <c r="H115" s="247"/>
      <c r="I115" s="259"/>
      <c r="J115" s="224"/>
      <c r="K115" s="224"/>
      <c r="L115" s="167" t="str">
        <f t="shared" si="312"/>
        <v/>
      </c>
      <c r="M115" s="224"/>
      <c r="N115" s="224"/>
      <c r="O115" s="167" t="str">
        <f t="shared" si="340"/>
        <v/>
      </c>
      <c r="P115" s="300" t="s">
        <v>119</v>
      </c>
      <c r="Q115" s="300">
        <v>0.01</v>
      </c>
      <c r="R115" s="167" t="str">
        <f t="shared" si="341"/>
        <v>公斤</v>
      </c>
      <c r="S115" s="224"/>
      <c r="T115" s="224"/>
      <c r="U115" s="167" t="str">
        <f t="shared" si="342"/>
        <v/>
      </c>
      <c r="V115" s="171"/>
      <c r="W115" s="171"/>
      <c r="X115" s="167" t="str">
        <f t="shared" si="343"/>
        <v/>
      </c>
      <c r="Y115" s="224"/>
      <c r="Z115" s="224"/>
      <c r="AA115" s="167" t="str">
        <f t="shared" si="344"/>
        <v/>
      </c>
      <c r="AB115" s="170"/>
      <c r="AC115" s="226"/>
      <c r="AD115" s="227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405"/>
      <c r="B116" s="237"/>
      <c r="C116" s="262"/>
      <c r="D116" s="263"/>
      <c r="E116" s="263"/>
      <c r="F116" s="263"/>
      <c r="G116" s="263"/>
      <c r="H116" s="263"/>
      <c r="I116" s="264"/>
      <c r="J116" s="367"/>
      <c r="K116" s="367"/>
      <c r="L116" s="173" t="str">
        <f t="shared" si="312"/>
        <v/>
      </c>
      <c r="M116" s="367"/>
      <c r="N116" s="367"/>
      <c r="O116" s="173" t="str">
        <f t="shared" si="340"/>
        <v/>
      </c>
      <c r="P116" s="367"/>
      <c r="Q116" s="367"/>
      <c r="R116" s="173" t="str">
        <f t="shared" si="341"/>
        <v/>
      </c>
      <c r="S116" s="367"/>
      <c r="T116" s="367"/>
      <c r="U116" s="173" t="str">
        <f t="shared" si="342"/>
        <v/>
      </c>
      <c r="V116" s="220"/>
      <c r="W116" s="220"/>
      <c r="X116" s="173" t="str">
        <f t="shared" si="343"/>
        <v/>
      </c>
      <c r="Y116" s="367"/>
      <c r="Z116" s="367"/>
      <c r="AA116" s="173" t="str">
        <f t="shared" si="344"/>
        <v/>
      </c>
      <c r="AB116" s="174"/>
      <c r="AC116" s="228"/>
      <c r="AD116" s="229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403" t="s">
        <v>409</v>
      </c>
      <c r="B117" s="236" t="s">
        <v>106</v>
      </c>
      <c r="C117" s="256">
        <v>6.8</v>
      </c>
      <c r="D117" s="243">
        <v>2.2000000000000002</v>
      </c>
      <c r="E117" s="243">
        <v>2</v>
      </c>
      <c r="F117" s="243">
        <v>0</v>
      </c>
      <c r="G117" s="243">
        <v>0</v>
      </c>
      <c r="H117" s="243">
        <v>2.5</v>
      </c>
      <c r="I117" s="257">
        <v>813.1</v>
      </c>
      <c r="J117" s="368" t="s">
        <v>149</v>
      </c>
      <c r="K117" s="358"/>
      <c r="L117" s="164"/>
      <c r="M117" s="368" t="s">
        <v>434</v>
      </c>
      <c r="N117" s="358"/>
      <c r="O117" s="164"/>
      <c r="P117" s="375" t="s">
        <v>450</v>
      </c>
      <c r="Q117" s="376"/>
      <c r="R117" s="164"/>
      <c r="S117" s="388" t="s">
        <v>469</v>
      </c>
      <c r="T117" s="311"/>
      <c r="U117" s="164"/>
      <c r="V117" s="433" t="s">
        <v>1</v>
      </c>
      <c r="W117" s="434"/>
      <c r="X117" s="164"/>
      <c r="Y117" s="310" t="s">
        <v>479</v>
      </c>
      <c r="Z117" s="358"/>
      <c r="AA117" s="164"/>
      <c r="AB117" s="165" t="s">
        <v>111</v>
      </c>
      <c r="AC117" s="225" t="s">
        <v>139</v>
      </c>
      <c r="AD117" s="398"/>
      <c r="AE117" s="109" t="str">
        <f t="shared" ref="AE117" si="389">A117</f>
        <v>k5</v>
      </c>
      <c r="AF117" s="100" t="str">
        <f t="shared" ref="AF117" si="390">J117</f>
        <v>紫米飯</v>
      </c>
      <c r="AG117" s="100" t="str">
        <f t="shared" ref="AG117" si="391">J118&amp;" "&amp;J119&amp;" "&amp;J120&amp;" "&amp;J121&amp;" "&amp;J122&amp;" "&amp;J123</f>
        <v xml:space="preserve">米 黑秈糯米    </v>
      </c>
      <c r="AH117" s="100" t="str">
        <f t="shared" ref="AH117" si="392">M117</f>
        <v>若片甘藍</v>
      </c>
      <c r="AI117" s="100" t="str">
        <f t="shared" ref="AI117" si="393">M118&amp;" "&amp;M119&amp;" "&amp;M120&amp;" "&amp;M121&amp;" "&amp;M122&amp;" "&amp;M123</f>
        <v xml:space="preserve">素肉片 甘藍 薑   </v>
      </c>
      <c r="AJ117" s="100" t="str">
        <f t="shared" ref="AJ117" si="394">P117</f>
        <v>玉米炒蛋</v>
      </c>
      <c r="AK117" s="100" t="str">
        <f t="shared" ref="AK117" si="395">P118&amp;" "&amp;P119&amp;" "&amp;P120&amp;" "&amp;P121&amp;" "&amp;P122&amp;" "&amp;P123</f>
        <v xml:space="preserve">雞蛋 冷凍玉米粒 胡蘿蔔 薑  </v>
      </c>
      <c r="AL117" s="100" t="str">
        <f t="shared" ref="AL117" si="396">S117</f>
        <v>鐵板油腐</v>
      </c>
      <c r="AM117" s="100" t="str">
        <f t="shared" ref="AM117" si="397">S118&amp;" "&amp;S119&amp;" "&amp;S120&amp;" "&amp;S121&amp;" "&amp;S122&amp;" "&amp;S123</f>
        <v xml:space="preserve">四角油豆腐 甜椒(青皮) 胡蘿蔔 薑 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四神湯</v>
      </c>
      <c r="AQ117" s="100" t="str">
        <f t="shared" ref="AQ117" si="401">Y118&amp;" "&amp;Y119&amp;" "&amp;Y120&amp;" "&amp;Y121&amp;" "&amp;Y122&amp;" "&amp;Y123</f>
        <v xml:space="preserve">四神 白蘿蔔 薑   </v>
      </c>
      <c r="AR117" s="100" t="str">
        <f t="shared" ref="AR117" si="402">AB117</f>
        <v>點心</v>
      </c>
      <c r="AS117" s="100" t="str">
        <f t="shared" ref="AS117" si="403">AC117</f>
        <v>有機豆奶</v>
      </c>
      <c r="AT117" s="101">
        <f t="shared" ref="AT117" si="404">C117</f>
        <v>6.8</v>
      </c>
      <c r="AU117" s="101">
        <f t="shared" ref="AU117" si="405">H117</f>
        <v>2.5</v>
      </c>
      <c r="AV117" s="101">
        <f t="shared" ref="AV117" si="406">E117</f>
        <v>2</v>
      </c>
      <c r="AW117" s="101">
        <f t="shared" ref="AW117" si="407">D117</f>
        <v>2.2000000000000002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813.1</v>
      </c>
    </row>
    <row r="118" spans="1:52" ht="16.5">
      <c r="A118" s="404"/>
      <c r="B118" s="236"/>
      <c r="C118" s="258"/>
      <c r="D118" s="247"/>
      <c r="E118" s="247"/>
      <c r="F118" s="247"/>
      <c r="G118" s="247"/>
      <c r="H118" s="247"/>
      <c r="I118" s="259"/>
      <c r="J118" s="224" t="s">
        <v>114</v>
      </c>
      <c r="K118" s="224">
        <v>10</v>
      </c>
      <c r="L118" s="167" t="str">
        <f t="shared" si="312"/>
        <v>公斤</v>
      </c>
      <c r="M118" s="224" t="s">
        <v>435</v>
      </c>
      <c r="N118" s="224">
        <v>1.4</v>
      </c>
      <c r="O118" s="167" t="str">
        <f t="shared" si="340"/>
        <v>公斤</v>
      </c>
      <c r="P118" s="300" t="s">
        <v>118</v>
      </c>
      <c r="Q118" s="300">
        <v>4.5</v>
      </c>
      <c r="R118" s="167" t="str">
        <f t="shared" si="341"/>
        <v>公斤</v>
      </c>
      <c r="S118" s="282" t="s">
        <v>129</v>
      </c>
      <c r="T118" s="282">
        <v>3</v>
      </c>
      <c r="U118" s="167" t="str">
        <f t="shared" si="342"/>
        <v>公斤</v>
      </c>
      <c r="V118" s="171" t="s">
        <v>71</v>
      </c>
      <c r="W118" s="171">
        <v>7</v>
      </c>
      <c r="X118" s="167" t="str">
        <f t="shared" si="343"/>
        <v>公斤</v>
      </c>
      <c r="Y118" s="300" t="s">
        <v>390</v>
      </c>
      <c r="Z118" s="300">
        <v>2</v>
      </c>
      <c r="AA118" s="167" t="str">
        <f t="shared" si="344"/>
        <v>公斤</v>
      </c>
      <c r="AB118" s="169" t="s">
        <v>111</v>
      </c>
      <c r="AC118" s="226" t="s">
        <v>139</v>
      </c>
      <c r="AD118" s="227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404"/>
      <c r="B119" s="236" t="s">
        <v>107</v>
      </c>
      <c r="C119" s="260">
        <v>6.8</v>
      </c>
      <c r="D119" s="251">
        <v>1.7</v>
      </c>
      <c r="E119" s="251">
        <v>1.5</v>
      </c>
      <c r="F119" s="251">
        <v>0</v>
      </c>
      <c r="G119" s="251">
        <v>0</v>
      </c>
      <c r="H119" s="251">
        <v>2</v>
      </c>
      <c r="I119" s="261">
        <v>736.2</v>
      </c>
      <c r="J119" s="369" t="s">
        <v>167</v>
      </c>
      <c r="K119" s="224">
        <v>0.4</v>
      </c>
      <c r="L119" s="167" t="str">
        <f t="shared" si="312"/>
        <v>公斤</v>
      </c>
      <c r="M119" s="224" t="s">
        <v>151</v>
      </c>
      <c r="N119" s="224">
        <v>3</v>
      </c>
      <c r="O119" s="167" t="str">
        <f t="shared" si="340"/>
        <v>公斤</v>
      </c>
      <c r="P119" s="384" t="s">
        <v>329</v>
      </c>
      <c r="Q119" s="316">
        <v>2</v>
      </c>
      <c r="R119" s="167" t="str">
        <f t="shared" si="341"/>
        <v>公斤</v>
      </c>
      <c r="S119" s="282" t="s">
        <v>363</v>
      </c>
      <c r="T119" s="282">
        <v>4</v>
      </c>
      <c r="U119" s="167" t="str">
        <f t="shared" si="342"/>
        <v>公斤</v>
      </c>
      <c r="V119" s="171" t="s">
        <v>120</v>
      </c>
      <c r="W119" s="171">
        <v>0.05</v>
      </c>
      <c r="X119" s="167" t="str">
        <f t="shared" si="343"/>
        <v>公斤</v>
      </c>
      <c r="Y119" s="300" t="s">
        <v>121</v>
      </c>
      <c r="Z119" s="300">
        <v>2</v>
      </c>
      <c r="AA119" s="167" t="str">
        <f t="shared" si="344"/>
        <v>公斤</v>
      </c>
      <c r="AB119" s="170"/>
      <c r="AC119" s="226"/>
      <c r="AD119" s="227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404"/>
      <c r="B120" s="236"/>
      <c r="C120" s="258"/>
      <c r="D120" s="247"/>
      <c r="E120" s="247"/>
      <c r="F120" s="247"/>
      <c r="G120" s="247"/>
      <c r="H120" s="247"/>
      <c r="I120" s="259"/>
      <c r="J120" s="224"/>
      <c r="K120" s="224"/>
      <c r="L120" s="167" t="str">
        <f t="shared" si="312"/>
        <v/>
      </c>
      <c r="M120" s="224" t="s">
        <v>120</v>
      </c>
      <c r="N120" s="224">
        <v>0.05</v>
      </c>
      <c r="O120" s="167" t="str">
        <f t="shared" si="340"/>
        <v>公斤</v>
      </c>
      <c r="P120" s="224" t="s">
        <v>117</v>
      </c>
      <c r="Q120" s="224">
        <v>2.5</v>
      </c>
      <c r="R120" s="167" t="str">
        <f t="shared" si="341"/>
        <v>公斤</v>
      </c>
      <c r="S120" s="282" t="s">
        <v>117</v>
      </c>
      <c r="T120" s="282">
        <v>1</v>
      </c>
      <c r="U120" s="167" t="str">
        <f t="shared" si="342"/>
        <v>公斤</v>
      </c>
      <c r="V120" s="171"/>
      <c r="W120" s="171"/>
      <c r="X120" s="167" t="str">
        <f t="shared" si="343"/>
        <v/>
      </c>
      <c r="Y120" s="300" t="s">
        <v>120</v>
      </c>
      <c r="Z120" s="300">
        <v>0.05</v>
      </c>
      <c r="AA120" s="167" t="str">
        <f t="shared" si="344"/>
        <v>公斤</v>
      </c>
      <c r="AB120" s="170"/>
      <c r="AC120" s="226"/>
      <c r="AD120" s="227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404"/>
      <c r="B121" s="236"/>
      <c r="C121" s="258"/>
      <c r="D121" s="247"/>
      <c r="E121" s="247"/>
      <c r="F121" s="247"/>
      <c r="G121" s="247"/>
      <c r="H121" s="247"/>
      <c r="I121" s="259"/>
      <c r="J121" s="224"/>
      <c r="K121" s="224"/>
      <c r="L121" s="167" t="str">
        <f t="shared" si="312"/>
        <v/>
      </c>
      <c r="M121" s="224"/>
      <c r="N121" s="224"/>
      <c r="O121" s="167" t="str">
        <f t="shared" si="340"/>
        <v/>
      </c>
      <c r="P121" s="224" t="s">
        <v>120</v>
      </c>
      <c r="Q121" s="224">
        <v>0.05</v>
      </c>
      <c r="R121" s="167" t="str">
        <f t="shared" si="341"/>
        <v>公斤</v>
      </c>
      <c r="S121" s="224" t="s">
        <v>120</v>
      </c>
      <c r="T121" s="224">
        <v>0.05</v>
      </c>
      <c r="U121" s="167" t="str">
        <f t="shared" si="342"/>
        <v>公斤</v>
      </c>
      <c r="V121" s="171"/>
      <c r="W121" s="171"/>
      <c r="X121" s="167" t="str">
        <f t="shared" si="343"/>
        <v/>
      </c>
      <c r="Y121" s="171"/>
      <c r="Z121" s="171"/>
      <c r="AA121" s="167" t="str">
        <f t="shared" si="344"/>
        <v/>
      </c>
      <c r="AB121" s="170"/>
      <c r="AC121" s="226"/>
      <c r="AD121" s="227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404"/>
      <c r="B122" s="236"/>
      <c r="C122" s="258"/>
      <c r="D122" s="247"/>
      <c r="E122" s="247"/>
      <c r="F122" s="247"/>
      <c r="G122" s="247"/>
      <c r="H122" s="247"/>
      <c r="I122" s="259"/>
      <c r="J122" s="224"/>
      <c r="K122" s="224"/>
      <c r="L122" s="167" t="str">
        <f t="shared" si="312"/>
        <v/>
      </c>
      <c r="M122" s="224"/>
      <c r="N122" s="224"/>
      <c r="O122" s="167" t="str">
        <f t="shared" si="340"/>
        <v/>
      </c>
      <c r="P122" s="300"/>
      <c r="Q122" s="300"/>
      <c r="R122" s="167" t="str">
        <f t="shared" si="341"/>
        <v/>
      </c>
      <c r="S122" s="377"/>
      <c r="T122" s="377"/>
      <c r="U122" s="167" t="str">
        <f t="shared" si="342"/>
        <v/>
      </c>
      <c r="V122" s="171"/>
      <c r="W122" s="171"/>
      <c r="X122" s="167" t="str">
        <f t="shared" si="343"/>
        <v/>
      </c>
      <c r="Y122" s="171"/>
      <c r="Z122" s="171"/>
      <c r="AA122" s="167" t="str">
        <f t="shared" si="344"/>
        <v/>
      </c>
      <c r="AB122" s="170"/>
      <c r="AC122" s="226"/>
      <c r="AD122" s="227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405"/>
      <c r="B123" s="237"/>
      <c r="C123" s="262"/>
      <c r="D123" s="263"/>
      <c r="E123" s="263"/>
      <c r="F123" s="263"/>
      <c r="G123" s="263"/>
      <c r="H123" s="263"/>
      <c r="I123" s="264"/>
      <c r="J123" s="367"/>
      <c r="K123" s="367"/>
      <c r="L123" s="173" t="str">
        <f t="shared" si="312"/>
        <v/>
      </c>
      <c r="M123" s="367"/>
      <c r="N123" s="367"/>
      <c r="O123" s="173" t="str">
        <f t="shared" si="340"/>
        <v/>
      </c>
      <c r="P123" s="378"/>
      <c r="Q123" s="378"/>
      <c r="R123" s="173" t="str">
        <f t="shared" si="341"/>
        <v/>
      </c>
      <c r="S123" s="378"/>
      <c r="T123" s="378"/>
      <c r="U123" s="173" t="str">
        <f t="shared" si="342"/>
        <v/>
      </c>
      <c r="V123" s="220"/>
      <c r="W123" s="220"/>
      <c r="X123" s="173" t="str">
        <f t="shared" si="343"/>
        <v/>
      </c>
      <c r="Y123" s="356"/>
      <c r="Z123" s="356"/>
      <c r="AA123" s="173" t="str">
        <f t="shared" si="344"/>
        <v/>
      </c>
      <c r="AB123" s="174"/>
      <c r="AC123" s="228"/>
      <c r="AD123" s="229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403" t="s">
        <v>410</v>
      </c>
      <c r="B124" s="236" t="s">
        <v>106</v>
      </c>
      <c r="C124" s="256">
        <v>5</v>
      </c>
      <c r="D124" s="243">
        <v>2.4</v>
      </c>
      <c r="E124" s="243">
        <v>2.4</v>
      </c>
      <c r="F124" s="243">
        <v>0</v>
      </c>
      <c r="G124" s="243">
        <v>0</v>
      </c>
      <c r="H124" s="243">
        <v>2.5</v>
      </c>
      <c r="I124" s="257">
        <v>704.2</v>
      </c>
      <c r="J124" s="368" t="s">
        <v>152</v>
      </c>
      <c r="K124" s="358"/>
      <c r="L124" s="164"/>
      <c r="M124" s="310" t="s">
        <v>243</v>
      </c>
      <c r="N124" s="311"/>
      <c r="O124" s="164"/>
      <c r="P124" s="375" t="s">
        <v>451</v>
      </c>
      <c r="Q124" s="376"/>
      <c r="R124" s="164"/>
      <c r="S124" s="310" t="s">
        <v>364</v>
      </c>
      <c r="T124" s="311"/>
      <c r="U124" s="164"/>
      <c r="V124" s="433" t="s">
        <v>1</v>
      </c>
      <c r="W124" s="434"/>
      <c r="X124" s="164"/>
      <c r="Y124" s="368" t="s">
        <v>480</v>
      </c>
      <c r="Z124" s="358"/>
      <c r="AA124" s="164"/>
      <c r="AB124" s="165" t="s">
        <v>111</v>
      </c>
      <c r="AC124" s="225"/>
      <c r="AD124" s="398"/>
      <c r="AE124" s="109" t="str">
        <f t="shared" ref="AE124" si="411">A124</f>
        <v>l1</v>
      </c>
      <c r="AF124" s="100" t="str">
        <f t="shared" ref="AF124" si="412">J124</f>
        <v>白米飯</v>
      </c>
      <c r="AG124" s="100" t="str">
        <f t="shared" ref="AG124" si="413">J125&amp;" "&amp;J126&amp;" "&amp;J127&amp;" "&amp;J128&amp;" "&amp;J129&amp;" "&amp;J130</f>
        <v xml:space="preserve">米     </v>
      </c>
      <c r="AH124" s="100" t="str">
        <f t="shared" ref="AH124" si="414">M124</f>
        <v>筍干麵輪</v>
      </c>
      <c r="AI124" s="100" t="str">
        <f t="shared" ref="AI124" si="415">M125&amp;" "&amp;M126&amp;" "&amp;M127&amp;" "&amp;M128&amp;" "&amp;M129&amp;" "&amp;M130</f>
        <v xml:space="preserve">麵輪 麻竹筍干 胡蘿蔔   </v>
      </c>
      <c r="AJ124" s="100" t="str">
        <f t="shared" ref="AJ124" si="416">P124</f>
        <v>芹香豆干</v>
      </c>
      <c r="AK124" s="100" t="str">
        <f t="shared" ref="AK124" si="417">P125&amp;" "&amp;P126&amp;" "&amp;P127&amp;" "&amp;P128&amp;" "&amp;P129&amp;" "&amp;P130</f>
        <v xml:space="preserve">芹菜 豆干 胡蘿蔔 薑  </v>
      </c>
      <c r="AL124" s="100" t="str">
        <f t="shared" ref="AL124" si="418">S124</f>
        <v>蛋香高麗</v>
      </c>
      <c r="AM124" s="100" t="str">
        <f t="shared" ref="AM124" si="419">S125&amp;" "&amp;S126&amp;" "&amp;S127&amp;" "&amp;S128&amp;" "&amp;S129&amp;" "&amp;S130</f>
        <v xml:space="preserve">雞蛋 高麗菜 胡蘿蔔 薑  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蘿蔔湯</v>
      </c>
      <c r="AQ124" s="100" t="str">
        <f t="shared" ref="AQ124" si="423">Y125&amp;" "&amp;Y126&amp;" "&amp;Y127&amp;" "&amp;Y128&amp;" "&amp;Y129&amp;" "&amp;Y130</f>
        <v xml:space="preserve">白蘿蔔 薑 皮絲 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</v>
      </c>
      <c r="AU124" s="101">
        <f t="shared" ref="AU124" si="427">H124</f>
        <v>2.5</v>
      </c>
      <c r="AV124" s="101">
        <f t="shared" ref="AV124" si="428">E124</f>
        <v>2.4</v>
      </c>
      <c r="AW124" s="101">
        <f t="shared" ref="AW124" si="429">D124</f>
        <v>2.4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704.2</v>
      </c>
    </row>
    <row r="125" spans="1:52" ht="16.5">
      <c r="A125" s="404"/>
      <c r="B125" s="236"/>
      <c r="C125" s="258"/>
      <c r="D125" s="247"/>
      <c r="E125" s="247"/>
      <c r="F125" s="247"/>
      <c r="G125" s="247"/>
      <c r="H125" s="247"/>
      <c r="I125" s="259"/>
      <c r="J125" s="224" t="s">
        <v>114</v>
      </c>
      <c r="K125" s="224">
        <v>10</v>
      </c>
      <c r="L125" s="167" t="str">
        <f t="shared" si="312"/>
        <v>公斤</v>
      </c>
      <c r="M125" s="300" t="s">
        <v>183</v>
      </c>
      <c r="N125" s="300">
        <v>5</v>
      </c>
      <c r="O125" s="167" t="str">
        <f t="shared" si="340"/>
        <v>公斤</v>
      </c>
      <c r="P125" s="300" t="s">
        <v>305</v>
      </c>
      <c r="Q125" s="300">
        <v>2</v>
      </c>
      <c r="R125" s="167" t="str">
        <f t="shared" si="341"/>
        <v>公斤</v>
      </c>
      <c r="S125" s="300" t="s">
        <v>118</v>
      </c>
      <c r="T125" s="300">
        <v>1.7</v>
      </c>
      <c r="U125" s="167" t="str">
        <f t="shared" si="342"/>
        <v>公斤</v>
      </c>
      <c r="V125" s="171" t="s">
        <v>71</v>
      </c>
      <c r="W125" s="171">
        <v>7</v>
      </c>
      <c r="X125" s="167" t="str">
        <f t="shared" si="343"/>
        <v>公斤</v>
      </c>
      <c r="Y125" s="224" t="s">
        <v>121</v>
      </c>
      <c r="Z125" s="224">
        <v>4</v>
      </c>
      <c r="AA125" s="167" t="str">
        <f t="shared" si="344"/>
        <v>公斤</v>
      </c>
      <c r="AB125" s="169" t="s">
        <v>111</v>
      </c>
      <c r="AC125" s="226"/>
      <c r="AD125" s="227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404"/>
      <c r="B126" s="236" t="s">
        <v>107</v>
      </c>
      <c r="C126" s="260">
        <v>5</v>
      </c>
      <c r="D126" s="251">
        <v>2</v>
      </c>
      <c r="E126" s="251">
        <v>1.8</v>
      </c>
      <c r="F126" s="251">
        <v>0</v>
      </c>
      <c r="G126" s="251">
        <v>0</v>
      </c>
      <c r="H126" s="251">
        <v>2.2000000000000002</v>
      </c>
      <c r="I126" s="261">
        <v>647.9</v>
      </c>
      <c r="J126" s="224"/>
      <c r="K126" s="224"/>
      <c r="L126" s="167" t="str">
        <f t="shared" si="312"/>
        <v/>
      </c>
      <c r="M126" s="300" t="s">
        <v>157</v>
      </c>
      <c r="N126" s="300">
        <v>3</v>
      </c>
      <c r="O126" s="167" t="str">
        <f t="shared" si="340"/>
        <v>公斤</v>
      </c>
      <c r="P126" s="300" t="s">
        <v>452</v>
      </c>
      <c r="Q126" s="300">
        <v>3</v>
      </c>
      <c r="R126" s="167" t="str">
        <f t="shared" si="341"/>
        <v>公斤</v>
      </c>
      <c r="S126" s="300" t="s">
        <v>336</v>
      </c>
      <c r="T126" s="300">
        <v>5</v>
      </c>
      <c r="U126" s="167" t="str">
        <f t="shared" si="342"/>
        <v>公斤</v>
      </c>
      <c r="V126" s="171" t="s">
        <v>120</v>
      </c>
      <c r="W126" s="171">
        <v>0.05</v>
      </c>
      <c r="X126" s="167" t="str">
        <f t="shared" si="343"/>
        <v>公斤</v>
      </c>
      <c r="Y126" s="224" t="s">
        <v>120</v>
      </c>
      <c r="Z126" s="224">
        <v>0.05</v>
      </c>
      <c r="AA126" s="167" t="str">
        <f t="shared" si="344"/>
        <v>公斤</v>
      </c>
      <c r="AB126" s="170"/>
      <c r="AC126" s="226"/>
      <c r="AD126" s="227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404"/>
      <c r="B127" s="236"/>
      <c r="C127" s="258"/>
      <c r="D127" s="247"/>
      <c r="E127" s="247"/>
      <c r="F127" s="247"/>
      <c r="G127" s="247"/>
      <c r="H127" s="247"/>
      <c r="I127" s="259"/>
      <c r="J127" s="224"/>
      <c r="K127" s="224"/>
      <c r="L127" s="167" t="str">
        <f t="shared" si="312"/>
        <v/>
      </c>
      <c r="M127" s="300" t="s">
        <v>117</v>
      </c>
      <c r="N127" s="300">
        <v>1</v>
      </c>
      <c r="O127" s="167" t="str">
        <f t="shared" si="340"/>
        <v>公斤</v>
      </c>
      <c r="P127" s="300" t="s">
        <v>117</v>
      </c>
      <c r="Q127" s="300">
        <v>0.5</v>
      </c>
      <c r="R127" s="167" t="str">
        <f t="shared" si="341"/>
        <v>公斤</v>
      </c>
      <c r="S127" s="300" t="s">
        <v>117</v>
      </c>
      <c r="T127" s="300">
        <v>0.5</v>
      </c>
      <c r="U127" s="167" t="str">
        <f t="shared" si="342"/>
        <v>公斤</v>
      </c>
      <c r="V127" s="171"/>
      <c r="W127" s="171"/>
      <c r="X127" s="167" t="str">
        <f t="shared" si="343"/>
        <v/>
      </c>
      <c r="Y127" s="384" t="s">
        <v>481</v>
      </c>
      <c r="Z127" s="384">
        <v>0.5</v>
      </c>
      <c r="AA127" s="167" t="str">
        <f t="shared" si="344"/>
        <v>公斤</v>
      </c>
      <c r="AB127" s="170"/>
      <c r="AC127" s="226"/>
      <c r="AD127" s="227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404"/>
      <c r="B128" s="236"/>
      <c r="C128" s="258"/>
      <c r="D128" s="247"/>
      <c r="E128" s="247"/>
      <c r="F128" s="247"/>
      <c r="G128" s="247"/>
      <c r="H128" s="247"/>
      <c r="I128" s="259"/>
      <c r="J128" s="224"/>
      <c r="K128" s="224"/>
      <c r="L128" s="167" t="str">
        <f t="shared" si="312"/>
        <v/>
      </c>
      <c r="M128" s="171"/>
      <c r="N128" s="171"/>
      <c r="O128" s="167" t="str">
        <f t="shared" si="340"/>
        <v/>
      </c>
      <c r="P128" s="224" t="s">
        <v>120</v>
      </c>
      <c r="Q128" s="224">
        <v>0.05</v>
      </c>
      <c r="R128" s="167" t="str">
        <f t="shared" si="341"/>
        <v>公斤</v>
      </c>
      <c r="S128" s="224" t="s">
        <v>120</v>
      </c>
      <c r="T128" s="224">
        <v>0.05</v>
      </c>
      <c r="U128" s="167" t="str">
        <f t="shared" si="342"/>
        <v>公斤</v>
      </c>
      <c r="V128" s="171"/>
      <c r="W128" s="171"/>
      <c r="X128" s="167" t="str">
        <f t="shared" si="343"/>
        <v/>
      </c>
      <c r="Y128" s="224"/>
      <c r="Z128" s="224"/>
      <c r="AA128" s="167" t="str">
        <f t="shared" si="344"/>
        <v/>
      </c>
      <c r="AB128" s="170"/>
      <c r="AC128" s="226"/>
      <c r="AD128" s="227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404"/>
      <c r="B129" s="236"/>
      <c r="C129" s="258"/>
      <c r="D129" s="247"/>
      <c r="E129" s="247"/>
      <c r="F129" s="247"/>
      <c r="G129" s="247"/>
      <c r="H129" s="247"/>
      <c r="I129" s="259"/>
      <c r="J129" s="224"/>
      <c r="K129" s="224"/>
      <c r="L129" s="167" t="str">
        <f t="shared" si="312"/>
        <v/>
      </c>
      <c r="M129" s="171"/>
      <c r="N129" s="171"/>
      <c r="O129" s="167" t="str">
        <f t="shared" si="340"/>
        <v/>
      </c>
      <c r="P129" s="300"/>
      <c r="Q129" s="300"/>
      <c r="R129" s="167" t="str">
        <f t="shared" si="341"/>
        <v/>
      </c>
      <c r="S129" s="224"/>
      <c r="T129" s="224"/>
      <c r="U129" s="167" t="str">
        <f t="shared" si="342"/>
        <v/>
      </c>
      <c r="V129" s="171"/>
      <c r="W129" s="171"/>
      <c r="X129" s="167" t="str">
        <f t="shared" si="343"/>
        <v/>
      </c>
      <c r="Y129" s="224"/>
      <c r="Z129" s="224"/>
      <c r="AA129" s="167" t="str">
        <f t="shared" si="344"/>
        <v/>
      </c>
      <c r="AB129" s="170"/>
      <c r="AC129" s="226"/>
      <c r="AD129" s="227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405"/>
      <c r="B130" s="237"/>
      <c r="C130" s="262"/>
      <c r="D130" s="263"/>
      <c r="E130" s="263"/>
      <c r="F130" s="263"/>
      <c r="G130" s="263"/>
      <c r="H130" s="263"/>
      <c r="I130" s="264"/>
      <c r="J130" s="367"/>
      <c r="K130" s="367"/>
      <c r="L130" s="173" t="str">
        <f t="shared" si="312"/>
        <v/>
      </c>
      <c r="M130" s="356"/>
      <c r="N130" s="356"/>
      <c r="O130" s="173" t="str">
        <f t="shared" si="340"/>
        <v/>
      </c>
      <c r="P130" s="378"/>
      <c r="Q130" s="378"/>
      <c r="R130" s="173" t="str">
        <f t="shared" si="341"/>
        <v/>
      </c>
      <c r="S130" s="367"/>
      <c r="T130" s="367"/>
      <c r="U130" s="173" t="str">
        <f t="shared" si="342"/>
        <v/>
      </c>
      <c r="V130" s="220"/>
      <c r="W130" s="220"/>
      <c r="X130" s="173" t="str">
        <f t="shared" si="343"/>
        <v/>
      </c>
      <c r="Y130" s="367"/>
      <c r="Z130" s="367"/>
      <c r="AA130" s="173" t="str">
        <f t="shared" si="344"/>
        <v/>
      </c>
      <c r="AB130" s="174"/>
      <c r="AC130" s="228"/>
      <c r="AD130" s="229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403" t="s">
        <v>411</v>
      </c>
      <c r="B131" s="236" t="s">
        <v>106</v>
      </c>
      <c r="C131" s="256">
        <v>5</v>
      </c>
      <c r="D131" s="243">
        <v>2.2999999999999998</v>
      </c>
      <c r="E131" s="243">
        <v>2</v>
      </c>
      <c r="F131" s="243">
        <v>0</v>
      </c>
      <c r="G131" s="243">
        <v>0</v>
      </c>
      <c r="H131" s="243">
        <v>2.5</v>
      </c>
      <c r="I131" s="257">
        <v>689.3</v>
      </c>
      <c r="J131" s="452" t="s">
        <v>165</v>
      </c>
      <c r="K131" s="453"/>
      <c r="L131" s="164"/>
      <c r="M131" s="379" t="s">
        <v>436</v>
      </c>
      <c r="N131" s="380"/>
      <c r="O131" s="164"/>
      <c r="P131" s="310" t="s">
        <v>453</v>
      </c>
      <c r="Q131" s="311"/>
      <c r="R131" s="164"/>
      <c r="S131" s="310" t="s">
        <v>470</v>
      </c>
      <c r="T131" s="311"/>
      <c r="U131" s="164"/>
      <c r="V131" s="433" t="s">
        <v>1</v>
      </c>
      <c r="W131" s="434"/>
      <c r="X131" s="164"/>
      <c r="Y131" s="375" t="s">
        <v>472</v>
      </c>
      <c r="Z131" s="376"/>
      <c r="AA131" s="164"/>
      <c r="AB131" s="165" t="s">
        <v>111</v>
      </c>
      <c r="AC131" s="225"/>
      <c r="AD131" s="398"/>
      <c r="AE131" s="109" t="str">
        <f t="shared" ref="AE131" si="433">A131</f>
        <v>l2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芹香毛豆</v>
      </c>
      <c r="AI131" s="100" t="str">
        <f t="shared" ref="AI131" si="437">M132&amp;" "&amp;M133&amp;" "&amp;M134&amp;" "&amp;M135&amp;" "&amp;M136&amp;" "&amp;M137</f>
        <v xml:space="preserve">冷凍毛豆仁 芹菜 胡蘿蔔   </v>
      </c>
      <c r="AJ131" s="100" t="str">
        <f t="shared" ref="AJ131" si="438">P131</f>
        <v>紅仁炒蛋</v>
      </c>
      <c r="AK131" s="100" t="str">
        <f t="shared" ref="AK131" si="439">P132&amp;" "&amp;P133&amp;" "&amp;P134&amp;" "&amp;P135&amp;" "&amp;P136&amp;" "&amp;P137</f>
        <v xml:space="preserve">雞蛋 胡蘿蔔 薑   </v>
      </c>
      <c r="AL131" s="100" t="str">
        <f t="shared" ref="AL131" si="440">S131</f>
        <v>塔香海根</v>
      </c>
      <c r="AM131" s="100" t="str">
        <f t="shared" ref="AM131" si="441">S132&amp;" "&amp;S133&amp;" "&amp;S134&amp;" "&amp;S135&amp;" "&amp;S136&amp;" "&amp;S137</f>
        <v xml:space="preserve">乾海帶 九層塔 薑 豆干片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時蔬湯</v>
      </c>
      <c r="AQ131" s="100" t="str">
        <f t="shared" ref="AQ131" si="445">Y132&amp;" "&amp;Y133&amp;" "&amp;Y134&amp;" "&amp;Y135&amp;" "&amp;Y136&amp;" "&amp;Y137</f>
        <v xml:space="preserve">時蔬 素魚丸 薑 枸杞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5</v>
      </c>
      <c r="AU131" s="101">
        <f t="shared" ref="AU131" si="449">H131</f>
        <v>2.5</v>
      </c>
      <c r="AV131" s="101">
        <f t="shared" ref="AV131" si="450">E131</f>
        <v>2</v>
      </c>
      <c r="AW131" s="101">
        <f t="shared" ref="AW131" si="451">D131</f>
        <v>2.2999999999999998</v>
      </c>
      <c r="AX131" s="101">
        <f t="shared" ref="AX131" si="452">F131</f>
        <v>0</v>
      </c>
      <c r="AY131" s="101">
        <f t="shared" ref="AY131" si="453">G131</f>
        <v>0</v>
      </c>
      <c r="AZ131" s="101">
        <f t="shared" ref="AZ131" si="454">I131</f>
        <v>689.3</v>
      </c>
    </row>
    <row r="132" spans="1:52" ht="16.5">
      <c r="A132" s="404"/>
      <c r="B132" s="236"/>
      <c r="C132" s="258"/>
      <c r="D132" s="247"/>
      <c r="E132" s="247"/>
      <c r="F132" s="247"/>
      <c r="G132" s="247"/>
      <c r="H132" s="247"/>
      <c r="I132" s="259"/>
      <c r="J132" s="224" t="s">
        <v>114</v>
      </c>
      <c r="K132" s="224">
        <v>7</v>
      </c>
      <c r="L132" s="167" t="str">
        <f t="shared" si="312"/>
        <v>公斤</v>
      </c>
      <c r="M132" s="223" t="s">
        <v>437</v>
      </c>
      <c r="N132" s="223">
        <v>5</v>
      </c>
      <c r="O132" s="167" t="str">
        <f t="shared" si="340"/>
        <v>公斤</v>
      </c>
      <c r="P132" s="300" t="s">
        <v>118</v>
      </c>
      <c r="Q132" s="300">
        <v>5.5</v>
      </c>
      <c r="R132" s="167" t="str">
        <f t="shared" si="341"/>
        <v>公斤</v>
      </c>
      <c r="S132" s="300" t="s">
        <v>366</v>
      </c>
      <c r="T132" s="300">
        <v>3</v>
      </c>
      <c r="U132" s="167" t="str">
        <f t="shared" si="342"/>
        <v>公斤</v>
      </c>
      <c r="V132" s="171" t="s">
        <v>71</v>
      </c>
      <c r="W132" s="171">
        <v>7</v>
      </c>
      <c r="X132" s="167" t="str">
        <f t="shared" si="343"/>
        <v>公斤</v>
      </c>
      <c r="Y132" s="300" t="s">
        <v>1</v>
      </c>
      <c r="Z132" s="300">
        <v>3</v>
      </c>
      <c r="AA132" s="167" t="str">
        <f t="shared" si="344"/>
        <v>公斤</v>
      </c>
      <c r="AB132" s="169" t="s">
        <v>111</v>
      </c>
      <c r="AC132" s="226"/>
      <c r="AD132" s="227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404"/>
      <c r="B133" s="236" t="s">
        <v>107</v>
      </c>
      <c r="C133" s="260">
        <v>5</v>
      </c>
      <c r="D133" s="251">
        <v>1.9</v>
      </c>
      <c r="E133" s="251">
        <v>1.7</v>
      </c>
      <c r="F133" s="251">
        <v>0</v>
      </c>
      <c r="G133" s="251">
        <v>0</v>
      </c>
      <c r="H133" s="251">
        <v>2</v>
      </c>
      <c r="I133" s="261">
        <v>626</v>
      </c>
      <c r="J133" s="224" t="s">
        <v>166</v>
      </c>
      <c r="K133" s="224">
        <v>3</v>
      </c>
      <c r="L133" s="167" t="str">
        <f t="shared" si="312"/>
        <v>公斤</v>
      </c>
      <c r="M133" s="223" t="s">
        <v>182</v>
      </c>
      <c r="N133" s="223">
        <v>2</v>
      </c>
      <c r="O133" s="167" t="str">
        <f t="shared" si="340"/>
        <v>公斤</v>
      </c>
      <c r="P133" s="300" t="s">
        <v>117</v>
      </c>
      <c r="Q133" s="300">
        <v>2</v>
      </c>
      <c r="R133" s="167" t="str">
        <f t="shared" si="341"/>
        <v>公斤</v>
      </c>
      <c r="S133" s="300" t="s">
        <v>126</v>
      </c>
      <c r="T133" s="300">
        <v>0.05</v>
      </c>
      <c r="U133" s="167" t="str">
        <f t="shared" si="342"/>
        <v>公斤</v>
      </c>
      <c r="V133" s="171" t="s">
        <v>120</v>
      </c>
      <c r="W133" s="171">
        <v>0.05</v>
      </c>
      <c r="X133" s="167" t="str">
        <f t="shared" si="343"/>
        <v>公斤</v>
      </c>
      <c r="Y133" s="316" t="s">
        <v>482</v>
      </c>
      <c r="Z133" s="316">
        <v>1</v>
      </c>
      <c r="AA133" s="167" t="str">
        <f t="shared" si="344"/>
        <v>公斤</v>
      </c>
      <c r="AB133" s="170"/>
      <c r="AC133" s="226"/>
      <c r="AD133" s="227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404"/>
      <c r="B134" s="236"/>
      <c r="C134" s="258"/>
      <c r="D134" s="247"/>
      <c r="E134" s="247"/>
      <c r="F134" s="247"/>
      <c r="G134" s="247"/>
      <c r="H134" s="247"/>
      <c r="I134" s="259"/>
      <c r="J134" s="224"/>
      <c r="K134" s="224"/>
      <c r="L134" s="167" t="str">
        <f t="shared" si="312"/>
        <v/>
      </c>
      <c r="M134" s="223" t="s">
        <v>134</v>
      </c>
      <c r="N134" s="223">
        <v>2</v>
      </c>
      <c r="O134" s="167" t="str">
        <f t="shared" si="340"/>
        <v>公斤</v>
      </c>
      <c r="P134" s="224" t="s">
        <v>120</v>
      </c>
      <c r="Q134" s="224">
        <v>0.05</v>
      </c>
      <c r="R134" s="167" t="str">
        <f t="shared" si="341"/>
        <v>公斤</v>
      </c>
      <c r="S134" s="224" t="s">
        <v>120</v>
      </c>
      <c r="T134" s="224">
        <v>0.05</v>
      </c>
      <c r="U134" s="167" t="str">
        <f t="shared" si="342"/>
        <v>公斤</v>
      </c>
      <c r="V134" s="171"/>
      <c r="W134" s="171"/>
      <c r="X134" s="167" t="str">
        <f t="shared" si="343"/>
        <v/>
      </c>
      <c r="Y134" s="300" t="s">
        <v>120</v>
      </c>
      <c r="Z134" s="300">
        <v>0.05</v>
      </c>
      <c r="AA134" s="167" t="str">
        <f t="shared" si="344"/>
        <v>公斤</v>
      </c>
      <c r="AB134" s="170"/>
      <c r="AC134" s="226"/>
      <c r="AD134" s="227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404"/>
      <c r="B135" s="236"/>
      <c r="C135" s="258"/>
      <c r="D135" s="247"/>
      <c r="E135" s="247"/>
      <c r="F135" s="247"/>
      <c r="G135" s="247"/>
      <c r="H135" s="247"/>
      <c r="I135" s="259"/>
      <c r="J135" s="224"/>
      <c r="K135" s="224"/>
      <c r="L135" s="167" t="str">
        <f t="shared" si="312"/>
        <v/>
      </c>
      <c r="M135" s="224"/>
      <c r="N135" s="224"/>
      <c r="O135" s="167" t="str">
        <f t="shared" si="340"/>
        <v/>
      </c>
      <c r="P135" s="224"/>
      <c r="Q135" s="224"/>
      <c r="R135" s="167" t="str">
        <f t="shared" si="341"/>
        <v/>
      </c>
      <c r="S135" s="224" t="s">
        <v>331</v>
      </c>
      <c r="T135" s="224">
        <v>2</v>
      </c>
      <c r="U135" s="167" t="str">
        <f t="shared" si="342"/>
        <v>公斤</v>
      </c>
      <c r="V135" s="171"/>
      <c r="W135" s="171"/>
      <c r="X135" s="167" t="str">
        <f t="shared" si="343"/>
        <v/>
      </c>
      <c r="Y135" s="300" t="s">
        <v>230</v>
      </c>
      <c r="Z135" s="300"/>
      <c r="AA135" s="167" t="str">
        <f t="shared" si="344"/>
        <v/>
      </c>
      <c r="AB135" s="170"/>
      <c r="AC135" s="226"/>
      <c r="AD135" s="227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404"/>
      <c r="B136" s="236"/>
      <c r="C136" s="258"/>
      <c r="D136" s="247"/>
      <c r="E136" s="247"/>
      <c r="F136" s="247"/>
      <c r="G136" s="247"/>
      <c r="H136" s="247"/>
      <c r="I136" s="259"/>
      <c r="J136" s="224"/>
      <c r="K136" s="224"/>
      <c r="L136" s="167" t="str">
        <f t="shared" si="312"/>
        <v/>
      </c>
      <c r="M136" s="224"/>
      <c r="N136" s="224"/>
      <c r="O136" s="167" t="str">
        <f t="shared" si="340"/>
        <v/>
      </c>
      <c r="P136" s="224"/>
      <c r="Q136" s="224"/>
      <c r="R136" s="167" t="str">
        <f t="shared" si="341"/>
        <v/>
      </c>
      <c r="S136" s="224"/>
      <c r="T136" s="224"/>
      <c r="U136" s="167" t="str">
        <f t="shared" si="342"/>
        <v/>
      </c>
      <c r="V136" s="171"/>
      <c r="W136" s="171"/>
      <c r="X136" s="167" t="str">
        <f t="shared" si="343"/>
        <v/>
      </c>
      <c r="Y136" s="300"/>
      <c r="Z136" s="300"/>
      <c r="AA136" s="167" t="str">
        <f t="shared" si="344"/>
        <v/>
      </c>
      <c r="AB136" s="170"/>
      <c r="AC136" s="226"/>
      <c r="AD136" s="227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405"/>
      <c r="B137" s="237"/>
      <c r="C137" s="262"/>
      <c r="D137" s="263"/>
      <c r="E137" s="263"/>
      <c r="F137" s="263"/>
      <c r="G137" s="263"/>
      <c r="H137" s="263"/>
      <c r="I137" s="264"/>
      <c r="J137" s="367"/>
      <c r="K137" s="367"/>
      <c r="L137" s="173" t="str">
        <f t="shared" si="312"/>
        <v/>
      </c>
      <c r="M137" s="367"/>
      <c r="N137" s="367"/>
      <c r="O137" s="173" t="str">
        <f t="shared" si="340"/>
        <v/>
      </c>
      <c r="P137" s="367"/>
      <c r="Q137" s="367"/>
      <c r="R137" s="173" t="str">
        <f t="shared" si="341"/>
        <v/>
      </c>
      <c r="S137" s="367"/>
      <c r="T137" s="367"/>
      <c r="U137" s="173" t="str">
        <f t="shared" si="342"/>
        <v/>
      </c>
      <c r="V137" s="220"/>
      <c r="W137" s="220"/>
      <c r="X137" s="173" t="str">
        <f t="shared" si="343"/>
        <v/>
      </c>
      <c r="Y137" s="378"/>
      <c r="Z137" s="378"/>
      <c r="AA137" s="173" t="str">
        <f t="shared" si="344"/>
        <v/>
      </c>
      <c r="AB137" s="174"/>
      <c r="AC137" s="228"/>
      <c r="AD137" s="229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403" t="s">
        <v>412</v>
      </c>
      <c r="B138" s="236" t="s">
        <v>106</v>
      </c>
      <c r="C138" s="256">
        <v>5.5</v>
      </c>
      <c r="D138" s="243">
        <v>2.4</v>
      </c>
      <c r="E138" s="243">
        <v>2</v>
      </c>
      <c r="F138" s="243">
        <v>0</v>
      </c>
      <c r="G138" s="243">
        <v>0</v>
      </c>
      <c r="H138" s="243">
        <v>2.8</v>
      </c>
      <c r="I138" s="257">
        <v>749.2</v>
      </c>
      <c r="J138" s="195" t="s">
        <v>190</v>
      </c>
      <c r="K138" s="205"/>
      <c r="L138" s="164"/>
      <c r="M138" s="456" t="s">
        <v>244</v>
      </c>
      <c r="N138" s="457"/>
      <c r="O138" s="164"/>
      <c r="P138" s="454" t="s">
        <v>209</v>
      </c>
      <c r="Q138" s="455"/>
      <c r="R138" s="164"/>
      <c r="S138" s="388" t="s">
        <v>454</v>
      </c>
      <c r="T138" s="311"/>
      <c r="U138" s="164"/>
      <c r="V138" s="433" t="s">
        <v>1</v>
      </c>
      <c r="W138" s="434"/>
      <c r="X138" s="164"/>
      <c r="Y138" s="450" t="s">
        <v>231</v>
      </c>
      <c r="Z138" s="461"/>
      <c r="AA138" s="164"/>
      <c r="AB138" s="165" t="s">
        <v>111</v>
      </c>
      <c r="AC138" s="225"/>
      <c r="AD138" s="398"/>
      <c r="AE138" s="109" t="str">
        <f t="shared" ref="AE138" si="455">A138</f>
        <v>l3</v>
      </c>
      <c r="AF138" s="100" t="str">
        <f t="shared" ref="AF138" si="456">J138</f>
        <v>油飯特餐</v>
      </c>
      <c r="AG138" s="100" t="str">
        <f t="shared" ref="AG138" si="457">J139&amp;" "&amp;J140&amp;" "&amp;J141&amp;" "&amp;J142&amp;" "&amp;J143&amp;" "&amp;J144</f>
        <v xml:space="preserve">米 糯米 蕎麥   </v>
      </c>
      <c r="AH138" s="100" t="str">
        <f t="shared" ref="AH138" si="458">M138</f>
        <v>家常素排</v>
      </c>
      <c r="AI138" s="100" t="str">
        <f t="shared" ref="AI138" si="459">M139&amp;" "&amp;M140&amp;" "&amp;M141&amp;" "&amp;M142&amp;" "&amp;M143&amp;" "&amp;M144</f>
        <v xml:space="preserve">素排     </v>
      </c>
      <c r="AJ138" s="100" t="str">
        <f t="shared" ref="AJ138" si="460">P138</f>
        <v>油飯拌料</v>
      </c>
      <c r="AK138" s="100" t="str">
        <f t="shared" ref="AK138" si="461">P139&amp;" "&amp;P140&amp;" "&amp;P141&amp;" "&amp;P142&amp;" "&amp;P143&amp;" "&amp;P144</f>
        <v xml:space="preserve">豆干丁 脆筍 乾香菇 薑  </v>
      </c>
      <c r="AL138" s="100" t="str">
        <f t="shared" ref="AL138" si="462">S138</f>
        <v>麵筋花椰</v>
      </c>
      <c r="AM138" s="100" t="str">
        <f t="shared" ref="AM138" si="463">S139&amp;" "&amp;S140&amp;" "&amp;S141&amp;" "&amp;S142&amp;" "&amp;S143&amp;" "&amp;S144</f>
        <v xml:space="preserve">冷凍花椰菜 胡蘿蔔 麵筋泡 薑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肉羹湯</v>
      </c>
      <c r="AQ138" s="100" t="str">
        <f t="shared" ref="AQ138" si="467">Y139&amp;" "&amp;Y140&amp;" "&amp;Y141&amp;" "&amp;Y142&amp;" "&amp;Y143&amp;" "&amp;Y144</f>
        <v xml:space="preserve">雞蛋 金針菇 時蔬 素肉羹 乾木耳 </v>
      </c>
      <c r="AR138" s="100" t="str">
        <f t="shared" ref="AR138" si="468">AB138</f>
        <v>點心</v>
      </c>
      <c r="AS138" s="100">
        <f t="shared" ref="AS138" si="469">AC138</f>
        <v>0</v>
      </c>
      <c r="AT138" s="101">
        <f t="shared" ref="AT138" si="470">C138</f>
        <v>5.5</v>
      </c>
      <c r="AU138" s="101">
        <f t="shared" ref="AU138" si="471">H138</f>
        <v>2.8</v>
      </c>
      <c r="AV138" s="101">
        <f t="shared" ref="AV138" si="472">E138</f>
        <v>2</v>
      </c>
      <c r="AW138" s="101">
        <f t="shared" ref="AW138" si="473">D138</f>
        <v>2.4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749.2</v>
      </c>
    </row>
    <row r="139" spans="1:52" ht="16.5">
      <c r="A139" s="404"/>
      <c r="B139" s="236"/>
      <c r="C139" s="258"/>
      <c r="D139" s="247"/>
      <c r="E139" s="247"/>
      <c r="F139" s="247"/>
      <c r="G139" s="247"/>
      <c r="H139" s="247"/>
      <c r="I139" s="259"/>
      <c r="J139" s="193" t="s">
        <v>114</v>
      </c>
      <c r="K139" s="194">
        <v>8</v>
      </c>
      <c r="L139" s="167" t="str">
        <f t="shared" si="312"/>
        <v>公斤</v>
      </c>
      <c r="M139" s="224" t="s">
        <v>438</v>
      </c>
      <c r="N139" s="224">
        <v>6.5</v>
      </c>
      <c r="O139" s="167" t="str">
        <f t="shared" si="340"/>
        <v>公斤</v>
      </c>
      <c r="P139" s="389" t="s">
        <v>210</v>
      </c>
      <c r="Q139" s="390">
        <v>2</v>
      </c>
      <c r="R139" s="167" t="str">
        <f t="shared" si="341"/>
        <v>公斤</v>
      </c>
      <c r="S139" s="282" t="s">
        <v>180</v>
      </c>
      <c r="T139" s="282">
        <v>6</v>
      </c>
      <c r="U139" s="167" t="str">
        <f t="shared" si="342"/>
        <v>公斤</v>
      </c>
      <c r="V139" s="171" t="s">
        <v>71</v>
      </c>
      <c r="W139" s="171">
        <v>7</v>
      </c>
      <c r="X139" s="167" t="str">
        <f t="shared" si="343"/>
        <v>公斤</v>
      </c>
      <c r="Y139" s="232" t="s">
        <v>118</v>
      </c>
      <c r="Z139" s="232">
        <v>0.6</v>
      </c>
      <c r="AA139" s="167" t="str">
        <f t="shared" si="344"/>
        <v>公斤</v>
      </c>
      <c r="AB139" s="169" t="s">
        <v>111</v>
      </c>
      <c r="AC139" s="226"/>
      <c r="AD139" s="227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404"/>
      <c r="B140" s="236" t="s">
        <v>107</v>
      </c>
      <c r="C140" s="260">
        <v>5.5</v>
      </c>
      <c r="D140" s="251">
        <v>1.9</v>
      </c>
      <c r="E140" s="251">
        <v>1.4</v>
      </c>
      <c r="F140" s="251">
        <v>0</v>
      </c>
      <c r="G140" s="251">
        <v>0</v>
      </c>
      <c r="H140" s="251">
        <v>2.4</v>
      </c>
      <c r="I140" s="261">
        <v>685.8</v>
      </c>
      <c r="J140" s="193" t="s">
        <v>191</v>
      </c>
      <c r="K140" s="194">
        <v>2</v>
      </c>
      <c r="L140" s="167" t="str">
        <f t="shared" si="312"/>
        <v>公斤</v>
      </c>
      <c r="M140" s="224"/>
      <c r="N140" s="224"/>
      <c r="O140" s="167" t="str">
        <f t="shared" si="340"/>
        <v/>
      </c>
      <c r="P140" s="389" t="s">
        <v>211</v>
      </c>
      <c r="Q140" s="390">
        <v>3</v>
      </c>
      <c r="R140" s="167" t="str">
        <f t="shared" si="341"/>
        <v>公斤</v>
      </c>
      <c r="S140" s="282" t="s">
        <v>117</v>
      </c>
      <c r="T140" s="282">
        <v>0.5</v>
      </c>
      <c r="U140" s="167" t="str">
        <f t="shared" si="342"/>
        <v>公斤</v>
      </c>
      <c r="V140" s="171" t="s">
        <v>120</v>
      </c>
      <c r="W140" s="171">
        <v>0.05</v>
      </c>
      <c r="X140" s="167" t="str">
        <f t="shared" si="343"/>
        <v>公斤</v>
      </c>
      <c r="Y140" s="232" t="s">
        <v>392</v>
      </c>
      <c r="Z140" s="232">
        <v>1.5</v>
      </c>
      <c r="AA140" s="167" t="str">
        <f t="shared" si="344"/>
        <v>公斤</v>
      </c>
      <c r="AB140" s="170"/>
      <c r="AC140" s="226"/>
      <c r="AD140" s="227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404"/>
      <c r="B141" s="236"/>
      <c r="C141" s="258"/>
      <c r="D141" s="247"/>
      <c r="E141" s="247"/>
      <c r="F141" s="247"/>
      <c r="G141" s="247"/>
      <c r="H141" s="247"/>
      <c r="I141" s="259"/>
      <c r="J141" s="193" t="s">
        <v>192</v>
      </c>
      <c r="K141" s="194">
        <v>1</v>
      </c>
      <c r="L141" s="167" t="str">
        <f t="shared" si="312"/>
        <v>公斤</v>
      </c>
      <c r="M141" s="224"/>
      <c r="N141" s="224"/>
      <c r="O141" s="167" t="str">
        <f t="shared" si="340"/>
        <v/>
      </c>
      <c r="P141" s="389" t="s">
        <v>141</v>
      </c>
      <c r="Q141" s="390">
        <v>0.05</v>
      </c>
      <c r="R141" s="167" t="str">
        <f t="shared" si="341"/>
        <v>公斤</v>
      </c>
      <c r="S141" s="224" t="s">
        <v>471</v>
      </c>
      <c r="T141" s="224">
        <v>0.5</v>
      </c>
      <c r="U141" s="167" t="str">
        <f t="shared" si="342"/>
        <v>公斤</v>
      </c>
      <c r="V141" s="171"/>
      <c r="W141" s="171"/>
      <c r="X141" s="167" t="str">
        <f t="shared" si="343"/>
        <v/>
      </c>
      <c r="Y141" s="232" t="s">
        <v>1</v>
      </c>
      <c r="Z141" s="232">
        <v>2</v>
      </c>
      <c r="AA141" s="167" t="str">
        <f t="shared" si="344"/>
        <v>公斤</v>
      </c>
      <c r="AB141" s="170"/>
      <c r="AC141" s="226"/>
      <c r="AD141" s="227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404"/>
      <c r="B142" s="236"/>
      <c r="C142" s="258"/>
      <c r="D142" s="247"/>
      <c r="E142" s="247"/>
      <c r="F142" s="247"/>
      <c r="G142" s="247"/>
      <c r="H142" s="247"/>
      <c r="I142" s="259"/>
      <c r="J142" s="224"/>
      <c r="K142" s="224"/>
      <c r="L142" s="167" t="str">
        <f t="shared" si="312"/>
        <v/>
      </c>
      <c r="M142" s="224"/>
      <c r="N142" s="224"/>
      <c r="O142" s="167" t="str">
        <f t="shared" si="340"/>
        <v/>
      </c>
      <c r="P142" s="223" t="s">
        <v>137</v>
      </c>
      <c r="Q142" s="387">
        <v>0.05</v>
      </c>
      <c r="R142" s="167" t="str">
        <f t="shared" si="341"/>
        <v>公斤</v>
      </c>
      <c r="S142" s="224" t="s">
        <v>120</v>
      </c>
      <c r="T142" s="224">
        <v>0.05</v>
      </c>
      <c r="U142" s="167" t="str">
        <f t="shared" si="342"/>
        <v>公斤</v>
      </c>
      <c r="V142" s="171"/>
      <c r="W142" s="171"/>
      <c r="X142" s="167" t="str">
        <f t="shared" si="343"/>
        <v/>
      </c>
      <c r="Y142" s="232" t="s">
        <v>251</v>
      </c>
      <c r="Z142" s="232">
        <v>1.5</v>
      </c>
      <c r="AA142" s="167" t="str">
        <f t="shared" si="344"/>
        <v>公斤</v>
      </c>
      <c r="AB142" s="170"/>
      <c r="AC142" s="226"/>
      <c r="AD142" s="227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404"/>
      <c r="B143" s="236"/>
      <c r="C143" s="258"/>
      <c r="D143" s="247"/>
      <c r="E143" s="247"/>
      <c r="F143" s="247"/>
      <c r="G143" s="247"/>
      <c r="H143" s="247"/>
      <c r="I143" s="259"/>
      <c r="J143" s="224"/>
      <c r="K143" s="224"/>
      <c r="L143" s="167" t="str">
        <f t="shared" si="312"/>
        <v/>
      </c>
      <c r="M143" s="224"/>
      <c r="N143" s="224"/>
      <c r="O143" s="167" t="str">
        <f t="shared" si="340"/>
        <v/>
      </c>
      <c r="P143" s="224"/>
      <c r="Q143" s="224"/>
      <c r="R143" s="167" t="str">
        <f t="shared" si="341"/>
        <v/>
      </c>
      <c r="S143" s="224"/>
      <c r="T143" s="224"/>
      <c r="U143" s="167" t="str">
        <f t="shared" si="342"/>
        <v/>
      </c>
      <c r="V143" s="171"/>
      <c r="W143" s="171"/>
      <c r="X143" s="167" t="str">
        <f t="shared" si="343"/>
        <v/>
      </c>
      <c r="Y143" s="232" t="s">
        <v>119</v>
      </c>
      <c r="Z143" s="232">
        <v>0.01</v>
      </c>
      <c r="AA143" s="167" t="str">
        <f t="shared" si="344"/>
        <v>公斤</v>
      </c>
      <c r="AB143" s="170"/>
      <c r="AC143" s="226"/>
      <c r="AD143" s="227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405"/>
      <c r="B144" s="237"/>
      <c r="C144" s="262"/>
      <c r="D144" s="263"/>
      <c r="E144" s="263"/>
      <c r="F144" s="263"/>
      <c r="G144" s="263"/>
      <c r="H144" s="263"/>
      <c r="I144" s="264"/>
      <c r="J144" s="367"/>
      <c r="K144" s="367"/>
      <c r="L144" s="173" t="str">
        <f t="shared" si="312"/>
        <v/>
      </c>
      <c r="M144" s="367"/>
      <c r="N144" s="367"/>
      <c r="O144" s="173" t="str">
        <f t="shared" si="340"/>
        <v/>
      </c>
      <c r="P144" s="367"/>
      <c r="Q144" s="367"/>
      <c r="R144" s="173" t="str">
        <f t="shared" si="341"/>
        <v/>
      </c>
      <c r="S144" s="367"/>
      <c r="T144" s="367"/>
      <c r="U144" s="173" t="str">
        <f t="shared" si="342"/>
        <v/>
      </c>
      <c r="V144" s="220"/>
      <c r="W144" s="220"/>
      <c r="X144" s="173" t="str">
        <f t="shared" si="343"/>
        <v/>
      </c>
      <c r="Y144" s="367"/>
      <c r="Z144" s="367"/>
      <c r="AA144" s="173" t="str">
        <f t="shared" si="344"/>
        <v/>
      </c>
      <c r="AB144" s="174"/>
      <c r="AC144" s="228"/>
      <c r="AD144" s="229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45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47"/>
      <c r="Z145" s="47"/>
      <c r="AA145" s="1"/>
      <c r="AB145" s="1"/>
      <c r="AC145" s="1"/>
      <c r="AD145" s="103"/>
      <c r="AE145" s="115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1"/>
      <c r="AC146" s="1"/>
      <c r="AD146" s="103"/>
      <c r="AE146" s="115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1"/>
      <c r="AC147" s="1"/>
      <c r="AD147" s="103"/>
      <c r="AE147" s="115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1"/>
      <c r="AC148" s="1"/>
      <c r="AD148" s="103"/>
      <c r="AE148" s="115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1"/>
      <c r="AC149" s="1"/>
      <c r="AD149" s="103"/>
      <c r="AE149" s="115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1"/>
      <c r="AC150" s="1"/>
      <c r="AD150" s="103"/>
      <c r="AE150" s="115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1"/>
      <c r="AC151" s="1"/>
      <c r="AD151" s="103"/>
      <c r="AE151" s="115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5" customHeight="1">
      <c r="L506" s="1"/>
      <c r="O506" s="1"/>
      <c r="R506" s="1"/>
      <c r="U506" s="1"/>
      <c r="X506" s="1"/>
      <c r="AA506" s="1"/>
      <c r="AB506" s="1"/>
      <c r="AG506" s="1"/>
    </row>
    <row r="507" spans="2:45" ht="15" customHeight="1">
      <c r="L507" s="1"/>
      <c r="O507" s="1"/>
      <c r="R507" s="1"/>
      <c r="U507" s="1"/>
      <c r="X507" s="1"/>
      <c r="AA507" s="1"/>
      <c r="AB507" s="1"/>
      <c r="AG507" s="1"/>
    </row>
    <row r="508" spans="2:45" ht="15" customHeight="1">
      <c r="L508" s="1"/>
      <c r="O508" s="1"/>
      <c r="R508" s="1"/>
      <c r="U508" s="1"/>
      <c r="X508" s="1"/>
      <c r="AA508" s="1"/>
      <c r="AB508" s="1"/>
      <c r="AG508" s="1"/>
    </row>
    <row r="509" spans="2:45" ht="15" customHeight="1">
      <c r="L509" s="1"/>
      <c r="O509" s="1"/>
      <c r="R509" s="1"/>
      <c r="U509" s="1"/>
      <c r="X509" s="1"/>
      <c r="AA509" s="1"/>
      <c r="AB509" s="1"/>
      <c r="AG509" s="1"/>
    </row>
    <row r="510" spans="2:45" ht="15" customHeight="1">
      <c r="L510" s="1"/>
      <c r="O510" s="1"/>
      <c r="R510" s="1"/>
      <c r="U510" s="1"/>
      <c r="X510" s="1"/>
      <c r="AA510" s="1"/>
      <c r="AB510" s="1"/>
      <c r="AG510" s="1"/>
    </row>
    <row r="511" spans="2:45" ht="15" customHeight="1">
      <c r="L511" s="1"/>
      <c r="O511" s="1"/>
      <c r="R511" s="1"/>
      <c r="U511" s="1"/>
      <c r="X511" s="1"/>
      <c r="AA511" s="1"/>
      <c r="AB511" s="1"/>
      <c r="AG511" s="1"/>
    </row>
    <row r="512" spans="2:45" ht="15" customHeight="1">
      <c r="L512" s="1"/>
      <c r="O512" s="1"/>
      <c r="R512" s="1"/>
      <c r="U512" s="1"/>
      <c r="X512" s="1"/>
      <c r="AA512" s="1"/>
      <c r="AB512" s="1"/>
      <c r="AG512" s="1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</sheetData>
  <mergeCells count="45">
    <mergeCell ref="M19:N19"/>
    <mergeCell ref="P1:R1"/>
    <mergeCell ref="V1:X1"/>
    <mergeCell ref="Y138:Z138"/>
    <mergeCell ref="V110:W110"/>
    <mergeCell ref="V117:W117"/>
    <mergeCell ref="V124:W124"/>
    <mergeCell ref="V131:W131"/>
    <mergeCell ref="V138:W138"/>
    <mergeCell ref="P40:Q40"/>
    <mergeCell ref="S40:T40"/>
    <mergeCell ref="J131:K131"/>
    <mergeCell ref="P138:Q138"/>
    <mergeCell ref="M138:N138"/>
    <mergeCell ref="S96:T96"/>
    <mergeCell ref="S103:T103"/>
    <mergeCell ref="S54:T54"/>
    <mergeCell ref="S68:T68"/>
    <mergeCell ref="AB1:AC1"/>
    <mergeCell ref="V26:W26"/>
    <mergeCell ref="Y12:Z12"/>
    <mergeCell ref="P12:Q12"/>
    <mergeCell ref="V12:W12"/>
    <mergeCell ref="V19:W19"/>
    <mergeCell ref="A2:AC2"/>
    <mergeCell ref="A3:AC3"/>
    <mergeCell ref="V5:W5"/>
    <mergeCell ref="Y5:Z5"/>
    <mergeCell ref="A1:I1"/>
    <mergeCell ref="J1:L1"/>
    <mergeCell ref="M1:O1"/>
    <mergeCell ref="Y1:AA1"/>
    <mergeCell ref="J5:K5"/>
    <mergeCell ref="M12:N12"/>
    <mergeCell ref="V75:W75"/>
    <mergeCell ref="V82:W82"/>
    <mergeCell ref="V89:W89"/>
    <mergeCell ref="V96:W96"/>
    <mergeCell ref="V103:W103"/>
    <mergeCell ref="V33:W33"/>
    <mergeCell ref="V40:W40"/>
    <mergeCell ref="V54:W54"/>
    <mergeCell ref="V61:W61"/>
    <mergeCell ref="V68:W68"/>
    <mergeCell ref="V47:W47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I5" sqref="I5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424" t="s">
        <v>124</v>
      </c>
      <c r="B1" s="418"/>
      <c r="C1" s="418"/>
      <c r="D1" s="418"/>
      <c r="E1" s="425" t="s">
        <v>103</v>
      </c>
      <c r="F1" s="425"/>
      <c r="G1" s="425" t="s">
        <v>163</v>
      </c>
      <c r="H1" s="425"/>
      <c r="I1" s="418" t="s">
        <v>100</v>
      </c>
      <c r="J1" s="418"/>
      <c r="K1" s="418" t="s">
        <v>255</v>
      </c>
      <c r="L1" s="418"/>
      <c r="M1" s="418" t="s">
        <v>104</v>
      </c>
      <c r="N1" s="418"/>
      <c r="O1" s="418" t="s">
        <v>0</v>
      </c>
      <c r="P1" s="419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473" t="s">
        <v>96</v>
      </c>
      <c r="B3" s="468" t="s">
        <v>97</v>
      </c>
      <c r="C3" s="468" t="s">
        <v>67</v>
      </c>
      <c r="D3" s="475" t="s">
        <v>73</v>
      </c>
      <c r="E3" s="468" t="s">
        <v>68</v>
      </c>
      <c r="F3" s="471" t="s">
        <v>74</v>
      </c>
      <c r="G3" s="468" t="s">
        <v>69</v>
      </c>
      <c r="H3" s="471" t="s">
        <v>75</v>
      </c>
      <c r="I3" s="468" t="s">
        <v>70</v>
      </c>
      <c r="J3" s="471" t="s">
        <v>76</v>
      </c>
      <c r="K3" s="468" t="s">
        <v>71</v>
      </c>
      <c r="L3" s="471" t="s">
        <v>77</v>
      </c>
      <c r="M3" s="468" t="s">
        <v>72</v>
      </c>
      <c r="N3" s="471" t="s">
        <v>78</v>
      </c>
      <c r="O3" s="468" t="s">
        <v>98</v>
      </c>
      <c r="P3" s="468" t="s">
        <v>99</v>
      </c>
      <c r="Q3" s="468" t="s">
        <v>94</v>
      </c>
      <c r="R3" s="468"/>
      <c r="S3" s="468"/>
      <c r="T3" s="468"/>
      <c r="U3" s="468"/>
      <c r="V3" s="468"/>
      <c r="W3" s="470"/>
    </row>
    <row r="4" spans="1:23" ht="15.75" customHeight="1" thickBot="1">
      <c r="A4" s="474"/>
      <c r="B4" s="469"/>
      <c r="C4" s="469"/>
      <c r="D4" s="476"/>
      <c r="E4" s="469"/>
      <c r="F4" s="472"/>
      <c r="G4" s="469"/>
      <c r="H4" s="472"/>
      <c r="I4" s="469"/>
      <c r="J4" s="472"/>
      <c r="K4" s="469"/>
      <c r="L4" s="472"/>
      <c r="M4" s="469"/>
      <c r="N4" s="472"/>
      <c r="O4" s="469"/>
      <c r="P4" s="469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45748</v>
      </c>
      <c r="B5" s="50" t="str">
        <f>'偏鄉國中(素)'!AE5</f>
        <v>h2</v>
      </c>
      <c r="C5" s="50" t="str">
        <f>'偏鄉國中(素)'!AF5</f>
        <v>糙米飯</v>
      </c>
      <c r="D5" s="68" t="str">
        <f>'偏鄉國中(素)'!AG5</f>
        <v xml:space="preserve">米 糙米    </v>
      </c>
      <c r="E5" s="50" t="str">
        <f>'偏鄉國中(素)'!AH5</f>
        <v>炸素雞塊</v>
      </c>
      <c r="F5" s="68" t="str">
        <f>'偏鄉國中(素)'!AI5</f>
        <v xml:space="preserve">素雞塊     </v>
      </c>
      <c r="G5" s="50" t="str">
        <f>'偏鄉國中(素)'!AJ5</f>
        <v>蕃茄炒蛋</v>
      </c>
      <c r="H5" s="68" t="str">
        <f>'偏鄉國中(素)'!AK5</f>
        <v xml:space="preserve">雞蛋 大番茄 薑   </v>
      </c>
      <c r="I5" s="50" t="str">
        <f>'偏鄉國中(素)'!AL5</f>
        <v>豆包高麗</v>
      </c>
      <c r="J5" s="68" t="str">
        <f>'偏鄉國中(素)'!AM5</f>
        <v xml:space="preserve">豆包 高麗菜 胡蘿蔔 薑  </v>
      </c>
      <c r="K5" s="50" t="str">
        <f>'偏鄉國中(素)'!AN5</f>
        <v>時蔬</v>
      </c>
      <c r="L5" s="68" t="str">
        <f>'偏鄉國中(素)'!AO5</f>
        <v xml:space="preserve">蔬菜 薑    </v>
      </c>
      <c r="M5" s="50" t="str">
        <f>'偏鄉國中(素)'!AP5</f>
        <v>時蔬湯</v>
      </c>
      <c r="N5" s="68" t="str">
        <f>'偏鄉國中(素)'!AQ5</f>
        <v xml:space="preserve">時蔬 胡蘿蔔 薑 素羊肉  </v>
      </c>
      <c r="O5" s="50" t="str">
        <f>'偏鄉國中(素)'!AR5</f>
        <v>點心</v>
      </c>
      <c r="P5" s="340">
        <f>'偏鄉國中(素)'!AS5</f>
        <v>0</v>
      </c>
      <c r="Q5" s="346">
        <f>'偏鄉國中(素)'!AT5</f>
        <v>5</v>
      </c>
      <c r="R5" s="50">
        <f>'偏鄉國中(素)'!AU5</f>
        <v>2.8</v>
      </c>
      <c r="S5" s="50">
        <f>'偏鄉國中(素)'!AV5</f>
        <v>2.2000000000000002</v>
      </c>
      <c r="T5" s="50">
        <f>'偏鄉國中(素)'!AW5</f>
        <v>2.5</v>
      </c>
      <c r="U5" s="50">
        <f>'偏鄉國中(素)'!AX5</f>
        <v>0</v>
      </c>
      <c r="V5" s="50">
        <f>'偏鄉國中(素)'!AY5</f>
        <v>0</v>
      </c>
      <c r="W5" s="85">
        <f>'偏鄉國中(素)'!AZ5</f>
        <v>726.9</v>
      </c>
    </row>
    <row r="6" spans="1:23" ht="18.75" customHeight="1" thickBot="1">
      <c r="A6" s="137">
        <f>A5+1</f>
        <v>45749</v>
      </c>
      <c r="B6" s="66" t="str">
        <f>'偏鄉國中(素)'!AE12</f>
        <v>h3</v>
      </c>
      <c r="C6" s="66" t="str">
        <f>'偏鄉國中(素)'!AF12</f>
        <v>DIY漢堡餐</v>
      </c>
      <c r="D6" s="70" t="str">
        <f>'偏鄉國中(素)'!AG12</f>
        <v xml:space="preserve">漢堡     </v>
      </c>
      <c r="E6" s="66" t="str">
        <f>'偏鄉國中(素)'!AH12</f>
        <v>紅麴素排</v>
      </c>
      <c r="F6" s="70" t="str">
        <f>'偏鄉國中(素)'!AI12</f>
        <v xml:space="preserve">素排     </v>
      </c>
      <c r="G6" s="66" t="str">
        <f>'偏鄉國中(素)'!AJ12</f>
        <v>西式配料</v>
      </c>
      <c r="H6" s="70" t="str">
        <f>'偏鄉國中(素)'!AK12</f>
        <v>彎管麵 冷凍玉米粒 馬鈴薯 大番茄 冷凍毛豆仁 芹菜</v>
      </c>
      <c r="I6" s="66" t="str">
        <f>'偏鄉國中(素)'!AL12</f>
        <v>麵筋花椰</v>
      </c>
      <c r="J6" s="70" t="str">
        <f>'偏鄉國中(素)'!AM12</f>
        <v xml:space="preserve">冷凍花椰菜 麵筋泡 胡蘿蔔 薑  </v>
      </c>
      <c r="K6" s="66" t="str">
        <f>'偏鄉國中(素)'!AN12</f>
        <v>時蔬</v>
      </c>
      <c r="L6" s="70" t="str">
        <f>'偏鄉國中(素)'!AO12</f>
        <v xml:space="preserve">蔬菜 薑    </v>
      </c>
      <c r="M6" s="66" t="str">
        <f>'偏鄉國中(素)'!AP12</f>
        <v>仙草甜湯</v>
      </c>
      <c r="N6" s="70" t="str">
        <f>'偏鄉國中(素)'!AQ12</f>
        <v xml:space="preserve">仙草凍 紅砂糖    </v>
      </c>
      <c r="O6" s="66" t="str">
        <f>'偏鄉國中(素)'!AR12</f>
        <v>點心</v>
      </c>
      <c r="P6" s="341">
        <f>'偏鄉國中(素)'!AS12</f>
        <v>0</v>
      </c>
      <c r="Q6" s="347">
        <f>'偏鄉國中(素)'!AT12</f>
        <v>4.3</v>
      </c>
      <c r="R6" s="66">
        <f>'偏鄉國中(素)'!AU12</f>
        <v>2.6</v>
      </c>
      <c r="S6" s="66">
        <f>'偏鄉國中(素)'!AV12</f>
        <v>1.9</v>
      </c>
      <c r="T6" s="66">
        <f>'偏鄉國中(素)'!AW12</f>
        <v>2.2000000000000002</v>
      </c>
      <c r="U6" s="66">
        <f>'偏鄉國中(素)'!AX12</f>
        <v>0</v>
      </c>
      <c r="V6" s="66">
        <f>'偏鄉國中(素)'!AY12</f>
        <v>0</v>
      </c>
      <c r="W6" s="87">
        <f>'偏鄉國中(素)'!AZ12</f>
        <v>635.9</v>
      </c>
    </row>
    <row r="7" spans="1:23" ht="18.75" customHeight="1">
      <c r="A7" s="120">
        <v>45754</v>
      </c>
      <c r="B7" s="50" t="str">
        <f>'偏鄉國中(素)'!AE19</f>
        <v>i1</v>
      </c>
      <c r="C7" s="50" t="str">
        <f>'偏鄉國中(素)'!AF19</f>
        <v>白米飯</v>
      </c>
      <c r="D7" s="68" t="str">
        <f>'偏鄉國中(素)'!AG19</f>
        <v xml:space="preserve">米     </v>
      </c>
      <c r="E7" s="50" t="str">
        <f>'偏鄉國中(素)'!AH19</f>
        <v>泡菜豆包</v>
      </c>
      <c r="F7" s="68" t="str">
        <f>'偏鄉國中(素)'!AI19</f>
        <v xml:space="preserve">豆包 韓式泡菜 結球白菜 薑  </v>
      </c>
      <c r="G7" s="50" t="str">
        <f>'偏鄉國中(素)'!AJ19</f>
        <v>玉米紅仁蛋</v>
      </c>
      <c r="H7" s="68" t="str">
        <f>'偏鄉國中(素)'!AK19</f>
        <v xml:space="preserve">胡蘿蔔 雞蛋 冷凍玉米粒   </v>
      </c>
      <c r="I7" s="50" t="str">
        <f>'偏鄉國中(素)'!AL19</f>
        <v>炸蘿蔔糕</v>
      </c>
      <c r="J7" s="68" t="str">
        <f>'偏鄉國中(素)'!AM19</f>
        <v xml:space="preserve">素蘿蔔糕     </v>
      </c>
      <c r="K7" s="50" t="str">
        <f>'偏鄉國中(素)'!AN19</f>
        <v>時蔬</v>
      </c>
      <c r="L7" s="68" t="str">
        <f>'偏鄉國中(素)'!AO19</f>
        <v xml:space="preserve">蔬菜 薑    </v>
      </c>
      <c r="M7" s="50" t="str">
        <f>'偏鄉國中(素)'!AP19</f>
        <v>時瓜湯</v>
      </c>
      <c r="N7" s="68" t="str">
        <f>'偏鄉國中(素)'!AQ19</f>
        <v xml:space="preserve">時瓜 胡蘿蔔 薑 素羊肉  </v>
      </c>
      <c r="O7" s="50" t="str">
        <f>'偏鄉國中(素)'!AR19</f>
        <v>點心</v>
      </c>
      <c r="P7" s="340">
        <f>'偏鄉國中(素)'!AS19</f>
        <v>0</v>
      </c>
      <c r="Q7" s="346">
        <f>'偏鄉國中(素)'!AT19</f>
        <v>5.2</v>
      </c>
      <c r="R7" s="50">
        <f>'偏鄉國中(素)'!AU19</f>
        <v>2</v>
      </c>
      <c r="S7" s="50">
        <f>'偏鄉國中(素)'!AV19</f>
        <v>2.1</v>
      </c>
      <c r="T7" s="50">
        <f>'偏鄉國中(素)'!AW19</f>
        <v>2</v>
      </c>
      <c r="U7" s="50">
        <f>'偏鄉國中(素)'!AX19</f>
        <v>0</v>
      </c>
      <c r="V7" s="50">
        <f>'偏鄉國中(素)'!AY19</f>
        <v>0</v>
      </c>
      <c r="W7" s="85">
        <f>'偏鄉國中(素)'!AZ19</f>
        <v>655.4</v>
      </c>
    </row>
    <row r="8" spans="1:23" ht="18.75" customHeight="1">
      <c r="A8" s="121">
        <f>A7+1</f>
        <v>45755</v>
      </c>
      <c r="B8" s="65" t="str">
        <f>'偏鄉國中(素)'!AE26</f>
        <v>i2</v>
      </c>
      <c r="C8" s="65" t="str">
        <f>'偏鄉國中(素)'!AF26</f>
        <v>糙米飯</v>
      </c>
      <c r="D8" s="69" t="str">
        <f>'偏鄉國中(素)'!AG26</f>
        <v xml:space="preserve">米 糙米    </v>
      </c>
      <c r="E8" s="65" t="str">
        <f>'偏鄉國中(素)'!AH26</f>
        <v>蘿蔔麵輪</v>
      </c>
      <c r="F8" s="69" t="str">
        <f>'偏鄉國中(素)'!AI26</f>
        <v xml:space="preserve">麵輪 白蘿蔔 胡蘿蔔 薑 鵪熟蛋 </v>
      </c>
      <c r="G8" s="65" t="str">
        <f>'偏鄉國中(素)'!AJ26</f>
        <v>素沙茶三鮮</v>
      </c>
      <c r="H8" s="69" t="str">
        <f>'偏鄉國中(素)'!AK26</f>
        <v xml:space="preserve">素肉羹 脆筍 玉冷凍玉米筍 胡蘿蔔 大蒜 </v>
      </c>
      <c r="I8" s="65" t="str">
        <f>'偏鄉國中(素)'!AL26</f>
        <v>毛豆干丁</v>
      </c>
      <c r="J8" s="69" t="str">
        <f>'偏鄉國中(素)'!AM26</f>
        <v xml:space="preserve">冷凍毛豆仁 豆干 胡蘿蔔 花生罐頭  </v>
      </c>
      <c r="K8" s="65" t="str">
        <f>'偏鄉國中(素)'!AN26</f>
        <v>時蔬</v>
      </c>
      <c r="L8" s="69" t="str">
        <f>'偏鄉國中(素)'!AO26</f>
        <v xml:space="preserve">蔬菜 薑    </v>
      </c>
      <c r="M8" s="65" t="str">
        <f>'偏鄉國中(素)'!AP26</f>
        <v>時蔬湯</v>
      </c>
      <c r="N8" s="69" t="str">
        <f>'偏鄉國中(素)'!AQ26</f>
        <v xml:space="preserve">時蔬 素羊肉 薑   </v>
      </c>
      <c r="O8" s="65" t="str">
        <f>'偏鄉國中(素)'!AR26</f>
        <v>點心</v>
      </c>
      <c r="P8" s="342">
        <f>'偏鄉國中(素)'!AS26</f>
        <v>0</v>
      </c>
      <c r="Q8" s="348">
        <f>'偏鄉國中(素)'!AT26</f>
        <v>5</v>
      </c>
      <c r="R8" s="65">
        <f>'偏鄉國中(素)'!AU26</f>
        <v>4.0999999999999996</v>
      </c>
      <c r="S8" s="65">
        <f>'偏鄉國中(素)'!AV26</f>
        <v>1.7</v>
      </c>
      <c r="T8" s="65">
        <f>'偏鄉國中(素)'!AW26</f>
        <v>3.5</v>
      </c>
      <c r="U8" s="65">
        <f>'偏鄉國中(素)'!AX26</f>
        <v>0</v>
      </c>
      <c r="V8" s="65">
        <f>'偏鄉國中(素)'!AY26</f>
        <v>0</v>
      </c>
      <c r="W8" s="86">
        <f>'偏鄉國中(素)'!AZ26</f>
        <v>834</v>
      </c>
    </row>
    <row r="9" spans="1:23" ht="18.75" customHeight="1">
      <c r="A9" s="121">
        <f>A8+1</f>
        <v>45756</v>
      </c>
      <c r="B9" s="65" t="str">
        <f>'偏鄉國中(素)'!AE33</f>
        <v>i3</v>
      </c>
      <c r="C9" s="65" t="str">
        <f>'偏鄉國中(素)'!AF33</f>
        <v>咖哩烏龍麵</v>
      </c>
      <c r="D9" s="69" t="str">
        <f>'偏鄉國中(素)'!AG33</f>
        <v xml:space="preserve">烏龍麵     </v>
      </c>
      <c r="E9" s="65" t="str">
        <f>'偏鄉國中(素)'!AH33</f>
        <v>咖哩毛豆</v>
      </c>
      <c r="F9" s="69" t="str">
        <f>'偏鄉國中(素)'!AI33</f>
        <v xml:space="preserve">毛豆仁 芹菜 胡蘿蔔 南瓜 咖哩粉 </v>
      </c>
      <c r="G9" s="65" t="str">
        <f>'偏鄉國中(素)'!AJ33</f>
        <v>海結豆干</v>
      </c>
      <c r="H9" s="69" t="str">
        <f>'偏鄉國中(素)'!AK33</f>
        <v xml:space="preserve">豆干 乾海結 芝麻(熟)   </v>
      </c>
      <c r="I9" s="65" t="str">
        <f>'偏鄉國中(素)'!AL33</f>
        <v>若絲季豆</v>
      </c>
      <c r="J9" s="69" t="str">
        <f>'偏鄉國中(素)'!AM33</f>
        <v xml:space="preserve">素肉絲 冷凍菜豆(莢) 薑   </v>
      </c>
      <c r="K9" s="65" t="str">
        <f>'偏鄉國中(素)'!AN33</f>
        <v>時蔬</v>
      </c>
      <c r="L9" s="69" t="str">
        <f>'偏鄉國中(素)'!AO33</f>
        <v xml:space="preserve">蔬菜 薑    </v>
      </c>
      <c r="M9" s="65" t="str">
        <f>'偏鄉國中(素)'!AP33</f>
        <v>味噌湯</v>
      </c>
      <c r="N9" s="69" t="str">
        <f>'偏鄉國中(素)'!AQ33</f>
        <v xml:space="preserve">時蔬 薑    </v>
      </c>
      <c r="O9" s="65" t="str">
        <f>'偏鄉國中(素)'!AR33</f>
        <v>點心</v>
      </c>
      <c r="P9" s="342">
        <f>'偏鄉國中(素)'!AS33</f>
        <v>0</v>
      </c>
      <c r="Q9" s="348">
        <f>'偏鄉國中(素)'!AT33</f>
        <v>5.3</v>
      </c>
      <c r="R9" s="65">
        <f>'偏鄉國中(素)'!AU33</f>
        <v>2.6</v>
      </c>
      <c r="S9" s="65">
        <f>'偏鄉國中(素)'!AV33</f>
        <v>2.2000000000000002</v>
      </c>
      <c r="T9" s="65">
        <f>'偏鄉國中(素)'!AW33</f>
        <v>2.4</v>
      </c>
      <c r="U9" s="65">
        <f>'偏鄉國中(素)'!AX33</f>
        <v>0</v>
      </c>
      <c r="V9" s="65">
        <f>'偏鄉國中(素)'!AY33</f>
        <v>0</v>
      </c>
      <c r="W9" s="86">
        <f>'偏鄉國中(素)'!AZ33</f>
        <v>725.9</v>
      </c>
    </row>
    <row r="10" spans="1:23" ht="18.75" customHeight="1">
      <c r="A10" s="121">
        <f>A9+1</f>
        <v>45757</v>
      </c>
      <c r="B10" s="65" t="str">
        <f>'偏鄉國中(素)'!AE40</f>
        <v>i4</v>
      </c>
      <c r="C10" s="65" t="str">
        <f>'偏鄉國中(素)'!AF40</f>
        <v>糙米飯</v>
      </c>
      <c r="D10" s="69" t="str">
        <f>'偏鄉國中(素)'!AG40</f>
        <v xml:space="preserve">米 糙米    </v>
      </c>
      <c r="E10" s="65" t="str">
        <f>'偏鄉國中(素)'!AH40</f>
        <v>打拋干丁</v>
      </c>
      <c r="F10" s="69" t="str">
        <f>'偏鄉國中(素)'!AI40</f>
        <v xml:space="preserve">豆干 冷凍菜豆(莢) 九層塔 胡蘿蔔 大番茄 </v>
      </c>
      <c r="G10" s="65" t="str">
        <f>'偏鄉國中(素)'!AJ40</f>
        <v>鮮菇凍腐</v>
      </c>
      <c r="H10" s="69" t="str">
        <f>'偏鄉國中(素)'!AK40</f>
        <v xml:space="preserve">凍豆腐 杏鮑菇 乾香菇 薑 胡蘿蔔 </v>
      </c>
      <c r="I10" s="65" t="str">
        <f>'偏鄉國中(素)'!AL40</f>
        <v>蛋酥白菜</v>
      </c>
      <c r="J10" s="69" t="str">
        <f>'偏鄉國中(素)'!AM40</f>
        <v xml:space="preserve">結球白菜 胡蘿蔔 雞蛋 薑  </v>
      </c>
      <c r="K10" s="65" t="str">
        <f>'偏鄉國中(素)'!AN40</f>
        <v>時蔬</v>
      </c>
      <c r="L10" s="69" t="str">
        <f>'偏鄉國中(素)'!AO40</f>
        <v xml:space="preserve">蔬菜 薑    </v>
      </c>
      <c r="M10" s="65" t="str">
        <f>'偏鄉國中(素)'!AP40</f>
        <v>珍珠奶茶</v>
      </c>
      <c r="N10" s="69" t="str">
        <f>'偏鄉國中(素)'!AQ40</f>
        <v xml:space="preserve">粉圓 紅砂糖 紅茶包 奶粉  </v>
      </c>
      <c r="O10" s="65" t="str">
        <f>'偏鄉國中(素)'!AR40</f>
        <v>點心</v>
      </c>
      <c r="P10" s="342">
        <f>'偏鄉國中(素)'!AS40</f>
        <v>0</v>
      </c>
      <c r="Q10" s="348">
        <f>'偏鄉國中(素)'!AT40</f>
        <v>7</v>
      </c>
      <c r="R10" s="65">
        <f>'偏鄉國中(素)'!AU40</f>
        <v>2.5</v>
      </c>
      <c r="S10" s="65">
        <f>'偏鄉國中(素)'!AV40</f>
        <v>2.1</v>
      </c>
      <c r="T10" s="65">
        <f>'偏鄉國中(素)'!AW40</f>
        <v>2.2999999999999998</v>
      </c>
      <c r="U10" s="65">
        <f>'偏鄉國中(素)'!AX40</f>
        <v>0</v>
      </c>
      <c r="V10" s="65">
        <f>'偏鄉國中(素)'!AY40</f>
        <v>0</v>
      </c>
      <c r="W10" s="86">
        <f>'偏鄉國中(素)'!AZ40</f>
        <v>829.8</v>
      </c>
    </row>
    <row r="11" spans="1:23" ht="18.75" customHeight="1" thickBot="1">
      <c r="A11" s="137">
        <f>A10+1</f>
        <v>45758</v>
      </c>
      <c r="B11" s="66" t="str">
        <f>'偏鄉國中(素)'!AE47</f>
        <v>i5</v>
      </c>
      <c r="C11" s="66" t="str">
        <f>'偏鄉國中(素)'!AF47</f>
        <v>紅藜飯</v>
      </c>
      <c r="D11" s="70" t="str">
        <f>'偏鄉國中(素)'!AG47</f>
        <v xml:space="preserve">米 紅藜    </v>
      </c>
      <c r="E11" s="66" t="str">
        <f>'偏鄉國中(素)'!AH47</f>
        <v>香滷油腐</v>
      </c>
      <c r="F11" s="70" t="str">
        <f>'偏鄉國中(素)'!AI47</f>
        <v xml:space="preserve">油豆腐 胡蘿蔔 薑   </v>
      </c>
      <c r="G11" s="66" t="str">
        <f>'偏鄉國中(素)'!AJ47</f>
        <v>關東煮</v>
      </c>
      <c r="H11" s="70" t="str">
        <f>'偏鄉國中(素)'!AK47</f>
        <v xml:space="preserve">凍豆腐 白蘿蔔 玉米 胡蘿蔔 素黑輪 </v>
      </c>
      <c r="I11" s="66" t="str">
        <f>'偏鄉國中(素)'!AL47</f>
        <v>沙茶寬粉</v>
      </c>
      <c r="J11" s="70" t="str">
        <f>'偏鄉國中(素)'!AM47</f>
        <v>寬粉 時蔬 乾木耳 薑 素沙茶醬 素絞肉</v>
      </c>
      <c r="K11" s="66" t="str">
        <f>'偏鄉國中(素)'!AN47</f>
        <v>時蔬</v>
      </c>
      <c r="L11" s="70" t="str">
        <f>'偏鄉國中(素)'!AO47</f>
        <v xml:space="preserve">蔬菜 薑    </v>
      </c>
      <c r="M11" s="66" t="str">
        <f>'偏鄉國中(素)'!AP47</f>
        <v>時瓜湯</v>
      </c>
      <c r="N11" s="70" t="str">
        <f>'偏鄉國中(素)'!AQ47</f>
        <v xml:space="preserve">時瓜 胡蘿蔔 薑 素羊肉  </v>
      </c>
      <c r="O11" s="66" t="str">
        <f>'偏鄉國中(素)'!AR47</f>
        <v>點心</v>
      </c>
      <c r="P11" s="341" t="str">
        <f>'偏鄉國中(素)'!AS47</f>
        <v>有機豆奶</v>
      </c>
      <c r="Q11" s="347">
        <f>'偏鄉國中(素)'!AT47</f>
        <v>6</v>
      </c>
      <c r="R11" s="66">
        <f>'偏鄉國中(素)'!AU47</f>
        <v>2.5</v>
      </c>
      <c r="S11" s="66">
        <f>'偏鄉國中(素)'!AV47</f>
        <v>2</v>
      </c>
      <c r="T11" s="66">
        <f>'偏鄉國中(素)'!AW47</f>
        <v>2.2000000000000002</v>
      </c>
      <c r="U11" s="66">
        <f>'偏鄉國中(素)'!AX47</f>
        <v>0</v>
      </c>
      <c r="V11" s="66">
        <f>'偏鄉國中(素)'!AY47</f>
        <v>0</v>
      </c>
      <c r="W11" s="87">
        <f>'偏鄉國中(素)'!AZ47</f>
        <v>754</v>
      </c>
    </row>
    <row r="12" spans="1:23" ht="18.75" customHeight="1">
      <c r="A12" s="120">
        <f>A11+3</f>
        <v>45761</v>
      </c>
      <c r="B12" s="50" t="str">
        <f>'偏鄉國中(素)'!AE54</f>
        <v>j1</v>
      </c>
      <c r="C12" s="50" t="str">
        <f>'偏鄉國中(素)'!AF54</f>
        <v>白米飯</v>
      </c>
      <c r="D12" s="68" t="str">
        <f>'偏鄉國中(素)'!AG54</f>
        <v xml:space="preserve">米     </v>
      </c>
      <c r="E12" s="50" t="str">
        <f>'偏鄉國中(素)'!AH54</f>
        <v>回鍋若片</v>
      </c>
      <c r="F12" s="68" t="str">
        <f>'偏鄉國中(素)'!AI54</f>
        <v xml:space="preserve">素肉片 時蔬 胡蘿蔔 冷凍毛豆仁 薑 </v>
      </c>
      <c r="G12" s="50" t="str">
        <f>'偏鄉國中(素)'!AJ54</f>
        <v>蛋香時瓜</v>
      </c>
      <c r="H12" s="68" t="str">
        <f>'偏鄉國中(素)'!AK54</f>
        <v xml:space="preserve">雞蛋 時瓜 胡蘿蔔 薑 素火腿 </v>
      </c>
      <c r="I12" s="50" t="str">
        <f>'偏鄉國中(素)'!AL54</f>
        <v>炸薯條</v>
      </c>
      <c r="J12" s="68" t="str">
        <f>'偏鄉國中(素)'!AM54</f>
        <v xml:space="preserve">馬鈴薯條     </v>
      </c>
      <c r="K12" s="50" t="str">
        <f>'偏鄉國中(素)'!AN54</f>
        <v>時蔬</v>
      </c>
      <c r="L12" s="68" t="str">
        <f>'偏鄉國中(素)'!AO54</f>
        <v xml:space="preserve">蔬菜 薑    </v>
      </c>
      <c r="M12" s="50" t="str">
        <f>'偏鄉國中(素)'!AP54</f>
        <v>時蔬湯</v>
      </c>
      <c r="N12" s="68" t="str">
        <f>'偏鄉國中(素)'!AQ54</f>
        <v xml:space="preserve">時蔬 薑 枸杞 素羊肉  </v>
      </c>
      <c r="O12" s="50" t="str">
        <f>'偏鄉國中(素)'!AR54</f>
        <v>點心</v>
      </c>
      <c r="P12" s="340">
        <f>'偏鄉國中(素)'!AS54</f>
        <v>0</v>
      </c>
      <c r="Q12" s="346">
        <f>'偏鄉國中(素)'!AT54</f>
        <v>5.6</v>
      </c>
      <c r="R12" s="50">
        <f>'偏鄉國中(素)'!AU54</f>
        <v>2</v>
      </c>
      <c r="S12" s="50">
        <f>'偏鄉國中(素)'!AV54</f>
        <v>2</v>
      </c>
      <c r="T12" s="50">
        <f>'偏鄉國中(素)'!AW54</f>
        <v>2</v>
      </c>
      <c r="U12" s="50">
        <f>'偏鄉國中(素)'!AX54</f>
        <v>0</v>
      </c>
      <c r="V12" s="50">
        <f>'偏鄉國中(素)'!AY54</f>
        <v>0</v>
      </c>
      <c r="W12" s="85">
        <f>'偏鄉國中(素)'!AZ54</f>
        <v>679.2</v>
      </c>
    </row>
    <row r="13" spans="1:23" ht="18.75" customHeight="1">
      <c r="A13" s="121">
        <f>A12+1</f>
        <v>45762</v>
      </c>
      <c r="B13" s="65" t="str">
        <f>'偏鄉國中(素)'!AE61</f>
        <v>j2</v>
      </c>
      <c r="C13" s="65" t="str">
        <f>'偏鄉國中(素)'!AF61</f>
        <v>糙米飯</v>
      </c>
      <c r="D13" s="69" t="str">
        <f>'偏鄉國中(素)'!AG61</f>
        <v xml:space="preserve">米 糙米    </v>
      </c>
      <c r="E13" s="65" t="str">
        <f>'偏鄉國中(素)'!AH61</f>
        <v>香炸豆包</v>
      </c>
      <c r="F13" s="69" t="str">
        <f>'偏鄉國中(素)'!AI61</f>
        <v xml:space="preserve">豆包     </v>
      </c>
      <c r="G13" s="65" t="str">
        <f>'偏鄉國中(素)'!AJ61</f>
        <v>番茄蛋豆腐</v>
      </c>
      <c r="H13" s="69" t="str">
        <f>'偏鄉國中(素)'!AK61</f>
        <v xml:space="preserve">豆腐 大番茄 蛋 薑  </v>
      </c>
      <c r="I13" s="65" t="str">
        <f>'偏鄉國中(素)'!AL61</f>
        <v>鮮燴時蔬</v>
      </c>
      <c r="J13" s="69" t="str">
        <f>'偏鄉國中(素)'!AM61</f>
        <v xml:space="preserve">冷凍玉米筍 素肉片 脆筍 秀珍菇 薑 </v>
      </c>
      <c r="K13" s="65" t="str">
        <f>'偏鄉國中(素)'!AN61</f>
        <v>時蔬</v>
      </c>
      <c r="L13" s="69" t="str">
        <f>'偏鄉國中(素)'!AO61</f>
        <v xml:space="preserve">蔬菜 薑    </v>
      </c>
      <c r="M13" s="65" t="str">
        <f>'偏鄉國中(素)'!AP61</f>
        <v>味噌海芽湯</v>
      </c>
      <c r="N13" s="69" t="str">
        <f>'偏鄉國中(素)'!AQ61</f>
        <v xml:space="preserve">乾裙帶菜 味噌 白蘿蔔 薑  </v>
      </c>
      <c r="O13" s="65" t="str">
        <f>'偏鄉國中(素)'!AR61</f>
        <v>點心</v>
      </c>
      <c r="P13" s="342">
        <f>'偏鄉國中(素)'!AS61</f>
        <v>0</v>
      </c>
      <c r="Q13" s="348">
        <f>'偏鄉國中(素)'!AT61</f>
        <v>5</v>
      </c>
      <c r="R13" s="65">
        <f>'偏鄉國中(素)'!AU61</f>
        <v>3</v>
      </c>
      <c r="S13" s="65">
        <f>'偏鄉國中(素)'!AV61</f>
        <v>2</v>
      </c>
      <c r="T13" s="65">
        <f>'偏鄉國中(素)'!AW61</f>
        <v>2.5</v>
      </c>
      <c r="U13" s="65">
        <f>'偏鄉國中(素)'!AX61</f>
        <v>0</v>
      </c>
      <c r="V13" s="65">
        <f>'偏鄉國中(素)'!AY61</f>
        <v>0</v>
      </c>
      <c r="W13" s="86">
        <f>'偏鄉國中(素)'!AZ61</f>
        <v>732</v>
      </c>
    </row>
    <row r="14" spans="1:23" ht="18.75" customHeight="1">
      <c r="A14" s="121">
        <f>A13+1</f>
        <v>45763</v>
      </c>
      <c r="B14" s="65" t="str">
        <f>'偏鄉國中(素)'!AE68</f>
        <v>j3</v>
      </c>
      <c r="C14" s="65" t="str">
        <f>'偏鄉國中(素)'!AF68</f>
        <v>滷肉飯</v>
      </c>
      <c r="D14" s="69" t="str">
        <f>'偏鄉國中(素)'!AG68</f>
        <v xml:space="preserve">米     </v>
      </c>
      <c r="E14" s="65" t="str">
        <f>'偏鄉國中(素)'!AH68</f>
        <v>麵輪油腐</v>
      </c>
      <c r="F14" s="69" t="str">
        <f>'偏鄉國中(素)'!AI68</f>
        <v xml:space="preserve">麵輪 油豆腐 鵪鶉蛋   </v>
      </c>
      <c r="G14" s="65" t="str">
        <f>'偏鄉國中(素)'!AJ68</f>
        <v>香滷筍干</v>
      </c>
      <c r="H14" s="69" t="str">
        <f>'偏鄉國中(素)'!AK68</f>
        <v xml:space="preserve">麻竹筍干 酸菜    </v>
      </c>
      <c r="I14" s="65" t="str">
        <f>'偏鄉國中(素)'!AL68</f>
        <v>開陽白菜</v>
      </c>
      <c r="J14" s="69" t="str">
        <f>'偏鄉國中(素)'!AM68</f>
        <v xml:space="preserve">結球白菜 胡蘿蔔 雞蛋   </v>
      </c>
      <c r="K14" s="65" t="str">
        <f>'偏鄉國中(素)'!AN68</f>
        <v>時蔬</v>
      </c>
      <c r="L14" s="69" t="str">
        <f>'偏鄉國中(素)'!AO68</f>
        <v xml:space="preserve">蔬菜 薑    </v>
      </c>
      <c r="M14" s="65" t="str">
        <f>'偏鄉國中(素)'!AP68</f>
        <v>魚丸蘿蔔湯</v>
      </c>
      <c r="N14" s="69" t="str">
        <f>'偏鄉國中(素)'!AQ68</f>
        <v xml:space="preserve">白蘿蔔 芹菜 素丸 薑  </v>
      </c>
      <c r="O14" s="65" t="str">
        <f>'偏鄉國中(素)'!AR68</f>
        <v>點心</v>
      </c>
      <c r="P14" s="342">
        <f>'偏鄉國中(素)'!AS68</f>
        <v>0</v>
      </c>
      <c r="Q14" s="348">
        <f>'偏鄉國中(素)'!AT68</f>
        <v>5.3</v>
      </c>
      <c r="R14" s="65">
        <f>'偏鄉國中(素)'!AU68</f>
        <v>2.9</v>
      </c>
      <c r="S14" s="65">
        <f>'偏鄉國中(素)'!AV68</f>
        <v>2.2000000000000002</v>
      </c>
      <c r="T14" s="65">
        <f>'偏鄉國中(素)'!AW68</f>
        <v>2.5</v>
      </c>
      <c r="U14" s="65">
        <f>'偏鄉國中(素)'!AX68</f>
        <v>0</v>
      </c>
      <c r="V14" s="65">
        <f>'偏鄉國中(素)'!AY68</f>
        <v>0</v>
      </c>
      <c r="W14" s="86">
        <f>'偏鄉國中(素)'!AZ68</f>
        <v>756.3</v>
      </c>
    </row>
    <row r="15" spans="1:23" ht="18.75" customHeight="1">
      <c r="A15" s="121">
        <f>A14+1</f>
        <v>45764</v>
      </c>
      <c r="B15" s="65" t="str">
        <f>'偏鄉國中(素)'!AE75</f>
        <v>j4</v>
      </c>
      <c r="C15" s="65" t="str">
        <f>'偏鄉國中(素)'!AF75</f>
        <v>糙米飯</v>
      </c>
      <c r="D15" s="69" t="str">
        <f>'偏鄉國中(素)'!AG75</f>
        <v xml:space="preserve">米 糙米    </v>
      </c>
      <c r="E15" s="65" t="str">
        <f>'偏鄉國中(素)'!AH75</f>
        <v>沙茶百頁</v>
      </c>
      <c r="F15" s="69" t="str">
        <f>'偏鄉國中(素)'!AI75</f>
        <v xml:space="preserve">百頁豆腐 脆筍 素沙茶醬 胡蘿蔔 薑 </v>
      </c>
      <c r="G15" s="65" t="str">
        <f>'偏鄉國中(素)'!AJ75</f>
        <v>蔬香冬粉</v>
      </c>
      <c r="H15" s="69" t="str">
        <f>'偏鄉國中(素)'!AK75</f>
        <v xml:space="preserve">冬粉 素絞肉 時蔬 胡蘿蔔 乾木耳 </v>
      </c>
      <c r="I15" s="65" t="str">
        <f>'偏鄉國中(素)'!AL75</f>
        <v>素火腿炒蛋</v>
      </c>
      <c r="J15" s="69" t="str">
        <f>'偏鄉國中(素)'!AM75</f>
        <v xml:space="preserve">雞蛋 素火腿 薑 杏鮑菇  </v>
      </c>
      <c r="K15" s="65" t="str">
        <f>'偏鄉國中(素)'!AN75</f>
        <v>時蔬</v>
      </c>
      <c r="L15" s="69" t="str">
        <f>'偏鄉國中(素)'!AO75</f>
        <v xml:space="preserve">蔬菜 薑    </v>
      </c>
      <c r="M15" s="65" t="str">
        <f>'偏鄉國中(素)'!AP75</f>
        <v>銀耳甜湯</v>
      </c>
      <c r="N15" s="69" t="str">
        <f>'偏鄉國中(素)'!AQ75</f>
        <v xml:space="preserve">乾銀耳 紅砂糖 枸杞   </v>
      </c>
      <c r="O15" s="65" t="str">
        <f>'偏鄉國中(素)'!AR75</f>
        <v>點心</v>
      </c>
      <c r="P15" s="342">
        <f>'偏鄉國中(素)'!AS75</f>
        <v>0</v>
      </c>
      <c r="Q15" s="348">
        <f>'偏鄉國中(素)'!AT75</f>
        <v>5.0999999999999996</v>
      </c>
      <c r="R15" s="65">
        <f>'偏鄉國中(素)'!AU75</f>
        <v>3.4</v>
      </c>
      <c r="S15" s="65">
        <f>'偏鄉國中(素)'!AV75</f>
        <v>2</v>
      </c>
      <c r="T15" s="65">
        <f>'偏鄉國中(素)'!AW75</f>
        <v>2.7</v>
      </c>
      <c r="U15" s="65">
        <f>'偏鄉國中(素)'!AX75</f>
        <v>0</v>
      </c>
      <c r="V15" s="65">
        <f>'偏鄉國中(素)'!AY75</f>
        <v>0</v>
      </c>
      <c r="W15" s="86">
        <f>'偏鄉國中(素)'!AZ75</f>
        <v>775.4</v>
      </c>
    </row>
    <row r="16" spans="1:23" ht="18.75" customHeight="1" thickBot="1">
      <c r="A16" s="137">
        <f>A15+1</f>
        <v>45765</v>
      </c>
      <c r="B16" s="66" t="str">
        <f>'偏鄉國中(素)'!AE82</f>
        <v>j5</v>
      </c>
      <c r="C16" s="66" t="str">
        <f>'偏鄉國中(素)'!AF82</f>
        <v>小米飯</v>
      </c>
      <c r="D16" s="70" t="str">
        <f>'偏鄉國中(素)'!AG82</f>
        <v xml:space="preserve">米 小米    </v>
      </c>
      <c r="E16" s="66" t="str">
        <f>'偏鄉國中(素)'!AH82</f>
        <v>京醬凍腐</v>
      </c>
      <c r="F16" s="70" t="str">
        <f>'偏鄉國中(素)'!AI82</f>
        <v xml:space="preserve">凍豆腐 時蔬 胡蘿蔔 甜麵醬  </v>
      </c>
      <c r="G16" s="66" t="str">
        <f>'偏鄉國中(素)'!AJ82</f>
        <v>塔香鮑菇</v>
      </c>
      <c r="H16" s="70" t="str">
        <f>'偏鄉國中(素)'!AK82</f>
        <v xml:space="preserve">杏鮑菇 薑 九層塔 麵腸  </v>
      </c>
      <c r="I16" s="66" t="str">
        <f>'偏鄉國中(素)'!AL82</f>
        <v>芹香干片</v>
      </c>
      <c r="J16" s="70" t="str">
        <f>'偏鄉國中(素)'!AM82</f>
        <v xml:space="preserve">豆干 芹菜 胡蘿蔔 薑  </v>
      </c>
      <c r="K16" s="66" t="str">
        <f>'偏鄉國中(素)'!AN82</f>
        <v>時蔬</v>
      </c>
      <c r="L16" s="70" t="str">
        <f>'偏鄉國中(素)'!AO82</f>
        <v xml:space="preserve">蔬菜 薑    </v>
      </c>
      <c r="M16" s="66" t="str">
        <f>'偏鄉國中(素)'!AP82</f>
        <v>冬瓜湯</v>
      </c>
      <c r="N16" s="70" t="str">
        <f>'偏鄉國中(素)'!AQ82</f>
        <v xml:space="preserve">冬瓜 薑 素羊肉   </v>
      </c>
      <c r="O16" s="66" t="str">
        <f>'偏鄉國中(素)'!AR82</f>
        <v>點心</v>
      </c>
      <c r="P16" s="341" t="str">
        <f>'偏鄉國中(素)'!AS82</f>
        <v>有機豆奶</v>
      </c>
      <c r="Q16" s="347">
        <f>'偏鄉國中(素)'!AT82</f>
        <v>5.2</v>
      </c>
      <c r="R16" s="66">
        <f>'偏鄉國中(素)'!AU82</f>
        <v>2.5</v>
      </c>
      <c r="S16" s="66">
        <f>'偏鄉國中(素)'!AV82</f>
        <v>2.2999999999999998</v>
      </c>
      <c r="T16" s="66">
        <f>'偏鄉國中(素)'!AW82</f>
        <v>2.4</v>
      </c>
      <c r="U16" s="66">
        <f>'偏鄉國中(素)'!AX82</f>
        <v>0</v>
      </c>
      <c r="V16" s="66">
        <f>'偏鄉國中(素)'!AY82</f>
        <v>0</v>
      </c>
      <c r="W16" s="87">
        <f>'偏鄉國中(素)'!AZ82</f>
        <v>718</v>
      </c>
    </row>
    <row r="17" spans="1:23" ht="18.75" customHeight="1">
      <c r="A17" s="120">
        <f>A16+3</f>
        <v>45768</v>
      </c>
      <c r="B17" s="50" t="str">
        <f>'偏鄉國中(素)'!AE89</f>
        <v>k1</v>
      </c>
      <c r="C17" s="50" t="str">
        <f>'偏鄉國中(素)'!AF89</f>
        <v>白米飯</v>
      </c>
      <c r="D17" s="68" t="str">
        <f>'偏鄉國中(素)'!AG89</f>
        <v xml:space="preserve">米     </v>
      </c>
      <c r="E17" s="50" t="str">
        <f>'偏鄉國中(素)'!AH89</f>
        <v>咖哩絞若</v>
      </c>
      <c r="F17" s="68" t="str">
        <f>'偏鄉國中(素)'!AI89</f>
        <v xml:space="preserve">素絞肉 馬鈴薯 胡蘿蔔 咖哩粉  </v>
      </c>
      <c r="G17" s="50" t="str">
        <f>'偏鄉國中(素)'!AJ89</f>
        <v>菇拌海帶</v>
      </c>
      <c r="H17" s="68" t="str">
        <f>'偏鄉國中(素)'!AK89</f>
        <v xml:space="preserve">乾裙帶菜 金針菇 大蒜 素肉絲  </v>
      </c>
      <c r="I17" s="50" t="str">
        <f>'偏鄉國中(素)'!AL89</f>
        <v>蜜汁豆干</v>
      </c>
      <c r="J17" s="68" t="str">
        <f>'偏鄉國中(素)'!AM89</f>
        <v xml:space="preserve">芝麻(熟) 豆干 滷包   </v>
      </c>
      <c r="K17" s="50" t="str">
        <f>'偏鄉國中(素)'!AN89</f>
        <v>時蔬</v>
      </c>
      <c r="L17" s="68" t="str">
        <f>'偏鄉國中(素)'!AO89</f>
        <v xml:space="preserve">蔬菜 薑    </v>
      </c>
      <c r="M17" s="50" t="str">
        <f>'偏鄉國中(素)'!AP89</f>
        <v>羅宋湯</v>
      </c>
      <c r="N17" s="68" t="str">
        <f>'偏鄉國中(素)'!AQ89</f>
        <v xml:space="preserve">時蔬 芹菜 大番茄   </v>
      </c>
      <c r="O17" s="50" t="str">
        <f>'偏鄉國中(素)'!AR89</f>
        <v>點心</v>
      </c>
      <c r="P17" s="340">
        <f>'偏鄉國中(素)'!AS89</f>
        <v>0</v>
      </c>
      <c r="Q17" s="346">
        <f>'偏鄉國中(素)'!AT89</f>
        <v>5.2</v>
      </c>
      <c r="R17" s="50">
        <f>'偏鄉國中(素)'!AU89</f>
        <v>3</v>
      </c>
      <c r="S17" s="50">
        <f>'偏鄉國中(素)'!AV89</f>
        <v>2.2999999999999998</v>
      </c>
      <c r="T17" s="50">
        <f>'偏鄉國中(素)'!AW89</f>
        <v>2.6</v>
      </c>
      <c r="U17" s="50">
        <f>'偏鄉國中(素)'!AX89</f>
        <v>0</v>
      </c>
      <c r="V17" s="50">
        <f>'偏鄉國中(素)'!AY89</f>
        <v>0</v>
      </c>
      <c r="W17" s="85">
        <f>'偏鄉國中(素)'!AZ89</f>
        <v>766.4</v>
      </c>
    </row>
    <row r="18" spans="1:23" ht="18.75" customHeight="1">
      <c r="A18" s="121">
        <f>A17+1</f>
        <v>45769</v>
      </c>
      <c r="B18" s="65" t="str">
        <f>'偏鄉國中(素)'!AE96</f>
        <v>k2</v>
      </c>
      <c r="C18" s="69" t="str">
        <f>'偏鄉國中(素)'!AF96</f>
        <v>糙米飯</v>
      </c>
      <c r="D18" s="69" t="str">
        <f>'偏鄉國中(素)'!AG96</f>
        <v xml:space="preserve">米 糙米    </v>
      </c>
      <c r="E18" s="69" t="str">
        <f>'偏鄉國中(素)'!AH96</f>
        <v>瓜仔麵筋</v>
      </c>
      <c r="F18" s="69" t="str">
        <f>'偏鄉國中(素)'!AI96</f>
        <v xml:space="preserve">麵筋泡 醃漬花胡瓜 胡蘿蔔 薑  </v>
      </c>
      <c r="G18" s="69" t="str">
        <f>'偏鄉國中(素)'!AJ96</f>
        <v>香炸薯餅</v>
      </c>
      <c r="H18" s="69" t="str">
        <f>'偏鄉國中(素)'!AK96</f>
        <v xml:space="preserve">薯餅     </v>
      </c>
      <c r="I18" s="69" t="str">
        <f>'偏鄉國中(素)'!AL96</f>
        <v>泡菜豆腐</v>
      </c>
      <c r="J18" s="69" t="str">
        <f>'偏鄉國中(素)'!AM96</f>
        <v xml:space="preserve">豆腐 大白菜 韓式泡菜   </v>
      </c>
      <c r="K18" s="69" t="str">
        <f>'偏鄉國中(素)'!AN96</f>
        <v>時蔬</v>
      </c>
      <c r="L18" s="69" t="str">
        <f>'偏鄉國中(素)'!AO96</f>
        <v xml:space="preserve">蔬菜 薑    </v>
      </c>
      <c r="M18" s="69" t="str">
        <f>'偏鄉國中(素)'!AP96</f>
        <v>大醬湯</v>
      </c>
      <c r="N18" s="69" t="str">
        <f>'偏鄉國中(素)'!AQ96</f>
        <v xml:space="preserve">時蔬 味噌 柴魚片   </v>
      </c>
      <c r="O18" s="69" t="str">
        <f>'偏鄉國中(素)'!AR96</f>
        <v>點心</v>
      </c>
      <c r="P18" s="343">
        <f>'偏鄉國中(素)'!AS96</f>
        <v>0</v>
      </c>
      <c r="Q18" s="349">
        <f>'偏鄉國中(素)'!AT96</f>
        <v>5.7</v>
      </c>
      <c r="R18" s="69">
        <f>'偏鄉國中(素)'!AU96</f>
        <v>2.5</v>
      </c>
      <c r="S18" s="69">
        <f>'偏鄉國中(素)'!AV96</f>
        <v>2</v>
      </c>
      <c r="T18" s="69">
        <f>'偏鄉國中(素)'!AW96</f>
        <v>2.2000000000000002</v>
      </c>
      <c r="U18" s="69">
        <f>'偏鄉國中(素)'!AX96</f>
        <v>0</v>
      </c>
      <c r="V18" s="69">
        <f>'偏鄉國中(素)'!AY96</f>
        <v>0</v>
      </c>
      <c r="W18" s="216">
        <f>'偏鄉國中(素)'!AZ96</f>
        <v>733</v>
      </c>
    </row>
    <row r="19" spans="1:23" ht="18.75" customHeight="1">
      <c r="A19" s="121">
        <f>A18+1</f>
        <v>45770</v>
      </c>
      <c r="B19" s="69" t="str">
        <f>'偏鄉國中(素)'!AE103</f>
        <v>k3</v>
      </c>
      <c r="C19" s="69" t="str">
        <f>'偏鄉國中(素)'!AF103</f>
        <v>青醬義大利麵</v>
      </c>
      <c r="D19" s="69" t="str">
        <f>'偏鄉國中(素)'!AG103</f>
        <v xml:space="preserve">通心粉     </v>
      </c>
      <c r="E19" s="69" t="str">
        <f>'偏鄉國中(素)'!AH103</f>
        <v>素鹹酥雞</v>
      </c>
      <c r="F19" s="69" t="str">
        <f>'偏鄉國中(素)'!AI103</f>
        <v xml:space="preserve">素鹹酥雞     </v>
      </c>
      <c r="G19" s="69" t="str">
        <f>'偏鄉國中(素)'!AJ103</f>
        <v>青醬配料</v>
      </c>
      <c r="H19" s="69" t="str">
        <f>'偏鄉國中(素)'!AK103</f>
        <v xml:space="preserve">鴻喜菇 玉米筍 大蒜 青醬 素火腿 </v>
      </c>
      <c r="I19" s="69" t="str">
        <f>'偏鄉國中(素)'!AL103</f>
        <v>若絲豆芽</v>
      </c>
      <c r="J19" s="69" t="str">
        <f>'偏鄉國中(素)'!AM103</f>
        <v xml:space="preserve">素肉絲 綠豆芽 薑   </v>
      </c>
      <c r="K19" s="69" t="str">
        <f>'偏鄉國中(素)'!AN103</f>
        <v>時蔬</v>
      </c>
      <c r="L19" s="69" t="str">
        <f>'偏鄉國中(素)'!AO103</f>
        <v xml:space="preserve">蔬菜 薑    </v>
      </c>
      <c r="M19" s="69" t="str">
        <f>'偏鄉國中(素)'!AP103</f>
        <v>南瓜濃湯</v>
      </c>
      <c r="N19" s="69" t="str">
        <f>'偏鄉國中(素)'!AQ103</f>
        <v xml:space="preserve">雞蛋 南瓜 玉米濃湯調理包 胡蘿蔔  </v>
      </c>
      <c r="O19" s="69" t="str">
        <f>'偏鄉國中(素)'!AR103</f>
        <v>點心</v>
      </c>
      <c r="P19" s="343">
        <f>'偏鄉國中(素)'!AS103</f>
        <v>0</v>
      </c>
      <c r="Q19" s="349">
        <f>'偏鄉國中(素)'!AT103</f>
        <v>3.4</v>
      </c>
      <c r="R19" s="69">
        <f>'偏鄉國中(素)'!AU103</f>
        <v>2.6</v>
      </c>
      <c r="S19" s="69">
        <f>'偏鄉國中(素)'!AV103</f>
        <v>2</v>
      </c>
      <c r="T19" s="69">
        <f>'偏鄉國中(素)'!AW103</f>
        <v>2.2999999999999998</v>
      </c>
      <c r="U19" s="69">
        <f>'偏鄉國中(素)'!AX103</f>
        <v>0</v>
      </c>
      <c r="V19" s="69">
        <f>'偏鄉國中(素)'!AY103</f>
        <v>0</v>
      </c>
      <c r="W19" s="216">
        <f>'偏鄉國中(素)'!AZ103</f>
        <v>585.70000000000005</v>
      </c>
    </row>
    <row r="20" spans="1:23" ht="18.75" customHeight="1">
      <c r="A20" s="121">
        <f>A19+1</f>
        <v>45771</v>
      </c>
      <c r="B20" s="69" t="str">
        <f>'偏鄉國中(素)'!AE110</f>
        <v>k4</v>
      </c>
      <c r="C20" s="69" t="str">
        <f>'偏鄉國中(素)'!AF110</f>
        <v>糙米飯</v>
      </c>
      <c r="D20" s="69" t="str">
        <f>'偏鄉國中(素)'!AG110</f>
        <v xml:space="preserve">米 糙米    </v>
      </c>
      <c r="E20" s="69" t="str">
        <f>'偏鄉國中(素)'!AH110</f>
        <v>壽喜豆包</v>
      </c>
      <c r="F20" s="69" t="str">
        <f>'偏鄉國中(素)'!AI110</f>
        <v xml:space="preserve">豆包 芹菜 胡蘿蔔 薑  </v>
      </c>
      <c r="G20" s="69" t="str">
        <f>'偏鄉國中(素)'!AJ110</f>
        <v>蛋香白菜</v>
      </c>
      <c r="H20" s="69" t="str">
        <f>'偏鄉國中(素)'!AK110</f>
        <v xml:space="preserve">雞蛋 結球白菜 胡蘿蔔 大蒜 乾木耳 </v>
      </c>
      <c r="I20" s="69" t="str">
        <f>'偏鄉國中(素)'!AL110</f>
        <v>清炒季豆</v>
      </c>
      <c r="J20" s="69" t="str">
        <f>'偏鄉國中(素)'!AM110</f>
        <v xml:space="preserve">冷凍菜豆(莢) 胡蘿蔔 薑   </v>
      </c>
      <c r="K20" s="69" t="str">
        <f>'偏鄉國中(素)'!AN110</f>
        <v>時蔬</v>
      </c>
      <c r="L20" s="69" t="str">
        <f>'偏鄉國中(素)'!AO110</f>
        <v xml:space="preserve">蔬菜 薑    </v>
      </c>
      <c r="M20" s="69" t="str">
        <f>'偏鄉國中(素)'!AP110</f>
        <v>綠豆粉角湯</v>
      </c>
      <c r="N20" s="69" t="str">
        <f>'偏鄉國中(素)'!AQ110</f>
        <v xml:space="preserve">粉角 紅砂糖 綠豆   </v>
      </c>
      <c r="O20" s="69" t="str">
        <f>'偏鄉國中(素)'!AR110</f>
        <v>點心</v>
      </c>
      <c r="P20" s="343">
        <f>'偏鄉國中(素)'!AS110</f>
        <v>0</v>
      </c>
      <c r="Q20" s="349">
        <f>'偏鄉國中(素)'!AT110</f>
        <v>7.1</v>
      </c>
      <c r="R20" s="69">
        <f>'偏鄉國中(素)'!AU110</f>
        <v>2.5</v>
      </c>
      <c r="S20" s="69">
        <f>'偏鄉國中(素)'!AV110</f>
        <v>2.2999999999999998</v>
      </c>
      <c r="T20" s="69">
        <f>'偏鄉國中(素)'!AW110</f>
        <v>2.4</v>
      </c>
      <c r="U20" s="69">
        <f>'偏鄉國中(素)'!AX110</f>
        <v>0</v>
      </c>
      <c r="V20" s="69">
        <f>'偏鄉國中(素)'!AY110</f>
        <v>0</v>
      </c>
      <c r="W20" s="216">
        <f>'偏鄉國中(素)'!AZ110</f>
        <v>857.2</v>
      </c>
    </row>
    <row r="21" spans="1:23" ht="18.75" customHeight="1" thickBot="1">
      <c r="A21" s="137">
        <f>A20+1</f>
        <v>45772</v>
      </c>
      <c r="B21" s="70" t="str">
        <f>'偏鄉國中(素)'!AE117</f>
        <v>k5</v>
      </c>
      <c r="C21" s="70" t="str">
        <f>'偏鄉國中(素)'!AF117</f>
        <v>紫米飯</v>
      </c>
      <c r="D21" s="70" t="str">
        <f>'偏鄉國中(素)'!AG117</f>
        <v xml:space="preserve">米 黑秈糯米    </v>
      </c>
      <c r="E21" s="70" t="str">
        <f>'偏鄉國中(素)'!AH117</f>
        <v>若片甘藍</v>
      </c>
      <c r="F21" s="70" t="str">
        <f>'偏鄉國中(素)'!AI117</f>
        <v xml:space="preserve">素肉片 甘藍 薑   </v>
      </c>
      <c r="G21" s="70" t="str">
        <f>'偏鄉國中(素)'!AJ117</f>
        <v>玉米炒蛋</v>
      </c>
      <c r="H21" s="70" t="str">
        <f>'偏鄉國中(素)'!AK117</f>
        <v xml:space="preserve">雞蛋 冷凍玉米粒 胡蘿蔔 薑  </v>
      </c>
      <c r="I21" s="70" t="str">
        <f>'偏鄉國中(素)'!AL117</f>
        <v>鐵板油腐</v>
      </c>
      <c r="J21" s="70" t="str">
        <f>'偏鄉國中(素)'!AM117</f>
        <v xml:space="preserve">四角油豆腐 甜椒(青皮) 胡蘿蔔 薑  </v>
      </c>
      <c r="K21" s="70" t="str">
        <f>'偏鄉國中(素)'!AN117</f>
        <v>時蔬</v>
      </c>
      <c r="L21" s="70" t="str">
        <f>'偏鄉國中(素)'!AO117</f>
        <v xml:space="preserve">蔬菜 薑    </v>
      </c>
      <c r="M21" s="70" t="str">
        <f>'偏鄉國中(素)'!AP117</f>
        <v>四神湯</v>
      </c>
      <c r="N21" s="70" t="str">
        <f>'偏鄉國中(素)'!AQ117</f>
        <v xml:space="preserve">四神 白蘿蔔 薑   </v>
      </c>
      <c r="O21" s="70" t="str">
        <f>'偏鄉國中(素)'!AR117</f>
        <v>點心</v>
      </c>
      <c r="P21" s="344" t="str">
        <f>'偏鄉國中(素)'!AS117</f>
        <v>有機豆奶</v>
      </c>
      <c r="Q21" s="350">
        <f>'偏鄉國中(素)'!AT117</f>
        <v>6.8</v>
      </c>
      <c r="R21" s="70">
        <f>'偏鄉國中(素)'!AU117</f>
        <v>2.5</v>
      </c>
      <c r="S21" s="70">
        <f>'偏鄉國中(素)'!AV117</f>
        <v>2</v>
      </c>
      <c r="T21" s="70">
        <f>'偏鄉國中(素)'!AW117</f>
        <v>2.2000000000000002</v>
      </c>
      <c r="U21" s="70">
        <f>'偏鄉國中(素)'!AX117</f>
        <v>0</v>
      </c>
      <c r="V21" s="70">
        <f>'偏鄉國中(素)'!AY117</f>
        <v>0</v>
      </c>
      <c r="W21" s="217">
        <f>'偏鄉國中(素)'!AZ117</f>
        <v>813.1</v>
      </c>
    </row>
    <row r="22" spans="1:23" ht="18.75" customHeight="1">
      <c r="A22" s="120">
        <f>A21+3</f>
        <v>45775</v>
      </c>
      <c r="B22" s="68" t="str">
        <f>'偏鄉國中(素)'!AE124</f>
        <v>l1</v>
      </c>
      <c r="C22" s="68" t="str">
        <f>'偏鄉國中(素)'!AF124</f>
        <v>白米飯</v>
      </c>
      <c r="D22" s="68" t="str">
        <f>'偏鄉國中(素)'!AG124</f>
        <v xml:space="preserve">米     </v>
      </c>
      <c r="E22" s="68" t="str">
        <f>'偏鄉國中(素)'!AH124</f>
        <v>筍干麵輪</v>
      </c>
      <c r="F22" s="68" t="str">
        <f>'偏鄉國中(素)'!AI124</f>
        <v xml:space="preserve">麵輪 麻竹筍干 胡蘿蔔   </v>
      </c>
      <c r="G22" s="68" t="str">
        <f>'偏鄉國中(素)'!AJ124</f>
        <v>芹香豆干</v>
      </c>
      <c r="H22" s="68" t="str">
        <f>'偏鄉國中(素)'!AK124</f>
        <v xml:space="preserve">芹菜 豆干 胡蘿蔔 薑  </v>
      </c>
      <c r="I22" s="68" t="str">
        <f>'偏鄉國中(素)'!AL124</f>
        <v>蛋香高麗</v>
      </c>
      <c r="J22" s="68" t="str">
        <f>'偏鄉國中(素)'!AM124</f>
        <v xml:space="preserve">雞蛋 高麗菜 胡蘿蔔 薑  </v>
      </c>
      <c r="K22" s="68" t="str">
        <f>'偏鄉國中(素)'!AN124</f>
        <v>時蔬</v>
      </c>
      <c r="L22" s="68" t="str">
        <f>'偏鄉國中(素)'!AO124</f>
        <v xml:space="preserve">蔬菜 薑    </v>
      </c>
      <c r="M22" s="68" t="str">
        <f>'偏鄉國中(素)'!AP124</f>
        <v>蘿蔔湯</v>
      </c>
      <c r="N22" s="68" t="str">
        <f>'偏鄉國中(素)'!AQ124</f>
        <v xml:space="preserve">白蘿蔔 薑 皮絲   </v>
      </c>
      <c r="O22" s="68" t="str">
        <f>'偏鄉國中(素)'!AR124</f>
        <v>點心</v>
      </c>
      <c r="P22" s="345">
        <f>'偏鄉國中(素)'!AS124</f>
        <v>0</v>
      </c>
      <c r="Q22" s="351">
        <f>'偏鄉國中(素)'!AT124</f>
        <v>5</v>
      </c>
      <c r="R22" s="68">
        <f>'偏鄉國中(素)'!AU124</f>
        <v>2.5</v>
      </c>
      <c r="S22" s="68">
        <f>'偏鄉國中(素)'!AV124</f>
        <v>2.4</v>
      </c>
      <c r="T22" s="68">
        <f>'偏鄉國中(素)'!AW124</f>
        <v>2.4</v>
      </c>
      <c r="U22" s="68">
        <f>'偏鄉國中(素)'!AX124</f>
        <v>0</v>
      </c>
      <c r="V22" s="68">
        <f>'偏鄉國中(素)'!AY124</f>
        <v>0</v>
      </c>
      <c r="W22" s="218">
        <f>'偏鄉國中(素)'!AZ124</f>
        <v>704.2</v>
      </c>
    </row>
    <row r="23" spans="1:23" ht="18.75" customHeight="1">
      <c r="A23" s="121">
        <f>A22+1</f>
        <v>45776</v>
      </c>
      <c r="B23" s="69" t="str">
        <f>'偏鄉國中(素)'!AE131</f>
        <v>l2</v>
      </c>
      <c r="C23" s="69" t="str">
        <f>'偏鄉國中(素)'!AF131</f>
        <v>糙米飯</v>
      </c>
      <c r="D23" s="69" t="str">
        <f>'偏鄉國中(素)'!AG131</f>
        <v xml:space="preserve">米 糙米    </v>
      </c>
      <c r="E23" s="69" t="str">
        <f>'偏鄉國中(素)'!AH131</f>
        <v>芹香毛豆</v>
      </c>
      <c r="F23" s="69" t="str">
        <f>'偏鄉國中(素)'!AI131</f>
        <v xml:space="preserve">冷凍毛豆仁 芹菜 胡蘿蔔   </v>
      </c>
      <c r="G23" s="69" t="str">
        <f>'偏鄉國中(素)'!AJ131</f>
        <v>紅仁炒蛋</v>
      </c>
      <c r="H23" s="69" t="str">
        <f>'偏鄉國中(素)'!AK131</f>
        <v xml:space="preserve">雞蛋 胡蘿蔔 薑   </v>
      </c>
      <c r="I23" s="69" t="str">
        <f>'偏鄉國中(素)'!AL131</f>
        <v>塔香海根</v>
      </c>
      <c r="J23" s="69" t="str">
        <f>'偏鄉國中(素)'!AM131</f>
        <v xml:space="preserve">乾海帶 九層塔 薑 豆干片  </v>
      </c>
      <c r="K23" s="69" t="str">
        <f>'偏鄉國中(素)'!AN131</f>
        <v>時蔬</v>
      </c>
      <c r="L23" s="69" t="str">
        <f>'偏鄉國中(素)'!AO131</f>
        <v xml:space="preserve">蔬菜 薑    </v>
      </c>
      <c r="M23" s="69" t="str">
        <f>'偏鄉國中(素)'!AP131</f>
        <v>時蔬湯</v>
      </c>
      <c r="N23" s="69" t="str">
        <f>'偏鄉國中(素)'!AQ131</f>
        <v xml:space="preserve">時蔬 素魚丸 薑 枸杞  </v>
      </c>
      <c r="O23" s="69" t="str">
        <f>'偏鄉國中(素)'!AR131</f>
        <v>點心</v>
      </c>
      <c r="P23" s="343">
        <f>'偏鄉國中(素)'!AS131</f>
        <v>0</v>
      </c>
      <c r="Q23" s="349">
        <f>'偏鄉國中(素)'!AT131</f>
        <v>5</v>
      </c>
      <c r="R23" s="69">
        <f>'偏鄉國中(素)'!AU131</f>
        <v>2.5</v>
      </c>
      <c r="S23" s="69">
        <f>'偏鄉國中(素)'!AV131</f>
        <v>2</v>
      </c>
      <c r="T23" s="69">
        <f>'偏鄉國中(素)'!AW131</f>
        <v>2.2999999999999998</v>
      </c>
      <c r="U23" s="69">
        <f>'偏鄉國中(素)'!AX131</f>
        <v>0</v>
      </c>
      <c r="V23" s="69">
        <f>'偏鄉國中(素)'!AY131</f>
        <v>0</v>
      </c>
      <c r="W23" s="216">
        <f>'偏鄉國中(素)'!AZ131</f>
        <v>689.3</v>
      </c>
    </row>
    <row r="24" spans="1:23" ht="18.75" customHeight="1" thickBot="1">
      <c r="A24" s="137">
        <f>A23+1</f>
        <v>45777</v>
      </c>
      <c r="B24" s="70" t="str">
        <f>'偏鄉國中(素)'!AE138</f>
        <v>l3</v>
      </c>
      <c r="C24" s="70" t="str">
        <f>'偏鄉國中(素)'!AF138</f>
        <v>油飯特餐</v>
      </c>
      <c r="D24" s="70" t="str">
        <f>'偏鄉國中(素)'!AG138</f>
        <v xml:space="preserve">米 糯米 蕎麥   </v>
      </c>
      <c r="E24" s="70" t="str">
        <f>'偏鄉國中(素)'!AH138</f>
        <v>家常素排</v>
      </c>
      <c r="F24" s="70" t="str">
        <f>'偏鄉國中(素)'!AI138</f>
        <v xml:space="preserve">素排     </v>
      </c>
      <c r="G24" s="70" t="str">
        <f>'偏鄉國中(素)'!AJ138</f>
        <v>油飯拌料</v>
      </c>
      <c r="H24" s="70" t="str">
        <f>'偏鄉國中(素)'!AK138</f>
        <v xml:space="preserve">豆干丁 脆筍 乾香菇 薑  </v>
      </c>
      <c r="I24" s="70" t="str">
        <f>'偏鄉國中(素)'!AL138</f>
        <v>麵筋花椰</v>
      </c>
      <c r="J24" s="70" t="str">
        <f>'偏鄉國中(素)'!AM138</f>
        <v xml:space="preserve">冷凍花椰菜 胡蘿蔔 麵筋泡 薑  </v>
      </c>
      <c r="K24" s="70" t="str">
        <f>'偏鄉國中(素)'!AN138</f>
        <v>時蔬</v>
      </c>
      <c r="L24" s="70" t="str">
        <f>'偏鄉國中(素)'!AO138</f>
        <v xml:space="preserve">蔬菜 薑    </v>
      </c>
      <c r="M24" s="70" t="str">
        <f>'偏鄉國中(素)'!AP138</f>
        <v>肉羹湯</v>
      </c>
      <c r="N24" s="70" t="str">
        <f>'偏鄉國中(素)'!AQ138</f>
        <v xml:space="preserve">雞蛋 金針菇 時蔬 素肉羹 乾木耳 </v>
      </c>
      <c r="O24" s="70" t="str">
        <f>'偏鄉國中(素)'!AR138</f>
        <v>點心</v>
      </c>
      <c r="P24" s="344">
        <f>'偏鄉國中(素)'!AS138</f>
        <v>0</v>
      </c>
      <c r="Q24" s="350">
        <f>'偏鄉國中(素)'!AT138</f>
        <v>5.5</v>
      </c>
      <c r="R24" s="70">
        <f>'偏鄉國中(素)'!AU138</f>
        <v>2.8</v>
      </c>
      <c r="S24" s="70">
        <f>'偏鄉國中(素)'!AV138</f>
        <v>2</v>
      </c>
      <c r="T24" s="70">
        <f>'偏鄉國中(素)'!AW138</f>
        <v>2.4</v>
      </c>
      <c r="U24" s="70">
        <f>'偏鄉國中(素)'!AX138</f>
        <v>0</v>
      </c>
      <c r="V24" s="70">
        <f>'偏鄉國中(素)'!AY138</f>
        <v>0</v>
      </c>
      <c r="W24" s="217">
        <f>'偏鄉國中(素)'!AZ138</f>
        <v>749.2</v>
      </c>
    </row>
    <row r="25" spans="1:23" ht="18.75" customHeight="1">
      <c r="A25" s="215"/>
      <c r="B25" s="103"/>
      <c r="C25" s="103"/>
      <c r="D25" s="81"/>
      <c r="E25" s="103"/>
      <c r="F25" s="81"/>
      <c r="G25" s="103"/>
      <c r="H25" s="81"/>
      <c r="I25" s="103"/>
      <c r="J25" s="81"/>
      <c r="K25" s="103"/>
      <c r="L25" s="81"/>
      <c r="M25" s="103"/>
      <c r="N25" s="81"/>
      <c r="O25" s="103"/>
      <c r="P25" s="103"/>
      <c r="Q25" s="103"/>
      <c r="R25" s="103"/>
      <c r="S25" s="103"/>
      <c r="T25" s="103"/>
      <c r="U25" s="103"/>
      <c r="V25" s="103"/>
      <c r="W25" s="103"/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6" t="s">
        <v>90</v>
      </c>
      <c r="B29" s="60" t="s">
        <v>88</v>
      </c>
    </row>
    <row r="30" spans="1:23" s="60" customFormat="1" ht="16.5" customHeight="1">
      <c r="A30" s="76" t="s">
        <v>91</v>
      </c>
      <c r="B30" s="231" t="s">
        <v>257</v>
      </c>
    </row>
    <row r="31" spans="1:23" s="60" customFormat="1" ht="16.5" customHeight="1">
      <c r="A31" s="77" t="s">
        <v>92</v>
      </c>
      <c r="B31" s="231" t="s">
        <v>256</v>
      </c>
    </row>
    <row r="32" spans="1:23" s="60" customFormat="1" ht="16.5" customHeight="1">
      <c r="A32" s="61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  <vt:lpstr>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2025-03-20T00:46:46Z</cp:lastPrinted>
  <dcterms:created xsi:type="dcterms:W3CDTF">2022-06-28T23:45:29Z</dcterms:created>
  <dcterms:modified xsi:type="dcterms:W3CDTF">2025-03-20T00:46:55Z</dcterms:modified>
</cp:coreProperties>
</file>