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2\"/>
    </mc:Choice>
  </mc:AlternateContent>
  <xr:revisionPtr revIDLastSave="0" documentId="13_ncr:1_{8340490D-10D1-4977-AE20-ED711BB7196F}" xr6:coauthVersionLast="47" xr6:coauthVersionMax="47" xr10:uidLastSave="{00000000-0000-0000-0000-000000000000}"/>
  <bookViews>
    <workbookView xWindow="9810" yWindow="75" windowWidth="18675" windowHeight="14925" tabRatio="607" activeTab="3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'偏鄉國小(素)'!$A$4:$X$95</definedName>
    <definedName name="_xlnm.Print_Area" localSheetId="0">'偏鄉國小(葷)'!$A$4:$X$95</definedName>
    <definedName name="_xlnm.Print_Area" localSheetId="1">偏鄉國小葷總表!$A$1:$N$17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6" i="3"/>
  <c r="A7" i="3"/>
  <c r="A8" i="3"/>
  <c r="A9" i="3"/>
  <c r="A10" i="3"/>
  <c r="A11" i="3"/>
  <c r="A12" i="3"/>
  <c r="A13" i="3"/>
  <c r="A14" i="3"/>
  <c r="A15" i="3"/>
  <c r="A16" i="3"/>
  <c r="A17" i="3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/>
  <c r="AB12" i="2"/>
  <c r="B6" i="4"/>
  <c r="AB19" i="2"/>
  <c r="AB26" i="2"/>
  <c r="B8" i="4"/>
  <c r="AB33" i="2"/>
  <c r="B9" i="4"/>
  <c r="AB40" i="2"/>
  <c r="B10" i="4"/>
  <c r="AB47" i="2"/>
  <c r="B11" i="4"/>
  <c r="AB54" i="2"/>
  <c r="B12" i="4"/>
  <c r="AB61" i="2"/>
  <c r="B13" i="4"/>
  <c r="AB68" i="2"/>
  <c r="AB75" i="2"/>
  <c r="B15" i="4"/>
  <c r="AB82" i="2"/>
  <c r="AB89" i="2"/>
  <c r="B17" i="4"/>
  <c r="AB5" i="2"/>
  <c r="AB12" i="1"/>
  <c r="B6" i="3"/>
  <c r="AB19" i="1"/>
  <c r="AB26" i="1"/>
  <c r="B8" i="3"/>
  <c r="AB33" i="1"/>
  <c r="B9" i="3"/>
  <c r="AB40" i="1"/>
  <c r="AB47" i="1"/>
  <c r="B11" i="3"/>
  <c r="AB54" i="1"/>
  <c r="B12" i="3"/>
  <c r="AB61" i="1"/>
  <c r="B13" i="3"/>
  <c r="AB68" i="1"/>
  <c r="B14" i="3"/>
  <c r="AB75" i="1"/>
  <c r="B15" i="3"/>
  <c r="AB82" i="1"/>
  <c r="AB89" i="1"/>
  <c r="B17" i="3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L5" i="2"/>
  <c r="J5" i="4"/>
  <c r="AN5" i="2"/>
  <c r="L5" i="4"/>
  <c r="AJ5" i="2"/>
  <c r="AH5" i="2"/>
  <c r="H5" i="4"/>
  <c r="AF5" i="2"/>
  <c r="F5" i="4"/>
  <c r="AD5" i="2"/>
  <c r="D5" i="4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C12" i="3"/>
  <c r="AD54" i="1"/>
  <c r="D12" i="3"/>
  <c r="AE54" i="1"/>
  <c r="E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AV5" i="1"/>
  <c r="T5" i="3"/>
  <c r="AR26" i="2"/>
  <c r="P8" i="4"/>
  <c r="AS89" i="2"/>
  <c r="Q17" i="4"/>
  <c r="AR89" i="2"/>
  <c r="P17" i="4"/>
  <c r="AS89" i="1"/>
  <c r="Q17" i="3"/>
  <c r="AP89" i="2"/>
  <c r="N17" i="4"/>
  <c r="AO89" i="2"/>
  <c r="M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AS40" i="2"/>
  <c r="Q10" i="4"/>
  <c r="AP33" i="2"/>
  <c r="N9" i="4"/>
  <c r="AO33" i="2"/>
  <c r="M9" i="4"/>
  <c r="C9" i="4"/>
  <c r="AR33" i="2"/>
  <c r="P9" i="4"/>
  <c r="AS33" i="2"/>
  <c r="Q9" i="4"/>
  <c r="AQ33" i="2"/>
  <c r="O9" i="4"/>
  <c r="AP26" i="2"/>
  <c r="N8" i="4"/>
  <c r="AO26" i="2"/>
  <c r="M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R89" i="1"/>
  <c r="P17" i="3"/>
  <c r="AO89" i="1"/>
  <c r="M17" i="3"/>
  <c r="AO82" i="1"/>
  <c r="M16" i="3"/>
  <c r="B16" i="3"/>
  <c r="AO75" i="1"/>
  <c r="M15" i="3"/>
  <c r="AO68" i="1"/>
  <c r="M14" i="3"/>
  <c r="AO61" i="1"/>
  <c r="M13" i="3"/>
  <c r="C13" i="3"/>
  <c r="AO54" i="1"/>
  <c r="M12" i="3"/>
  <c r="AQ54" i="1"/>
  <c r="O12" i="3"/>
  <c r="AO47" i="1"/>
  <c r="M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B7" i="3"/>
  <c r="AO12" i="1"/>
  <c r="M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" i="2"/>
  <c r="Q6" i="4"/>
  <c r="AS26" i="2"/>
  <c r="Q8" i="4"/>
  <c r="AS19" i="2"/>
  <c r="Q7" i="4"/>
  <c r="AQ82" i="2"/>
  <c r="O16" i="4"/>
  <c r="AQ54" i="2"/>
  <c r="O12" i="4"/>
  <c r="AS68" i="2"/>
  <c r="Q14" i="4"/>
  <c r="AS82" i="2"/>
  <c r="Q16" i="4"/>
  <c r="AQ61" i="2"/>
  <c r="O13" i="4"/>
  <c r="AR40" i="2"/>
  <c r="P10" i="4"/>
  <c r="AQ40" i="2"/>
  <c r="O10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Q75" i="1"/>
  <c r="O15" i="3"/>
  <c r="AQ89" i="1"/>
  <c r="O17" i="3"/>
  <c r="AS47" i="1"/>
  <c r="Q11" i="3"/>
  <c r="AR54" i="1"/>
  <c r="P12" i="3"/>
  <c r="AR68" i="1"/>
  <c r="P14" i="3"/>
  <c r="AR82" i="1"/>
  <c r="P16" i="3"/>
  <c r="AR61" i="2"/>
  <c r="P13" i="4"/>
  <c r="AS75" i="1"/>
  <c r="Q15" i="3"/>
  <c r="AS47" i="2"/>
  <c r="Q11" i="4"/>
  <c r="AQ82" i="1"/>
  <c r="O16" i="3"/>
  <c r="AR75" i="1"/>
  <c r="P15" i="3"/>
  <c r="AT33" i="1"/>
  <c r="R9" i="3"/>
  <c r="AT26" i="1"/>
  <c r="R8" i="3"/>
  <c r="AQ5" i="1"/>
  <c r="O5" i="3"/>
  <c r="AR54" i="2"/>
  <c r="P12" i="4"/>
  <c r="AR47" i="2"/>
  <c r="P11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68" i="2"/>
  <c r="R14" i="4"/>
  <c r="AT40" i="2"/>
  <c r="R10" i="4"/>
  <c r="AS54" i="2"/>
  <c r="Q12" i="4"/>
  <c r="AT19" i="2"/>
  <c r="R7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68" i="1"/>
  <c r="O14" i="3"/>
  <c r="AS68" i="1"/>
  <c r="Q14" i="3"/>
  <c r="AT47" i="1"/>
  <c r="R11" i="3"/>
  <c r="AT54" i="1"/>
  <c r="R12" i="3"/>
  <c r="AT61" i="2"/>
  <c r="R13" i="4"/>
  <c r="AW33" i="2"/>
  <c r="U9" i="4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W26" i="2"/>
  <c r="U8" i="4"/>
  <c r="AW12" i="2"/>
  <c r="U6" i="4"/>
  <c r="AW19" i="2"/>
  <c r="U7" i="4"/>
  <c r="AW68" i="2"/>
  <c r="U14" i="4"/>
  <c r="AW89" i="2"/>
  <c r="U17" i="4"/>
  <c r="AW40" i="2"/>
  <c r="U10" i="4"/>
  <c r="AT47" i="2"/>
  <c r="R11" i="4"/>
  <c r="AT54" i="2"/>
  <c r="R12" i="4"/>
  <c r="AW61" i="2"/>
  <c r="U13" i="4"/>
  <c r="AW12" i="1"/>
  <c r="U6" i="3"/>
  <c r="AW47" i="1"/>
  <c r="U11" i="3"/>
  <c r="AW82" i="1"/>
  <c r="U16" i="3"/>
  <c r="AT82" i="1"/>
  <c r="R16" i="3"/>
  <c r="AW5" i="1"/>
  <c r="U5" i="3"/>
  <c r="AT89" i="1"/>
  <c r="R17" i="3"/>
  <c r="AT61" i="1"/>
  <c r="R13" i="3"/>
  <c r="AW19" i="1"/>
  <c r="U7" i="3"/>
  <c r="AT68" i="1"/>
  <c r="R14" i="3"/>
  <c r="AW68" i="1"/>
  <c r="U14" i="3"/>
  <c r="AW75" i="1"/>
  <c r="U15" i="3"/>
  <c r="AW47" i="2"/>
  <c r="U11" i="4"/>
  <c r="AW61" i="1"/>
  <c r="U13" i="3"/>
  <c r="AW89" i="1"/>
  <c r="U17" i="3"/>
  <c r="AW54" i="2"/>
  <c r="U12" i="4"/>
</calcChain>
</file>

<file path=xl/sharedStrings.xml><?xml version="1.0" encoding="utf-8"?>
<sst xmlns="http://schemas.openxmlformats.org/spreadsheetml/2006/main" count="886" uniqueCount="360">
  <si>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</si>
  <si>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</si>
  <si>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</si>
  <si>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</si>
  <si>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</si>
  <si>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</si>
  <si>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</si>
  <si>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</si>
  <si>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</si>
  <si>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</si>
  <si>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</si>
  <si>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</si>
  <si>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</si>
  <si>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</si>
  <si>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</si>
  <si>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</si>
  <si>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</si>
  <si>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</si>
  <si>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</si>
  <si>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</si>
  <si>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</si>
  <si>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</si>
  <si>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</si>
  <si>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</si>
  <si>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</si>
  <si>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</si>
  <si>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</si>
  <si>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</si>
  <si>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</si>
  <si>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</si>
  <si>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</si>
  <si>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</si>
  <si>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</si>
  <si>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</si>
  <si>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</si>
  <si>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</si>
  <si>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</si>
  <si>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</si>
  <si>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</si>
  <si>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</si>
  <si>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</si>
  <si>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</si>
  <si>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</si>
  <si>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</si>
  <si>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</si>
  <si>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</si>
  <si>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</si>
  <si>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</si>
  <si>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</si>
  <si>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</si>
  <si>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</si>
  <si>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</si>
  <si>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</si>
  <si>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</si>
  <si>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</si>
  <si>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</si>
  <si>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</si>
  <si>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</si>
  <si>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</si>
  <si>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</si>
  <si>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</si>
  <si>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</si>
  <si>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</si>
  <si>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</si>
  <si>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</si>
  <si>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</si>
  <si>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</si>
  <si>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</si>
  <si>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</si>
  <si>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</si>
  <si>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</si>
  <si>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</si>
  <si>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</si>
  <si>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</si>
  <si>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</si>
  <si>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</si>
  <si>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</si>
  <si>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</si>
  <si>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</si>
  <si>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</si>
  <si>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</si>
  <si>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</si>
  <si>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</si>
  <si>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</si>
  <si>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</si>
  <si>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</si>
  <si>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</si>
  <si>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</si>
  <si>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</si>
  <si>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</si>
  <si>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</si>
  <si>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</si>
  <si>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</si>
  <si>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</si>
  <si>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</si>
  <si>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</si>
  <si>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</si>
  <si>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</si>
  <si>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</si>
  <si>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</si>
  <si>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</si>
  <si>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</si>
  <si>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</si>
  <si>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</si>
  <si>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</si>
  <si>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</si>
  <si>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</si>
  <si>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</si>
  <si>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</si>
  <si>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</si>
  <si>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</si>
  <si>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</si>
  <si>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</si>
  <si>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</si>
  <si>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</si>
  <si>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</si>
  <si>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</si>
  <si>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</si>
  <si>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</si>
  <si>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</si>
  <si>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</si>
  <si>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時蔬湯</t>
  </si>
  <si>
    <t>九層塔</t>
  </si>
  <si>
    <t>紅蘿蔔</t>
  </si>
  <si>
    <t>豆包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</si>
  <si>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</si>
  <si>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</si>
  <si>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</si>
  <si>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</si>
  <si>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</si>
  <si>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</si>
  <si>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</si>
  <si>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</si>
  <si>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</si>
  <si>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</si>
  <si>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</si>
  <si>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</si>
  <si>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</si>
  <si>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</si>
  <si>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</si>
  <si>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</si>
  <si>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</si>
  <si>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</si>
  <si>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</si>
  <si>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</si>
  <si>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</si>
  <si>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</si>
  <si>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</si>
  <si>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</si>
  <si>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有機豆奶</t>
    </r>
  </si>
  <si>
    <t>紅燒油腐</t>
    <phoneticPr fontId="22" type="noConversion"/>
  </si>
  <si>
    <t>紅砂糖</t>
  </si>
  <si>
    <t>乾香菇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</si>
  <si>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</si>
  <si>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</si>
  <si>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</si>
  <si>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</si>
  <si>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海帶結</t>
  </si>
  <si>
    <t>芝麻(白)</t>
  </si>
  <si>
    <t>味噌</t>
  </si>
  <si>
    <t>滷包</t>
  </si>
  <si>
    <t>薑</t>
    <phoneticPr fontId="22" type="noConversion"/>
  </si>
  <si>
    <t>紫米飯</t>
  </si>
  <si>
    <t>芹菜</t>
  </si>
  <si>
    <t>甘藍</t>
  </si>
  <si>
    <t>白米飯</t>
  </si>
  <si>
    <t>豆包</t>
    <phoneticPr fontId="22" type="noConversion"/>
  </si>
  <si>
    <t>胡蘿蔔</t>
    <phoneticPr fontId="22" type="noConversion"/>
  </si>
  <si>
    <t>時蔬</t>
    <phoneticPr fontId="22" type="noConversion"/>
  </si>
  <si>
    <t>粉圓</t>
  </si>
  <si>
    <r>
      <rPr>
        <sz val="12"/>
        <color theme="1"/>
        <rFont val="標楷體"/>
        <family val="4"/>
        <charset val="136"/>
      </rPr>
      <t>國小</t>
    </r>
  </si>
  <si>
    <t>結球白菜</t>
  </si>
  <si>
    <t>肉雞</t>
  </si>
  <si>
    <t>麻竹筍干</t>
  </si>
  <si>
    <t>洋蔥</t>
  </si>
  <si>
    <t>柴魚片</t>
  </si>
  <si>
    <t>蘿蔔燒肉</t>
    <phoneticPr fontId="22" type="noConversion"/>
  </si>
  <si>
    <t>紫菜蛋花湯</t>
    <phoneticPr fontId="22" type="noConversion"/>
  </si>
  <si>
    <t>豬絞肉</t>
  </si>
  <si>
    <t>下學期</t>
  </si>
  <si>
    <t>下學期</t>
    <phoneticPr fontId="22" type="noConversion"/>
  </si>
  <si>
    <t>a2</t>
    <phoneticPr fontId="22" type="noConversion"/>
  </si>
  <si>
    <t>a3</t>
    <phoneticPr fontId="22" type="noConversion"/>
  </si>
  <si>
    <t>a4</t>
    <phoneticPr fontId="22" type="noConversion"/>
  </si>
  <si>
    <t>a5</t>
    <phoneticPr fontId="22" type="noConversion"/>
  </si>
  <si>
    <t>b1</t>
    <phoneticPr fontId="22" type="noConversion"/>
  </si>
  <si>
    <t>b2</t>
    <phoneticPr fontId="22" type="noConversion"/>
  </si>
  <si>
    <t>b3</t>
    <phoneticPr fontId="22" type="noConversion"/>
  </si>
  <si>
    <t>b4</t>
    <phoneticPr fontId="22" type="noConversion"/>
  </si>
  <si>
    <t>b5</t>
    <phoneticPr fontId="22" type="noConversion"/>
  </si>
  <si>
    <t>c1</t>
    <phoneticPr fontId="22" type="noConversion"/>
  </si>
  <si>
    <t>c2</t>
    <phoneticPr fontId="22" type="noConversion"/>
  </si>
  <si>
    <t>c3</t>
    <phoneticPr fontId="22" type="noConversion"/>
  </si>
  <si>
    <t>c4</t>
    <phoneticPr fontId="22" type="noConversion"/>
  </si>
  <si>
    <t>西式特餐</t>
  </si>
  <si>
    <t>通心粉</t>
  </si>
  <si>
    <t>糙米飯</t>
  </si>
  <si>
    <t>糙米</t>
  </si>
  <si>
    <t>黑秈糯米</t>
  </si>
  <si>
    <t>米粉特餐</t>
  </si>
  <si>
    <t>米粉</t>
  </si>
  <si>
    <t>芝麻飯</t>
    <phoneticPr fontId="22" type="noConversion"/>
  </si>
  <si>
    <t>芝麻(熟)</t>
  </si>
  <si>
    <t>刈包特餐</t>
  </si>
  <si>
    <t>刈包</t>
  </si>
  <si>
    <t>紅燒雞翅</t>
  </si>
  <si>
    <t>三節翅</t>
  </si>
  <si>
    <t>西西里肉醬</t>
  </si>
  <si>
    <t>蕃茄</t>
    <phoneticPr fontId="22" type="noConversion"/>
  </si>
  <si>
    <t>蕃茄醬</t>
  </si>
  <si>
    <t>義大利香料</t>
  </si>
  <si>
    <t>沙茶蔬菜魚丁</t>
    <phoneticPr fontId="22" type="noConversion"/>
  </si>
  <si>
    <t>魚丁</t>
  </si>
  <si>
    <t>沙茶醬</t>
    <phoneticPr fontId="22" type="noConversion"/>
  </si>
  <si>
    <t>洋芋燒雞</t>
    <phoneticPr fontId="22" type="noConversion"/>
  </si>
  <si>
    <t>馬鈴薯</t>
  </si>
  <si>
    <t>瓜仔肉</t>
  </si>
  <si>
    <t>醃漬花胡瓜</t>
  </si>
  <si>
    <t>壽喜肉片</t>
    <phoneticPr fontId="22" type="noConversion"/>
  </si>
  <si>
    <t>油蔥肉燥</t>
  </si>
  <si>
    <t>紅蔥頭</t>
  </si>
  <si>
    <r>
      <rPr>
        <sz val="12"/>
        <color theme="1"/>
        <rFont val="標楷體"/>
        <family val="4"/>
        <charset val="136"/>
      </rPr>
      <t>豬後腿肉</t>
    </r>
  </si>
  <si>
    <t>白蘿蔔</t>
    <phoneticPr fontId="22" type="noConversion"/>
  </si>
  <si>
    <t>照燒雞</t>
  </si>
  <si>
    <t>醬油</t>
  </si>
  <si>
    <t>黑椒豬柳</t>
  </si>
  <si>
    <t>黑胡椒粒</t>
  </si>
  <si>
    <t>金黃魚排</t>
  </si>
  <si>
    <t>魚排</t>
  </si>
  <si>
    <t>香滷肉排</t>
  </si>
  <si>
    <t>肉排</t>
  </si>
  <si>
    <t>三杯雞</t>
  </si>
  <si>
    <t>香滷凍腐</t>
  </si>
  <si>
    <t>炸薯條</t>
    <phoneticPr fontId="22" type="noConversion"/>
  </si>
  <si>
    <t>薯條</t>
    <phoneticPr fontId="22" type="noConversion"/>
  </si>
  <si>
    <t>紅仁炒蛋</t>
    <phoneticPr fontId="22" type="noConversion"/>
  </si>
  <si>
    <t>絞肉甘藍</t>
  </si>
  <si>
    <t>關東煮</t>
    <phoneticPr fontId="22" type="noConversion"/>
  </si>
  <si>
    <t>玉米</t>
    <phoneticPr fontId="22" type="noConversion"/>
  </si>
  <si>
    <t>米血</t>
    <phoneticPr fontId="22" type="noConversion"/>
  </si>
  <si>
    <t>菇拌海芽</t>
    <phoneticPr fontId="22" type="noConversion"/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</si>
  <si>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</si>
  <si>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</si>
  <si>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t>肉絲南瓜</t>
  </si>
  <si>
    <t>南瓜</t>
  </si>
  <si>
    <t>蛋香高麗</t>
    <phoneticPr fontId="22" type="noConversion"/>
  </si>
  <si>
    <t>雞蛋</t>
    <phoneticPr fontId="22" type="noConversion"/>
  </si>
  <si>
    <t>香炸薯餅</t>
    <phoneticPr fontId="22" type="noConversion"/>
  </si>
  <si>
    <t>薯餅</t>
    <phoneticPr fontId="22" type="noConversion"/>
  </si>
  <si>
    <t>蛋香刈薯</t>
  </si>
  <si>
    <t>刈薯</t>
  </si>
  <si>
    <t>白菜滷</t>
  </si>
  <si>
    <t>冷凍玉米筍</t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</si>
  <si>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</si>
  <si>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洋蔥</t>
    </r>
  </si>
  <si>
    <t>螞蟻上樹</t>
  </si>
  <si>
    <t>冬粉</t>
  </si>
  <si>
    <t>花椰濃湯</t>
    <phoneticPr fontId="22" type="noConversion"/>
  </si>
  <si>
    <t>冷凍花椰菜</t>
  </si>
  <si>
    <t>蘑菇罐頭</t>
    <phoneticPr fontId="22" type="noConversion"/>
  </si>
  <si>
    <t>玉米濃湯調理包</t>
  </si>
  <si>
    <t>綠豆西米露</t>
    <phoneticPr fontId="22" type="noConversion"/>
  </si>
  <si>
    <t>西谷米</t>
    <phoneticPr fontId="22" type="noConversion"/>
  </si>
  <si>
    <t>蘿蔔湯</t>
  </si>
  <si>
    <t>金針湯</t>
  </si>
  <si>
    <t>金針菜乾</t>
  </si>
  <si>
    <t>榨菜</t>
  </si>
  <si>
    <t>仙草甜湯</t>
  </si>
  <si>
    <t>仙草凍</t>
  </si>
  <si>
    <t>味噌湯</t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</si>
  <si>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</si>
  <si>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</si>
  <si>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</si>
  <si>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</si>
  <si>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t>鯊魚</t>
  </si>
  <si>
    <r>
      <rPr>
        <sz val="12"/>
        <color rgb="FF000000"/>
        <rFont val="標楷體"/>
        <family val="4"/>
        <charset val="136"/>
      </rPr>
      <t>油蔥酥</t>
    </r>
  </si>
  <si>
    <t>黑糖粉圓</t>
  </si>
  <si>
    <t>黑糖</t>
  </si>
  <si>
    <t>白米飯</t>
    <phoneticPr fontId="22" type="noConversion"/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</si>
  <si>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</si>
  <si>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</si>
  <si>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</si>
  <si>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</si>
  <si>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</si>
  <si>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</si>
  <si>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</si>
  <si>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</si>
  <si>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t>紅燒麵輪</t>
    <phoneticPr fontId="22" type="noConversion"/>
  </si>
  <si>
    <t>麵輪</t>
    <phoneticPr fontId="22" type="noConversion"/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</si>
  <si>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</si>
  <si>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</si>
  <si>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</si>
  <si>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</si>
  <si>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</si>
  <si>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沙茶麵腸</t>
    <phoneticPr fontId="22" type="noConversion"/>
  </si>
  <si>
    <r>
      <rPr>
        <sz val="12"/>
        <color theme="1"/>
        <rFont val="標楷體"/>
        <family val="4"/>
        <charset val="136"/>
      </rPr>
      <t>麵腸</t>
    </r>
  </si>
  <si>
    <t>素沙茶</t>
    <phoneticPr fontId="22" type="noConversion"/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</si>
  <si>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</si>
  <si>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醃漬花胡瓜</t>
    </r>
  </si>
  <si>
    <t>壽喜豆包</t>
    <phoneticPr fontId="22" type="noConversion"/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</si>
  <si>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</si>
  <si>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</si>
  <si>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</si>
  <si>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香滷麵輪</t>
  </si>
  <si>
    <t>照燒百頁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</si>
  <si>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</si>
  <si>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</si>
  <si>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</si>
  <si>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</si>
  <si>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</si>
  <si>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</si>
  <si>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</si>
  <si>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</si>
  <si>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</si>
  <si>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</si>
  <si>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</si>
  <si>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</si>
  <si>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</si>
  <si>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</si>
  <si>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</si>
  <si>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</si>
  <si>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</si>
  <si>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</si>
  <si>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炸物雙拼</t>
    <phoneticPr fontId="22" type="noConversion"/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</si>
  <si>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</si>
  <si>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</si>
  <si>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</si>
  <si>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</si>
  <si>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</si>
  <si>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</si>
  <si>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</si>
  <si>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</si>
  <si>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</si>
  <si>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</si>
  <si>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</si>
  <si>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</si>
  <si>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</si>
  <si>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</si>
  <si>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</si>
  <si>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</si>
  <si>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</si>
  <si>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</si>
  <si>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</si>
  <si>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</si>
  <si>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</si>
  <si>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</si>
  <si>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</si>
  <si>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</si>
  <si>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theme="1"/>
        <rFont val="標楷體"/>
        <family val="4"/>
        <charset val="136"/>
      </rPr>
      <t>粉圓</t>
    </r>
  </si>
  <si>
    <t>每日附餐點心1預計提供：水果、果汁、保久乳、豆漿、堅果等品項輪流供應。</t>
  </si>
  <si>
    <t>偏鄉</t>
    <phoneticPr fontId="22" type="noConversion"/>
  </si>
  <si>
    <t>軟骨丁</t>
    <phoneticPr fontId="22" type="noConversion"/>
  </si>
  <si>
    <t>奶粉</t>
    <phoneticPr fontId="22" type="noConversion"/>
  </si>
  <si>
    <t>菇菇湯</t>
    <phoneticPr fontId="22" type="noConversion"/>
  </si>
  <si>
    <t>金針菇</t>
    <phoneticPr fontId="22" type="noConversion"/>
  </si>
  <si>
    <t>杏鮑菇</t>
    <phoneticPr fontId="22" type="noConversion"/>
  </si>
  <si>
    <t>素甜不辣</t>
    <phoneticPr fontId="22" type="noConversion"/>
  </si>
  <si>
    <t>國小營養成分</t>
    <phoneticPr fontId="22" type="noConversion"/>
  </si>
  <si>
    <t>國小</t>
    <phoneticPr fontId="22" type="noConversion"/>
  </si>
  <si>
    <t>本菜單供應學校為豐濱國小、新社國小、港口國小、靜浦國小。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</si>
</sst>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細明體"/>
      <family val="4"/>
      <charset val="136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1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6" fillId="0" borderId="4"/>
    <xf numFmtId="0" fontId="36" fillId="0" borderId="4"/>
    <xf numFmtId="0" fontId="24" fillId="0" borderId="4"/>
    <xf numFmtId="0" fontId="24" fillId="0" borderId="4"/>
    <xf numFmtId="0" fontId="24" fillId="0" borderId="4"/>
  </cellStyleXfs>
  <cellXfs count="37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4" fillId="0" borderId="63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6" fillId="0" borderId="16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26" fillId="0" borderId="50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4" fillId="0" borderId="12" xfId="3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7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7" xfId="5" applyFont="1" applyBorder="1" applyAlignment="1">
      <alignment horizontal="center" vertical="center" shrinkToFit="1"/>
    </xf>
    <xf numFmtId="0" fontId="1" fillId="0" borderId="66" xfId="5" applyFont="1" applyBorder="1" applyAlignment="1">
      <alignment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2" fillId="2" borderId="7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3" fillId="0" borderId="66" xfId="5" applyFont="1" applyBorder="1" applyAlignment="1">
      <alignment horizontal="center" vertical="center" shrinkToFit="1"/>
    </xf>
    <xf numFmtId="0" fontId="3" fillId="0" borderId="66" xfId="5" applyFont="1" applyBorder="1" applyAlignment="1">
      <alignment vertical="center" shrinkToFit="1"/>
    </xf>
    <xf numFmtId="0" fontId="3" fillId="0" borderId="18" xfId="5" applyFont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79" xfId="0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3" borderId="26" xfId="0" applyFont="1" applyFill="1" applyBorder="1" applyAlignment="1">
      <alignment vertical="center" shrinkToFit="1"/>
    </xf>
    <xf numFmtId="0" fontId="3" fillId="0" borderId="16" xfId="5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26" fillId="0" borderId="18" xfId="3" applyFont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4" fillId="0" borderId="21" xfId="3" applyFont="1" applyBorder="1" applyAlignment="1">
      <alignment horizontal="center" vertical="center" shrinkToFit="1"/>
    </xf>
    <xf numFmtId="0" fontId="1" fillId="0" borderId="79" xfId="3" applyFont="1" applyBorder="1" applyAlignment="1">
      <alignment horizontal="center" vertical="center" shrinkToFit="1"/>
    </xf>
    <xf numFmtId="0" fontId="26" fillId="0" borderId="79" xfId="3" applyFont="1" applyBorder="1" applyAlignment="1">
      <alignment horizontal="center" vertical="center" shrinkToFit="1"/>
    </xf>
    <xf numFmtId="0" fontId="2" fillId="0" borderId="16" xfId="3" applyFont="1" applyBorder="1" applyAlignment="1">
      <alignment vertical="center"/>
    </xf>
    <xf numFmtId="0" fontId="4" fillId="0" borderId="14" xfId="3" applyFont="1" applyBorder="1" applyAlignment="1">
      <alignment horizontal="center" vertical="center" shrinkToFit="1"/>
    </xf>
    <xf numFmtId="0" fontId="4" fillId="0" borderId="81" xfId="3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4" fillId="0" borderId="83" xfId="5" applyFont="1" applyBorder="1" applyAlignment="1">
      <alignment horizontal="center" vertical="center" shrinkToFit="1"/>
    </xf>
    <xf numFmtId="0" fontId="1" fillId="0" borderId="84" xfId="3" applyFont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5" fillId="3" borderId="64" xfId="0" applyFont="1" applyFill="1" applyBorder="1" applyAlignment="1">
      <alignment vertical="center" shrinkToFit="1"/>
    </xf>
    <xf numFmtId="0" fontId="1" fillId="0" borderId="86" xfId="3" applyFont="1" applyBorder="1" applyAlignment="1">
      <alignment horizontal="center" vertical="center" shrinkToFit="1"/>
    </xf>
    <xf numFmtId="0" fontId="3" fillId="11" borderId="7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11" borderId="7" xfId="0" applyFont="1" applyFill="1" applyBorder="1" applyAlignment="1">
      <alignment horizontal="center" vertical="center" shrinkToFit="1"/>
    </xf>
    <xf numFmtId="0" fontId="1" fillId="11" borderId="7" xfId="5" applyFont="1" applyFill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21" fillId="0" borderId="72" xfId="0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11" borderId="37" xfId="0" applyFont="1" applyFill="1" applyBorder="1" applyAlignment="1">
      <alignment horizontal="center" vertical="center" shrinkToFit="1"/>
    </xf>
    <xf numFmtId="0" fontId="21" fillId="12" borderId="38" xfId="0" applyFont="1" applyFill="1" applyBorder="1" applyAlignment="1">
      <alignment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1" fillId="0" borderId="74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7" fillId="2" borderId="71" xfId="5" applyFont="1" applyFill="1" applyBorder="1" applyAlignment="1">
      <alignment horizontal="center" vertical="center" shrinkToFit="1"/>
    </xf>
    <xf numFmtId="0" fontId="1" fillId="2" borderId="72" xfId="5" applyFont="1" applyFill="1" applyBorder="1" applyAlignment="1">
      <alignment horizontal="center" vertical="center" shrinkToFit="1"/>
    </xf>
    <xf numFmtId="0" fontId="30" fillId="3" borderId="71" xfId="0" applyFont="1" applyFill="1" applyBorder="1" applyAlignment="1">
      <alignment horizontal="center" vertical="center" shrinkToFit="1"/>
    </xf>
    <xf numFmtId="0" fontId="1" fillId="3" borderId="72" xfId="0" applyFont="1" applyFill="1" applyBorder="1" applyAlignment="1">
      <alignment horizontal="center" vertical="center" shrinkToFit="1"/>
    </xf>
    <xf numFmtId="0" fontId="18" fillId="2" borderId="71" xfId="0" applyFont="1" applyFill="1" applyBorder="1" applyAlignment="1">
      <alignment horizontal="center" vertical="center" shrinkToFit="1"/>
    </xf>
    <xf numFmtId="0" fontId="2" fillId="0" borderId="72" xfId="0" applyFont="1" applyBorder="1" applyAlignment="1">
      <alignment vertical="center" shrinkToFit="1"/>
    </xf>
    <xf numFmtId="0" fontId="1" fillId="2" borderId="7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72" xfId="0" applyFont="1" applyFill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3" borderId="71" xfId="0" applyFont="1" applyFill="1" applyBorder="1" applyAlignment="1">
      <alignment horizontal="center" vertical="center" shrinkToFit="1"/>
    </xf>
    <xf numFmtId="0" fontId="3" fillId="3" borderId="7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8" fillId="3" borderId="74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7" fillId="2" borderId="74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3" fillId="0" borderId="80" xfId="5" applyFont="1" applyBorder="1" applyAlignment="1">
      <alignment horizontal="center" vertical="center" shrinkToFit="1"/>
    </xf>
    <xf numFmtId="0" fontId="2" fillId="0" borderId="66" xfId="5" applyFont="1" applyBorder="1" applyAlignment="1">
      <alignment vertical="center"/>
    </xf>
    <xf numFmtId="0" fontId="31" fillId="2" borderId="71" xfId="0" applyFont="1" applyFill="1" applyBorder="1" applyAlignment="1">
      <alignment horizontal="center" vertical="center" shrinkToFit="1"/>
    </xf>
    <xf numFmtId="0" fontId="31" fillId="2" borderId="72" xfId="0" applyFont="1" applyFill="1" applyBorder="1" applyAlignment="1">
      <alignment horizontal="center" vertical="center" shrinkToFit="1"/>
    </xf>
    <xf numFmtId="0" fontId="34" fillId="2" borderId="37" xfId="0" applyFont="1" applyFill="1" applyBorder="1" applyAlignment="1">
      <alignment horizontal="center" vertical="center" shrinkToFit="1"/>
    </xf>
    <xf numFmtId="0" fontId="35" fillId="2" borderId="38" xfId="0" applyFont="1" applyFill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20" fillId="3" borderId="35" xfId="10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9" xfId="3" applyNumberFormat="1" applyFont="1" applyFill="1" applyBorder="1" applyAlignment="1">
      <alignment vertical="center"/>
    </xf>
    <xf numFmtId="0" fontId="20" fillId="3" borderId="35" xfId="1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17" fillId="0" borderId="4" xfId="3" applyFont="1" applyAlignment="1">
      <alignment vertical="center"/>
    </xf>
  </cellXfs>
  <cellStyles count="11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20986BCE-302B-41CD-A8B7-5CB61C400B4C}"/>
    <cellStyle name="一般 3 2" xfId="8" xr:uid="{047D0AD5-B5E8-4490-8D8A-257A081D649A}"/>
    <cellStyle name="一般 4" xfId="2" xr:uid="{F4986237-A7F0-4DBD-B2A4-F34B91475A40}"/>
    <cellStyle name="一般 5" xfId="7" xr:uid="{B7723276-DBE1-49F6-86D8-744DE510070A}"/>
    <cellStyle name="一般 5 2" xfId="9" xr:uid="{5ED30FEA-B6D1-4F0C-85CB-9DEF7220DC1E}"/>
    <cellStyle name="一般 6" xfId="10" xr:uid="{68FB7AB6-73E8-4907-8F3E-B9D80F8E04EA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zoomScale="90" zoomScaleNormal="90" zoomScaleSheetLayoutView="85" workbookViewId="0">
      <pane xSplit="1" topLeftCell="B1" activePane="topRight" state="frozen"/>
      <selection pane="topRight" activeCell="F14" sqref="F14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75" t="s">
        <v>118</v>
      </c>
      <c r="B1" s="276"/>
      <c r="C1" s="276"/>
      <c r="D1" s="276"/>
      <c r="E1" s="276"/>
      <c r="F1" s="276"/>
      <c r="G1" s="276"/>
      <c r="H1" s="276"/>
      <c r="I1" s="276"/>
      <c r="J1" s="121" t="s">
        <v>99</v>
      </c>
      <c r="K1" s="121"/>
      <c r="L1" s="121"/>
      <c r="M1" s="121" t="s">
        <v>180</v>
      </c>
      <c r="N1" s="121"/>
      <c r="O1" s="121"/>
      <c r="P1" s="122" t="s">
        <v>358</v>
      </c>
      <c r="Q1" s="122"/>
      <c r="R1" s="122"/>
      <c r="S1" s="119" t="s">
        <v>350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77" t="s">
        <v>104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196" t="s">
        <v>181</v>
      </c>
      <c r="B5" s="125" t="s">
        <v>170</v>
      </c>
      <c r="C5" s="185">
        <v>5</v>
      </c>
      <c r="D5" s="126">
        <v>2</v>
      </c>
      <c r="E5" s="183">
        <v>1.5</v>
      </c>
      <c r="F5" s="126">
        <v>0</v>
      </c>
      <c r="G5" s="126">
        <v>0</v>
      </c>
      <c r="H5" s="186">
        <v>2.6</v>
      </c>
      <c r="I5" s="127">
        <v>670.4</v>
      </c>
      <c r="J5" s="273" t="s">
        <v>165</v>
      </c>
      <c r="K5" s="274"/>
      <c r="L5" s="128"/>
      <c r="M5" s="273" t="s">
        <v>205</v>
      </c>
      <c r="N5" s="274"/>
      <c r="O5" s="128"/>
      <c r="P5" s="273" t="s">
        <v>232</v>
      </c>
      <c r="Q5" s="274"/>
      <c r="R5" s="128"/>
      <c r="S5" s="181" t="s">
        <v>132</v>
      </c>
      <c r="T5" s="181"/>
      <c r="U5" s="128"/>
      <c r="V5" s="273" t="s">
        <v>121</v>
      </c>
      <c r="W5" s="274"/>
      <c r="X5" s="128"/>
      <c r="Y5" s="141" t="s">
        <v>106</v>
      </c>
      <c r="Z5" s="182"/>
      <c r="AA5" s="131"/>
      <c r="AB5" s="104" t="str">
        <f>A5</f>
        <v>a2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紅燒雞翅</v>
      </c>
      <c r="AF5" s="58" t="str">
        <f>M6&amp;" "&amp;M7&amp;" "&amp;M8&amp;" "&amp;M9&amp;" "&amp;M10&amp;" "&amp;M11</f>
        <v xml:space="preserve">三節翅 滷包    </v>
      </c>
      <c r="AG5" s="58" t="str">
        <f>P5</f>
        <v>香滷凍腐</v>
      </c>
      <c r="AH5" s="58" t="str">
        <f>P6&amp;" "&amp;P7&amp;" "&amp;P8&amp;" "&amp;P9&amp;" "&amp;P10&amp;" "&amp;P11</f>
        <v xml:space="preserve">凍豆腐 麻竹筍干 大蒜 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時蔬湯</v>
      </c>
      <c r="AN5" s="58" t="str">
        <f>V6&amp;" "&amp;V7&amp;" "&amp;V8&amp;" "&amp;V9&amp;" "&amp;V10&amp;" "&amp;V11</f>
        <v xml:space="preserve">時蔬 薑 軟骨丁 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2.6</v>
      </c>
      <c r="AS5" s="92">
        <f>E5</f>
        <v>1.5</v>
      </c>
      <c r="AT5" s="92">
        <f>D5</f>
        <v>2</v>
      </c>
      <c r="AU5" s="92">
        <f>F5</f>
        <v>0</v>
      </c>
      <c r="AV5" s="92">
        <f>G5</f>
        <v>0</v>
      </c>
      <c r="AW5" s="92">
        <f>I5</f>
        <v>670.4</v>
      </c>
    </row>
    <row r="6" spans="1:49" ht="16.5">
      <c r="A6" s="197"/>
      <c r="B6" s="125"/>
      <c r="C6" s="126"/>
      <c r="D6" s="126"/>
      <c r="E6" s="183"/>
      <c r="F6" s="126"/>
      <c r="G6" s="126"/>
      <c r="H6" s="184"/>
      <c r="I6" s="127"/>
      <c r="J6" s="166" t="s">
        <v>109</v>
      </c>
      <c r="K6" s="166">
        <v>10</v>
      </c>
      <c r="L6" s="51" t="str">
        <f>IF(K6,"公斤","")</f>
        <v>公斤</v>
      </c>
      <c r="M6" s="166" t="s">
        <v>206</v>
      </c>
      <c r="N6" s="166">
        <v>9</v>
      </c>
      <c r="O6" s="51" t="str">
        <f>IF(N6,"公斤","")</f>
        <v>公斤</v>
      </c>
      <c r="P6" s="166" t="s">
        <v>155</v>
      </c>
      <c r="Q6" s="166">
        <v>4</v>
      </c>
      <c r="R6" s="51" t="str">
        <f>IF(Q6,"公斤","")</f>
        <v>公斤</v>
      </c>
      <c r="S6" s="153" t="s">
        <v>132</v>
      </c>
      <c r="T6" s="153">
        <v>7</v>
      </c>
      <c r="U6" s="51" t="str">
        <f>IF(T6,"公斤","")</f>
        <v>公斤</v>
      </c>
      <c r="V6" s="166" t="s">
        <v>1</v>
      </c>
      <c r="W6" s="166">
        <v>4</v>
      </c>
      <c r="X6" s="51" t="str">
        <f>IF(W6,"公斤","")</f>
        <v>公斤</v>
      </c>
      <c r="Y6" s="114" t="s">
        <v>106</v>
      </c>
      <c r="Z6" s="100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197"/>
      <c r="B7" s="125"/>
      <c r="C7" s="185"/>
      <c r="D7" s="126"/>
      <c r="E7" s="183"/>
      <c r="F7" s="126"/>
      <c r="G7" s="126"/>
      <c r="H7" s="186"/>
      <c r="I7" s="127"/>
      <c r="J7" s="166"/>
      <c r="K7" s="166"/>
      <c r="L7" s="51" t="str">
        <f t="shared" ref="L7:L11" si="0">IF(K7,"公斤","")</f>
        <v/>
      </c>
      <c r="M7" s="166" t="s">
        <v>160</v>
      </c>
      <c r="N7" s="166"/>
      <c r="O7" s="51" t="str">
        <f t="shared" ref="O7:O11" si="1">IF(N7,"公斤","")</f>
        <v/>
      </c>
      <c r="P7" s="166" t="s">
        <v>173</v>
      </c>
      <c r="Q7" s="166">
        <v>3.5</v>
      </c>
      <c r="R7" s="51" t="str">
        <f t="shared" ref="R7:R11" si="2">IF(Q7,"公斤","")</f>
        <v>公斤</v>
      </c>
      <c r="S7" s="148" t="s">
        <v>130</v>
      </c>
      <c r="T7" s="148">
        <v>0.05</v>
      </c>
      <c r="U7" s="51" t="str">
        <f t="shared" ref="U7:U11" si="3">IF(T7,"公斤","")</f>
        <v>公斤</v>
      </c>
      <c r="V7" s="166" t="s">
        <v>115</v>
      </c>
      <c r="W7" s="166">
        <v>0.05</v>
      </c>
      <c r="X7" s="51" t="str">
        <f t="shared" ref="X7:X11" si="4">IF(W7,"公斤","")</f>
        <v>公斤</v>
      </c>
      <c r="Y7" s="132"/>
      <c r="Z7" s="100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197"/>
      <c r="B8" s="125"/>
      <c r="C8" s="126"/>
      <c r="D8" s="126"/>
      <c r="E8" s="183"/>
      <c r="F8" s="126"/>
      <c r="G8" s="126"/>
      <c r="H8" s="184"/>
      <c r="I8" s="127"/>
      <c r="J8" s="166"/>
      <c r="K8" s="166"/>
      <c r="L8" s="51" t="str">
        <f t="shared" si="0"/>
        <v/>
      </c>
      <c r="M8" s="166"/>
      <c r="N8" s="166"/>
      <c r="O8" s="51" t="str">
        <f t="shared" si="1"/>
        <v/>
      </c>
      <c r="P8" s="166" t="s">
        <v>111</v>
      </c>
      <c r="Q8" s="166">
        <v>0.05</v>
      </c>
      <c r="R8" s="51" t="str">
        <f t="shared" si="2"/>
        <v>公斤</v>
      </c>
      <c r="S8" s="153"/>
      <c r="T8" s="153"/>
      <c r="U8" s="51" t="str">
        <f t="shared" si="3"/>
        <v/>
      </c>
      <c r="V8" s="271" t="s">
        <v>351</v>
      </c>
      <c r="W8" s="271">
        <v>1</v>
      </c>
      <c r="X8" s="51" t="str">
        <f t="shared" si="4"/>
        <v>公斤</v>
      </c>
      <c r="Y8" s="132"/>
      <c r="Z8" s="100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197"/>
      <c r="B9" s="125"/>
      <c r="C9" s="126"/>
      <c r="D9" s="126"/>
      <c r="E9" s="183"/>
      <c r="F9" s="126"/>
      <c r="G9" s="126"/>
      <c r="H9" s="184"/>
      <c r="I9" s="127"/>
      <c r="J9" s="166"/>
      <c r="K9" s="166"/>
      <c r="L9" s="51" t="str">
        <f t="shared" si="0"/>
        <v/>
      </c>
      <c r="M9" s="166"/>
      <c r="N9" s="166"/>
      <c r="O9" s="51" t="str">
        <f t="shared" si="1"/>
        <v/>
      </c>
      <c r="P9" s="166"/>
      <c r="Q9" s="166"/>
      <c r="R9" s="51" t="str">
        <f t="shared" si="2"/>
        <v/>
      </c>
      <c r="S9" s="153"/>
      <c r="T9" s="153"/>
      <c r="U9" s="51" t="str">
        <f t="shared" si="3"/>
        <v/>
      </c>
      <c r="V9" s="166"/>
      <c r="W9" s="166"/>
      <c r="X9" s="51" t="str">
        <f t="shared" si="4"/>
        <v/>
      </c>
      <c r="Y9" s="132"/>
      <c r="Z9" s="100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197"/>
      <c r="B10" s="125"/>
      <c r="C10" s="126"/>
      <c r="D10" s="126"/>
      <c r="E10" s="183"/>
      <c r="F10" s="126"/>
      <c r="G10" s="126"/>
      <c r="H10" s="184"/>
      <c r="I10" s="127"/>
      <c r="J10" s="166"/>
      <c r="K10" s="166"/>
      <c r="L10" s="51" t="str">
        <f t="shared" si="0"/>
        <v/>
      </c>
      <c r="M10" s="166"/>
      <c r="N10" s="166"/>
      <c r="O10" s="51" t="str">
        <f t="shared" si="1"/>
        <v/>
      </c>
      <c r="P10" s="166"/>
      <c r="Q10" s="166"/>
      <c r="R10" s="51" t="str">
        <f t="shared" si="2"/>
        <v/>
      </c>
      <c r="S10" s="153"/>
      <c r="T10" s="153"/>
      <c r="U10" s="51" t="str">
        <f t="shared" si="3"/>
        <v/>
      </c>
      <c r="V10" s="166"/>
      <c r="W10" s="166"/>
      <c r="X10" s="51" t="str">
        <f t="shared" si="4"/>
        <v/>
      </c>
      <c r="Y10" s="132"/>
      <c r="Z10" s="100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198"/>
      <c r="B11" s="144"/>
      <c r="C11" s="187"/>
      <c r="D11" s="187"/>
      <c r="E11" s="188"/>
      <c r="F11" s="187"/>
      <c r="G11" s="187"/>
      <c r="H11" s="189"/>
      <c r="I11" s="190"/>
      <c r="J11" s="199"/>
      <c r="K11" s="199"/>
      <c r="L11" s="142" t="str">
        <f t="shared" si="0"/>
        <v/>
      </c>
      <c r="M11" s="199"/>
      <c r="N11" s="199"/>
      <c r="O11" s="142" t="str">
        <f t="shared" si="1"/>
        <v/>
      </c>
      <c r="P11" s="199"/>
      <c r="Q11" s="199"/>
      <c r="R11" s="142" t="str">
        <f t="shared" si="2"/>
        <v/>
      </c>
      <c r="S11" s="191"/>
      <c r="T11" s="191"/>
      <c r="U11" s="142" t="str">
        <f t="shared" si="3"/>
        <v/>
      </c>
      <c r="V11" s="199"/>
      <c r="W11" s="199"/>
      <c r="X11" s="142" t="str">
        <f t="shared" si="4"/>
        <v/>
      </c>
      <c r="Y11" s="143"/>
      <c r="Z11" s="101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196" t="s">
        <v>182</v>
      </c>
      <c r="B12" s="125" t="s">
        <v>170</v>
      </c>
      <c r="C12" s="185">
        <v>3</v>
      </c>
      <c r="D12" s="126">
        <v>1.8</v>
      </c>
      <c r="E12" s="183">
        <v>1.5</v>
      </c>
      <c r="F12" s="126">
        <v>0</v>
      </c>
      <c r="G12" s="126">
        <v>0</v>
      </c>
      <c r="H12" s="186">
        <v>2</v>
      </c>
      <c r="I12" s="127">
        <v>480</v>
      </c>
      <c r="J12" s="273" t="s">
        <v>194</v>
      </c>
      <c r="K12" s="274"/>
      <c r="L12" s="128"/>
      <c r="M12" s="273" t="s">
        <v>207</v>
      </c>
      <c r="N12" s="274"/>
      <c r="O12" s="128"/>
      <c r="P12" s="273" t="s">
        <v>233</v>
      </c>
      <c r="Q12" s="274"/>
      <c r="R12" s="128"/>
      <c r="S12" s="181" t="s">
        <v>132</v>
      </c>
      <c r="T12" s="181"/>
      <c r="U12" s="128"/>
      <c r="V12" s="273" t="s">
        <v>257</v>
      </c>
      <c r="W12" s="274"/>
      <c r="X12" s="128"/>
      <c r="Y12" s="141" t="s">
        <v>106</v>
      </c>
      <c r="Z12" s="182"/>
      <c r="AA12" s="152"/>
      <c r="AB12" s="104" t="str">
        <f>A12</f>
        <v>a3</v>
      </c>
      <c r="AC12" s="58" t="str">
        <f>J12</f>
        <v>西式特餐</v>
      </c>
      <c r="AD12" s="58" t="str">
        <f>J13&amp;" "&amp;J14&amp;" "&amp;J15&amp;" "&amp;J16&amp;" "&amp;J17&amp;" "&amp;J18</f>
        <v xml:space="preserve">通心粉     </v>
      </c>
      <c r="AE12" s="58" t="str">
        <f>M12</f>
        <v>西西里肉醬</v>
      </c>
      <c r="AF12" s="58" t="str">
        <f>M13&amp;" "&amp;M14&amp;" "&amp;M15&amp;" "&amp;M16&amp;" "&amp;M17&amp;" "&amp;M18</f>
        <v xml:space="preserve">豬絞肉 洋蔥 蕃茄 蕃茄醬 義大利香料 </v>
      </c>
      <c r="AG12" s="58" t="str">
        <f>P12</f>
        <v>炸薯條</v>
      </c>
      <c r="AH12" s="58" t="str">
        <f>P13&amp;" "&amp;P14&amp;" "&amp;P15&amp;" "&amp;P16&amp;" "&amp;P17&amp;" "&amp;P18</f>
        <v xml:space="preserve">薯條  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花椰濃湯</v>
      </c>
      <c r="AN12" s="58" t="str">
        <f>V13&amp;" "&amp;V14&amp;" "&amp;V15&amp;" "&amp;V16&amp;" "&amp;V17&amp;" "&amp;V18</f>
        <v xml:space="preserve">冷凍花椰菜 蘑菇罐頭 紅蘿蔔 雞蛋 玉米濃湯調理包 </v>
      </c>
      <c r="AO12" s="84" t="str">
        <f>Y12</f>
        <v>點心</v>
      </c>
      <c r="AP12" s="84">
        <f>Z12</f>
        <v>0</v>
      </c>
      <c r="AQ12" s="92">
        <f>C12</f>
        <v>3</v>
      </c>
      <c r="AR12" s="92">
        <f>H12</f>
        <v>2</v>
      </c>
      <c r="AS12" s="92">
        <f>E12</f>
        <v>1.5</v>
      </c>
      <c r="AT12" s="92">
        <f>D12</f>
        <v>1.8</v>
      </c>
      <c r="AU12" s="92">
        <f>F12</f>
        <v>0</v>
      </c>
      <c r="AV12" s="92">
        <f>G12</f>
        <v>0</v>
      </c>
      <c r="AW12" s="92">
        <f>I12</f>
        <v>480</v>
      </c>
    </row>
    <row r="13" spans="1:49" ht="16.5">
      <c r="A13" s="197"/>
      <c r="B13" s="125"/>
      <c r="C13" s="126"/>
      <c r="D13" s="126"/>
      <c r="E13" s="183"/>
      <c r="F13" s="126"/>
      <c r="G13" s="126"/>
      <c r="H13" s="184"/>
      <c r="I13" s="127"/>
      <c r="J13" s="166" t="s">
        <v>195</v>
      </c>
      <c r="K13" s="166">
        <v>6</v>
      </c>
      <c r="L13" s="51" t="str">
        <f>IF(K13,"公斤","")</f>
        <v>公斤</v>
      </c>
      <c r="M13" s="166" t="s">
        <v>178</v>
      </c>
      <c r="N13" s="166">
        <v>6.5</v>
      </c>
      <c r="O13" s="51" t="str">
        <f>IF(N13,"公斤","")</f>
        <v>公斤</v>
      </c>
      <c r="P13" s="271" t="s">
        <v>234</v>
      </c>
      <c r="Q13" s="271">
        <v>6</v>
      </c>
      <c r="R13" s="51" t="str">
        <f>IF(Q13,"公斤","")</f>
        <v>公斤</v>
      </c>
      <c r="S13" s="153" t="s">
        <v>132</v>
      </c>
      <c r="T13" s="153">
        <v>7</v>
      </c>
      <c r="U13" s="51" t="str">
        <f>IF(T13,"公斤","")</f>
        <v>公斤</v>
      </c>
      <c r="V13" s="166" t="s">
        <v>258</v>
      </c>
      <c r="W13" s="166">
        <v>2</v>
      </c>
      <c r="X13" s="51" t="str">
        <f>IF(W13,"公斤","")</f>
        <v>公斤</v>
      </c>
      <c r="Y13" s="114" t="s">
        <v>106</v>
      </c>
      <c r="Z13" s="100"/>
      <c r="AA13" s="153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197"/>
      <c r="B14" s="125"/>
      <c r="C14" s="185"/>
      <c r="D14" s="126"/>
      <c r="E14" s="183"/>
      <c r="F14" s="126"/>
      <c r="G14" s="126"/>
      <c r="H14" s="186"/>
      <c r="I14" s="127"/>
      <c r="J14" s="166"/>
      <c r="K14" s="166"/>
      <c r="L14" s="51" t="str">
        <f t="shared" ref="L14:L18" si="5">IF(K14,"公斤","")</f>
        <v/>
      </c>
      <c r="M14" s="166" t="s">
        <v>174</v>
      </c>
      <c r="N14" s="166">
        <v>3</v>
      </c>
      <c r="O14" s="51" t="str">
        <f t="shared" ref="O14:O18" si="6">IF(N14,"公斤","")</f>
        <v>公斤</v>
      </c>
      <c r="P14" s="166"/>
      <c r="Q14" s="166"/>
      <c r="R14" s="51" t="str">
        <f t="shared" ref="R14:R18" si="7">IF(Q14,"公斤","")</f>
        <v/>
      </c>
      <c r="S14" s="148" t="s">
        <v>130</v>
      </c>
      <c r="T14" s="148">
        <v>0.05</v>
      </c>
      <c r="U14" s="51" t="str">
        <f t="shared" ref="U14:U18" si="8">IF(T14,"公斤","")</f>
        <v>公斤</v>
      </c>
      <c r="V14" s="166" t="s">
        <v>259</v>
      </c>
      <c r="W14" s="166">
        <v>0.5</v>
      </c>
      <c r="X14" s="51" t="str">
        <f t="shared" ref="X14:X18" si="9">IF(W14,"公斤","")</f>
        <v>公斤</v>
      </c>
      <c r="Y14" s="132"/>
      <c r="Z14" s="100"/>
      <c r="AA14" s="153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197"/>
      <c r="B15" s="125"/>
      <c r="C15" s="126"/>
      <c r="D15" s="126"/>
      <c r="E15" s="183"/>
      <c r="F15" s="126"/>
      <c r="G15" s="126"/>
      <c r="H15" s="184"/>
      <c r="I15" s="127"/>
      <c r="J15" s="166"/>
      <c r="K15" s="166"/>
      <c r="L15" s="51" t="str">
        <f t="shared" si="5"/>
        <v/>
      </c>
      <c r="M15" s="166" t="s">
        <v>208</v>
      </c>
      <c r="N15" s="166">
        <v>1.5</v>
      </c>
      <c r="O15" s="51" t="str">
        <f t="shared" si="6"/>
        <v>公斤</v>
      </c>
      <c r="P15" s="166"/>
      <c r="Q15" s="166"/>
      <c r="R15" s="51" t="str">
        <f t="shared" si="7"/>
        <v/>
      </c>
      <c r="S15" s="153"/>
      <c r="T15" s="153"/>
      <c r="U15" s="51" t="str">
        <f t="shared" si="8"/>
        <v/>
      </c>
      <c r="V15" s="166" t="s">
        <v>123</v>
      </c>
      <c r="W15" s="166">
        <v>1</v>
      </c>
      <c r="X15" s="51" t="str">
        <f t="shared" si="9"/>
        <v>公斤</v>
      </c>
      <c r="Y15" s="132"/>
      <c r="Z15" s="100"/>
      <c r="AA15" s="153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197"/>
      <c r="B16" s="125"/>
      <c r="C16" s="126"/>
      <c r="D16" s="126"/>
      <c r="E16" s="183"/>
      <c r="F16" s="126"/>
      <c r="G16" s="126"/>
      <c r="H16" s="184"/>
      <c r="I16" s="127"/>
      <c r="J16" s="166"/>
      <c r="K16" s="166"/>
      <c r="L16" s="51" t="str">
        <f t="shared" si="5"/>
        <v/>
      </c>
      <c r="M16" s="166" t="s">
        <v>209</v>
      </c>
      <c r="N16" s="166"/>
      <c r="O16" s="51" t="str">
        <f t="shared" si="6"/>
        <v/>
      </c>
      <c r="P16" s="166"/>
      <c r="Q16" s="166"/>
      <c r="R16" s="51" t="str">
        <f t="shared" si="7"/>
        <v/>
      </c>
      <c r="S16" s="153"/>
      <c r="T16" s="153"/>
      <c r="U16" s="51" t="str">
        <f t="shared" si="8"/>
        <v/>
      </c>
      <c r="V16" s="166" t="s">
        <v>113</v>
      </c>
      <c r="W16" s="166">
        <v>1</v>
      </c>
      <c r="X16" s="51" t="str">
        <f t="shared" si="9"/>
        <v>公斤</v>
      </c>
      <c r="Y16" s="132"/>
      <c r="Z16" s="100"/>
      <c r="AA16" s="153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197"/>
      <c r="B17" s="125"/>
      <c r="C17" s="126"/>
      <c r="D17" s="126"/>
      <c r="E17" s="183"/>
      <c r="F17" s="126"/>
      <c r="G17" s="126"/>
      <c r="H17" s="184"/>
      <c r="I17" s="127"/>
      <c r="J17" s="166"/>
      <c r="K17" s="166"/>
      <c r="L17" s="51" t="str">
        <f t="shared" si="5"/>
        <v/>
      </c>
      <c r="M17" s="166" t="s">
        <v>210</v>
      </c>
      <c r="N17" s="166"/>
      <c r="O17" s="51" t="str">
        <f t="shared" si="6"/>
        <v/>
      </c>
      <c r="P17" s="166"/>
      <c r="Q17" s="166"/>
      <c r="R17" s="51" t="str">
        <f t="shared" si="7"/>
        <v/>
      </c>
      <c r="S17" s="153"/>
      <c r="T17" s="153"/>
      <c r="U17" s="51" t="str">
        <f t="shared" si="8"/>
        <v/>
      </c>
      <c r="V17" s="166" t="s">
        <v>260</v>
      </c>
      <c r="W17" s="166"/>
      <c r="X17" s="51" t="str">
        <f t="shared" si="9"/>
        <v/>
      </c>
      <c r="Y17" s="132"/>
      <c r="Z17" s="100"/>
      <c r="AA17" s="153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198"/>
      <c r="B18" s="144"/>
      <c r="C18" s="187"/>
      <c r="D18" s="187"/>
      <c r="E18" s="188"/>
      <c r="F18" s="187"/>
      <c r="G18" s="187"/>
      <c r="H18" s="189"/>
      <c r="I18" s="190"/>
      <c r="J18" s="199"/>
      <c r="K18" s="199"/>
      <c r="L18" s="142" t="str">
        <f t="shared" si="5"/>
        <v/>
      </c>
      <c r="M18" s="199"/>
      <c r="N18" s="199"/>
      <c r="O18" s="142" t="str">
        <f t="shared" si="6"/>
        <v/>
      </c>
      <c r="P18" s="199"/>
      <c r="Q18" s="199"/>
      <c r="R18" s="142" t="str">
        <f t="shared" si="7"/>
        <v/>
      </c>
      <c r="S18" s="191"/>
      <c r="T18" s="191"/>
      <c r="U18" s="142" t="str">
        <f t="shared" si="8"/>
        <v/>
      </c>
      <c r="V18" s="199"/>
      <c r="W18" s="199"/>
      <c r="X18" s="142" t="str">
        <f t="shared" si="9"/>
        <v/>
      </c>
      <c r="Y18" s="143"/>
      <c r="Z18" s="101"/>
      <c r="AA18" s="154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196" t="s">
        <v>183</v>
      </c>
      <c r="B19" s="125" t="s">
        <v>170</v>
      </c>
      <c r="C19" s="185">
        <v>6.5</v>
      </c>
      <c r="D19" s="126">
        <v>2</v>
      </c>
      <c r="E19" s="183">
        <v>1.5</v>
      </c>
      <c r="F19" s="126">
        <v>0</v>
      </c>
      <c r="G19" s="126">
        <v>0</v>
      </c>
      <c r="H19" s="186">
        <v>2.5</v>
      </c>
      <c r="I19" s="127">
        <v>765.4</v>
      </c>
      <c r="J19" s="273" t="s">
        <v>196</v>
      </c>
      <c r="K19" s="274"/>
      <c r="L19" s="128"/>
      <c r="M19" s="273" t="s">
        <v>211</v>
      </c>
      <c r="N19" s="274"/>
      <c r="O19" s="128"/>
      <c r="P19" s="273" t="s">
        <v>235</v>
      </c>
      <c r="Q19" s="274"/>
      <c r="R19" s="128"/>
      <c r="S19" s="181" t="s">
        <v>132</v>
      </c>
      <c r="T19" s="181"/>
      <c r="U19" s="128"/>
      <c r="V19" s="273" t="s">
        <v>261</v>
      </c>
      <c r="W19" s="274"/>
      <c r="X19" s="128"/>
      <c r="Y19" s="141" t="s">
        <v>106</v>
      </c>
      <c r="Z19" s="182"/>
      <c r="AA19" s="155"/>
      <c r="AB19" s="104" t="str">
        <f>A19</f>
        <v>a4</v>
      </c>
      <c r="AC19" s="58" t="str">
        <f>J19</f>
        <v>糙米飯</v>
      </c>
      <c r="AD19" s="58" t="str">
        <f>J20&amp;" "&amp;J21&amp;" "&amp;J22&amp;" "&amp;J23&amp;" "&amp;J24&amp;" "&amp;J25</f>
        <v xml:space="preserve">米 糙米    </v>
      </c>
      <c r="AE19" s="58" t="str">
        <f>M19</f>
        <v>沙茶蔬菜魚丁</v>
      </c>
      <c r="AF19" s="58" t="str">
        <f>M20&amp;" "&amp;M21&amp;" "&amp;M22&amp;" "&amp;M23&amp;" "&amp;M24&amp;" "&amp;M25</f>
        <v xml:space="preserve">魚丁 甘藍 薑 沙茶醬  </v>
      </c>
      <c r="AG19" s="58" t="str">
        <f>P19</f>
        <v>紅仁炒蛋</v>
      </c>
      <c r="AH19" s="58" t="str">
        <f>P20&amp;" "&amp;P21&amp;" "&amp;P22&amp;" "&amp;P23&amp;" "&amp;P24&amp;" "&amp;P25</f>
        <v xml:space="preserve">雞蛋 胡蘿蔔 大蒜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綠豆西米露</v>
      </c>
      <c r="AN19" s="58" t="str">
        <f>V20&amp;" "&amp;V21&amp;" "&amp;V22&amp;" "&amp;V23&amp;" "&amp;V24&amp;" "&amp;V25</f>
        <v xml:space="preserve">西谷米 紅砂糖 綠豆   </v>
      </c>
      <c r="AO19" s="84" t="str">
        <f>Y19</f>
        <v>點心</v>
      </c>
      <c r="AP19" s="84">
        <f>Z19</f>
        <v>0</v>
      </c>
      <c r="AQ19" s="92">
        <f>C19</f>
        <v>6.5</v>
      </c>
      <c r="AR19" s="92">
        <f>H19</f>
        <v>2.5</v>
      </c>
      <c r="AS19" s="92">
        <f>E19</f>
        <v>1.5</v>
      </c>
      <c r="AT19" s="92">
        <f>D19</f>
        <v>2</v>
      </c>
      <c r="AU19" s="92">
        <f>F19</f>
        <v>0</v>
      </c>
      <c r="AV19" s="92">
        <f>G19</f>
        <v>0</v>
      </c>
      <c r="AW19" s="92">
        <f>I19</f>
        <v>765.4</v>
      </c>
    </row>
    <row r="20" spans="1:49" ht="16.5">
      <c r="A20" s="197"/>
      <c r="B20" s="125"/>
      <c r="C20" s="126"/>
      <c r="D20" s="126"/>
      <c r="E20" s="183"/>
      <c r="F20" s="126"/>
      <c r="G20" s="126"/>
      <c r="H20" s="184"/>
      <c r="I20" s="127"/>
      <c r="J20" s="166" t="s">
        <v>109</v>
      </c>
      <c r="K20" s="166">
        <v>7</v>
      </c>
      <c r="L20" s="51" t="str">
        <f>IF(K20,"公斤","")</f>
        <v>公斤</v>
      </c>
      <c r="M20" s="166" t="s">
        <v>212</v>
      </c>
      <c r="N20" s="166">
        <v>6.5</v>
      </c>
      <c r="O20" s="51" t="str">
        <f>IF(N20,"公斤","")</f>
        <v>公斤</v>
      </c>
      <c r="P20" s="166" t="s">
        <v>113</v>
      </c>
      <c r="Q20" s="166">
        <v>3.5</v>
      </c>
      <c r="R20" s="51" t="str">
        <f>IF(Q20,"公斤","")</f>
        <v>公斤</v>
      </c>
      <c r="S20" s="153" t="s">
        <v>132</v>
      </c>
      <c r="T20" s="153">
        <v>7</v>
      </c>
      <c r="U20" s="51" t="str">
        <f>IF(T20,"公斤","")</f>
        <v>公斤</v>
      </c>
      <c r="V20" s="166" t="s">
        <v>262</v>
      </c>
      <c r="W20" s="166">
        <v>1</v>
      </c>
      <c r="X20" s="51" t="str">
        <f>IF(W20,"公斤","")</f>
        <v>公斤</v>
      </c>
      <c r="Y20" s="114" t="s">
        <v>106</v>
      </c>
      <c r="Z20" s="100"/>
      <c r="AA20" s="156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197"/>
      <c r="B21" s="125"/>
      <c r="C21" s="185"/>
      <c r="D21" s="126"/>
      <c r="E21" s="183"/>
      <c r="F21" s="126"/>
      <c r="G21" s="126"/>
      <c r="H21" s="186"/>
      <c r="I21" s="127"/>
      <c r="J21" s="166" t="s">
        <v>197</v>
      </c>
      <c r="K21" s="166">
        <v>3</v>
      </c>
      <c r="L21" s="51" t="str">
        <f t="shared" ref="L21:L25" si="10">IF(K21,"公斤","")</f>
        <v>公斤</v>
      </c>
      <c r="M21" s="166" t="s">
        <v>164</v>
      </c>
      <c r="N21" s="166">
        <v>4</v>
      </c>
      <c r="O21" s="51" t="str">
        <f t="shared" ref="O21:O25" si="11">IF(N21,"公斤","")</f>
        <v>公斤</v>
      </c>
      <c r="P21" s="166" t="s">
        <v>112</v>
      </c>
      <c r="Q21" s="166">
        <v>3.5</v>
      </c>
      <c r="R21" s="51" t="str">
        <f t="shared" ref="R21:R25" si="12">IF(Q21,"公斤","")</f>
        <v>公斤</v>
      </c>
      <c r="S21" s="148" t="s">
        <v>130</v>
      </c>
      <c r="T21" s="148">
        <v>0.05</v>
      </c>
      <c r="U21" s="51" t="str">
        <f t="shared" ref="U21:U25" si="13">IF(T21,"公斤","")</f>
        <v>公斤</v>
      </c>
      <c r="V21" s="166" t="s">
        <v>151</v>
      </c>
      <c r="W21" s="166">
        <v>1</v>
      </c>
      <c r="X21" s="51" t="str">
        <f t="shared" ref="X21:X25" si="14">IF(W21,"公斤","")</f>
        <v>公斤</v>
      </c>
      <c r="Y21" s="132"/>
      <c r="Z21" s="100"/>
      <c r="AA21" s="156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197"/>
      <c r="B22" s="125"/>
      <c r="C22" s="126"/>
      <c r="D22" s="126"/>
      <c r="E22" s="183"/>
      <c r="F22" s="126"/>
      <c r="G22" s="126"/>
      <c r="H22" s="184"/>
      <c r="I22" s="127"/>
      <c r="J22" s="166"/>
      <c r="K22" s="166"/>
      <c r="L22" s="51" t="str">
        <f t="shared" si="10"/>
        <v/>
      </c>
      <c r="M22" s="166" t="s">
        <v>115</v>
      </c>
      <c r="N22" s="166">
        <v>0.1</v>
      </c>
      <c r="O22" s="51" t="str">
        <f t="shared" si="11"/>
        <v>公斤</v>
      </c>
      <c r="P22" s="166" t="s">
        <v>111</v>
      </c>
      <c r="Q22" s="166">
        <v>0.05</v>
      </c>
      <c r="R22" s="51" t="str">
        <f t="shared" si="12"/>
        <v>公斤</v>
      </c>
      <c r="S22" s="153"/>
      <c r="T22" s="153"/>
      <c r="U22" s="51" t="str">
        <f t="shared" si="13"/>
        <v/>
      </c>
      <c r="V22" s="166" t="s">
        <v>120</v>
      </c>
      <c r="W22" s="166">
        <v>2</v>
      </c>
      <c r="X22" s="51" t="str">
        <f t="shared" si="14"/>
        <v>公斤</v>
      </c>
      <c r="Y22" s="132"/>
      <c r="Z22" s="100"/>
      <c r="AA22" s="156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197"/>
      <c r="B23" s="125"/>
      <c r="C23" s="126"/>
      <c r="D23" s="126"/>
      <c r="E23" s="183"/>
      <c r="F23" s="126"/>
      <c r="G23" s="126"/>
      <c r="H23" s="184"/>
      <c r="I23" s="127"/>
      <c r="J23" s="166"/>
      <c r="K23" s="166"/>
      <c r="L23" s="51" t="str">
        <f t="shared" si="10"/>
        <v/>
      </c>
      <c r="M23" s="166" t="s">
        <v>213</v>
      </c>
      <c r="N23" s="166"/>
      <c r="O23" s="51" t="str">
        <f t="shared" si="11"/>
        <v/>
      </c>
      <c r="P23" s="166"/>
      <c r="Q23" s="166"/>
      <c r="R23" s="51" t="str">
        <f t="shared" si="12"/>
        <v/>
      </c>
      <c r="S23" s="153"/>
      <c r="T23" s="153"/>
      <c r="U23" s="51" t="str">
        <f t="shared" si="13"/>
        <v/>
      </c>
      <c r="V23" s="166"/>
      <c r="W23" s="166"/>
      <c r="X23" s="51" t="str">
        <f t="shared" si="14"/>
        <v/>
      </c>
      <c r="Y23" s="132"/>
      <c r="Z23" s="100"/>
      <c r="AA23" s="156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197"/>
      <c r="B24" s="125"/>
      <c r="C24" s="126"/>
      <c r="D24" s="126"/>
      <c r="E24" s="183"/>
      <c r="F24" s="126"/>
      <c r="G24" s="126"/>
      <c r="H24" s="184"/>
      <c r="I24" s="127"/>
      <c r="J24" s="166"/>
      <c r="K24" s="166"/>
      <c r="L24" s="51" t="str">
        <f t="shared" si="10"/>
        <v/>
      </c>
      <c r="M24" s="166"/>
      <c r="N24" s="166"/>
      <c r="O24" s="51" t="str">
        <f t="shared" si="11"/>
        <v/>
      </c>
      <c r="P24" s="166"/>
      <c r="Q24" s="166"/>
      <c r="R24" s="51" t="str">
        <f t="shared" si="12"/>
        <v/>
      </c>
      <c r="S24" s="153"/>
      <c r="T24" s="153"/>
      <c r="U24" s="51" t="str">
        <f t="shared" si="13"/>
        <v/>
      </c>
      <c r="V24" s="166"/>
      <c r="W24" s="166"/>
      <c r="X24" s="51" t="str">
        <f t="shared" si="14"/>
        <v/>
      </c>
      <c r="Y24" s="132"/>
      <c r="Z24" s="100"/>
      <c r="AA24" s="156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198"/>
      <c r="B25" s="144"/>
      <c r="C25" s="187"/>
      <c r="D25" s="187"/>
      <c r="E25" s="188"/>
      <c r="F25" s="187"/>
      <c r="G25" s="187"/>
      <c r="H25" s="189"/>
      <c r="I25" s="190"/>
      <c r="J25" s="199"/>
      <c r="K25" s="199"/>
      <c r="L25" s="142" t="str">
        <f t="shared" si="10"/>
        <v/>
      </c>
      <c r="M25" s="199"/>
      <c r="N25" s="199"/>
      <c r="O25" s="142" t="str">
        <f t="shared" si="11"/>
        <v/>
      </c>
      <c r="P25" s="199"/>
      <c r="Q25" s="199"/>
      <c r="R25" s="142" t="str">
        <f t="shared" si="12"/>
        <v/>
      </c>
      <c r="S25" s="191"/>
      <c r="T25" s="191"/>
      <c r="U25" s="142" t="str">
        <f t="shared" si="13"/>
        <v/>
      </c>
      <c r="V25" s="199"/>
      <c r="W25" s="199"/>
      <c r="X25" s="142" t="str">
        <f t="shared" si="14"/>
        <v/>
      </c>
      <c r="Y25" s="143"/>
      <c r="Z25" s="101"/>
      <c r="AA25" s="157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196" t="s">
        <v>184</v>
      </c>
      <c r="B26" s="125" t="s">
        <v>170</v>
      </c>
      <c r="C26" s="185">
        <v>5.5</v>
      </c>
      <c r="D26" s="126">
        <v>2.2000000000000002</v>
      </c>
      <c r="E26" s="183">
        <v>1.9</v>
      </c>
      <c r="F26" s="126">
        <v>0</v>
      </c>
      <c r="G26" s="126">
        <v>0</v>
      </c>
      <c r="H26" s="186">
        <v>2.6</v>
      </c>
      <c r="I26" s="127">
        <v>726.9</v>
      </c>
      <c r="J26" s="273" t="s">
        <v>162</v>
      </c>
      <c r="K26" s="274"/>
      <c r="L26" s="128"/>
      <c r="M26" s="273" t="s">
        <v>214</v>
      </c>
      <c r="N26" s="274"/>
      <c r="O26" s="128"/>
      <c r="P26" s="273" t="s">
        <v>236</v>
      </c>
      <c r="Q26" s="274"/>
      <c r="R26" s="128"/>
      <c r="S26" s="181" t="s">
        <v>132</v>
      </c>
      <c r="T26" s="181"/>
      <c r="U26" s="128"/>
      <c r="V26" s="273" t="s">
        <v>263</v>
      </c>
      <c r="W26" s="274"/>
      <c r="X26" s="128"/>
      <c r="Y26" s="141" t="s">
        <v>106</v>
      </c>
      <c r="Z26" s="182"/>
      <c r="AA26" s="152"/>
      <c r="AB26" s="104" t="str">
        <f>A26</f>
        <v>a5</v>
      </c>
      <c r="AC26" s="58" t="str">
        <f>J26</f>
        <v>紫米飯</v>
      </c>
      <c r="AD26" s="58" t="str">
        <f>J27&amp;" "&amp;J28&amp;" "&amp;J29&amp;" "&amp;J30&amp;" "&amp;J31&amp;" "&amp;J32</f>
        <v xml:space="preserve">米 黑秈糯米    </v>
      </c>
      <c r="AE26" s="58" t="str">
        <f>M26</f>
        <v>洋芋燒雞</v>
      </c>
      <c r="AF26" s="58" t="str">
        <f>M27&amp;" "&amp;M28&amp;" "&amp;M29&amp;" "&amp;M30&amp;" "&amp;M31&amp;" "&amp;M32</f>
        <v xml:space="preserve">肉雞 馬鈴薯 洋蔥 胡蘿蔔  </v>
      </c>
      <c r="AG26" s="58" t="str">
        <f>P26</f>
        <v>絞肉甘藍</v>
      </c>
      <c r="AH26" s="58" t="str">
        <f>P27&amp;" "&amp;P28&amp;" "&amp;P29&amp;" "&amp;P30&amp;" "&amp;P31&amp;" "&amp;P32</f>
        <v xml:space="preserve">豬絞肉 甘藍 胡蘿蔔 大蒜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蘿蔔湯</v>
      </c>
      <c r="AN26" s="58" t="str">
        <f>V27&amp;" "&amp;V28&amp;" "&amp;V29&amp;" "&amp;V30&amp;" "&amp;V31&amp;" "&amp;V32</f>
        <v xml:space="preserve">白蘿蔔 大骨 薑   </v>
      </c>
      <c r="AO26" s="84" t="str">
        <f>Y26</f>
        <v>點心</v>
      </c>
      <c r="AP26" s="84">
        <f>Z26</f>
        <v>0</v>
      </c>
      <c r="AQ26" s="92">
        <f>C26</f>
        <v>5.5</v>
      </c>
      <c r="AR26" s="92">
        <f>H26</f>
        <v>2.6</v>
      </c>
      <c r="AS26" s="92">
        <f>E26</f>
        <v>1.9</v>
      </c>
      <c r="AT26" s="92">
        <f>D26</f>
        <v>2.2000000000000002</v>
      </c>
      <c r="AU26" s="92">
        <f>F26</f>
        <v>0</v>
      </c>
      <c r="AV26" s="92">
        <f>G26</f>
        <v>0</v>
      </c>
      <c r="AW26" s="92">
        <f>I26</f>
        <v>726.9</v>
      </c>
    </row>
    <row r="27" spans="1:49" ht="16.5">
      <c r="A27" s="197"/>
      <c r="B27" s="125"/>
      <c r="C27" s="126"/>
      <c r="D27" s="126"/>
      <c r="E27" s="183"/>
      <c r="F27" s="126"/>
      <c r="G27" s="126"/>
      <c r="H27" s="184"/>
      <c r="I27" s="127"/>
      <c r="J27" s="166" t="s">
        <v>109</v>
      </c>
      <c r="K27" s="166">
        <v>10</v>
      </c>
      <c r="L27" s="51" t="str">
        <f t="shared" ref="L27:L74" si="15">IF(K27,"公斤","")</f>
        <v>公斤</v>
      </c>
      <c r="M27" s="166" t="s">
        <v>172</v>
      </c>
      <c r="N27" s="166">
        <v>9</v>
      </c>
      <c r="O27" s="51" t="str">
        <f t="shared" ref="O27:O74" si="16">IF(N27,"公斤","")</f>
        <v>公斤</v>
      </c>
      <c r="P27" s="166" t="s">
        <v>178</v>
      </c>
      <c r="Q27" s="166">
        <v>0.6</v>
      </c>
      <c r="R27" s="51" t="str">
        <f t="shared" ref="R27:R74" si="17">IF(Q27,"公斤","")</f>
        <v>公斤</v>
      </c>
      <c r="S27" s="153" t="s">
        <v>132</v>
      </c>
      <c r="T27" s="153">
        <v>7</v>
      </c>
      <c r="U27" s="51" t="str">
        <f t="shared" ref="U27:U74" si="18">IF(T27,"公斤","")</f>
        <v>公斤</v>
      </c>
      <c r="V27" s="166" t="s">
        <v>116</v>
      </c>
      <c r="W27" s="166">
        <v>3</v>
      </c>
      <c r="X27" s="51" t="str">
        <f t="shared" ref="X27:X74" si="19">IF(W27,"公斤","")</f>
        <v>公斤</v>
      </c>
      <c r="Y27" s="114" t="s">
        <v>106</v>
      </c>
      <c r="Z27" s="100"/>
      <c r="AA27" s="153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197"/>
      <c r="B28" s="125"/>
      <c r="C28" s="185"/>
      <c r="D28" s="126"/>
      <c r="E28" s="183"/>
      <c r="F28" s="126"/>
      <c r="G28" s="126"/>
      <c r="H28" s="186"/>
      <c r="I28" s="127"/>
      <c r="J28" s="166" t="s">
        <v>198</v>
      </c>
      <c r="K28" s="166">
        <v>0.4</v>
      </c>
      <c r="L28" s="51" t="str">
        <f t="shared" si="15"/>
        <v>公斤</v>
      </c>
      <c r="M28" s="166" t="s">
        <v>215</v>
      </c>
      <c r="N28" s="166">
        <v>3</v>
      </c>
      <c r="O28" s="51" t="str">
        <f t="shared" si="16"/>
        <v>公斤</v>
      </c>
      <c r="P28" s="166" t="s">
        <v>164</v>
      </c>
      <c r="Q28" s="166">
        <v>6</v>
      </c>
      <c r="R28" s="51" t="str">
        <f t="shared" si="17"/>
        <v>公斤</v>
      </c>
      <c r="S28" s="148" t="s">
        <v>130</v>
      </c>
      <c r="T28" s="148">
        <v>0.05</v>
      </c>
      <c r="U28" s="51" t="str">
        <f t="shared" si="18"/>
        <v>公斤</v>
      </c>
      <c r="V28" s="166" t="s">
        <v>125</v>
      </c>
      <c r="W28" s="166">
        <v>1</v>
      </c>
      <c r="X28" s="51" t="str">
        <f t="shared" si="19"/>
        <v>公斤</v>
      </c>
      <c r="Y28" s="132"/>
      <c r="Z28" s="100"/>
      <c r="AA28" s="153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197"/>
      <c r="B29" s="125"/>
      <c r="C29" s="126"/>
      <c r="D29" s="126"/>
      <c r="E29" s="183"/>
      <c r="F29" s="126"/>
      <c r="G29" s="126"/>
      <c r="H29" s="184"/>
      <c r="I29" s="127"/>
      <c r="J29" s="166"/>
      <c r="K29" s="166"/>
      <c r="L29" s="51" t="str">
        <f t="shared" si="15"/>
        <v/>
      </c>
      <c r="M29" s="166" t="s">
        <v>174</v>
      </c>
      <c r="N29" s="166">
        <v>2</v>
      </c>
      <c r="O29" s="51" t="str">
        <f t="shared" si="16"/>
        <v>公斤</v>
      </c>
      <c r="P29" s="166" t="s">
        <v>112</v>
      </c>
      <c r="Q29" s="166">
        <v>0.5</v>
      </c>
      <c r="R29" s="51" t="str">
        <f t="shared" si="17"/>
        <v>公斤</v>
      </c>
      <c r="S29" s="153"/>
      <c r="T29" s="153"/>
      <c r="U29" s="51" t="str">
        <f t="shared" si="18"/>
        <v/>
      </c>
      <c r="V29" s="166" t="s">
        <v>115</v>
      </c>
      <c r="W29" s="166">
        <v>0.05</v>
      </c>
      <c r="X29" s="51" t="str">
        <f t="shared" si="19"/>
        <v>公斤</v>
      </c>
      <c r="Y29" s="132"/>
      <c r="Z29" s="100"/>
      <c r="AA29" s="153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197"/>
      <c r="B30" s="125"/>
      <c r="C30" s="126"/>
      <c r="D30" s="126"/>
      <c r="E30" s="183"/>
      <c r="F30" s="126"/>
      <c r="G30" s="126"/>
      <c r="H30" s="184"/>
      <c r="I30" s="127"/>
      <c r="J30" s="166"/>
      <c r="K30" s="166"/>
      <c r="L30" s="51" t="str">
        <f t="shared" si="15"/>
        <v/>
      </c>
      <c r="M30" s="166" t="s">
        <v>112</v>
      </c>
      <c r="N30" s="166">
        <v>0.5</v>
      </c>
      <c r="O30" s="51" t="str">
        <f t="shared" si="16"/>
        <v>公斤</v>
      </c>
      <c r="P30" s="166" t="s">
        <v>111</v>
      </c>
      <c r="Q30" s="166">
        <v>0.05</v>
      </c>
      <c r="R30" s="51" t="str">
        <f t="shared" si="17"/>
        <v>公斤</v>
      </c>
      <c r="S30" s="153"/>
      <c r="T30" s="153"/>
      <c r="U30" s="51" t="str">
        <f t="shared" si="18"/>
        <v/>
      </c>
      <c r="V30" s="166"/>
      <c r="W30" s="166"/>
      <c r="X30" s="51" t="str">
        <f t="shared" si="19"/>
        <v/>
      </c>
      <c r="Y30" s="132"/>
      <c r="Z30" s="100"/>
      <c r="AA30" s="153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197"/>
      <c r="B31" s="125"/>
      <c r="C31" s="126"/>
      <c r="D31" s="126"/>
      <c r="E31" s="183"/>
      <c r="F31" s="126"/>
      <c r="G31" s="126"/>
      <c r="H31" s="184"/>
      <c r="I31" s="127"/>
      <c r="J31" s="166"/>
      <c r="K31" s="166"/>
      <c r="L31" s="51" t="str">
        <f t="shared" si="15"/>
        <v/>
      </c>
      <c r="M31" s="166"/>
      <c r="N31" s="166"/>
      <c r="O31" s="51" t="str">
        <f t="shared" si="16"/>
        <v/>
      </c>
      <c r="P31" s="166"/>
      <c r="Q31" s="166"/>
      <c r="R31" s="51" t="str">
        <f t="shared" si="17"/>
        <v/>
      </c>
      <c r="S31" s="153"/>
      <c r="T31" s="153"/>
      <c r="U31" s="51" t="str">
        <f t="shared" si="18"/>
        <v/>
      </c>
      <c r="V31" s="166"/>
      <c r="W31" s="166"/>
      <c r="X31" s="51" t="str">
        <f t="shared" si="19"/>
        <v/>
      </c>
      <c r="Y31" s="132"/>
      <c r="Z31" s="100"/>
      <c r="AA31" s="153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198"/>
      <c r="B32" s="144"/>
      <c r="C32" s="187"/>
      <c r="D32" s="187"/>
      <c r="E32" s="188"/>
      <c r="F32" s="187"/>
      <c r="G32" s="187"/>
      <c r="H32" s="189"/>
      <c r="I32" s="190"/>
      <c r="J32" s="199"/>
      <c r="K32" s="199"/>
      <c r="L32" s="142" t="str">
        <f t="shared" si="15"/>
        <v/>
      </c>
      <c r="M32" s="199"/>
      <c r="N32" s="199"/>
      <c r="O32" s="142" t="str">
        <f t="shared" si="16"/>
        <v/>
      </c>
      <c r="P32" s="199"/>
      <c r="Q32" s="199"/>
      <c r="R32" s="142" t="str">
        <f t="shared" si="17"/>
        <v/>
      </c>
      <c r="S32" s="191"/>
      <c r="T32" s="191"/>
      <c r="U32" s="142" t="str">
        <f t="shared" si="18"/>
        <v/>
      </c>
      <c r="V32" s="199"/>
      <c r="W32" s="199"/>
      <c r="X32" s="142" t="str">
        <f t="shared" si="19"/>
        <v/>
      </c>
      <c r="Y32" s="143"/>
      <c r="Z32" s="101"/>
      <c r="AA32" s="153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196" t="s">
        <v>185</v>
      </c>
      <c r="B33" s="125" t="s">
        <v>170</v>
      </c>
      <c r="C33" s="185">
        <v>5</v>
      </c>
      <c r="D33" s="126">
        <v>2.1</v>
      </c>
      <c r="E33" s="183">
        <v>1.6</v>
      </c>
      <c r="F33" s="126">
        <v>0</v>
      </c>
      <c r="G33" s="126">
        <v>0</v>
      </c>
      <c r="H33" s="186">
        <v>2.5</v>
      </c>
      <c r="I33" s="127">
        <v>672.5</v>
      </c>
      <c r="J33" s="273" t="s">
        <v>165</v>
      </c>
      <c r="K33" s="274"/>
      <c r="L33" s="128"/>
      <c r="M33" s="273" t="s">
        <v>216</v>
      </c>
      <c r="N33" s="274"/>
      <c r="O33" s="128"/>
      <c r="P33" s="273" t="s">
        <v>237</v>
      </c>
      <c r="Q33" s="274"/>
      <c r="R33" s="128"/>
      <c r="S33" s="181" t="s">
        <v>132</v>
      </c>
      <c r="T33" s="181"/>
      <c r="U33" s="128"/>
      <c r="V33" s="273" t="s">
        <v>264</v>
      </c>
      <c r="W33" s="274"/>
      <c r="X33" s="128"/>
      <c r="Y33" s="141" t="s">
        <v>106</v>
      </c>
      <c r="Z33" s="182"/>
      <c r="AA33" s="131"/>
      <c r="AB33" s="104" t="str">
        <f>A33</f>
        <v>b1</v>
      </c>
      <c r="AC33" s="58" t="str">
        <f>J33</f>
        <v>白米飯</v>
      </c>
      <c r="AD33" s="58" t="str">
        <f>J34&amp;" "&amp;J35&amp;" "&amp;J36&amp;" "&amp;J37&amp;" "&amp;J38&amp;" "&amp;J39</f>
        <v xml:space="preserve">米     </v>
      </c>
      <c r="AE33" s="58" t="str">
        <f>M33</f>
        <v>瓜仔肉</v>
      </c>
      <c r="AF33" s="58" t="str">
        <f>M34&amp;" "&amp;M35&amp;" "&amp;M36&amp;" "&amp;M37&amp;" "&amp;M38&amp;" "&amp;M39</f>
        <v xml:space="preserve">豬絞肉 醃漬花胡瓜 胡蘿蔔 大蒜  </v>
      </c>
      <c r="AG33" s="58" t="str">
        <f>P33</f>
        <v>關東煮</v>
      </c>
      <c r="AH33" s="58" t="str">
        <f>P34&amp;" "&amp;P35&amp;" "&amp;P36&amp;" "&amp;P37&amp;" "&amp;P38&amp;" "&amp;P39</f>
        <v xml:space="preserve">白蘿蔔 胡蘿蔔 玉米 米血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金針湯</v>
      </c>
      <c r="AN33" s="58" t="str">
        <f>V34&amp;" "&amp;V35&amp;" "&amp;V36&amp;" "&amp;V37&amp;" "&amp;V38&amp;" "&amp;V39</f>
        <v xml:space="preserve">金針菜乾 榨菜 薑 軟骨丁  </v>
      </c>
      <c r="AO33" s="84" t="str">
        <f>Y33</f>
        <v>點心</v>
      </c>
      <c r="AP33" s="84">
        <f>Z33</f>
        <v>0</v>
      </c>
      <c r="AQ33" s="92">
        <f>C33</f>
        <v>5</v>
      </c>
      <c r="AR33" s="92">
        <f>H33</f>
        <v>2.5</v>
      </c>
      <c r="AS33" s="92">
        <f>E33</f>
        <v>1.6</v>
      </c>
      <c r="AT33" s="92">
        <f>D33</f>
        <v>2.1</v>
      </c>
      <c r="AU33" s="92">
        <f>F33</f>
        <v>0</v>
      </c>
      <c r="AV33" s="92">
        <f>G33</f>
        <v>0</v>
      </c>
      <c r="AW33" s="92">
        <f>I33</f>
        <v>672.5</v>
      </c>
    </row>
    <row r="34" spans="1:49" ht="16.5">
      <c r="A34" s="197"/>
      <c r="B34" s="125"/>
      <c r="C34" s="126"/>
      <c r="D34" s="126"/>
      <c r="E34" s="183"/>
      <c r="F34" s="126"/>
      <c r="G34" s="126"/>
      <c r="H34" s="184"/>
      <c r="I34" s="127"/>
      <c r="J34" s="166" t="s">
        <v>109</v>
      </c>
      <c r="K34" s="166">
        <v>10</v>
      </c>
      <c r="L34" s="51" t="str">
        <f t="shared" ref="L34:L81" si="20">IF(K34,"公斤","")</f>
        <v>公斤</v>
      </c>
      <c r="M34" s="166" t="s">
        <v>178</v>
      </c>
      <c r="N34" s="166">
        <v>6</v>
      </c>
      <c r="O34" s="51" t="str">
        <f t="shared" ref="O34:O81" si="21">IF(N34,"公斤","")</f>
        <v>公斤</v>
      </c>
      <c r="P34" s="166" t="s">
        <v>222</v>
      </c>
      <c r="Q34" s="166">
        <v>2.5</v>
      </c>
      <c r="R34" s="51" t="str">
        <f t="shared" ref="R34:R81" si="22">IF(Q34,"公斤","")</f>
        <v>公斤</v>
      </c>
      <c r="S34" s="153" t="s">
        <v>132</v>
      </c>
      <c r="T34" s="153">
        <v>7</v>
      </c>
      <c r="U34" s="51" t="str">
        <f t="shared" ref="U34:U81" si="23">IF(T34,"公斤","")</f>
        <v>公斤</v>
      </c>
      <c r="V34" s="271" t="s">
        <v>265</v>
      </c>
      <c r="W34" s="271">
        <v>0.6</v>
      </c>
      <c r="X34" s="51" t="str">
        <f t="shared" ref="X34:X81" si="24">IF(W34,"公斤","")</f>
        <v>公斤</v>
      </c>
      <c r="Y34" s="114" t="s">
        <v>106</v>
      </c>
      <c r="Z34" s="100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197"/>
      <c r="B35" s="125"/>
      <c r="C35" s="185"/>
      <c r="D35" s="126"/>
      <c r="E35" s="183"/>
      <c r="F35" s="126"/>
      <c r="G35" s="126"/>
      <c r="H35" s="186"/>
      <c r="I35" s="127"/>
      <c r="J35" s="166"/>
      <c r="K35" s="166"/>
      <c r="L35" s="51" t="str">
        <f t="shared" si="20"/>
        <v/>
      </c>
      <c r="M35" s="166" t="s">
        <v>217</v>
      </c>
      <c r="N35" s="166">
        <v>1.5</v>
      </c>
      <c r="O35" s="51" t="str">
        <f t="shared" si="21"/>
        <v>公斤</v>
      </c>
      <c r="P35" s="166" t="s">
        <v>167</v>
      </c>
      <c r="Q35" s="166">
        <v>0.5</v>
      </c>
      <c r="R35" s="51" t="str">
        <f t="shared" si="22"/>
        <v>公斤</v>
      </c>
      <c r="S35" s="148" t="s">
        <v>130</v>
      </c>
      <c r="T35" s="148">
        <v>0.05</v>
      </c>
      <c r="U35" s="51" t="str">
        <f t="shared" si="23"/>
        <v>公斤</v>
      </c>
      <c r="V35" s="166" t="s">
        <v>266</v>
      </c>
      <c r="W35" s="166">
        <v>1</v>
      </c>
      <c r="X35" s="51" t="str">
        <f t="shared" si="24"/>
        <v>公斤</v>
      </c>
      <c r="Y35" s="132"/>
      <c r="Z35" s="100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197"/>
      <c r="B36" s="125"/>
      <c r="C36" s="126"/>
      <c r="D36" s="126"/>
      <c r="E36" s="183"/>
      <c r="F36" s="126"/>
      <c r="G36" s="126"/>
      <c r="H36" s="184"/>
      <c r="I36" s="127"/>
      <c r="J36" s="166"/>
      <c r="K36" s="166"/>
      <c r="L36" s="51" t="str">
        <f t="shared" si="20"/>
        <v/>
      </c>
      <c r="M36" s="166" t="s">
        <v>112</v>
      </c>
      <c r="N36" s="166">
        <v>0.5</v>
      </c>
      <c r="O36" s="51" t="str">
        <f t="shared" si="21"/>
        <v>公斤</v>
      </c>
      <c r="P36" s="166" t="s">
        <v>238</v>
      </c>
      <c r="Q36" s="166">
        <v>2.5</v>
      </c>
      <c r="R36" s="51" t="str">
        <f t="shared" si="22"/>
        <v>公斤</v>
      </c>
      <c r="S36" s="153"/>
      <c r="T36" s="153"/>
      <c r="U36" s="51" t="str">
        <f t="shared" si="23"/>
        <v/>
      </c>
      <c r="V36" s="166" t="s">
        <v>115</v>
      </c>
      <c r="W36" s="166">
        <v>0.1</v>
      </c>
      <c r="X36" s="51" t="str">
        <f t="shared" si="24"/>
        <v>公斤</v>
      </c>
      <c r="Y36" s="132"/>
      <c r="Z36" s="100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197"/>
      <c r="B37" s="125"/>
      <c r="C37" s="126"/>
      <c r="D37" s="126"/>
      <c r="E37" s="183"/>
      <c r="F37" s="126"/>
      <c r="G37" s="126"/>
      <c r="H37" s="184"/>
      <c r="I37" s="127"/>
      <c r="J37" s="166"/>
      <c r="K37" s="166"/>
      <c r="L37" s="51" t="str">
        <f t="shared" si="20"/>
        <v/>
      </c>
      <c r="M37" s="166" t="s">
        <v>111</v>
      </c>
      <c r="N37" s="166">
        <v>0.05</v>
      </c>
      <c r="O37" s="51" t="str">
        <f t="shared" si="21"/>
        <v>公斤</v>
      </c>
      <c r="P37" s="166" t="s">
        <v>239</v>
      </c>
      <c r="Q37" s="166">
        <v>2</v>
      </c>
      <c r="R37" s="51" t="str">
        <f t="shared" si="22"/>
        <v>公斤</v>
      </c>
      <c r="S37" s="153"/>
      <c r="T37" s="153"/>
      <c r="U37" s="51" t="str">
        <f t="shared" si="23"/>
        <v/>
      </c>
      <c r="V37" s="271" t="s">
        <v>351</v>
      </c>
      <c r="W37" s="271">
        <v>1</v>
      </c>
      <c r="X37" s="51" t="str">
        <f t="shared" si="24"/>
        <v>公斤</v>
      </c>
      <c r="Y37" s="132"/>
      <c r="Z37" s="100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197"/>
      <c r="B38" s="125"/>
      <c r="C38" s="126"/>
      <c r="D38" s="126"/>
      <c r="E38" s="183"/>
      <c r="F38" s="126"/>
      <c r="G38" s="126"/>
      <c r="H38" s="184"/>
      <c r="I38" s="127"/>
      <c r="J38" s="166"/>
      <c r="K38" s="166"/>
      <c r="L38" s="51" t="str">
        <f t="shared" si="20"/>
        <v/>
      </c>
      <c r="M38" s="166"/>
      <c r="N38" s="166"/>
      <c r="O38" s="51" t="str">
        <f t="shared" si="21"/>
        <v/>
      </c>
      <c r="P38" s="166"/>
      <c r="Q38" s="166"/>
      <c r="R38" s="51" t="str">
        <f t="shared" si="22"/>
        <v/>
      </c>
      <c r="S38" s="153"/>
      <c r="T38" s="153"/>
      <c r="U38" s="51" t="str">
        <f t="shared" si="23"/>
        <v/>
      </c>
      <c r="V38" s="166"/>
      <c r="W38" s="166"/>
      <c r="X38" s="51" t="str">
        <f t="shared" si="24"/>
        <v/>
      </c>
      <c r="Y38" s="132"/>
      <c r="Z38" s="100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198"/>
      <c r="B39" s="144"/>
      <c r="C39" s="187"/>
      <c r="D39" s="187"/>
      <c r="E39" s="188"/>
      <c r="F39" s="187"/>
      <c r="G39" s="187"/>
      <c r="H39" s="189"/>
      <c r="I39" s="190"/>
      <c r="J39" s="199"/>
      <c r="K39" s="199"/>
      <c r="L39" s="142" t="str">
        <f t="shared" si="20"/>
        <v/>
      </c>
      <c r="M39" s="199"/>
      <c r="N39" s="199"/>
      <c r="O39" s="142" t="str">
        <f t="shared" si="21"/>
        <v/>
      </c>
      <c r="P39" s="199"/>
      <c r="Q39" s="199"/>
      <c r="R39" s="142" t="str">
        <f t="shared" si="22"/>
        <v/>
      </c>
      <c r="S39" s="191"/>
      <c r="T39" s="191"/>
      <c r="U39" s="142" t="str">
        <f t="shared" si="23"/>
        <v/>
      </c>
      <c r="V39" s="199"/>
      <c r="W39" s="199"/>
      <c r="X39" s="142" t="str">
        <f t="shared" si="24"/>
        <v/>
      </c>
      <c r="Y39" s="143"/>
      <c r="Z39" s="101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196" t="s">
        <v>186</v>
      </c>
      <c r="B40" s="125" t="s">
        <v>170</v>
      </c>
      <c r="C40" s="185">
        <v>5</v>
      </c>
      <c r="D40" s="126">
        <v>2</v>
      </c>
      <c r="E40" s="183">
        <v>2.1</v>
      </c>
      <c r="F40" s="126">
        <v>0</v>
      </c>
      <c r="G40" s="126">
        <v>0</v>
      </c>
      <c r="H40" s="186">
        <v>2</v>
      </c>
      <c r="I40" s="127">
        <v>640.5</v>
      </c>
      <c r="J40" s="273" t="s">
        <v>196</v>
      </c>
      <c r="K40" s="274"/>
      <c r="L40" s="128"/>
      <c r="M40" s="273" t="s">
        <v>218</v>
      </c>
      <c r="N40" s="274"/>
      <c r="O40" s="128"/>
      <c r="P40" s="273" t="s">
        <v>240</v>
      </c>
      <c r="Q40" s="274"/>
      <c r="R40" s="128"/>
      <c r="S40" s="181" t="s">
        <v>132</v>
      </c>
      <c r="T40" s="181"/>
      <c r="U40" s="128"/>
      <c r="V40" s="273" t="s">
        <v>154</v>
      </c>
      <c r="W40" s="274"/>
      <c r="X40" s="128"/>
      <c r="Y40" s="141" t="s">
        <v>106</v>
      </c>
      <c r="Z40" s="182"/>
      <c r="AA40" s="131" t="s">
        <v>149</v>
      </c>
      <c r="AB40" s="104" t="str">
        <f>A40</f>
        <v>b2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壽喜肉片</v>
      </c>
      <c r="AF40" s="58" t="str">
        <f>M41&amp;" "&amp;M42&amp;" "&amp;M43&amp;" "&amp;M44&amp;" "&amp;M45&amp;" "&amp;M46</f>
        <v xml:space="preserve">豬後腿肉 結球白菜 大蒜 芝麻(白)  </v>
      </c>
      <c r="AG40" s="58" t="str">
        <f>P40</f>
        <v>菇拌海芽</v>
      </c>
      <c r="AH40" s="58" t="str">
        <f>P41&amp;" "&amp;P42&amp;" "&amp;P43&amp;" "&amp;P44&amp;" "&amp;P45&amp;" "&amp;P46</f>
        <v xml:space="preserve">乾裙帶菜 金針菇 大蒜 魩仔魚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時瓜湯</v>
      </c>
      <c r="AN40" s="58" t="str">
        <f>V41&amp;" "&amp;V42&amp;" "&amp;V43&amp;" "&amp;V44&amp;" "&amp;V45&amp;" "&amp;V46</f>
        <v xml:space="preserve">時瓜 胡蘿蔔 薑 軟骨丁  </v>
      </c>
      <c r="AO40" s="84" t="str">
        <f>Y40</f>
        <v>點心</v>
      </c>
      <c r="AP40" s="84">
        <f>Z40</f>
        <v>0</v>
      </c>
      <c r="AQ40" s="92">
        <f>C40</f>
        <v>5</v>
      </c>
      <c r="AR40" s="92">
        <f>H40</f>
        <v>2</v>
      </c>
      <c r="AS40" s="92">
        <f>E40</f>
        <v>2.1</v>
      </c>
      <c r="AT40" s="92">
        <f>D40</f>
        <v>2</v>
      </c>
      <c r="AU40" s="92">
        <f>F40</f>
        <v>0</v>
      </c>
      <c r="AV40" s="92">
        <f>G40</f>
        <v>0</v>
      </c>
      <c r="AW40" s="92">
        <f>I40</f>
        <v>640.5</v>
      </c>
    </row>
    <row r="41" spans="1:49" ht="16.5">
      <c r="A41" s="197"/>
      <c r="B41" s="125"/>
      <c r="C41" s="126"/>
      <c r="D41" s="126"/>
      <c r="E41" s="183"/>
      <c r="F41" s="126"/>
      <c r="G41" s="126"/>
      <c r="H41" s="184"/>
      <c r="I41" s="127"/>
      <c r="J41" s="166" t="s">
        <v>109</v>
      </c>
      <c r="K41" s="166">
        <v>7</v>
      </c>
      <c r="L41" s="51" t="str">
        <f t="shared" ref="L41:L88" si="25">IF(K41,"公斤","")</f>
        <v>公斤</v>
      </c>
      <c r="M41" s="166" t="s">
        <v>110</v>
      </c>
      <c r="N41" s="166">
        <v>6.5</v>
      </c>
      <c r="O41" s="51" t="str">
        <f t="shared" ref="O41:O88" si="26">IF(N41,"公斤","")</f>
        <v>公斤</v>
      </c>
      <c r="P41" s="166" t="s">
        <v>241</v>
      </c>
      <c r="Q41" s="166">
        <v>0.6</v>
      </c>
      <c r="R41" s="51" t="str">
        <f t="shared" ref="R41:R88" si="27">IF(Q41,"公斤","")</f>
        <v>公斤</v>
      </c>
      <c r="S41" s="153" t="s">
        <v>132</v>
      </c>
      <c r="T41" s="153">
        <v>7</v>
      </c>
      <c r="U41" s="51" t="str">
        <f t="shared" ref="U41:U88" si="28">IF(T41,"公斤","")</f>
        <v>公斤</v>
      </c>
      <c r="V41" s="166" t="s">
        <v>117</v>
      </c>
      <c r="W41" s="166">
        <v>3</v>
      </c>
      <c r="X41" s="51" t="str">
        <f t="shared" ref="X41:X88" si="29">IF(W41,"公斤","")</f>
        <v>公斤</v>
      </c>
      <c r="Y41" s="114" t="s">
        <v>106</v>
      </c>
      <c r="Z41" s="100"/>
      <c r="AA41" s="129" t="s">
        <v>149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197"/>
      <c r="B42" s="125"/>
      <c r="C42" s="185"/>
      <c r="D42" s="126"/>
      <c r="E42" s="183"/>
      <c r="F42" s="126"/>
      <c r="G42" s="126"/>
      <c r="H42" s="186"/>
      <c r="I42" s="127"/>
      <c r="J42" s="166" t="s">
        <v>197</v>
      </c>
      <c r="K42" s="166">
        <v>3</v>
      </c>
      <c r="L42" s="51" t="str">
        <f t="shared" si="25"/>
        <v>公斤</v>
      </c>
      <c r="M42" s="166" t="s">
        <v>171</v>
      </c>
      <c r="N42" s="166">
        <v>3</v>
      </c>
      <c r="O42" s="51" t="str">
        <f t="shared" si="26"/>
        <v>公斤</v>
      </c>
      <c r="P42" s="271" t="s">
        <v>242</v>
      </c>
      <c r="Q42" s="271">
        <v>2</v>
      </c>
      <c r="R42" s="51" t="str">
        <f t="shared" si="27"/>
        <v>公斤</v>
      </c>
      <c r="S42" s="148" t="s">
        <v>130</v>
      </c>
      <c r="T42" s="148">
        <v>0.05</v>
      </c>
      <c r="U42" s="51" t="str">
        <f t="shared" si="28"/>
        <v>公斤</v>
      </c>
      <c r="V42" s="166" t="s">
        <v>112</v>
      </c>
      <c r="W42" s="166">
        <v>0.5</v>
      </c>
      <c r="X42" s="51" t="str">
        <f t="shared" si="29"/>
        <v>公斤</v>
      </c>
      <c r="Y42" s="132"/>
      <c r="Z42" s="100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197"/>
      <c r="B43" s="125"/>
      <c r="C43" s="126"/>
      <c r="D43" s="126"/>
      <c r="E43" s="183"/>
      <c r="F43" s="126"/>
      <c r="G43" s="126"/>
      <c r="H43" s="184"/>
      <c r="I43" s="127"/>
      <c r="J43" s="166"/>
      <c r="K43" s="166"/>
      <c r="L43" s="51" t="str">
        <f t="shared" si="25"/>
        <v/>
      </c>
      <c r="M43" s="166" t="s">
        <v>111</v>
      </c>
      <c r="N43" s="166">
        <v>0.05</v>
      </c>
      <c r="O43" s="51" t="str">
        <f t="shared" si="26"/>
        <v>公斤</v>
      </c>
      <c r="P43" s="166" t="s">
        <v>130</v>
      </c>
      <c r="Q43" s="166">
        <v>0.05</v>
      </c>
      <c r="R43" s="51" t="str">
        <f t="shared" si="27"/>
        <v>公斤</v>
      </c>
      <c r="S43" s="153"/>
      <c r="T43" s="153"/>
      <c r="U43" s="51" t="str">
        <f t="shared" si="28"/>
        <v/>
      </c>
      <c r="V43" s="166" t="s">
        <v>115</v>
      </c>
      <c r="W43" s="166">
        <v>0.1</v>
      </c>
      <c r="X43" s="51" t="str">
        <f t="shared" si="29"/>
        <v>公斤</v>
      </c>
      <c r="Y43" s="132"/>
      <c r="Z43" s="100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197"/>
      <c r="B44" s="125"/>
      <c r="C44" s="126"/>
      <c r="D44" s="126"/>
      <c r="E44" s="183"/>
      <c r="F44" s="126"/>
      <c r="G44" s="126"/>
      <c r="H44" s="184"/>
      <c r="I44" s="127"/>
      <c r="J44" s="166"/>
      <c r="K44" s="166"/>
      <c r="L44" s="51" t="str">
        <f t="shared" si="25"/>
        <v/>
      </c>
      <c r="M44" s="166" t="s">
        <v>158</v>
      </c>
      <c r="N44" s="166">
        <v>0.01</v>
      </c>
      <c r="O44" s="51" t="str">
        <f t="shared" si="26"/>
        <v>公斤</v>
      </c>
      <c r="P44" s="271" t="s">
        <v>272</v>
      </c>
      <c r="Q44" s="271">
        <v>0.5</v>
      </c>
      <c r="R44" s="51" t="str">
        <f t="shared" si="27"/>
        <v>公斤</v>
      </c>
      <c r="S44" s="153"/>
      <c r="T44" s="153"/>
      <c r="U44" s="51" t="str">
        <f t="shared" si="28"/>
        <v/>
      </c>
      <c r="V44" s="271" t="s">
        <v>351</v>
      </c>
      <c r="W44" s="271">
        <v>1</v>
      </c>
      <c r="X44" s="51" t="str">
        <f t="shared" si="29"/>
        <v>公斤</v>
      </c>
      <c r="Y44" s="132"/>
      <c r="Z44" s="100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197"/>
      <c r="B45" s="125"/>
      <c r="C45" s="126"/>
      <c r="D45" s="126"/>
      <c r="E45" s="183"/>
      <c r="F45" s="126"/>
      <c r="G45" s="126"/>
      <c r="H45" s="184"/>
      <c r="I45" s="127"/>
      <c r="J45" s="166"/>
      <c r="K45" s="166"/>
      <c r="L45" s="51" t="str">
        <f t="shared" si="25"/>
        <v/>
      </c>
      <c r="M45" s="166"/>
      <c r="N45" s="166"/>
      <c r="O45" s="51" t="str">
        <f t="shared" si="26"/>
        <v/>
      </c>
      <c r="P45" s="166"/>
      <c r="Q45" s="166"/>
      <c r="R45" s="51" t="str">
        <f t="shared" si="27"/>
        <v/>
      </c>
      <c r="S45" s="153"/>
      <c r="T45" s="153"/>
      <c r="U45" s="51" t="str">
        <f t="shared" si="28"/>
        <v/>
      </c>
      <c r="V45" s="166"/>
      <c r="W45" s="166"/>
      <c r="X45" s="51" t="str">
        <f t="shared" si="29"/>
        <v/>
      </c>
      <c r="Y45" s="132"/>
      <c r="Z45" s="100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198"/>
      <c r="B46" s="144"/>
      <c r="C46" s="187"/>
      <c r="D46" s="187"/>
      <c r="E46" s="188"/>
      <c r="F46" s="187"/>
      <c r="G46" s="187"/>
      <c r="H46" s="189"/>
      <c r="I46" s="190"/>
      <c r="J46" s="199"/>
      <c r="K46" s="199"/>
      <c r="L46" s="142" t="str">
        <f t="shared" si="25"/>
        <v/>
      </c>
      <c r="M46" s="199"/>
      <c r="N46" s="199"/>
      <c r="O46" s="142" t="str">
        <f t="shared" si="26"/>
        <v/>
      </c>
      <c r="P46" s="199"/>
      <c r="Q46" s="199"/>
      <c r="R46" s="142" t="str">
        <f t="shared" si="27"/>
        <v/>
      </c>
      <c r="S46" s="191"/>
      <c r="T46" s="191"/>
      <c r="U46" s="142" t="str">
        <f t="shared" si="28"/>
        <v/>
      </c>
      <c r="V46" s="199"/>
      <c r="W46" s="199"/>
      <c r="X46" s="142" t="str">
        <f t="shared" si="29"/>
        <v/>
      </c>
      <c r="Y46" s="143"/>
      <c r="Z46" s="101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196" t="s">
        <v>187</v>
      </c>
      <c r="B47" s="125" t="s">
        <v>170</v>
      </c>
      <c r="C47" s="185">
        <v>3.2</v>
      </c>
      <c r="D47" s="126">
        <v>2.2999999999999998</v>
      </c>
      <c r="E47" s="183">
        <v>2</v>
      </c>
      <c r="F47" s="126">
        <v>0</v>
      </c>
      <c r="G47" s="126">
        <v>0</v>
      </c>
      <c r="H47" s="186">
        <v>2.5</v>
      </c>
      <c r="I47" s="127">
        <v>564.79999999999995</v>
      </c>
      <c r="J47" s="273" t="s">
        <v>199</v>
      </c>
      <c r="K47" s="274"/>
      <c r="L47" s="128"/>
      <c r="M47" s="273" t="s">
        <v>219</v>
      </c>
      <c r="N47" s="274"/>
      <c r="O47" s="128"/>
      <c r="P47" s="273" t="s">
        <v>243</v>
      </c>
      <c r="Q47" s="274"/>
      <c r="R47" s="128"/>
      <c r="S47" s="181" t="s">
        <v>132</v>
      </c>
      <c r="T47" s="181"/>
      <c r="U47" s="128"/>
      <c r="V47" s="273" t="s">
        <v>121</v>
      </c>
      <c r="W47" s="274"/>
      <c r="X47" s="128"/>
      <c r="Y47" s="141" t="s">
        <v>106</v>
      </c>
      <c r="Z47" s="182"/>
      <c r="AA47" s="152"/>
      <c r="AB47" s="104" t="str">
        <f>A47</f>
        <v>b3</v>
      </c>
      <c r="AC47" s="58" t="str">
        <f>J47</f>
        <v>米粉特餐</v>
      </c>
      <c r="AD47" s="58" t="str">
        <f>J48&amp;" "&amp;J49&amp;" "&amp;J50&amp;" "&amp;J51&amp;" "&amp;J52&amp;" "&amp;J53</f>
        <v xml:space="preserve">米粉     </v>
      </c>
      <c r="AE47" s="58" t="str">
        <f>M47</f>
        <v>油蔥肉燥</v>
      </c>
      <c r="AF47" s="58" t="str">
        <f>M48&amp;" "&amp;M49&amp;" "&amp;M50&amp;" "&amp;M51&amp;" "&amp;M52&amp;" "&amp;M53</f>
        <v xml:space="preserve">豬絞肉 時蔬 乾香菇 紅蔥頭 大蒜 </v>
      </c>
      <c r="AG47" s="58" t="str">
        <f>P47</f>
        <v>肉絲南瓜</v>
      </c>
      <c r="AH47" s="58" t="str">
        <f>P48&amp;" "&amp;P49&amp;" "&amp;P50&amp;" "&amp;P51&amp;" "&amp;P52&amp;" "&amp;P53</f>
        <v xml:space="preserve">豬後腿肉 南瓜 胡蘿蔔 大蒜 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時蔬湯</v>
      </c>
      <c r="AN47" s="58" t="str">
        <f>V48&amp;" "&amp;V49&amp;" "&amp;V50&amp;" "&amp;V51&amp;" "&amp;V52&amp;" "&amp;V53</f>
        <v xml:space="preserve">時蔬 胡蘿蔔 薑 大骨  </v>
      </c>
      <c r="AO47" s="84" t="str">
        <f>Y47</f>
        <v>點心</v>
      </c>
      <c r="AP47" s="84">
        <f>Z47</f>
        <v>0</v>
      </c>
      <c r="AQ47" s="92">
        <f>C47</f>
        <v>3.2</v>
      </c>
      <c r="AR47" s="92">
        <f>H47</f>
        <v>2.5</v>
      </c>
      <c r="AS47" s="92">
        <f>E47</f>
        <v>2</v>
      </c>
      <c r="AT47" s="92">
        <f>D47</f>
        <v>2.2999999999999998</v>
      </c>
      <c r="AU47" s="92">
        <f>F47</f>
        <v>0</v>
      </c>
      <c r="AV47" s="92">
        <f>G47</f>
        <v>0</v>
      </c>
      <c r="AW47" s="92">
        <f>I47</f>
        <v>564.79999999999995</v>
      </c>
    </row>
    <row r="48" spans="1:49" ht="16.5">
      <c r="A48" s="197"/>
      <c r="B48" s="125"/>
      <c r="C48" s="126"/>
      <c r="D48" s="126"/>
      <c r="E48" s="183"/>
      <c r="F48" s="126"/>
      <c r="G48" s="126"/>
      <c r="H48" s="184"/>
      <c r="I48" s="127"/>
      <c r="J48" s="166" t="s">
        <v>200</v>
      </c>
      <c r="K48" s="166">
        <v>5</v>
      </c>
      <c r="L48" s="51" t="str">
        <f t="shared" ref="L48" si="30">IF(K48,"公斤","")</f>
        <v>公斤</v>
      </c>
      <c r="M48" s="166" t="s">
        <v>178</v>
      </c>
      <c r="N48" s="166">
        <v>6</v>
      </c>
      <c r="O48" s="51" t="str">
        <f t="shared" ref="O48" si="31">IF(N48,"公斤","")</f>
        <v>公斤</v>
      </c>
      <c r="P48" s="166" t="s">
        <v>110</v>
      </c>
      <c r="Q48" s="166">
        <v>2.5</v>
      </c>
      <c r="R48" s="51" t="str">
        <f t="shared" ref="R48" si="32">IF(Q48,"公斤","")</f>
        <v>公斤</v>
      </c>
      <c r="S48" s="153" t="s">
        <v>132</v>
      </c>
      <c r="T48" s="153">
        <v>7</v>
      </c>
      <c r="U48" s="51" t="str">
        <f t="shared" ref="U48" si="33">IF(T48,"公斤","")</f>
        <v>公斤</v>
      </c>
      <c r="V48" s="166" t="s">
        <v>1</v>
      </c>
      <c r="W48" s="166">
        <v>4</v>
      </c>
      <c r="X48" s="51" t="str">
        <f t="shared" ref="X48" si="34">IF(W48,"公斤","")</f>
        <v>公斤</v>
      </c>
      <c r="Y48" s="114" t="s">
        <v>106</v>
      </c>
      <c r="Z48" s="100"/>
      <c r="AA48" s="153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197"/>
      <c r="B49" s="125"/>
      <c r="C49" s="185"/>
      <c r="D49" s="126"/>
      <c r="E49" s="183"/>
      <c r="F49" s="126"/>
      <c r="G49" s="126"/>
      <c r="H49" s="186"/>
      <c r="I49" s="127"/>
      <c r="J49" s="166"/>
      <c r="K49" s="166"/>
      <c r="L49" s="51" t="str">
        <f t="shared" si="15"/>
        <v/>
      </c>
      <c r="M49" s="166" t="s">
        <v>1</v>
      </c>
      <c r="N49" s="166">
        <v>5</v>
      </c>
      <c r="O49" s="51" t="str">
        <f t="shared" si="16"/>
        <v>公斤</v>
      </c>
      <c r="P49" s="166" t="s">
        <v>244</v>
      </c>
      <c r="Q49" s="166">
        <v>6</v>
      </c>
      <c r="R49" s="51" t="str">
        <f t="shared" si="17"/>
        <v>公斤</v>
      </c>
      <c r="S49" s="148" t="s">
        <v>130</v>
      </c>
      <c r="T49" s="148">
        <v>0.05</v>
      </c>
      <c r="U49" s="51" t="str">
        <f t="shared" si="18"/>
        <v>公斤</v>
      </c>
      <c r="V49" s="166" t="s">
        <v>112</v>
      </c>
      <c r="W49" s="166">
        <v>0.5</v>
      </c>
      <c r="X49" s="51" t="str">
        <f t="shared" si="19"/>
        <v>公斤</v>
      </c>
      <c r="Y49" s="132"/>
      <c r="Z49" s="100"/>
      <c r="AA49" s="153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197"/>
      <c r="B50" s="125"/>
      <c r="C50" s="126"/>
      <c r="D50" s="126"/>
      <c r="E50" s="183"/>
      <c r="F50" s="126"/>
      <c r="G50" s="126"/>
      <c r="H50" s="184"/>
      <c r="I50" s="127"/>
      <c r="J50" s="166"/>
      <c r="K50" s="166"/>
      <c r="L50" s="51" t="str">
        <f t="shared" si="15"/>
        <v/>
      </c>
      <c r="M50" s="166" t="s">
        <v>152</v>
      </c>
      <c r="N50" s="166">
        <v>0.1</v>
      </c>
      <c r="O50" s="51" t="str">
        <f t="shared" si="16"/>
        <v>公斤</v>
      </c>
      <c r="P50" s="166" t="s">
        <v>112</v>
      </c>
      <c r="Q50" s="166">
        <v>3</v>
      </c>
      <c r="R50" s="51" t="str">
        <f t="shared" si="17"/>
        <v>公斤</v>
      </c>
      <c r="S50" s="153"/>
      <c r="T50" s="153"/>
      <c r="U50" s="51" t="str">
        <f t="shared" si="18"/>
        <v/>
      </c>
      <c r="V50" s="166" t="s">
        <v>115</v>
      </c>
      <c r="W50" s="166">
        <v>0.1</v>
      </c>
      <c r="X50" s="51" t="str">
        <f t="shared" si="19"/>
        <v>公斤</v>
      </c>
      <c r="Y50" s="132"/>
      <c r="Z50" s="100"/>
      <c r="AA50" s="153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197"/>
      <c r="B51" s="125"/>
      <c r="C51" s="126"/>
      <c r="D51" s="126"/>
      <c r="E51" s="183"/>
      <c r="F51" s="126"/>
      <c r="G51" s="126"/>
      <c r="H51" s="184"/>
      <c r="I51" s="127"/>
      <c r="J51" s="166"/>
      <c r="K51" s="166"/>
      <c r="L51" s="51" t="str">
        <f t="shared" si="15"/>
        <v/>
      </c>
      <c r="M51" s="166" t="s">
        <v>220</v>
      </c>
      <c r="N51" s="166">
        <v>0.01</v>
      </c>
      <c r="O51" s="51" t="str">
        <f t="shared" si="16"/>
        <v>公斤</v>
      </c>
      <c r="P51" s="166" t="s">
        <v>111</v>
      </c>
      <c r="Q51" s="166">
        <v>0.05</v>
      </c>
      <c r="R51" s="51" t="str">
        <f t="shared" si="17"/>
        <v>公斤</v>
      </c>
      <c r="S51" s="153"/>
      <c r="T51" s="153"/>
      <c r="U51" s="51" t="str">
        <f t="shared" si="18"/>
        <v/>
      </c>
      <c r="V51" s="166" t="s">
        <v>125</v>
      </c>
      <c r="W51" s="166">
        <v>1</v>
      </c>
      <c r="X51" s="51" t="str">
        <f t="shared" si="19"/>
        <v>公斤</v>
      </c>
      <c r="Y51" s="132"/>
      <c r="Z51" s="100"/>
      <c r="AA51" s="153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197"/>
      <c r="B52" s="125"/>
      <c r="C52" s="126"/>
      <c r="D52" s="126"/>
      <c r="E52" s="183"/>
      <c r="F52" s="126"/>
      <c r="G52" s="126"/>
      <c r="H52" s="184"/>
      <c r="I52" s="127"/>
      <c r="J52" s="166"/>
      <c r="K52" s="166"/>
      <c r="L52" s="51" t="str">
        <f t="shared" si="15"/>
        <v/>
      </c>
      <c r="M52" s="166" t="s">
        <v>111</v>
      </c>
      <c r="N52" s="166">
        <v>0.05</v>
      </c>
      <c r="O52" s="51" t="str">
        <f t="shared" si="16"/>
        <v>公斤</v>
      </c>
      <c r="P52" s="166"/>
      <c r="Q52" s="166"/>
      <c r="R52" s="51" t="str">
        <f t="shared" si="17"/>
        <v/>
      </c>
      <c r="S52" s="153"/>
      <c r="T52" s="153"/>
      <c r="U52" s="51" t="str">
        <f t="shared" si="18"/>
        <v/>
      </c>
      <c r="V52" s="166"/>
      <c r="W52" s="166"/>
      <c r="X52" s="51" t="str">
        <f t="shared" si="19"/>
        <v/>
      </c>
      <c r="Y52" s="132"/>
      <c r="Z52" s="100"/>
      <c r="AA52" s="153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198"/>
      <c r="B53" s="144"/>
      <c r="C53" s="187"/>
      <c r="D53" s="187"/>
      <c r="E53" s="188"/>
      <c r="F53" s="187"/>
      <c r="G53" s="187"/>
      <c r="H53" s="189"/>
      <c r="I53" s="190"/>
      <c r="J53" s="199"/>
      <c r="K53" s="199"/>
      <c r="L53" s="142" t="str">
        <f t="shared" si="15"/>
        <v/>
      </c>
      <c r="M53" s="199"/>
      <c r="N53" s="199"/>
      <c r="O53" s="142" t="str">
        <f t="shared" si="16"/>
        <v/>
      </c>
      <c r="P53" s="199"/>
      <c r="Q53" s="199"/>
      <c r="R53" s="142" t="str">
        <f t="shared" si="17"/>
        <v/>
      </c>
      <c r="S53" s="191"/>
      <c r="T53" s="191"/>
      <c r="U53" s="142" t="str">
        <f t="shared" si="18"/>
        <v/>
      </c>
      <c r="V53" s="199"/>
      <c r="W53" s="199"/>
      <c r="X53" s="142" t="str">
        <f t="shared" si="19"/>
        <v/>
      </c>
      <c r="Y53" s="143"/>
      <c r="Z53" s="101"/>
      <c r="AA53" s="154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196" t="s">
        <v>188</v>
      </c>
      <c r="B54" s="125" t="s">
        <v>170</v>
      </c>
      <c r="C54" s="185">
        <v>5</v>
      </c>
      <c r="D54" s="126">
        <v>2.1</v>
      </c>
      <c r="E54" s="183">
        <v>2</v>
      </c>
      <c r="F54" s="126">
        <v>0</v>
      </c>
      <c r="G54" s="126">
        <v>0</v>
      </c>
      <c r="H54" s="186">
        <v>2.1</v>
      </c>
      <c r="I54" s="127">
        <v>652.70000000000005</v>
      </c>
      <c r="J54" s="273" t="s">
        <v>196</v>
      </c>
      <c r="K54" s="274"/>
      <c r="L54" s="128"/>
      <c r="M54" s="273" t="s">
        <v>176</v>
      </c>
      <c r="N54" s="274"/>
      <c r="O54" s="128"/>
      <c r="P54" s="273" t="s">
        <v>245</v>
      </c>
      <c r="Q54" s="274"/>
      <c r="R54" s="128"/>
      <c r="S54" s="181" t="s">
        <v>132</v>
      </c>
      <c r="T54" s="181"/>
      <c r="U54" s="128"/>
      <c r="V54" s="273" t="s">
        <v>267</v>
      </c>
      <c r="W54" s="274"/>
      <c r="X54" s="128"/>
      <c r="Y54" s="141" t="s">
        <v>106</v>
      </c>
      <c r="Z54" s="182"/>
      <c r="AA54" s="131"/>
      <c r="AB54" s="104" t="str">
        <f>A54</f>
        <v>b4</v>
      </c>
      <c r="AC54" s="58" t="str">
        <f>J54</f>
        <v>糙米飯</v>
      </c>
      <c r="AD54" s="58" t="str">
        <f>J55&amp;" "&amp;J56&amp;" "&amp;J57&amp;" "&amp;J58&amp;" "&amp;J59&amp;" "&amp;J60</f>
        <v xml:space="preserve">米 糙米    </v>
      </c>
      <c r="AE54" s="58" t="str">
        <f>M54</f>
        <v>蘿蔔燒肉</v>
      </c>
      <c r="AF54" s="58" t="str">
        <f>M55&amp;" "&amp;M56&amp;" "&amp;M57&amp;" "&amp;M60&amp;" "&amp;M58&amp;" "&amp;M59</f>
        <v xml:space="preserve">豬後腿肉 白蘿蔔 大蒜  胡蘿蔔 </v>
      </c>
      <c r="AG54" s="58" t="str">
        <f>P54</f>
        <v>蛋香高麗</v>
      </c>
      <c r="AH54" s="58" t="str">
        <f>P55&amp;" "&amp;P56&amp;" "&amp;P57&amp;" "&amp;P58&amp;" "&amp;P59&amp;" "&amp;P60</f>
        <v xml:space="preserve">雞蛋 甘藍 胡蘿蔔 大蒜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仙草甜湯</v>
      </c>
      <c r="AN54" s="58" t="str">
        <f>V55&amp;" "&amp;V56&amp;" "&amp;V57&amp;" "&amp;V58&amp;" "&amp;V59&amp;" "&amp;V60</f>
        <v xml:space="preserve">仙草凍 紅砂糖 奶粉   </v>
      </c>
      <c r="AO54" s="84" t="str">
        <f>Y54</f>
        <v>點心</v>
      </c>
      <c r="AP54" s="84">
        <f>Z54</f>
        <v>0</v>
      </c>
      <c r="AQ54" s="92">
        <f>C54</f>
        <v>5</v>
      </c>
      <c r="AR54" s="92">
        <f>H54</f>
        <v>2.1</v>
      </c>
      <c r="AS54" s="92">
        <f>E54</f>
        <v>2</v>
      </c>
      <c r="AT54" s="92">
        <f>D54</f>
        <v>2.1</v>
      </c>
      <c r="AU54" s="92">
        <f>F54</f>
        <v>0</v>
      </c>
      <c r="AV54" s="92">
        <f>G54</f>
        <v>0</v>
      </c>
      <c r="AW54" s="92">
        <f>I54</f>
        <v>652.70000000000005</v>
      </c>
    </row>
    <row r="55" spans="1:49" ht="16.5">
      <c r="A55" s="197"/>
      <c r="B55" s="125"/>
      <c r="C55" s="126"/>
      <c r="D55" s="126"/>
      <c r="E55" s="183"/>
      <c r="F55" s="126"/>
      <c r="G55" s="126"/>
      <c r="H55" s="184"/>
      <c r="I55" s="127"/>
      <c r="J55" s="166" t="s">
        <v>109</v>
      </c>
      <c r="K55" s="166">
        <v>7</v>
      </c>
      <c r="L55" s="51" t="str">
        <f t="shared" ref="L55" si="35">IF(K55,"公斤","")</f>
        <v>公斤</v>
      </c>
      <c r="M55" s="166" t="s">
        <v>221</v>
      </c>
      <c r="N55" s="166">
        <v>6.5</v>
      </c>
      <c r="O55" s="51" t="str">
        <f t="shared" ref="O55" si="36">IF(N55,"公斤","")</f>
        <v>公斤</v>
      </c>
      <c r="P55" s="271" t="s">
        <v>246</v>
      </c>
      <c r="Q55" s="271">
        <v>1.5</v>
      </c>
      <c r="R55" s="51" t="str">
        <f t="shared" ref="R55" si="37">IF(Q55,"公斤","")</f>
        <v>公斤</v>
      </c>
      <c r="S55" s="153" t="s">
        <v>132</v>
      </c>
      <c r="T55" s="153">
        <v>7</v>
      </c>
      <c r="U55" s="51" t="str">
        <f t="shared" ref="U55" si="38">IF(T55,"公斤","")</f>
        <v>公斤</v>
      </c>
      <c r="V55" s="166" t="s">
        <v>268</v>
      </c>
      <c r="W55" s="166">
        <v>6</v>
      </c>
      <c r="X55" s="51" t="str">
        <f t="shared" ref="X55" si="39">IF(W55,"公斤","")</f>
        <v>公斤</v>
      </c>
      <c r="Y55" s="114" t="s">
        <v>106</v>
      </c>
      <c r="Z55" s="100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197"/>
      <c r="B56" s="125"/>
      <c r="C56" s="185"/>
      <c r="D56" s="126"/>
      <c r="E56" s="183"/>
      <c r="F56" s="126"/>
      <c r="G56" s="126"/>
      <c r="H56" s="186"/>
      <c r="I56" s="127"/>
      <c r="J56" s="166" t="s">
        <v>197</v>
      </c>
      <c r="K56" s="166">
        <v>3</v>
      </c>
      <c r="L56" s="51" t="str">
        <f t="shared" si="20"/>
        <v>公斤</v>
      </c>
      <c r="M56" s="166" t="s">
        <v>222</v>
      </c>
      <c r="N56" s="166">
        <v>4</v>
      </c>
      <c r="O56" s="51" t="str">
        <f t="shared" si="21"/>
        <v>公斤</v>
      </c>
      <c r="P56" s="166" t="s">
        <v>164</v>
      </c>
      <c r="Q56" s="166">
        <v>6</v>
      </c>
      <c r="R56" s="51" t="str">
        <f t="shared" si="22"/>
        <v>公斤</v>
      </c>
      <c r="S56" s="148" t="s">
        <v>130</v>
      </c>
      <c r="T56" s="148">
        <v>0.05</v>
      </c>
      <c r="U56" s="51" t="str">
        <f t="shared" si="23"/>
        <v>公斤</v>
      </c>
      <c r="V56" s="166" t="s">
        <v>151</v>
      </c>
      <c r="W56" s="166">
        <v>2</v>
      </c>
      <c r="X56" s="51" t="str">
        <f t="shared" si="24"/>
        <v>公斤</v>
      </c>
      <c r="Y56" s="132"/>
      <c r="Z56" s="100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197"/>
      <c r="B57" s="125"/>
      <c r="C57" s="126"/>
      <c r="D57" s="126"/>
      <c r="E57" s="183"/>
      <c r="F57" s="126"/>
      <c r="G57" s="126"/>
      <c r="H57" s="184"/>
      <c r="I57" s="127"/>
      <c r="J57" s="166"/>
      <c r="K57" s="166"/>
      <c r="L57" s="51" t="str">
        <f t="shared" si="20"/>
        <v/>
      </c>
      <c r="M57" s="166" t="s">
        <v>130</v>
      </c>
      <c r="N57" s="166">
        <v>0.05</v>
      </c>
      <c r="O57" s="51" t="str">
        <f t="shared" si="21"/>
        <v>公斤</v>
      </c>
      <c r="P57" s="166" t="s">
        <v>112</v>
      </c>
      <c r="Q57" s="166">
        <v>0.5</v>
      </c>
      <c r="R57" s="51" t="str">
        <f t="shared" si="22"/>
        <v>公斤</v>
      </c>
      <c r="S57" s="153"/>
      <c r="T57" s="153"/>
      <c r="U57" s="51" t="str">
        <f t="shared" si="23"/>
        <v/>
      </c>
      <c r="V57" s="271" t="s">
        <v>352</v>
      </c>
      <c r="W57" s="271">
        <v>1</v>
      </c>
      <c r="X57" s="51" t="str">
        <f t="shared" si="24"/>
        <v>公斤</v>
      </c>
      <c r="Y57" s="132"/>
      <c r="Z57" s="100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197"/>
      <c r="B58" s="125"/>
      <c r="C58" s="126"/>
      <c r="D58" s="126"/>
      <c r="E58" s="183"/>
      <c r="F58" s="126"/>
      <c r="G58" s="126"/>
      <c r="H58" s="184"/>
      <c r="I58" s="127"/>
      <c r="J58" s="166"/>
      <c r="K58" s="166"/>
      <c r="L58" s="51" t="str">
        <f t="shared" si="20"/>
        <v/>
      </c>
      <c r="M58" s="166" t="s">
        <v>135</v>
      </c>
      <c r="N58" s="166">
        <v>1.5</v>
      </c>
      <c r="O58" s="51" t="str">
        <f t="shared" si="21"/>
        <v>公斤</v>
      </c>
      <c r="P58" s="166" t="s">
        <v>111</v>
      </c>
      <c r="Q58" s="166">
        <v>0.05</v>
      </c>
      <c r="R58" s="51" t="str">
        <f t="shared" si="22"/>
        <v>公斤</v>
      </c>
      <c r="S58" s="153"/>
      <c r="T58" s="153"/>
      <c r="U58" s="51" t="str">
        <f t="shared" si="23"/>
        <v/>
      </c>
      <c r="V58" s="166"/>
      <c r="W58" s="166"/>
      <c r="X58" s="51" t="str">
        <f t="shared" si="24"/>
        <v/>
      </c>
      <c r="Y58" s="132"/>
      <c r="Z58" s="100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197"/>
      <c r="B59" s="125"/>
      <c r="C59" s="126"/>
      <c r="D59" s="126"/>
      <c r="E59" s="183"/>
      <c r="F59" s="126"/>
      <c r="G59" s="126"/>
      <c r="H59" s="184"/>
      <c r="I59" s="127"/>
      <c r="J59" s="166"/>
      <c r="K59" s="166"/>
      <c r="L59" s="51" t="str">
        <f t="shared" si="20"/>
        <v/>
      </c>
      <c r="M59" s="166"/>
      <c r="N59" s="166"/>
      <c r="O59" s="51" t="str">
        <f t="shared" si="21"/>
        <v/>
      </c>
      <c r="P59" s="166"/>
      <c r="Q59" s="166"/>
      <c r="R59" s="51" t="str">
        <f t="shared" si="22"/>
        <v/>
      </c>
      <c r="S59" s="153"/>
      <c r="T59" s="153"/>
      <c r="U59" s="51" t="str">
        <f t="shared" si="23"/>
        <v/>
      </c>
      <c r="V59" s="166"/>
      <c r="W59" s="166"/>
      <c r="X59" s="51" t="str">
        <f t="shared" si="24"/>
        <v/>
      </c>
      <c r="Y59" s="132"/>
      <c r="Z59" s="100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198"/>
      <c r="B60" s="144"/>
      <c r="C60" s="187"/>
      <c r="D60" s="187"/>
      <c r="E60" s="188"/>
      <c r="F60" s="187"/>
      <c r="G60" s="187"/>
      <c r="H60" s="189"/>
      <c r="I60" s="190"/>
      <c r="J60" s="199"/>
      <c r="K60" s="199"/>
      <c r="L60" s="142" t="str">
        <f t="shared" si="20"/>
        <v/>
      </c>
      <c r="M60" s="199"/>
      <c r="N60" s="199"/>
      <c r="O60" s="142" t="str">
        <f t="shared" si="21"/>
        <v/>
      </c>
      <c r="P60" s="199"/>
      <c r="Q60" s="199"/>
      <c r="R60" s="142" t="str">
        <f t="shared" si="22"/>
        <v/>
      </c>
      <c r="S60" s="191"/>
      <c r="T60" s="191"/>
      <c r="U60" s="142" t="str">
        <f t="shared" si="23"/>
        <v/>
      </c>
      <c r="V60" s="199"/>
      <c r="W60" s="199"/>
      <c r="X60" s="142" t="str">
        <f t="shared" si="24"/>
        <v/>
      </c>
      <c r="Y60" s="143"/>
      <c r="Z60" s="101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196" t="s">
        <v>189</v>
      </c>
      <c r="B61" s="125" t="s">
        <v>170</v>
      </c>
      <c r="C61" s="185">
        <v>5.7</v>
      </c>
      <c r="D61" s="126">
        <v>1.9</v>
      </c>
      <c r="E61" s="183">
        <v>1.5</v>
      </c>
      <c r="F61" s="126">
        <v>0</v>
      </c>
      <c r="G61" s="126">
        <v>0</v>
      </c>
      <c r="H61" s="186">
        <v>2.4</v>
      </c>
      <c r="I61" s="127">
        <v>700.5</v>
      </c>
      <c r="J61" s="273" t="s">
        <v>201</v>
      </c>
      <c r="K61" s="274"/>
      <c r="L61" s="128"/>
      <c r="M61" s="273" t="s">
        <v>223</v>
      </c>
      <c r="N61" s="274"/>
      <c r="O61" s="128"/>
      <c r="P61" s="273" t="s">
        <v>247</v>
      </c>
      <c r="Q61" s="274"/>
      <c r="R61" s="128"/>
      <c r="S61" s="181" t="s">
        <v>132</v>
      </c>
      <c r="T61" s="181"/>
      <c r="U61" s="128"/>
      <c r="V61" s="273" t="s">
        <v>269</v>
      </c>
      <c r="W61" s="274"/>
      <c r="X61" s="128"/>
      <c r="Y61" s="141" t="s">
        <v>106</v>
      </c>
      <c r="Z61" s="182" t="s">
        <v>149</v>
      </c>
      <c r="AA61" s="152"/>
      <c r="AB61" s="104" t="str">
        <f>A61</f>
        <v>b5</v>
      </c>
      <c r="AC61" s="58" t="str">
        <f>J61</f>
        <v>芝麻飯</v>
      </c>
      <c r="AD61" s="58" t="str">
        <f>J62&amp;" "&amp;J63&amp;" "&amp;J64&amp;" "&amp;J65&amp;" "&amp;J66&amp;" "&amp;J67</f>
        <v xml:space="preserve">米 芝麻(熟)    </v>
      </c>
      <c r="AE61" s="58" t="str">
        <f>M61</f>
        <v>照燒雞</v>
      </c>
      <c r="AF61" s="58" t="str">
        <f>M62&amp;" "&amp;M63&amp;" "&amp;M64&amp;" "&amp;M65&amp;" "&amp;M66&amp;" "&amp;M67</f>
        <v xml:space="preserve">肉雞 洋蔥 胡蘿蔔 醬油 紅砂糖 </v>
      </c>
      <c r="AG61" s="58" t="str">
        <f>P61</f>
        <v>香炸薯餅</v>
      </c>
      <c r="AH61" s="58" t="str">
        <f>P62&amp;" "&amp;P63&amp;" "&amp;P64&amp;" "&amp;P65&amp;" "&amp;P66&amp;" "&amp;P67</f>
        <v xml:space="preserve">薯餅   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味噌湯</v>
      </c>
      <c r="AN61" s="58" t="str">
        <f>V62&amp;" "&amp;V63&amp;" "&amp;V64&amp;" "&amp;V65&amp;" "&amp;V66&amp;" "&amp;V67</f>
        <v xml:space="preserve">海帶結 味噌 薑 柴魚片 時蔬 </v>
      </c>
      <c r="AO61" s="84" t="str">
        <f>Y61</f>
        <v>點心</v>
      </c>
      <c r="AP61" s="84" t="str">
        <f>Z61</f>
        <v>有機豆奶</v>
      </c>
      <c r="AQ61" s="92">
        <f>C61</f>
        <v>5.7</v>
      </c>
      <c r="AR61" s="92">
        <f>H61</f>
        <v>2.4</v>
      </c>
      <c r="AS61" s="92">
        <f>E61</f>
        <v>1.5</v>
      </c>
      <c r="AT61" s="92">
        <f>D61</f>
        <v>1.9</v>
      </c>
      <c r="AU61" s="92">
        <f>F61</f>
        <v>0</v>
      </c>
      <c r="AV61" s="92">
        <f>G61</f>
        <v>0</v>
      </c>
      <c r="AW61" s="92">
        <f>I61</f>
        <v>700.5</v>
      </c>
    </row>
    <row r="62" spans="1:49" ht="16.5">
      <c r="A62" s="197"/>
      <c r="B62" s="125"/>
      <c r="C62" s="126"/>
      <c r="D62" s="126"/>
      <c r="E62" s="183"/>
      <c r="F62" s="126"/>
      <c r="G62" s="126"/>
      <c r="H62" s="184"/>
      <c r="I62" s="127"/>
      <c r="J62" s="166" t="s">
        <v>109</v>
      </c>
      <c r="K62" s="166">
        <v>10</v>
      </c>
      <c r="L62" s="51" t="str">
        <f t="shared" ref="L62" si="40">IF(K62,"公斤","")</f>
        <v>公斤</v>
      </c>
      <c r="M62" s="166" t="s">
        <v>172</v>
      </c>
      <c r="N62" s="166">
        <v>9</v>
      </c>
      <c r="O62" s="51" t="str">
        <f t="shared" ref="O62" si="41">IF(N62,"公斤","")</f>
        <v>公斤</v>
      </c>
      <c r="P62" s="166" t="s">
        <v>248</v>
      </c>
      <c r="Q62" s="166">
        <v>6</v>
      </c>
      <c r="R62" s="51" t="str">
        <f t="shared" ref="R62" si="42">IF(Q62,"公斤","")</f>
        <v>公斤</v>
      </c>
      <c r="S62" s="153" t="s">
        <v>132</v>
      </c>
      <c r="T62" s="153">
        <v>7</v>
      </c>
      <c r="U62" s="51" t="str">
        <f t="shared" ref="U62" si="43">IF(T62,"公斤","")</f>
        <v>公斤</v>
      </c>
      <c r="V62" s="166" t="s">
        <v>157</v>
      </c>
      <c r="W62" s="166">
        <v>0.5</v>
      </c>
      <c r="X62" s="51" t="str">
        <f t="shared" ref="X62" si="44">IF(W62,"公斤","")</f>
        <v>公斤</v>
      </c>
      <c r="Y62" s="114" t="s">
        <v>106</v>
      </c>
      <c r="Z62" s="100" t="s">
        <v>149</v>
      </c>
      <c r="AA62" s="153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197"/>
      <c r="B63" s="125"/>
      <c r="C63" s="185"/>
      <c r="D63" s="126"/>
      <c r="E63" s="183"/>
      <c r="F63" s="126"/>
      <c r="G63" s="126"/>
      <c r="H63" s="186"/>
      <c r="I63" s="127"/>
      <c r="J63" s="166" t="s">
        <v>202</v>
      </c>
      <c r="K63" s="166">
        <v>0.1</v>
      </c>
      <c r="L63" s="51" t="str">
        <f t="shared" si="25"/>
        <v>公斤</v>
      </c>
      <c r="M63" s="166" t="s">
        <v>174</v>
      </c>
      <c r="N63" s="166">
        <v>3</v>
      </c>
      <c r="O63" s="51" t="str">
        <f t="shared" si="26"/>
        <v>公斤</v>
      </c>
      <c r="P63" s="166"/>
      <c r="Q63" s="166"/>
      <c r="R63" s="51" t="str">
        <f t="shared" si="27"/>
        <v/>
      </c>
      <c r="S63" s="148" t="s">
        <v>130</v>
      </c>
      <c r="T63" s="148">
        <v>0.05</v>
      </c>
      <c r="U63" s="51" t="str">
        <f t="shared" si="28"/>
        <v>公斤</v>
      </c>
      <c r="V63" s="166" t="s">
        <v>159</v>
      </c>
      <c r="W63" s="166">
        <v>0.1</v>
      </c>
      <c r="X63" s="51" t="str">
        <f t="shared" si="29"/>
        <v>公斤</v>
      </c>
      <c r="Y63" s="132"/>
      <c r="Z63" s="100"/>
      <c r="AA63" s="153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197"/>
      <c r="B64" s="125"/>
      <c r="C64" s="126"/>
      <c r="D64" s="126"/>
      <c r="E64" s="183"/>
      <c r="F64" s="126"/>
      <c r="G64" s="126"/>
      <c r="H64" s="184"/>
      <c r="I64" s="127"/>
      <c r="J64" s="166"/>
      <c r="K64" s="166"/>
      <c r="L64" s="51" t="str">
        <f t="shared" si="25"/>
        <v/>
      </c>
      <c r="M64" s="166" t="s">
        <v>112</v>
      </c>
      <c r="N64" s="166">
        <v>0.5</v>
      </c>
      <c r="O64" s="51" t="str">
        <f t="shared" si="26"/>
        <v>公斤</v>
      </c>
      <c r="P64" s="166"/>
      <c r="Q64" s="166"/>
      <c r="R64" s="51" t="str">
        <f t="shared" si="27"/>
        <v/>
      </c>
      <c r="S64" s="153"/>
      <c r="T64" s="153"/>
      <c r="U64" s="51" t="str">
        <f t="shared" si="28"/>
        <v/>
      </c>
      <c r="V64" s="166" t="s">
        <v>115</v>
      </c>
      <c r="W64" s="166">
        <v>0.1</v>
      </c>
      <c r="X64" s="51" t="str">
        <f t="shared" si="29"/>
        <v>公斤</v>
      </c>
      <c r="Y64" s="132"/>
      <c r="Z64" s="100"/>
      <c r="AA64" s="153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197"/>
      <c r="B65" s="125"/>
      <c r="C65" s="126"/>
      <c r="D65" s="126"/>
      <c r="E65" s="183"/>
      <c r="F65" s="126"/>
      <c r="G65" s="126"/>
      <c r="H65" s="184"/>
      <c r="I65" s="127"/>
      <c r="J65" s="166"/>
      <c r="K65" s="166"/>
      <c r="L65" s="51" t="str">
        <f t="shared" si="25"/>
        <v/>
      </c>
      <c r="M65" s="166" t="s">
        <v>224</v>
      </c>
      <c r="N65" s="166"/>
      <c r="O65" s="51" t="str">
        <f t="shared" si="26"/>
        <v/>
      </c>
      <c r="P65" s="166"/>
      <c r="Q65" s="166"/>
      <c r="R65" s="51" t="str">
        <f t="shared" si="27"/>
        <v/>
      </c>
      <c r="S65" s="153"/>
      <c r="T65" s="153"/>
      <c r="U65" s="51" t="str">
        <f t="shared" si="28"/>
        <v/>
      </c>
      <c r="V65" s="166" t="s">
        <v>175</v>
      </c>
      <c r="W65" s="166">
        <v>0.05</v>
      </c>
      <c r="X65" s="51" t="str">
        <f t="shared" si="29"/>
        <v>公斤</v>
      </c>
      <c r="Y65" s="132"/>
      <c r="Z65" s="100"/>
      <c r="AA65" s="153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197"/>
      <c r="B66" s="125"/>
      <c r="C66" s="126"/>
      <c r="D66" s="126"/>
      <c r="E66" s="183"/>
      <c r="F66" s="126"/>
      <c r="G66" s="126"/>
      <c r="H66" s="184"/>
      <c r="I66" s="127"/>
      <c r="J66" s="166"/>
      <c r="K66" s="166"/>
      <c r="L66" s="51" t="str">
        <f t="shared" si="25"/>
        <v/>
      </c>
      <c r="M66" s="166" t="s">
        <v>151</v>
      </c>
      <c r="N66" s="166"/>
      <c r="O66" s="51" t="str">
        <f t="shared" si="26"/>
        <v/>
      </c>
      <c r="P66" s="166"/>
      <c r="Q66" s="166"/>
      <c r="R66" s="51" t="str">
        <f t="shared" si="27"/>
        <v/>
      </c>
      <c r="S66" s="153"/>
      <c r="T66" s="153"/>
      <c r="U66" s="51" t="str">
        <f t="shared" si="28"/>
        <v/>
      </c>
      <c r="V66" s="166" t="s">
        <v>168</v>
      </c>
      <c r="W66" s="166">
        <v>2.5</v>
      </c>
      <c r="X66" s="51" t="str">
        <f t="shared" si="29"/>
        <v>公斤</v>
      </c>
      <c r="Y66" s="132"/>
      <c r="Z66" s="100"/>
      <c r="AA66" s="153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198"/>
      <c r="B67" s="144"/>
      <c r="C67" s="187"/>
      <c r="D67" s="187"/>
      <c r="E67" s="188"/>
      <c r="F67" s="187"/>
      <c r="G67" s="187"/>
      <c r="H67" s="189"/>
      <c r="I67" s="190"/>
      <c r="J67" s="199"/>
      <c r="K67" s="199"/>
      <c r="L67" s="142" t="str">
        <f t="shared" si="25"/>
        <v/>
      </c>
      <c r="M67" s="199"/>
      <c r="N67" s="199"/>
      <c r="O67" s="142" t="str">
        <f t="shared" si="26"/>
        <v/>
      </c>
      <c r="P67" s="199"/>
      <c r="Q67" s="199"/>
      <c r="R67" s="142" t="str">
        <f t="shared" si="27"/>
        <v/>
      </c>
      <c r="S67" s="191"/>
      <c r="T67" s="191"/>
      <c r="U67" s="142" t="str">
        <f t="shared" si="28"/>
        <v/>
      </c>
      <c r="V67" s="199"/>
      <c r="W67" s="199"/>
      <c r="X67" s="142" t="str">
        <f t="shared" si="29"/>
        <v/>
      </c>
      <c r="Y67" s="143"/>
      <c r="Z67" s="101"/>
      <c r="AA67" s="153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196" t="s">
        <v>190</v>
      </c>
      <c r="B68" s="125" t="s">
        <v>170</v>
      </c>
      <c r="C68" s="185">
        <v>5</v>
      </c>
      <c r="D68" s="126">
        <v>2</v>
      </c>
      <c r="E68" s="183">
        <v>1.7</v>
      </c>
      <c r="F68" s="126">
        <v>0</v>
      </c>
      <c r="G68" s="126">
        <v>0</v>
      </c>
      <c r="H68" s="186">
        <v>2.4</v>
      </c>
      <c r="I68" s="127">
        <v>661.1</v>
      </c>
      <c r="J68" s="273" t="s">
        <v>165</v>
      </c>
      <c r="K68" s="274"/>
      <c r="L68" s="128"/>
      <c r="M68" s="273" t="s">
        <v>225</v>
      </c>
      <c r="N68" s="274"/>
      <c r="O68" s="128"/>
      <c r="P68" s="273" t="s">
        <v>249</v>
      </c>
      <c r="Q68" s="274"/>
      <c r="R68" s="128"/>
      <c r="S68" s="181" t="s">
        <v>132</v>
      </c>
      <c r="T68" s="181"/>
      <c r="U68" s="128"/>
      <c r="V68" s="279" t="s">
        <v>353</v>
      </c>
      <c r="W68" s="280"/>
      <c r="X68" s="128"/>
      <c r="Y68" s="141" t="s">
        <v>106</v>
      </c>
      <c r="Z68" s="182"/>
      <c r="AA68" s="131"/>
      <c r="AB68" s="104" t="str">
        <f>A68</f>
        <v>c1</v>
      </c>
      <c r="AC68" s="58" t="str">
        <f>J68</f>
        <v>白米飯</v>
      </c>
      <c r="AD68" s="58" t="str">
        <f>J69&amp;" "&amp;J70&amp;" "&amp;J71&amp;" "&amp;J72&amp;" "&amp;J73&amp;" "&amp;J74</f>
        <v xml:space="preserve">米     </v>
      </c>
      <c r="AE68" s="58" t="str">
        <f>M68</f>
        <v>黑椒豬柳</v>
      </c>
      <c r="AF68" s="58" t="str">
        <f>M69&amp;" "&amp;M70&amp;" "&amp;M71&amp;" "&amp;M72&amp;" "&amp;M73&amp;" "&amp;M74</f>
        <v xml:space="preserve">豬後腿肉 洋蔥 胡蘿蔔 黑胡椒粒  </v>
      </c>
      <c r="AG68" s="58" t="str">
        <f>P68</f>
        <v>蛋香刈薯</v>
      </c>
      <c r="AH68" s="58" t="str">
        <f>P69&amp;" "&amp;P70&amp;" "&amp;P71&amp;" "&amp;P72&amp;" "&amp;P73&amp;" "&amp;P74</f>
        <v xml:space="preserve">雞蛋 刈薯 胡蘿蔔 大蒜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菇菇湯</v>
      </c>
      <c r="AN68" s="58" t="str">
        <f>V69&amp;" "&amp;V70&amp;" "&amp;V71&amp;" "&amp;V72&amp;" "&amp;V73&amp;" "&amp;V74</f>
        <v xml:space="preserve">金針菇 杏鮑菇 薑 軟骨丁  </v>
      </c>
      <c r="AO68" s="84" t="str">
        <f>Y68</f>
        <v>點心</v>
      </c>
      <c r="AP68" s="84">
        <f>Z68</f>
        <v>0</v>
      </c>
      <c r="AQ68" s="92">
        <f>C68</f>
        <v>5</v>
      </c>
      <c r="AR68" s="92">
        <f>H68</f>
        <v>2.4</v>
      </c>
      <c r="AS68" s="92">
        <f>E68</f>
        <v>1.7</v>
      </c>
      <c r="AT68" s="92">
        <f>D68</f>
        <v>2</v>
      </c>
      <c r="AU68" s="92">
        <f>F68</f>
        <v>0</v>
      </c>
      <c r="AV68" s="92">
        <f>G68</f>
        <v>0</v>
      </c>
      <c r="AW68" s="92">
        <f>I68</f>
        <v>661.1</v>
      </c>
    </row>
    <row r="69" spans="1:49" ht="16.5">
      <c r="A69" s="197"/>
      <c r="B69" s="125"/>
      <c r="C69" s="126"/>
      <c r="D69" s="126"/>
      <c r="E69" s="183"/>
      <c r="F69" s="126"/>
      <c r="G69" s="126"/>
      <c r="H69" s="184"/>
      <c r="I69" s="127"/>
      <c r="J69" s="166" t="s">
        <v>109</v>
      </c>
      <c r="K69" s="166">
        <v>10</v>
      </c>
      <c r="L69" s="51" t="str">
        <f t="shared" ref="L69" si="45">IF(K69,"公斤","")</f>
        <v>公斤</v>
      </c>
      <c r="M69" s="166" t="s">
        <v>110</v>
      </c>
      <c r="N69" s="166">
        <v>6</v>
      </c>
      <c r="O69" s="51" t="str">
        <f t="shared" ref="O69" si="46">IF(N69,"公斤","")</f>
        <v>公斤</v>
      </c>
      <c r="P69" s="166" t="s">
        <v>113</v>
      </c>
      <c r="Q69" s="166">
        <v>3</v>
      </c>
      <c r="R69" s="51" t="str">
        <f t="shared" ref="R69" si="47">IF(Q69,"公斤","")</f>
        <v>公斤</v>
      </c>
      <c r="S69" s="153" t="s">
        <v>132</v>
      </c>
      <c r="T69" s="153">
        <v>7</v>
      </c>
      <c r="U69" s="51" t="str">
        <f t="shared" ref="U69" si="48">IF(T69,"公斤","")</f>
        <v>公斤</v>
      </c>
      <c r="V69" s="166" t="s">
        <v>354</v>
      </c>
      <c r="W69" s="166">
        <v>1</v>
      </c>
      <c r="X69" s="51" t="str">
        <f t="shared" ref="X69" si="49">IF(W69,"公斤","")</f>
        <v>公斤</v>
      </c>
      <c r="Y69" s="114" t="s">
        <v>106</v>
      </c>
      <c r="Z69" s="100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197"/>
      <c r="B70" s="125"/>
      <c r="C70" s="185"/>
      <c r="D70" s="126"/>
      <c r="E70" s="183"/>
      <c r="F70" s="126"/>
      <c r="G70" s="126"/>
      <c r="H70" s="186"/>
      <c r="I70" s="127"/>
      <c r="J70" s="166"/>
      <c r="K70" s="166"/>
      <c r="L70" s="51" t="str">
        <f t="shared" si="15"/>
        <v/>
      </c>
      <c r="M70" s="166" t="s">
        <v>174</v>
      </c>
      <c r="N70" s="166">
        <v>2.5</v>
      </c>
      <c r="O70" s="51" t="str">
        <f t="shared" si="16"/>
        <v>公斤</v>
      </c>
      <c r="P70" s="166" t="s">
        <v>250</v>
      </c>
      <c r="Q70" s="166">
        <v>3</v>
      </c>
      <c r="R70" s="51" t="str">
        <f t="shared" si="17"/>
        <v>公斤</v>
      </c>
      <c r="S70" s="148" t="s">
        <v>130</v>
      </c>
      <c r="T70" s="148">
        <v>0.05</v>
      </c>
      <c r="U70" s="51" t="str">
        <f t="shared" si="18"/>
        <v>公斤</v>
      </c>
      <c r="V70" s="271" t="s">
        <v>355</v>
      </c>
      <c r="W70" s="271">
        <v>2.5</v>
      </c>
      <c r="X70" s="51" t="str">
        <f t="shared" si="19"/>
        <v>公斤</v>
      </c>
      <c r="Y70" s="132"/>
      <c r="Z70" s="100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197"/>
      <c r="B71" s="125"/>
      <c r="C71" s="126"/>
      <c r="D71" s="126"/>
      <c r="E71" s="183"/>
      <c r="F71" s="126"/>
      <c r="G71" s="126"/>
      <c r="H71" s="184"/>
      <c r="I71" s="127"/>
      <c r="J71" s="166"/>
      <c r="K71" s="166"/>
      <c r="L71" s="51" t="str">
        <f t="shared" si="15"/>
        <v/>
      </c>
      <c r="M71" s="166" t="s">
        <v>112</v>
      </c>
      <c r="N71" s="166">
        <v>0.5</v>
      </c>
      <c r="O71" s="51" t="str">
        <f t="shared" si="16"/>
        <v>公斤</v>
      </c>
      <c r="P71" s="166" t="s">
        <v>112</v>
      </c>
      <c r="Q71" s="166">
        <v>0.5</v>
      </c>
      <c r="R71" s="51" t="str">
        <f t="shared" si="17"/>
        <v>公斤</v>
      </c>
      <c r="S71" s="153"/>
      <c r="T71" s="153"/>
      <c r="U71" s="51" t="str">
        <f t="shared" si="18"/>
        <v/>
      </c>
      <c r="V71" s="166" t="s">
        <v>115</v>
      </c>
      <c r="W71" s="166">
        <v>0.05</v>
      </c>
      <c r="X71" s="51" t="str">
        <f t="shared" si="19"/>
        <v>公斤</v>
      </c>
      <c r="Y71" s="132"/>
      <c r="Z71" s="100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197"/>
      <c r="B72" s="125"/>
      <c r="C72" s="126"/>
      <c r="D72" s="126"/>
      <c r="E72" s="183"/>
      <c r="F72" s="126"/>
      <c r="G72" s="126"/>
      <c r="H72" s="184"/>
      <c r="I72" s="127"/>
      <c r="J72" s="166"/>
      <c r="K72" s="166"/>
      <c r="L72" s="51" t="str">
        <f t="shared" si="15"/>
        <v/>
      </c>
      <c r="M72" s="166" t="s">
        <v>226</v>
      </c>
      <c r="N72" s="166"/>
      <c r="O72" s="51" t="str">
        <f t="shared" si="16"/>
        <v/>
      </c>
      <c r="P72" s="166" t="s">
        <v>111</v>
      </c>
      <c r="Q72" s="166">
        <v>0.05</v>
      </c>
      <c r="R72" s="51" t="str">
        <f t="shared" si="17"/>
        <v>公斤</v>
      </c>
      <c r="S72" s="153"/>
      <c r="T72" s="153"/>
      <c r="U72" s="51" t="str">
        <f t="shared" si="18"/>
        <v/>
      </c>
      <c r="V72" s="271" t="s">
        <v>351</v>
      </c>
      <c r="W72" s="271">
        <v>1</v>
      </c>
      <c r="X72" s="51" t="str">
        <f t="shared" si="19"/>
        <v>公斤</v>
      </c>
      <c r="Y72" s="132"/>
      <c r="Z72" s="100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197"/>
      <c r="B73" s="125"/>
      <c r="C73" s="126"/>
      <c r="D73" s="126"/>
      <c r="E73" s="183"/>
      <c r="F73" s="126"/>
      <c r="G73" s="126"/>
      <c r="H73" s="184"/>
      <c r="I73" s="127"/>
      <c r="J73" s="166"/>
      <c r="K73" s="166"/>
      <c r="L73" s="51" t="str">
        <f t="shared" si="15"/>
        <v/>
      </c>
      <c r="M73" s="166"/>
      <c r="N73" s="166"/>
      <c r="O73" s="51" t="str">
        <f t="shared" si="16"/>
        <v/>
      </c>
      <c r="P73" s="166"/>
      <c r="Q73" s="166"/>
      <c r="R73" s="51" t="str">
        <f t="shared" si="17"/>
        <v/>
      </c>
      <c r="S73" s="153"/>
      <c r="T73" s="153"/>
      <c r="U73" s="51" t="str">
        <f t="shared" si="18"/>
        <v/>
      </c>
      <c r="V73" s="166"/>
      <c r="W73" s="166"/>
      <c r="X73" s="51" t="str">
        <f t="shared" si="19"/>
        <v/>
      </c>
      <c r="Y73" s="132"/>
      <c r="Z73" s="100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198"/>
      <c r="B74" s="144"/>
      <c r="C74" s="187"/>
      <c r="D74" s="187"/>
      <c r="E74" s="188"/>
      <c r="F74" s="187"/>
      <c r="G74" s="187"/>
      <c r="H74" s="189"/>
      <c r="I74" s="190"/>
      <c r="J74" s="199"/>
      <c r="K74" s="199"/>
      <c r="L74" s="142" t="str">
        <f t="shared" si="15"/>
        <v/>
      </c>
      <c r="M74" s="199"/>
      <c r="N74" s="199"/>
      <c r="O74" s="142" t="str">
        <f t="shared" si="16"/>
        <v/>
      </c>
      <c r="P74" s="199"/>
      <c r="Q74" s="199"/>
      <c r="R74" s="142" t="str">
        <f t="shared" si="17"/>
        <v/>
      </c>
      <c r="S74" s="191"/>
      <c r="T74" s="191"/>
      <c r="U74" s="142" t="str">
        <f t="shared" si="18"/>
        <v/>
      </c>
      <c r="V74" s="199"/>
      <c r="W74" s="199"/>
      <c r="X74" s="142" t="str">
        <f t="shared" si="19"/>
        <v/>
      </c>
      <c r="Y74" s="143"/>
      <c r="Z74" s="101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196" t="s">
        <v>191</v>
      </c>
      <c r="B75" s="125" t="s">
        <v>170</v>
      </c>
      <c r="C75" s="185">
        <v>5.0999999999999996</v>
      </c>
      <c r="D75" s="126">
        <v>2</v>
      </c>
      <c r="E75" s="183">
        <v>1.9</v>
      </c>
      <c r="F75" s="126">
        <v>0</v>
      </c>
      <c r="G75" s="126">
        <v>0</v>
      </c>
      <c r="H75" s="186">
        <v>2.2000000000000002</v>
      </c>
      <c r="I75" s="127">
        <v>656.7</v>
      </c>
      <c r="J75" s="273" t="s">
        <v>196</v>
      </c>
      <c r="K75" s="274"/>
      <c r="L75" s="128"/>
      <c r="M75" s="273" t="s">
        <v>227</v>
      </c>
      <c r="N75" s="274"/>
      <c r="O75" s="128"/>
      <c r="P75" s="273" t="s">
        <v>251</v>
      </c>
      <c r="Q75" s="274"/>
      <c r="R75" s="128"/>
      <c r="S75" s="181" t="s">
        <v>132</v>
      </c>
      <c r="T75" s="181"/>
      <c r="U75" s="128"/>
      <c r="V75" s="273" t="s">
        <v>177</v>
      </c>
      <c r="W75" s="274"/>
      <c r="X75" s="128"/>
      <c r="Y75" s="141" t="s">
        <v>106</v>
      </c>
      <c r="Z75" s="182"/>
      <c r="AA75" s="131" t="s">
        <v>149</v>
      </c>
      <c r="AB75" s="104" t="str">
        <f>A75</f>
        <v>c2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金黃魚排</v>
      </c>
      <c r="AF75" s="58" t="str">
        <f>M76&amp;" "&amp;M77&amp;" "&amp;M78&amp;" "&amp;M79&amp;" "&amp;M80&amp;" "&amp;M81</f>
        <v xml:space="preserve">魚排     </v>
      </c>
      <c r="AG75" s="58" t="str">
        <f>P75</f>
        <v>白菜滷</v>
      </c>
      <c r="AH75" s="58" t="str">
        <f>P76&amp;" "&amp;P77&amp;" "&amp;P78&amp;" "&amp;P79&amp;" "&amp;P80&amp;" "&amp;P81</f>
        <v>大蒜 結球白菜 冷凍玉米筍 乾香菇 胡蘿蔔 豬後腿肉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紫菜蛋花湯</v>
      </c>
      <c r="AN75" s="58" t="str">
        <f>V76&amp;" "&amp;V77&amp;" "&amp;V78&amp;" "&amp;V79&amp;" "&amp;V80&amp;" "&amp;V81</f>
        <v xml:space="preserve">紫菜 雞蛋 薑   </v>
      </c>
      <c r="AO75" s="84" t="str">
        <f>Y75</f>
        <v>點心</v>
      </c>
      <c r="AP75" s="84">
        <f>Z75</f>
        <v>0</v>
      </c>
      <c r="AQ75" s="92">
        <f>C75</f>
        <v>5.0999999999999996</v>
      </c>
      <c r="AR75" s="92">
        <f>H75</f>
        <v>2.2000000000000002</v>
      </c>
      <c r="AS75" s="92">
        <f>E75</f>
        <v>1.9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656.7</v>
      </c>
    </row>
    <row r="76" spans="1:49" ht="16.5">
      <c r="A76" s="197"/>
      <c r="B76" s="125"/>
      <c r="C76" s="126"/>
      <c r="D76" s="126"/>
      <c r="E76" s="183"/>
      <c r="F76" s="126"/>
      <c r="G76" s="126"/>
      <c r="H76" s="184"/>
      <c r="I76" s="127"/>
      <c r="J76" s="166" t="s">
        <v>109</v>
      </c>
      <c r="K76" s="166">
        <v>7</v>
      </c>
      <c r="L76" s="51" t="str">
        <f t="shared" ref="L76" si="50">IF(K76,"公斤","")</f>
        <v>公斤</v>
      </c>
      <c r="M76" s="166" t="s">
        <v>228</v>
      </c>
      <c r="N76" s="166">
        <v>6.5</v>
      </c>
      <c r="O76" s="51" t="str">
        <f t="shared" ref="O76" si="51">IF(N76,"公斤","")</f>
        <v>公斤</v>
      </c>
      <c r="P76" s="166" t="s">
        <v>111</v>
      </c>
      <c r="Q76" s="166">
        <v>0.05</v>
      </c>
      <c r="R76" s="51" t="str">
        <f t="shared" ref="R76" si="52">IF(Q76,"公斤","")</f>
        <v>公斤</v>
      </c>
      <c r="S76" s="153" t="s">
        <v>132</v>
      </c>
      <c r="T76" s="153">
        <v>7</v>
      </c>
      <c r="U76" s="51" t="str">
        <f t="shared" ref="U76" si="53">IF(T76,"公斤","")</f>
        <v>公斤</v>
      </c>
      <c r="V76" s="166" t="s">
        <v>270</v>
      </c>
      <c r="W76" s="166">
        <v>0.7</v>
      </c>
      <c r="X76" s="51" t="str">
        <f t="shared" ref="X76" si="54">IF(W76,"公斤","")</f>
        <v>公斤</v>
      </c>
      <c r="Y76" s="114" t="s">
        <v>106</v>
      </c>
      <c r="Z76" s="100"/>
      <c r="AA76" s="129" t="s">
        <v>149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197"/>
      <c r="B77" s="125"/>
      <c r="C77" s="185"/>
      <c r="D77" s="126"/>
      <c r="E77" s="183"/>
      <c r="F77" s="126"/>
      <c r="G77" s="126"/>
      <c r="H77" s="186"/>
      <c r="I77" s="127"/>
      <c r="J77" s="166" t="s">
        <v>197</v>
      </c>
      <c r="K77" s="166">
        <v>3</v>
      </c>
      <c r="L77" s="51" t="str">
        <f t="shared" si="20"/>
        <v>公斤</v>
      </c>
      <c r="M77" s="166"/>
      <c r="N77" s="166"/>
      <c r="O77" s="51" t="str">
        <f t="shared" si="21"/>
        <v/>
      </c>
      <c r="P77" s="166" t="s">
        <v>171</v>
      </c>
      <c r="Q77" s="166">
        <v>6.5</v>
      </c>
      <c r="R77" s="51" t="str">
        <f t="shared" si="22"/>
        <v>公斤</v>
      </c>
      <c r="S77" s="148" t="s">
        <v>130</v>
      </c>
      <c r="T77" s="148">
        <v>0.05</v>
      </c>
      <c r="U77" s="51" t="str">
        <f t="shared" si="23"/>
        <v>公斤</v>
      </c>
      <c r="V77" s="166" t="s">
        <v>113</v>
      </c>
      <c r="W77" s="166">
        <v>0.7</v>
      </c>
      <c r="X77" s="51" t="str">
        <f t="shared" si="24"/>
        <v>公斤</v>
      </c>
      <c r="Y77" s="132"/>
      <c r="Z77" s="100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197"/>
      <c r="B78" s="125"/>
      <c r="C78" s="126"/>
      <c r="D78" s="126"/>
      <c r="E78" s="183"/>
      <c r="F78" s="126"/>
      <c r="G78" s="126"/>
      <c r="H78" s="184"/>
      <c r="I78" s="127"/>
      <c r="J78" s="166"/>
      <c r="K78" s="166"/>
      <c r="L78" s="51" t="str">
        <f t="shared" si="20"/>
        <v/>
      </c>
      <c r="M78" s="166"/>
      <c r="N78" s="166"/>
      <c r="O78" s="51" t="str">
        <f t="shared" si="21"/>
        <v/>
      </c>
      <c r="P78" s="166" t="s">
        <v>252</v>
      </c>
      <c r="Q78" s="166">
        <v>1</v>
      </c>
      <c r="R78" s="51" t="str">
        <f t="shared" si="22"/>
        <v>公斤</v>
      </c>
      <c r="S78" s="153"/>
      <c r="T78" s="153"/>
      <c r="U78" s="51" t="str">
        <f t="shared" si="23"/>
        <v/>
      </c>
      <c r="V78" s="166" t="s">
        <v>115</v>
      </c>
      <c r="W78" s="166">
        <v>0.05</v>
      </c>
      <c r="X78" s="51" t="str">
        <f t="shared" si="24"/>
        <v>公斤</v>
      </c>
      <c r="Y78" s="132"/>
      <c r="Z78" s="100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197"/>
      <c r="B79" s="125"/>
      <c r="C79" s="126"/>
      <c r="D79" s="126"/>
      <c r="E79" s="183"/>
      <c r="F79" s="126"/>
      <c r="G79" s="126"/>
      <c r="H79" s="184"/>
      <c r="I79" s="127"/>
      <c r="J79" s="166"/>
      <c r="K79" s="166"/>
      <c r="L79" s="51" t="str">
        <f t="shared" si="20"/>
        <v/>
      </c>
      <c r="M79" s="166"/>
      <c r="N79" s="166"/>
      <c r="O79" s="51" t="str">
        <f t="shared" si="21"/>
        <v/>
      </c>
      <c r="P79" s="166" t="s">
        <v>152</v>
      </c>
      <c r="Q79" s="166">
        <v>0.01</v>
      </c>
      <c r="R79" s="51" t="str">
        <f t="shared" si="22"/>
        <v>公斤</v>
      </c>
      <c r="S79" s="153"/>
      <c r="T79" s="153"/>
      <c r="U79" s="51" t="str">
        <f t="shared" si="23"/>
        <v/>
      </c>
      <c r="V79" s="166"/>
      <c r="W79" s="166"/>
      <c r="X79" s="51" t="str">
        <f t="shared" si="24"/>
        <v/>
      </c>
      <c r="Y79" s="132"/>
      <c r="Z79" s="100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197"/>
      <c r="B80" s="125"/>
      <c r="C80" s="126"/>
      <c r="D80" s="126"/>
      <c r="E80" s="183"/>
      <c r="F80" s="126"/>
      <c r="G80" s="126"/>
      <c r="H80" s="184"/>
      <c r="I80" s="127"/>
      <c r="J80" s="166"/>
      <c r="K80" s="166"/>
      <c r="L80" s="51" t="str">
        <f t="shared" si="20"/>
        <v/>
      </c>
      <c r="M80" s="166"/>
      <c r="N80" s="166"/>
      <c r="O80" s="51" t="str">
        <f t="shared" si="21"/>
        <v/>
      </c>
      <c r="P80" s="166" t="s">
        <v>112</v>
      </c>
      <c r="Q80" s="166">
        <v>0.5</v>
      </c>
      <c r="R80" s="51" t="str">
        <f t="shared" si="22"/>
        <v>公斤</v>
      </c>
      <c r="S80" s="153"/>
      <c r="T80" s="153"/>
      <c r="U80" s="51" t="str">
        <f t="shared" si="23"/>
        <v/>
      </c>
      <c r="V80" s="166"/>
      <c r="W80" s="166"/>
      <c r="X80" s="51" t="str">
        <f t="shared" si="24"/>
        <v/>
      </c>
      <c r="Y80" s="132"/>
      <c r="Z80" s="100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198"/>
      <c r="B81" s="144"/>
      <c r="C81" s="187"/>
      <c r="D81" s="187"/>
      <c r="E81" s="188"/>
      <c r="F81" s="187"/>
      <c r="G81" s="187"/>
      <c r="H81" s="189"/>
      <c r="I81" s="190"/>
      <c r="J81" s="199"/>
      <c r="K81" s="199"/>
      <c r="L81" s="142" t="str">
        <f t="shared" si="20"/>
        <v/>
      </c>
      <c r="M81" s="199"/>
      <c r="N81" s="199"/>
      <c r="O81" s="142" t="str">
        <f t="shared" si="21"/>
        <v/>
      </c>
      <c r="P81" s="199" t="s">
        <v>110</v>
      </c>
      <c r="Q81" s="199">
        <v>0.7</v>
      </c>
      <c r="R81" s="142" t="str">
        <f t="shared" si="22"/>
        <v>公斤</v>
      </c>
      <c r="S81" s="191"/>
      <c r="T81" s="191"/>
      <c r="U81" s="142" t="str">
        <f t="shared" si="23"/>
        <v/>
      </c>
      <c r="V81" s="199"/>
      <c r="W81" s="199"/>
      <c r="X81" s="142" t="str">
        <f t="shared" si="24"/>
        <v/>
      </c>
      <c r="Y81" s="143"/>
      <c r="Z81" s="101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196" t="s">
        <v>192</v>
      </c>
      <c r="B82" s="125" t="s">
        <v>170</v>
      </c>
      <c r="C82" s="185">
        <v>3.3</v>
      </c>
      <c r="D82" s="126">
        <v>2</v>
      </c>
      <c r="E82" s="183">
        <v>1.5</v>
      </c>
      <c r="F82" s="126">
        <v>0</v>
      </c>
      <c r="G82" s="126">
        <v>0</v>
      </c>
      <c r="H82" s="186">
        <v>2.4</v>
      </c>
      <c r="I82" s="127">
        <v>541.4</v>
      </c>
      <c r="J82" s="273" t="s">
        <v>203</v>
      </c>
      <c r="K82" s="274"/>
      <c r="L82" s="128"/>
      <c r="M82" s="273" t="s">
        <v>229</v>
      </c>
      <c r="N82" s="274"/>
      <c r="O82" s="128"/>
      <c r="P82" s="273" t="s">
        <v>253</v>
      </c>
      <c r="Q82" s="274"/>
      <c r="R82" s="128"/>
      <c r="S82" s="181" t="s">
        <v>132</v>
      </c>
      <c r="T82" s="181"/>
      <c r="U82" s="128"/>
      <c r="V82" s="273" t="s">
        <v>271</v>
      </c>
      <c r="W82" s="274"/>
      <c r="X82" s="128"/>
      <c r="Y82" s="141" t="s">
        <v>106</v>
      </c>
      <c r="Z82" s="182"/>
      <c r="AA82" s="131"/>
      <c r="AB82" s="104" t="str">
        <f>A82</f>
        <v>c3</v>
      </c>
      <c r="AC82" s="58" t="str">
        <f>J82</f>
        <v>刈包特餐</v>
      </c>
      <c r="AD82" s="58" t="str">
        <f>J83&amp;" "&amp;J84&amp;" "&amp;J85&amp;" "&amp;J86&amp;" "&amp;J87&amp;" "&amp;J88</f>
        <v xml:space="preserve">刈包     </v>
      </c>
      <c r="AE82" s="58" t="str">
        <f>M82</f>
        <v>香滷肉排</v>
      </c>
      <c r="AF82" s="58" t="str">
        <f>M83&amp;" "&amp;M84&amp;" "&amp;M85&amp;" "&amp;M86&amp;" "&amp;M87&amp;" "&amp;M88</f>
        <v xml:space="preserve">肉排 滷包    </v>
      </c>
      <c r="AG82" s="58" t="str">
        <f>P82</f>
        <v>刈包配料</v>
      </c>
      <c r="AH82" s="58" t="str">
        <f>P83&amp;" "&amp;P84&amp;" "&amp;P85&amp;" "&amp;P86&amp;" "&amp;P87&amp;" "&amp;P88</f>
        <v xml:space="preserve">豬後腿肉 洋蔥 胡蘿蔔 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魩仔魚粥</v>
      </c>
      <c r="AN82" s="58" t="str">
        <f>V83&amp;" "&amp;V84&amp;" "&amp;V85&amp;" "&amp;V86&amp;" "&amp;V87&amp;" "&amp;V88</f>
        <v>魩仔魚 糙米 芹菜 鯊魚 油蔥酥 時蔬</v>
      </c>
      <c r="AO82" s="84" t="str">
        <f>Y82</f>
        <v>點心</v>
      </c>
      <c r="AP82" s="84">
        <f>Z82</f>
        <v>0</v>
      </c>
      <c r="AQ82" s="92">
        <f>C82</f>
        <v>3.3</v>
      </c>
      <c r="AR82" s="92">
        <f>H82</f>
        <v>2.4</v>
      </c>
      <c r="AS82" s="92">
        <f>E82</f>
        <v>1.5</v>
      </c>
      <c r="AT82" s="92">
        <f>D82</f>
        <v>2</v>
      </c>
      <c r="AU82" s="92">
        <f>F82</f>
        <v>0</v>
      </c>
      <c r="AV82" s="92">
        <f>G82</f>
        <v>0</v>
      </c>
      <c r="AW82" s="92">
        <f>I82</f>
        <v>541.4</v>
      </c>
    </row>
    <row r="83" spans="1:49" ht="16.5">
      <c r="A83" s="197"/>
      <c r="B83" s="125"/>
      <c r="C83" s="126"/>
      <c r="D83" s="126"/>
      <c r="E83" s="183"/>
      <c r="F83" s="126"/>
      <c r="G83" s="126"/>
      <c r="H83" s="184"/>
      <c r="I83" s="127"/>
      <c r="J83" s="166" t="s">
        <v>204</v>
      </c>
      <c r="K83" s="166">
        <v>4</v>
      </c>
      <c r="L83" s="51" t="str">
        <f t="shared" ref="L83" si="55">IF(K83,"公斤","")</f>
        <v>公斤</v>
      </c>
      <c r="M83" s="166" t="s">
        <v>230</v>
      </c>
      <c r="N83" s="166">
        <v>6</v>
      </c>
      <c r="O83" s="51" t="str">
        <f t="shared" ref="O83" si="56">IF(N83,"公斤","")</f>
        <v>公斤</v>
      </c>
      <c r="P83" s="166" t="s">
        <v>221</v>
      </c>
      <c r="Q83" s="166">
        <v>1</v>
      </c>
      <c r="R83" s="51" t="str">
        <f t="shared" ref="R83" si="57">IF(Q83,"公斤","")</f>
        <v>公斤</v>
      </c>
      <c r="S83" s="153" t="s">
        <v>132</v>
      </c>
      <c r="T83" s="153">
        <v>7</v>
      </c>
      <c r="U83" s="51" t="str">
        <f t="shared" ref="U83" si="58">IF(T83,"公斤","")</f>
        <v>公斤</v>
      </c>
      <c r="V83" s="166" t="s">
        <v>272</v>
      </c>
      <c r="W83" s="166">
        <v>0.5</v>
      </c>
      <c r="X83" s="51" t="str">
        <f t="shared" ref="X83" si="59">IF(W83,"公斤","")</f>
        <v>公斤</v>
      </c>
      <c r="Y83" s="114" t="s">
        <v>106</v>
      </c>
      <c r="Z83" s="100"/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197"/>
      <c r="B84" s="125"/>
      <c r="C84" s="185"/>
      <c r="D84" s="126"/>
      <c r="E84" s="183"/>
      <c r="F84" s="126"/>
      <c r="G84" s="126"/>
      <c r="H84" s="186"/>
      <c r="I84" s="127"/>
      <c r="J84" s="166"/>
      <c r="K84" s="166"/>
      <c r="L84" s="51" t="str">
        <f t="shared" si="25"/>
        <v/>
      </c>
      <c r="M84" s="166" t="s">
        <v>160</v>
      </c>
      <c r="N84" s="166"/>
      <c r="O84" s="51" t="str">
        <f t="shared" si="26"/>
        <v/>
      </c>
      <c r="P84" s="166" t="s">
        <v>254</v>
      </c>
      <c r="Q84" s="166">
        <v>4.5</v>
      </c>
      <c r="R84" s="51" t="str">
        <f t="shared" si="27"/>
        <v>公斤</v>
      </c>
      <c r="S84" s="148" t="s">
        <v>130</v>
      </c>
      <c r="T84" s="148">
        <v>0.05</v>
      </c>
      <c r="U84" s="51" t="str">
        <f t="shared" si="28"/>
        <v>公斤</v>
      </c>
      <c r="V84" s="166" t="s">
        <v>139</v>
      </c>
      <c r="W84" s="166">
        <v>4</v>
      </c>
      <c r="X84" s="51" t="str">
        <f t="shared" si="29"/>
        <v>公斤</v>
      </c>
      <c r="Y84" s="132"/>
      <c r="Z84" s="100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197"/>
      <c r="B85" s="125"/>
      <c r="C85" s="126"/>
      <c r="D85" s="126"/>
      <c r="E85" s="183"/>
      <c r="F85" s="126"/>
      <c r="G85" s="126"/>
      <c r="H85" s="184"/>
      <c r="I85" s="127"/>
      <c r="J85" s="166"/>
      <c r="K85" s="166"/>
      <c r="L85" s="51" t="str">
        <f t="shared" si="25"/>
        <v/>
      </c>
      <c r="M85" s="166"/>
      <c r="N85" s="166"/>
      <c r="O85" s="51" t="str">
        <f t="shared" si="26"/>
        <v/>
      </c>
      <c r="P85" s="166" t="s">
        <v>129</v>
      </c>
      <c r="Q85" s="166">
        <v>0.5</v>
      </c>
      <c r="R85" s="51" t="str">
        <f t="shared" si="27"/>
        <v>公斤</v>
      </c>
      <c r="S85" s="153"/>
      <c r="T85" s="153"/>
      <c r="U85" s="51" t="str">
        <f t="shared" si="28"/>
        <v/>
      </c>
      <c r="V85" s="166" t="s">
        <v>273</v>
      </c>
      <c r="W85" s="166">
        <v>0.5</v>
      </c>
      <c r="X85" s="51" t="str">
        <f t="shared" si="29"/>
        <v>公斤</v>
      </c>
      <c r="Y85" s="132"/>
      <c r="Z85" s="100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197"/>
      <c r="B86" s="125"/>
      <c r="C86" s="126"/>
      <c r="D86" s="126"/>
      <c r="E86" s="183"/>
      <c r="F86" s="126"/>
      <c r="G86" s="126"/>
      <c r="H86" s="184"/>
      <c r="I86" s="127"/>
      <c r="J86" s="166"/>
      <c r="K86" s="166"/>
      <c r="L86" s="51" t="str">
        <f t="shared" si="25"/>
        <v/>
      </c>
      <c r="M86" s="166"/>
      <c r="N86" s="166"/>
      <c r="O86" s="51" t="str">
        <f t="shared" si="26"/>
        <v/>
      </c>
      <c r="P86" s="166"/>
      <c r="Q86" s="166"/>
      <c r="R86" s="51" t="str">
        <f t="shared" si="27"/>
        <v/>
      </c>
      <c r="S86" s="153"/>
      <c r="T86" s="153"/>
      <c r="U86" s="51" t="str">
        <f t="shared" si="28"/>
        <v/>
      </c>
      <c r="V86" s="166" t="s">
        <v>274</v>
      </c>
      <c r="W86" s="166">
        <v>1</v>
      </c>
      <c r="X86" s="51" t="str">
        <f t="shared" si="29"/>
        <v>公斤</v>
      </c>
      <c r="Y86" s="132"/>
      <c r="Z86" s="100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197"/>
      <c r="B87" s="125"/>
      <c r="C87" s="126"/>
      <c r="D87" s="126"/>
      <c r="E87" s="183"/>
      <c r="F87" s="126"/>
      <c r="G87" s="126"/>
      <c r="H87" s="184"/>
      <c r="I87" s="127"/>
      <c r="J87" s="166"/>
      <c r="K87" s="166"/>
      <c r="L87" s="51" t="str">
        <f t="shared" si="25"/>
        <v/>
      </c>
      <c r="M87" s="166"/>
      <c r="N87" s="166"/>
      <c r="O87" s="51" t="str">
        <f t="shared" si="26"/>
        <v/>
      </c>
      <c r="P87" s="166"/>
      <c r="Q87" s="166"/>
      <c r="R87" s="51" t="str">
        <f t="shared" si="27"/>
        <v/>
      </c>
      <c r="S87" s="153"/>
      <c r="T87" s="153"/>
      <c r="U87" s="51" t="str">
        <f t="shared" si="28"/>
        <v/>
      </c>
      <c r="V87" s="166" t="s">
        <v>275</v>
      </c>
      <c r="W87" s="166"/>
      <c r="X87" s="51" t="str">
        <f t="shared" si="29"/>
        <v/>
      </c>
      <c r="Y87" s="132"/>
      <c r="Z87" s="100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198"/>
      <c r="B88" s="144"/>
      <c r="C88" s="187"/>
      <c r="D88" s="187"/>
      <c r="E88" s="188"/>
      <c r="F88" s="187"/>
      <c r="G88" s="187"/>
      <c r="H88" s="189"/>
      <c r="I88" s="190"/>
      <c r="J88" s="199"/>
      <c r="K88" s="199"/>
      <c r="L88" s="142" t="str">
        <f t="shared" si="25"/>
        <v/>
      </c>
      <c r="M88" s="199"/>
      <c r="N88" s="199"/>
      <c r="O88" s="142" t="str">
        <f t="shared" si="26"/>
        <v/>
      </c>
      <c r="P88" s="199"/>
      <c r="Q88" s="199"/>
      <c r="R88" s="142" t="str">
        <f t="shared" si="27"/>
        <v/>
      </c>
      <c r="S88" s="191"/>
      <c r="T88" s="191"/>
      <c r="U88" s="142" t="str">
        <f t="shared" si="28"/>
        <v/>
      </c>
      <c r="V88" s="199" t="s">
        <v>145</v>
      </c>
      <c r="W88" s="199">
        <v>2.5</v>
      </c>
      <c r="X88" s="142" t="str">
        <f t="shared" si="29"/>
        <v>公斤</v>
      </c>
      <c r="Y88" s="143"/>
      <c r="Z88" s="101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196" t="s">
        <v>193</v>
      </c>
      <c r="B89" s="125" t="s">
        <v>170</v>
      </c>
      <c r="C89" s="185">
        <v>7</v>
      </c>
      <c r="D89" s="126">
        <v>2</v>
      </c>
      <c r="E89" s="183">
        <v>1.5</v>
      </c>
      <c r="F89" s="126">
        <v>0</v>
      </c>
      <c r="G89" s="126">
        <v>0</v>
      </c>
      <c r="H89" s="186">
        <v>2.5</v>
      </c>
      <c r="I89" s="127">
        <v>804.1</v>
      </c>
      <c r="J89" s="273" t="s">
        <v>196</v>
      </c>
      <c r="K89" s="274"/>
      <c r="L89" s="128"/>
      <c r="M89" s="273" t="s">
        <v>231</v>
      </c>
      <c r="N89" s="274"/>
      <c r="O89" s="128"/>
      <c r="P89" s="273" t="s">
        <v>255</v>
      </c>
      <c r="Q89" s="274"/>
      <c r="R89" s="128"/>
      <c r="S89" s="181" t="s">
        <v>132</v>
      </c>
      <c r="T89" s="181"/>
      <c r="U89" s="128"/>
      <c r="V89" s="273" t="s">
        <v>276</v>
      </c>
      <c r="W89" s="274"/>
      <c r="X89" s="128"/>
      <c r="Y89" s="141" t="s">
        <v>106</v>
      </c>
      <c r="Z89" s="182"/>
      <c r="AA89" s="131"/>
      <c r="AB89" s="104" t="str">
        <f>A89</f>
        <v>c4</v>
      </c>
      <c r="AC89" s="58" t="str">
        <f>J89</f>
        <v>糙米飯</v>
      </c>
      <c r="AD89" s="58" t="str">
        <f>J90&amp;" "&amp;J91&amp;" "&amp;J92&amp;" "&amp;J93&amp;" "&amp;J94&amp;" "&amp;J95</f>
        <v xml:space="preserve">米 糙米    </v>
      </c>
      <c r="AE89" s="58" t="str">
        <f>M89</f>
        <v>三杯雞</v>
      </c>
      <c r="AF89" s="58" t="str">
        <f>M90&amp;" "&amp;M91&amp;" "&amp;M92&amp;" "&amp;M93&amp;" "&amp;M94&amp;" "&amp;M95</f>
        <v xml:space="preserve">肉雞 洋蔥 胡蘿蔔 九層塔 大蒜 </v>
      </c>
      <c r="AG89" s="58" t="str">
        <f>P89</f>
        <v>螞蟻上樹</v>
      </c>
      <c r="AH89" s="58" t="str">
        <f>P90&amp;" "&amp;P91&amp;" "&amp;P92&amp;" "&amp;P93&amp;" "&amp;P94&amp;" "&amp;P95</f>
        <v>豬絞肉 冬粉 時蔬 乾木耳 大蒜 胡蘿蔔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黑糖粉圓</v>
      </c>
      <c r="AN89" s="58" t="str">
        <f>V90&amp;" "&amp;V91&amp;" "&amp;V92&amp;" "&amp;V93&amp;" "&amp;V94&amp;" "&amp;V95</f>
        <v xml:space="preserve">粉圓 黑糖 奶粉   </v>
      </c>
      <c r="AO89" s="84" t="str">
        <f>Y89</f>
        <v>點心</v>
      </c>
      <c r="AP89" s="84">
        <f>Z89</f>
        <v>0</v>
      </c>
      <c r="AQ89" s="92">
        <f>C89</f>
        <v>7</v>
      </c>
      <c r="AR89" s="92">
        <f>H89</f>
        <v>2.5</v>
      </c>
      <c r="AS89" s="92">
        <f>E89</f>
        <v>1.5</v>
      </c>
      <c r="AT89" s="92">
        <f>D89</f>
        <v>2</v>
      </c>
      <c r="AU89" s="92">
        <f>F89</f>
        <v>0</v>
      </c>
      <c r="AV89" s="92">
        <f>G89</f>
        <v>0</v>
      </c>
      <c r="AW89" s="92">
        <f>I89</f>
        <v>804.1</v>
      </c>
    </row>
    <row r="90" spans="1:49" ht="16.5">
      <c r="A90" s="197"/>
      <c r="B90" s="125"/>
      <c r="C90" s="126"/>
      <c r="D90" s="126"/>
      <c r="E90" s="183"/>
      <c r="F90" s="126"/>
      <c r="G90" s="126"/>
      <c r="H90" s="184"/>
      <c r="I90" s="127"/>
      <c r="J90" s="166" t="s">
        <v>109</v>
      </c>
      <c r="K90" s="166">
        <v>7</v>
      </c>
      <c r="L90" s="51" t="str">
        <f t="shared" ref="L90:L95" si="60">IF(K90,"公斤","")</f>
        <v>公斤</v>
      </c>
      <c r="M90" s="166" t="s">
        <v>172</v>
      </c>
      <c r="N90" s="166">
        <v>9</v>
      </c>
      <c r="O90" s="51" t="str">
        <f t="shared" ref="O90:O95" si="61">IF(N90,"公斤","")</f>
        <v>公斤</v>
      </c>
      <c r="P90" s="166" t="s">
        <v>178</v>
      </c>
      <c r="Q90" s="166">
        <v>0.7</v>
      </c>
      <c r="R90" s="51" t="str">
        <f t="shared" ref="R90:R95" si="62">IF(Q90,"公斤","")</f>
        <v>公斤</v>
      </c>
      <c r="S90" s="153" t="s">
        <v>132</v>
      </c>
      <c r="T90" s="153">
        <v>7</v>
      </c>
      <c r="U90" s="51" t="str">
        <f t="shared" ref="U90:U95" si="63">IF(T90,"公斤","")</f>
        <v>公斤</v>
      </c>
      <c r="V90" s="166" t="s">
        <v>169</v>
      </c>
      <c r="W90" s="166">
        <v>3</v>
      </c>
      <c r="X90" s="51" t="str">
        <f t="shared" ref="X90:X95" si="64">IF(W90,"公斤","")</f>
        <v>公斤</v>
      </c>
      <c r="Y90" s="114" t="s">
        <v>106</v>
      </c>
      <c r="Z90" s="100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197"/>
      <c r="B91" s="125"/>
      <c r="C91" s="185"/>
      <c r="D91" s="126"/>
      <c r="E91" s="183"/>
      <c r="F91" s="126"/>
      <c r="G91" s="126"/>
      <c r="H91" s="186"/>
      <c r="I91" s="127"/>
      <c r="J91" s="166" t="s">
        <v>197</v>
      </c>
      <c r="K91" s="166">
        <v>3</v>
      </c>
      <c r="L91" s="51" t="str">
        <f t="shared" si="60"/>
        <v>公斤</v>
      </c>
      <c r="M91" s="166" t="s">
        <v>174</v>
      </c>
      <c r="N91" s="166">
        <v>3</v>
      </c>
      <c r="O91" s="51" t="str">
        <f t="shared" si="61"/>
        <v>公斤</v>
      </c>
      <c r="P91" s="166" t="s">
        <v>256</v>
      </c>
      <c r="Q91" s="166">
        <v>1</v>
      </c>
      <c r="R91" s="51" t="str">
        <f t="shared" si="62"/>
        <v>公斤</v>
      </c>
      <c r="S91" s="148" t="s">
        <v>130</v>
      </c>
      <c r="T91" s="148">
        <v>0.05</v>
      </c>
      <c r="U91" s="51" t="str">
        <f t="shared" si="63"/>
        <v>公斤</v>
      </c>
      <c r="V91" s="166" t="s">
        <v>277</v>
      </c>
      <c r="W91" s="166">
        <v>1</v>
      </c>
      <c r="X91" s="51" t="str">
        <f t="shared" si="64"/>
        <v>公斤</v>
      </c>
      <c r="Y91" s="132"/>
      <c r="Z91" s="100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197"/>
      <c r="B92" s="125"/>
      <c r="C92" s="126"/>
      <c r="D92" s="126"/>
      <c r="E92" s="183"/>
      <c r="F92" s="126"/>
      <c r="G92" s="126"/>
      <c r="H92" s="184"/>
      <c r="I92" s="127"/>
      <c r="J92" s="166"/>
      <c r="K92" s="166"/>
      <c r="L92" s="51" t="str">
        <f t="shared" si="60"/>
        <v/>
      </c>
      <c r="M92" s="166" t="s">
        <v>112</v>
      </c>
      <c r="N92" s="166">
        <v>1</v>
      </c>
      <c r="O92" s="51" t="str">
        <f t="shared" si="61"/>
        <v>公斤</v>
      </c>
      <c r="P92" s="166" t="s">
        <v>1</v>
      </c>
      <c r="Q92" s="166">
        <v>3</v>
      </c>
      <c r="R92" s="51" t="str">
        <f t="shared" si="62"/>
        <v>公斤</v>
      </c>
      <c r="S92" s="153"/>
      <c r="T92" s="153"/>
      <c r="U92" s="51" t="str">
        <f t="shared" si="63"/>
        <v/>
      </c>
      <c r="V92" s="271" t="s">
        <v>352</v>
      </c>
      <c r="W92" s="271">
        <v>1</v>
      </c>
      <c r="X92" s="51" t="str">
        <f t="shared" si="64"/>
        <v>公斤</v>
      </c>
      <c r="Y92" s="132"/>
      <c r="Z92" s="100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197"/>
      <c r="B93" s="125"/>
      <c r="C93" s="126"/>
      <c r="D93" s="126"/>
      <c r="E93" s="183"/>
      <c r="F93" s="126"/>
      <c r="G93" s="126"/>
      <c r="H93" s="184"/>
      <c r="I93" s="127"/>
      <c r="J93" s="166"/>
      <c r="K93" s="166"/>
      <c r="L93" s="51" t="str">
        <f t="shared" si="60"/>
        <v/>
      </c>
      <c r="M93" s="166" t="s">
        <v>122</v>
      </c>
      <c r="N93" s="166">
        <v>0.1</v>
      </c>
      <c r="O93" s="51" t="str">
        <f t="shared" si="61"/>
        <v>公斤</v>
      </c>
      <c r="P93" s="166" t="s">
        <v>114</v>
      </c>
      <c r="Q93" s="166">
        <v>0.01</v>
      </c>
      <c r="R93" s="51" t="str">
        <f t="shared" si="62"/>
        <v>公斤</v>
      </c>
      <c r="S93" s="153"/>
      <c r="T93" s="153"/>
      <c r="U93" s="51" t="str">
        <f t="shared" si="63"/>
        <v/>
      </c>
      <c r="V93" s="166"/>
      <c r="W93" s="166"/>
      <c r="X93" s="51" t="str">
        <f t="shared" si="64"/>
        <v/>
      </c>
      <c r="Y93" s="132"/>
      <c r="Z93" s="100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197"/>
      <c r="B94" s="125"/>
      <c r="C94" s="126"/>
      <c r="D94" s="126"/>
      <c r="E94" s="183"/>
      <c r="F94" s="126"/>
      <c r="G94" s="126"/>
      <c r="H94" s="184"/>
      <c r="I94" s="127"/>
      <c r="J94" s="166"/>
      <c r="K94" s="166"/>
      <c r="L94" s="51" t="str">
        <f t="shared" si="60"/>
        <v/>
      </c>
      <c r="M94" s="166" t="s">
        <v>111</v>
      </c>
      <c r="N94" s="166">
        <v>0.05</v>
      </c>
      <c r="O94" s="51" t="str">
        <f t="shared" si="61"/>
        <v>公斤</v>
      </c>
      <c r="P94" s="166" t="s">
        <v>111</v>
      </c>
      <c r="Q94" s="166">
        <v>0.05</v>
      </c>
      <c r="R94" s="51" t="str">
        <f t="shared" si="62"/>
        <v>公斤</v>
      </c>
      <c r="S94" s="153"/>
      <c r="T94" s="153"/>
      <c r="U94" s="51" t="str">
        <f t="shared" si="63"/>
        <v/>
      </c>
      <c r="V94" s="166"/>
      <c r="W94" s="166"/>
      <c r="X94" s="51" t="str">
        <f t="shared" si="64"/>
        <v/>
      </c>
      <c r="Y94" s="132"/>
      <c r="Z94" s="100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198"/>
      <c r="B95" s="144"/>
      <c r="C95" s="187"/>
      <c r="D95" s="187"/>
      <c r="E95" s="188"/>
      <c r="F95" s="187"/>
      <c r="G95" s="187"/>
      <c r="H95" s="189"/>
      <c r="I95" s="190"/>
      <c r="J95" s="199"/>
      <c r="K95" s="199"/>
      <c r="L95" s="142" t="str">
        <f t="shared" si="60"/>
        <v/>
      </c>
      <c r="M95" s="199"/>
      <c r="N95" s="199"/>
      <c r="O95" s="142" t="str">
        <f t="shared" si="61"/>
        <v/>
      </c>
      <c r="P95" s="199" t="s">
        <v>112</v>
      </c>
      <c r="Q95" s="199">
        <v>0.5</v>
      </c>
      <c r="R95" s="142" t="str">
        <f t="shared" si="62"/>
        <v>公斤</v>
      </c>
      <c r="S95" s="191"/>
      <c r="T95" s="191"/>
      <c r="U95" s="142" t="str">
        <f t="shared" si="63"/>
        <v/>
      </c>
      <c r="V95" s="199"/>
      <c r="W95" s="199"/>
      <c r="X95" s="142" t="str">
        <f t="shared" si="64"/>
        <v/>
      </c>
      <c r="Y95" s="143"/>
      <c r="Z95" s="101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59"/>
      <c r="AR95" s="59"/>
      <c r="AS95" s="59"/>
      <c r="AT95" s="59"/>
      <c r="AU95" s="59"/>
      <c r="AV95" s="59"/>
      <c r="AW95" s="59"/>
    </row>
    <row r="96" spans="1:49" ht="15.75">
      <c r="A96" s="1"/>
      <c r="B96" s="79"/>
      <c r="C96" s="79"/>
      <c r="D96" s="79"/>
      <c r="E96" s="79"/>
      <c r="F96" s="79"/>
      <c r="G96" s="79"/>
      <c r="H96" s="79"/>
      <c r="I96" s="79"/>
      <c r="J96" s="1"/>
      <c r="K96" s="1"/>
      <c r="L96" s="1"/>
      <c r="M96" s="1"/>
      <c r="N96" s="96"/>
      <c r="O96" s="1"/>
      <c r="P96" s="1"/>
      <c r="Q96" s="1"/>
      <c r="R96" s="1"/>
      <c r="S96" s="1"/>
      <c r="T96" s="1"/>
      <c r="U96" s="1"/>
      <c r="V96" s="1"/>
      <c r="W96" s="9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>
      <c r="A97" s="1"/>
      <c r="B97" s="79"/>
      <c r="C97" s="79"/>
      <c r="D97" s="79"/>
      <c r="E97" s="79"/>
      <c r="F97" s="79"/>
      <c r="G97" s="79"/>
      <c r="H97" s="79"/>
      <c r="I97" s="79"/>
      <c r="J97" s="1"/>
      <c r="K97" s="1"/>
      <c r="L97" s="1"/>
      <c r="M97" s="1"/>
      <c r="N97" s="96"/>
      <c r="O97" s="1"/>
      <c r="P97" s="1"/>
      <c r="Q97" s="1"/>
      <c r="R97" s="1"/>
      <c r="S97" s="1"/>
      <c r="T97" s="1"/>
      <c r="U97" s="1"/>
      <c r="V97" s="1"/>
      <c r="W97" s="9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>
      <c r="A98" s="1"/>
      <c r="B98" s="79"/>
      <c r="C98" s="79"/>
      <c r="D98" s="79"/>
      <c r="E98" s="79"/>
      <c r="F98" s="79"/>
      <c r="G98" s="79"/>
      <c r="H98" s="79"/>
      <c r="I98" s="79"/>
      <c r="J98" s="1"/>
      <c r="K98" s="1"/>
      <c r="L98" s="1"/>
      <c r="M98" s="1"/>
      <c r="N98" s="96"/>
      <c r="O98" s="1"/>
      <c r="P98" s="1"/>
      <c r="Q98" s="1"/>
      <c r="R98" s="1"/>
      <c r="S98" s="1"/>
      <c r="T98" s="1"/>
      <c r="U98" s="1"/>
      <c r="V98" s="1"/>
      <c r="W98" s="9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>
      <c r="A99" s="1"/>
      <c r="B99" s="79"/>
      <c r="C99" s="79"/>
      <c r="D99" s="79"/>
      <c r="E99" s="79"/>
      <c r="F99" s="79"/>
      <c r="G99" s="79"/>
      <c r="H99" s="79"/>
      <c r="I99" s="79"/>
      <c r="J99" s="1"/>
      <c r="K99" s="1"/>
      <c r="L99" s="1"/>
      <c r="M99" s="1"/>
      <c r="N99" s="96"/>
      <c r="O99" s="1"/>
      <c r="P99" s="1"/>
      <c r="Q99" s="1"/>
      <c r="R99" s="1"/>
      <c r="S99" s="1"/>
      <c r="T99" s="1"/>
      <c r="U99" s="1"/>
      <c r="V99" s="1"/>
      <c r="W99" s="9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>
      <c r="A100" s="1"/>
      <c r="B100" s="79"/>
      <c r="C100" s="79"/>
      <c r="D100" s="79"/>
      <c r="E100" s="79"/>
      <c r="F100" s="79"/>
      <c r="G100" s="79"/>
      <c r="H100" s="79"/>
      <c r="I100" s="79"/>
      <c r="J100" s="1"/>
      <c r="K100" s="1"/>
      <c r="L100" s="1"/>
      <c r="M100" s="1"/>
      <c r="N100" s="96"/>
      <c r="O100" s="1"/>
      <c r="P100" s="1"/>
      <c r="Q100" s="1"/>
      <c r="R100" s="1"/>
      <c r="S100" s="1"/>
      <c r="T100" s="1"/>
      <c r="U100" s="1"/>
      <c r="V100" s="1"/>
      <c r="W100" s="9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>
      <c r="A101" s="1"/>
      <c r="B101" s="79"/>
      <c r="C101" s="79"/>
      <c r="D101" s="79"/>
      <c r="E101" s="79"/>
      <c r="F101" s="79"/>
      <c r="G101" s="79"/>
      <c r="H101" s="79"/>
      <c r="I101" s="79"/>
      <c r="J101" s="1"/>
      <c r="K101" s="1"/>
      <c r="L101" s="1"/>
      <c r="M101" s="1"/>
      <c r="N101" s="96"/>
      <c r="O101" s="1"/>
      <c r="P101" s="1"/>
      <c r="Q101" s="1"/>
      <c r="R101" s="1"/>
      <c r="S101" s="1"/>
      <c r="T101" s="1"/>
      <c r="U101" s="1"/>
      <c r="V101" s="1"/>
      <c r="W101" s="9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>
      <c r="A102" s="1"/>
      <c r="B102" s="79"/>
      <c r="C102" s="79"/>
      <c r="D102" s="79"/>
      <c r="E102" s="79"/>
      <c r="F102" s="79"/>
      <c r="G102" s="79"/>
      <c r="H102" s="79"/>
      <c r="I102" s="79"/>
      <c r="J102" s="1"/>
      <c r="K102" s="1"/>
      <c r="L102" s="1"/>
      <c r="M102" s="1"/>
      <c r="N102" s="96"/>
      <c r="O102" s="1"/>
      <c r="P102" s="1"/>
      <c r="Q102" s="1"/>
      <c r="R102" s="1"/>
      <c r="S102" s="1"/>
      <c r="T102" s="1"/>
      <c r="U102" s="1"/>
      <c r="V102" s="1"/>
      <c r="W102" s="96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75">
      <c r="A103" s="1"/>
      <c r="B103" s="79"/>
      <c r="C103" s="79"/>
      <c r="D103" s="79"/>
      <c r="E103" s="79"/>
      <c r="F103" s="79"/>
      <c r="G103" s="79"/>
      <c r="H103" s="79"/>
      <c r="I103" s="79"/>
      <c r="J103" s="1"/>
      <c r="K103" s="1"/>
      <c r="L103" s="1"/>
      <c r="M103" s="1"/>
      <c r="N103" s="96"/>
      <c r="O103" s="1"/>
      <c r="P103" s="1"/>
      <c r="Q103" s="1"/>
      <c r="R103" s="1"/>
      <c r="S103" s="1"/>
      <c r="T103" s="1"/>
      <c r="U103" s="1"/>
      <c r="V103" s="1"/>
      <c r="W103" s="9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75">
      <c r="A104" s="1"/>
      <c r="B104" s="79"/>
      <c r="C104" s="79"/>
      <c r="D104" s="79"/>
      <c r="E104" s="79"/>
      <c r="F104" s="79"/>
      <c r="G104" s="79"/>
      <c r="H104" s="79"/>
      <c r="I104" s="79"/>
      <c r="J104" s="1"/>
      <c r="K104" s="1"/>
      <c r="L104" s="1"/>
      <c r="M104" s="1"/>
      <c r="N104" s="96"/>
      <c r="O104" s="1"/>
      <c r="P104" s="1"/>
      <c r="Q104" s="1"/>
      <c r="R104" s="1"/>
      <c r="S104" s="1"/>
      <c r="T104" s="1"/>
      <c r="U104" s="1"/>
      <c r="V104" s="1"/>
      <c r="W104" s="96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>
      <c r="A105" s="1"/>
      <c r="B105" s="79"/>
      <c r="C105" s="79"/>
      <c r="D105" s="79"/>
      <c r="E105" s="79"/>
      <c r="F105" s="79"/>
      <c r="G105" s="79"/>
      <c r="H105" s="79"/>
      <c r="I105" s="79"/>
      <c r="J105" s="1"/>
      <c r="K105" s="1"/>
      <c r="L105" s="1"/>
      <c r="M105" s="1"/>
      <c r="N105" s="96"/>
      <c r="O105" s="1"/>
      <c r="P105" s="1"/>
      <c r="Q105" s="1"/>
      <c r="R105" s="1"/>
      <c r="S105" s="1"/>
      <c r="T105" s="1"/>
      <c r="U105" s="1"/>
      <c r="V105" s="1"/>
      <c r="W105" s="96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>
      <c r="A106" s="1"/>
      <c r="B106" s="79"/>
      <c r="C106" s="79"/>
      <c r="D106" s="79"/>
      <c r="E106" s="79"/>
      <c r="F106" s="79"/>
      <c r="G106" s="79"/>
      <c r="H106" s="79"/>
      <c r="I106" s="79"/>
      <c r="J106" s="1"/>
      <c r="K106" s="1"/>
      <c r="L106" s="1"/>
      <c r="M106" s="1"/>
      <c r="N106" s="96"/>
      <c r="O106" s="1"/>
      <c r="P106" s="1"/>
      <c r="Q106" s="1"/>
      <c r="R106" s="1"/>
      <c r="S106" s="1"/>
      <c r="T106" s="1"/>
      <c r="U106" s="1"/>
      <c r="V106" s="1"/>
      <c r="W106" s="96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>
      <c r="A107" s="1"/>
      <c r="B107" s="79"/>
      <c r="C107" s="79"/>
      <c r="D107" s="79"/>
      <c r="E107" s="79"/>
      <c r="F107" s="79"/>
      <c r="G107" s="79"/>
      <c r="H107" s="79"/>
      <c r="I107" s="79"/>
      <c r="J107" s="1"/>
      <c r="K107" s="1"/>
      <c r="L107" s="1"/>
      <c r="M107" s="1"/>
      <c r="N107" s="96"/>
      <c r="O107" s="1"/>
      <c r="P107" s="1"/>
      <c r="Q107" s="1"/>
      <c r="R107" s="1"/>
      <c r="S107" s="1"/>
      <c r="T107" s="1"/>
      <c r="U107" s="1"/>
      <c r="V107" s="1"/>
      <c r="W107" s="96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>
      <c r="A108" s="1"/>
      <c r="B108" s="79"/>
      <c r="C108" s="79"/>
      <c r="D108" s="79"/>
      <c r="E108" s="79"/>
      <c r="F108" s="79"/>
      <c r="G108" s="79"/>
      <c r="H108" s="79"/>
      <c r="I108" s="79"/>
      <c r="J108" s="1"/>
      <c r="K108" s="1"/>
      <c r="L108" s="1"/>
      <c r="M108" s="1"/>
      <c r="N108" s="96"/>
      <c r="O108" s="1"/>
      <c r="P108" s="1"/>
      <c r="Q108" s="1"/>
      <c r="R108" s="1"/>
      <c r="S108" s="1"/>
      <c r="T108" s="1"/>
      <c r="U108" s="1"/>
      <c r="V108" s="1"/>
      <c r="W108" s="96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75">
      <c r="A109" s="1"/>
      <c r="B109" s="79"/>
      <c r="C109" s="79"/>
      <c r="D109" s="79"/>
      <c r="E109" s="79"/>
      <c r="F109" s="79"/>
      <c r="G109" s="79"/>
      <c r="H109" s="79"/>
      <c r="I109" s="79"/>
      <c r="J109" s="1"/>
      <c r="K109" s="1"/>
      <c r="L109" s="1"/>
      <c r="M109" s="1"/>
      <c r="N109" s="96"/>
      <c r="O109" s="1"/>
      <c r="P109" s="1"/>
      <c r="Q109" s="1"/>
      <c r="R109" s="1"/>
      <c r="S109" s="1"/>
      <c r="T109" s="1"/>
      <c r="U109" s="1"/>
      <c r="V109" s="1"/>
      <c r="W109" s="9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75">
      <c r="A110" s="1"/>
      <c r="B110" s="79"/>
      <c r="C110" s="79"/>
      <c r="D110" s="79"/>
      <c r="E110" s="79"/>
      <c r="F110" s="79"/>
      <c r="G110" s="79"/>
      <c r="H110" s="79"/>
      <c r="I110" s="79"/>
      <c r="J110" s="1"/>
      <c r="K110" s="1"/>
      <c r="L110" s="1"/>
      <c r="M110" s="1"/>
      <c r="N110" s="96"/>
      <c r="O110" s="1"/>
      <c r="P110" s="1"/>
      <c r="Q110" s="1"/>
      <c r="R110" s="1"/>
      <c r="S110" s="1"/>
      <c r="T110" s="1"/>
      <c r="U110" s="1"/>
      <c r="V110" s="1"/>
      <c r="W110" s="96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75">
      <c r="A111" s="1"/>
      <c r="B111" s="79"/>
      <c r="C111" s="79"/>
      <c r="D111" s="79"/>
      <c r="E111" s="79"/>
      <c r="F111" s="79"/>
      <c r="G111" s="79"/>
      <c r="H111" s="79"/>
      <c r="I111" s="79"/>
      <c r="J111" s="1"/>
      <c r="K111" s="1"/>
      <c r="L111" s="1"/>
      <c r="M111" s="1"/>
      <c r="N111" s="96"/>
      <c r="O111" s="1"/>
      <c r="P111" s="1"/>
      <c r="Q111" s="1"/>
      <c r="R111" s="1"/>
      <c r="S111" s="1"/>
      <c r="T111" s="1"/>
      <c r="U111" s="1"/>
      <c r="V111" s="1"/>
      <c r="W111" s="96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75">
      <c r="A112" s="1"/>
      <c r="B112" s="79"/>
      <c r="C112" s="79"/>
      <c r="D112" s="79"/>
      <c r="E112" s="79"/>
      <c r="F112" s="79"/>
      <c r="G112" s="79"/>
      <c r="H112" s="79"/>
      <c r="I112" s="79"/>
      <c r="J112" s="1"/>
      <c r="K112" s="1"/>
      <c r="L112" s="1"/>
      <c r="M112" s="1"/>
      <c r="N112" s="96"/>
      <c r="O112" s="1"/>
      <c r="P112" s="1"/>
      <c r="Q112" s="1"/>
      <c r="R112" s="1"/>
      <c r="S112" s="1"/>
      <c r="T112" s="1"/>
      <c r="U112" s="1"/>
      <c r="V112" s="1"/>
      <c r="W112" s="96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79"/>
      <c r="C113" s="79"/>
      <c r="D113" s="79"/>
      <c r="E113" s="79"/>
      <c r="F113" s="79"/>
      <c r="G113" s="79"/>
      <c r="H113" s="79"/>
      <c r="I113" s="79"/>
      <c r="J113" s="1"/>
      <c r="K113" s="1"/>
      <c r="L113" s="1"/>
      <c r="M113" s="1"/>
      <c r="N113" s="96"/>
      <c r="O113" s="1"/>
      <c r="P113" s="1"/>
      <c r="Q113" s="1"/>
      <c r="R113" s="1"/>
      <c r="S113" s="1"/>
      <c r="T113" s="1"/>
      <c r="U113" s="1"/>
      <c r="V113" s="1"/>
      <c r="W113" s="96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79"/>
      <c r="C114" s="79"/>
      <c r="D114" s="79"/>
      <c r="E114" s="79"/>
      <c r="F114" s="79"/>
      <c r="G114" s="79"/>
      <c r="H114" s="79"/>
      <c r="I114" s="79"/>
      <c r="J114" s="1"/>
      <c r="K114" s="1"/>
      <c r="L114" s="1"/>
      <c r="M114" s="1"/>
      <c r="N114" s="96"/>
      <c r="O114" s="1"/>
      <c r="P114" s="1"/>
      <c r="Q114" s="1"/>
      <c r="R114" s="1"/>
      <c r="S114" s="1"/>
      <c r="T114" s="1"/>
      <c r="U114" s="1"/>
      <c r="V114" s="1"/>
      <c r="W114" s="96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79"/>
      <c r="C115" s="79"/>
      <c r="D115" s="79"/>
      <c r="E115" s="79"/>
      <c r="F115" s="79"/>
      <c r="G115" s="79"/>
      <c r="H115" s="79"/>
      <c r="I115" s="79"/>
      <c r="J115" s="1"/>
      <c r="K115" s="1"/>
      <c r="L115" s="1"/>
      <c r="M115" s="1"/>
      <c r="N115" s="96"/>
      <c r="O115" s="1"/>
      <c r="P115" s="1"/>
      <c r="Q115" s="1"/>
      <c r="R115" s="1"/>
      <c r="S115" s="1"/>
      <c r="T115" s="1"/>
      <c r="U115" s="1"/>
      <c r="V115" s="1"/>
      <c r="W115" s="96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79"/>
      <c r="C116" s="79"/>
      <c r="D116" s="79"/>
      <c r="E116" s="79"/>
      <c r="F116" s="79"/>
      <c r="G116" s="79"/>
      <c r="H116" s="79"/>
      <c r="I116" s="79"/>
      <c r="J116" s="1"/>
      <c r="K116" s="1"/>
      <c r="L116" s="1"/>
      <c r="M116" s="1"/>
      <c r="N116" s="96"/>
      <c r="O116" s="1"/>
      <c r="P116" s="1"/>
      <c r="Q116" s="1"/>
      <c r="R116" s="1"/>
      <c r="S116" s="1"/>
      <c r="T116" s="1"/>
      <c r="U116" s="1"/>
      <c r="V116" s="1"/>
      <c r="W116" s="96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79"/>
      <c r="C117" s="79"/>
      <c r="D117" s="79"/>
      <c r="E117" s="79"/>
      <c r="F117" s="79"/>
      <c r="G117" s="79"/>
      <c r="H117" s="79"/>
      <c r="I117" s="79"/>
      <c r="J117" s="1"/>
      <c r="K117" s="1"/>
      <c r="L117" s="1"/>
      <c r="M117" s="1"/>
      <c r="N117" s="96"/>
      <c r="O117" s="1"/>
      <c r="P117" s="1"/>
      <c r="Q117" s="1"/>
      <c r="R117" s="1"/>
      <c r="S117" s="1"/>
      <c r="T117" s="1"/>
      <c r="U117" s="1"/>
      <c r="V117" s="1"/>
      <c r="W117" s="96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79"/>
      <c r="C118" s="79"/>
      <c r="D118" s="79"/>
      <c r="E118" s="79"/>
      <c r="F118" s="79"/>
      <c r="G118" s="79"/>
      <c r="H118" s="79"/>
      <c r="I118" s="79"/>
      <c r="J118" s="1"/>
      <c r="K118" s="1"/>
      <c r="L118" s="1"/>
      <c r="M118" s="1"/>
      <c r="N118" s="96"/>
      <c r="O118" s="1"/>
      <c r="P118" s="1"/>
      <c r="Q118" s="1"/>
      <c r="R118" s="1"/>
      <c r="S118" s="1"/>
      <c r="T118" s="1"/>
      <c r="U118" s="1"/>
      <c r="V118" s="1"/>
      <c r="W118" s="96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79"/>
      <c r="C119" s="79"/>
      <c r="D119" s="79"/>
      <c r="E119" s="79"/>
      <c r="F119" s="79"/>
      <c r="G119" s="79"/>
      <c r="H119" s="79"/>
      <c r="I119" s="79"/>
      <c r="J119" s="1"/>
      <c r="K119" s="1"/>
      <c r="L119" s="1"/>
      <c r="M119" s="1"/>
      <c r="N119" s="96"/>
      <c r="O119" s="1"/>
      <c r="P119" s="1"/>
      <c r="Q119" s="1"/>
      <c r="R119" s="1"/>
      <c r="S119" s="1"/>
      <c r="T119" s="1"/>
      <c r="U119" s="1"/>
      <c r="V119" s="1"/>
      <c r="W119" s="96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79"/>
      <c r="C120" s="79"/>
      <c r="D120" s="79"/>
      <c r="E120" s="79"/>
      <c r="F120" s="79"/>
      <c r="G120" s="79"/>
      <c r="H120" s="79"/>
      <c r="I120" s="79"/>
      <c r="J120" s="1"/>
      <c r="K120" s="1"/>
      <c r="L120" s="1"/>
      <c r="M120" s="1"/>
      <c r="N120" s="96"/>
      <c r="O120" s="1"/>
      <c r="P120" s="1"/>
      <c r="Q120" s="1"/>
      <c r="R120" s="1"/>
      <c r="S120" s="1"/>
      <c r="T120" s="1"/>
      <c r="U120" s="1"/>
      <c r="V120" s="1"/>
      <c r="W120" s="96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79"/>
      <c r="C121" s="79"/>
      <c r="D121" s="79"/>
      <c r="E121" s="79"/>
      <c r="F121" s="79"/>
      <c r="G121" s="79"/>
      <c r="H121" s="79"/>
      <c r="I121" s="79"/>
      <c r="J121" s="1"/>
      <c r="K121" s="1"/>
      <c r="L121" s="1"/>
      <c r="M121" s="1"/>
      <c r="N121" s="96"/>
      <c r="O121" s="1"/>
      <c r="P121" s="1"/>
      <c r="Q121" s="1"/>
      <c r="R121" s="1"/>
      <c r="S121" s="1"/>
      <c r="T121" s="1"/>
      <c r="U121" s="1"/>
      <c r="V121" s="1"/>
      <c r="W121" s="96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79"/>
      <c r="C122" s="79"/>
      <c r="D122" s="79"/>
      <c r="E122" s="79"/>
      <c r="F122" s="79"/>
      <c r="G122" s="79"/>
      <c r="H122" s="79"/>
      <c r="I122" s="79"/>
      <c r="J122" s="1"/>
      <c r="K122" s="1"/>
      <c r="L122" s="1"/>
      <c r="M122" s="1"/>
      <c r="N122" s="96"/>
      <c r="O122" s="1"/>
      <c r="P122" s="1"/>
      <c r="Q122" s="1"/>
      <c r="R122" s="1"/>
      <c r="S122" s="1"/>
      <c r="T122" s="1"/>
      <c r="U122" s="1"/>
      <c r="V122" s="1"/>
      <c r="W122" s="96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79"/>
      <c r="C123" s="79"/>
      <c r="D123" s="79"/>
      <c r="E123" s="79"/>
      <c r="F123" s="79"/>
      <c r="G123" s="79"/>
      <c r="H123" s="79"/>
      <c r="I123" s="79"/>
      <c r="J123" s="1"/>
      <c r="K123" s="1"/>
      <c r="L123" s="1"/>
      <c r="M123" s="1"/>
      <c r="N123" s="96"/>
      <c r="O123" s="1"/>
      <c r="P123" s="1"/>
      <c r="Q123" s="1"/>
      <c r="R123" s="1"/>
      <c r="S123" s="1"/>
      <c r="T123" s="1"/>
      <c r="U123" s="1"/>
      <c r="V123" s="1"/>
      <c r="W123" s="96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79"/>
      <c r="C124" s="79"/>
      <c r="D124" s="79"/>
      <c r="E124" s="79"/>
      <c r="F124" s="79"/>
      <c r="G124" s="79"/>
      <c r="H124" s="79"/>
      <c r="I124" s="79"/>
      <c r="J124" s="1"/>
      <c r="K124" s="1"/>
      <c r="L124" s="1"/>
      <c r="M124" s="1"/>
      <c r="N124" s="96"/>
      <c r="O124" s="1"/>
      <c r="P124" s="1"/>
      <c r="Q124" s="1"/>
      <c r="R124" s="1"/>
      <c r="S124" s="1"/>
      <c r="T124" s="1"/>
      <c r="U124" s="1"/>
      <c r="V124" s="1"/>
      <c r="W124" s="96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79"/>
      <c r="C125" s="79"/>
      <c r="D125" s="79"/>
      <c r="E125" s="79"/>
      <c r="F125" s="79"/>
      <c r="G125" s="79"/>
      <c r="H125" s="79"/>
      <c r="I125" s="79"/>
      <c r="J125" s="1"/>
      <c r="K125" s="1"/>
      <c r="L125" s="1"/>
      <c r="M125" s="1"/>
      <c r="N125" s="96"/>
      <c r="O125" s="1"/>
      <c r="P125" s="1"/>
      <c r="Q125" s="1"/>
      <c r="R125" s="1"/>
      <c r="S125" s="1"/>
      <c r="T125" s="1"/>
      <c r="U125" s="1"/>
      <c r="V125" s="1"/>
      <c r="W125" s="96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79"/>
      <c r="C126" s="79"/>
      <c r="D126" s="79"/>
      <c r="E126" s="79"/>
      <c r="F126" s="79"/>
      <c r="G126" s="79"/>
      <c r="H126" s="79"/>
      <c r="I126" s="79"/>
      <c r="J126" s="1"/>
      <c r="K126" s="1"/>
      <c r="L126" s="1"/>
      <c r="M126" s="1"/>
      <c r="N126" s="96"/>
      <c r="O126" s="1"/>
      <c r="P126" s="1"/>
      <c r="Q126" s="1"/>
      <c r="R126" s="1"/>
      <c r="S126" s="1"/>
      <c r="T126" s="1"/>
      <c r="U126" s="1"/>
      <c r="V126" s="1"/>
      <c r="W126" s="96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79"/>
      <c r="C127" s="79"/>
      <c r="D127" s="79"/>
      <c r="E127" s="79"/>
      <c r="F127" s="79"/>
      <c r="G127" s="79"/>
      <c r="H127" s="79"/>
      <c r="I127" s="79"/>
      <c r="J127" s="1"/>
      <c r="K127" s="1"/>
      <c r="L127" s="1"/>
      <c r="M127" s="1"/>
      <c r="N127" s="96"/>
      <c r="O127" s="1"/>
      <c r="P127" s="1"/>
      <c r="Q127" s="1"/>
      <c r="R127" s="1"/>
      <c r="S127" s="1"/>
      <c r="T127" s="1"/>
      <c r="U127" s="1"/>
      <c r="V127" s="1"/>
      <c r="W127" s="96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79"/>
      <c r="C128" s="79"/>
      <c r="D128" s="79"/>
      <c r="E128" s="79"/>
      <c r="F128" s="79"/>
      <c r="G128" s="79"/>
      <c r="H128" s="79"/>
      <c r="I128" s="79"/>
      <c r="J128" s="1"/>
      <c r="K128" s="1"/>
      <c r="L128" s="1"/>
      <c r="M128" s="1"/>
      <c r="N128" s="96"/>
      <c r="O128" s="1"/>
      <c r="P128" s="1"/>
      <c r="Q128" s="1"/>
      <c r="R128" s="1"/>
      <c r="S128" s="1"/>
      <c r="T128" s="1"/>
      <c r="U128" s="1"/>
      <c r="V128" s="1"/>
      <c r="W128" s="96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79"/>
      <c r="C129" s="79"/>
      <c r="D129" s="79"/>
      <c r="E129" s="79"/>
      <c r="F129" s="79"/>
      <c r="G129" s="79"/>
      <c r="H129" s="79"/>
      <c r="I129" s="79"/>
      <c r="J129" s="1"/>
      <c r="K129" s="1"/>
      <c r="L129" s="1"/>
      <c r="M129" s="1"/>
      <c r="N129" s="96"/>
      <c r="O129" s="1"/>
      <c r="P129" s="1"/>
      <c r="Q129" s="1"/>
      <c r="R129" s="1"/>
      <c r="S129" s="1"/>
      <c r="T129" s="1"/>
      <c r="U129" s="1"/>
      <c r="V129" s="1"/>
      <c r="W129" s="96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79"/>
      <c r="C130" s="79"/>
      <c r="D130" s="79"/>
      <c r="E130" s="79"/>
      <c r="F130" s="79"/>
      <c r="G130" s="79"/>
      <c r="H130" s="79"/>
      <c r="I130" s="79"/>
      <c r="J130" s="1"/>
      <c r="K130" s="1"/>
      <c r="L130" s="1"/>
      <c r="M130" s="1"/>
      <c r="N130" s="96"/>
      <c r="O130" s="1"/>
      <c r="P130" s="1"/>
      <c r="Q130" s="1"/>
      <c r="R130" s="1"/>
      <c r="S130" s="1"/>
      <c r="T130" s="1"/>
      <c r="U130" s="1"/>
      <c r="V130" s="1"/>
      <c r="W130" s="96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79"/>
      <c r="C131" s="79"/>
      <c r="D131" s="79"/>
      <c r="E131" s="79"/>
      <c r="F131" s="79"/>
      <c r="G131" s="79"/>
      <c r="H131" s="79"/>
      <c r="I131" s="79"/>
      <c r="J131" s="1"/>
      <c r="K131" s="1"/>
      <c r="L131" s="1"/>
      <c r="M131" s="1"/>
      <c r="N131" s="96"/>
      <c r="O131" s="1"/>
      <c r="P131" s="1"/>
      <c r="Q131" s="1"/>
      <c r="R131" s="1"/>
      <c r="S131" s="1"/>
      <c r="T131" s="1"/>
      <c r="U131" s="1"/>
      <c r="V131" s="1"/>
      <c r="W131" s="96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79"/>
      <c r="C132" s="79"/>
      <c r="D132" s="79"/>
      <c r="E132" s="79"/>
      <c r="F132" s="79"/>
      <c r="G132" s="79"/>
      <c r="H132" s="79"/>
      <c r="I132" s="79"/>
      <c r="J132" s="1"/>
      <c r="K132" s="1"/>
      <c r="L132" s="1"/>
      <c r="M132" s="1"/>
      <c r="N132" s="96"/>
      <c r="O132" s="1"/>
      <c r="P132" s="1"/>
      <c r="Q132" s="1"/>
      <c r="R132" s="1"/>
      <c r="S132" s="1"/>
      <c r="T132" s="1"/>
      <c r="U132" s="1"/>
      <c r="V132" s="1"/>
      <c r="W132" s="96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79"/>
      <c r="C133" s="79"/>
      <c r="D133" s="79"/>
      <c r="E133" s="79"/>
      <c r="F133" s="79"/>
      <c r="G133" s="79"/>
      <c r="H133" s="79"/>
      <c r="I133" s="79"/>
      <c r="J133" s="1"/>
      <c r="K133" s="1"/>
      <c r="L133" s="1"/>
      <c r="M133" s="1"/>
      <c r="N133" s="96"/>
      <c r="O133" s="1"/>
      <c r="P133" s="1"/>
      <c r="Q133" s="1"/>
      <c r="R133" s="1"/>
      <c r="S133" s="1"/>
      <c r="T133" s="1"/>
      <c r="U133" s="1"/>
      <c r="V133" s="1"/>
      <c r="W133" s="9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79"/>
      <c r="C134" s="79"/>
      <c r="D134" s="79"/>
      <c r="E134" s="79"/>
      <c r="F134" s="79"/>
      <c r="G134" s="79"/>
      <c r="H134" s="79"/>
      <c r="I134" s="79"/>
      <c r="J134" s="1"/>
      <c r="K134" s="1"/>
      <c r="L134" s="1"/>
      <c r="M134" s="1"/>
      <c r="N134" s="96"/>
      <c r="O134" s="1"/>
      <c r="P134" s="1"/>
      <c r="Q134" s="1"/>
      <c r="R134" s="1"/>
      <c r="S134" s="1"/>
      <c r="T134" s="1"/>
      <c r="U134" s="1"/>
      <c r="V134" s="1"/>
      <c r="W134" s="96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79"/>
      <c r="C135" s="79"/>
      <c r="D135" s="79"/>
      <c r="E135" s="79"/>
      <c r="F135" s="79"/>
      <c r="G135" s="79"/>
      <c r="H135" s="79"/>
      <c r="I135" s="79"/>
      <c r="J135" s="1"/>
      <c r="K135" s="1"/>
      <c r="L135" s="1"/>
      <c r="M135" s="1"/>
      <c r="N135" s="96"/>
      <c r="O135" s="1"/>
      <c r="P135" s="1"/>
      <c r="Q135" s="1"/>
      <c r="R135" s="1"/>
      <c r="S135" s="1"/>
      <c r="T135" s="1"/>
      <c r="U135" s="1"/>
      <c r="V135" s="1"/>
      <c r="W135" s="96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79"/>
      <c r="C136" s="79"/>
      <c r="D136" s="79"/>
      <c r="E136" s="79"/>
      <c r="F136" s="79"/>
      <c r="G136" s="79"/>
      <c r="H136" s="79"/>
      <c r="I136" s="79"/>
      <c r="J136" s="1"/>
      <c r="K136" s="1"/>
      <c r="L136" s="1"/>
      <c r="M136" s="1"/>
      <c r="N136" s="96"/>
      <c r="O136" s="1"/>
      <c r="P136" s="1"/>
      <c r="Q136" s="1"/>
      <c r="R136" s="1"/>
      <c r="S136" s="1"/>
      <c r="T136" s="1"/>
      <c r="U136" s="1"/>
      <c r="V136" s="1"/>
      <c r="W136" s="96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79"/>
      <c r="C137" s="79"/>
      <c r="D137" s="79"/>
      <c r="E137" s="79"/>
      <c r="F137" s="79"/>
      <c r="G137" s="79"/>
      <c r="H137" s="79"/>
      <c r="I137" s="79"/>
      <c r="J137" s="1"/>
      <c r="K137" s="1"/>
      <c r="L137" s="1"/>
      <c r="M137" s="1"/>
      <c r="N137" s="96"/>
      <c r="O137" s="1"/>
      <c r="P137" s="1"/>
      <c r="Q137" s="1"/>
      <c r="R137" s="1"/>
      <c r="S137" s="1"/>
      <c r="T137" s="1"/>
      <c r="U137" s="1"/>
      <c r="V137" s="1"/>
      <c r="W137" s="96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79"/>
      <c r="C138" s="79"/>
      <c r="D138" s="79"/>
      <c r="E138" s="79"/>
      <c r="F138" s="79"/>
      <c r="G138" s="79"/>
      <c r="H138" s="79"/>
      <c r="I138" s="79"/>
      <c r="J138" s="1"/>
      <c r="K138" s="1"/>
      <c r="L138" s="1"/>
      <c r="M138" s="1"/>
      <c r="N138" s="96"/>
      <c r="O138" s="1"/>
      <c r="P138" s="1"/>
      <c r="Q138" s="1"/>
      <c r="R138" s="1"/>
      <c r="S138" s="1"/>
      <c r="T138" s="1"/>
      <c r="U138" s="1"/>
      <c r="V138" s="1"/>
      <c r="W138" s="96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79"/>
      <c r="C139" s="79"/>
      <c r="D139" s="79"/>
      <c r="E139" s="79"/>
      <c r="F139" s="79"/>
      <c r="G139" s="79"/>
      <c r="H139" s="79"/>
      <c r="I139" s="79"/>
      <c r="J139" s="1"/>
      <c r="K139" s="1"/>
      <c r="L139" s="1"/>
      <c r="M139" s="1"/>
      <c r="N139" s="96"/>
      <c r="O139" s="1"/>
      <c r="P139" s="1"/>
      <c r="Q139" s="1"/>
      <c r="R139" s="1"/>
      <c r="S139" s="1"/>
      <c r="T139" s="1"/>
      <c r="U139" s="1"/>
      <c r="V139" s="1"/>
      <c r="W139" s="9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79"/>
      <c r="C140" s="79"/>
      <c r="D140" s="79"/>
      <c r="E140" s="79"/>
      <c r="F140" s="79"/>
      <c r="G140" s="79"/>
      <c r="H140" s="79"/>
      <c r="I140" s="79"/>
      <c r="J140" s="1"/>
      <c r="K140" s="1"/>
      <c r="L140" s="1"/>
      <c r="M140" s="1"/>
      <c r="N140" s="96"/>
      <c r="O140" s="1"/>
      <c r="P140" s="1"/>
      <c r="Q140" s="1"/>
      <c r="R140" s="1"/>
      <c r="S140" s="1"/>
      <c r="T140" s="1"/>
      <c r="U140" s="1"/>
      <c r="V140" s="1"/>
      <c r="W140" s="96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79"/>
      <c r="C141" s="79"/>
      <c r="D141" s="79"/>
      <c r="E141" s="79"/>
      <c r="F141" s="79"/>
      <c r="G141" s="79"/>
      <c r="H141" s="79"/>
      <c r="I141" s="79"/>
      <c r="J141" s="1"/>
      <c r="K141" s="1"/>
      <c r="L141" s="1"/>
      <c r="M141" s="1"/>
      <c r="N141" s="96"/>
      <c r="O141" s="1"/>
      <c r="P141" s="1"/>
      <c r="Q141" s="1"/>
      <c r="R141" s="1"/>
      <c r="S141" s="1"/>
      <c r="T141" s="1"/>
      <c r="U141" s="1"/>
      <c r="V141" s="1"/>
      <c r="W141" s="96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79"/>
      <c r="C142" s="79"/>
      <c r="D142" s="79"/>
      <c r="E142" s="79"/>
      <c r="F142" s="79"/>
      <c r="G142" s="79"/>
      <c r="H142" s="79"/>
      <c r="I142" s="79"/>
      <c r="J142" s="1"/>
      <c r="K142" s="1"/>
      <c r="L142" s="1"/>
      <c r="M142" s="1"/>
      <c r="N142" s="96"/>
      <c r="O142" s="1"/>
      <c r="P142" s="1"/>
      <c r="Q142" s="1"/>
      <c r="R142" s="1"/>
      <c r="S142" s="1"/>
      <c r="T142" s="1"/>
      <c r="U142" s="1"/>
      <c r="V142" s="1"/>
      <c r="W142" s="96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79"/>
      <c r="C143" s="79"/>
      <c r="D143" s="79"/>
      <c r="E143" s="79"/>
      <c r="F143" s="79"/>
      <c r="G143" s="79"/>
      <c r="H143" s="79"/>
      <c r="I143" s="79"/>
      <c r="J143" s="1"/>
      <c r="K143" s="1"/>
      <c r="L143" s="1"/>
      <c r="M143" s="1"/>
      <c r="N143" s="96"/>
      <c r="O143" s="1"/>
      <c r="P143" s="1"/>
      <c r="Q143" s="1"/>
      <c r="R143" s="1"/>
      <c r="S143" s="1"/>
      <c r="T143" s="1"/>
      <c r="U143" s="1"/>
      <c r="V143" s="1"/>
      <c r="W143" s="96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79"/>
      <c r="C144" s="79"/>
      <c r="D144" s="79"/>
      <c r="E144" s="79"/>
      <c r="F144" s="79"/>
      <c r="G144" s="79"/>
      <c r="H144" s="79"/>
      <c r="I144" s="79"/>
      <c r="J144" s="1"/>
      <c r="K144" s="1"/>
      <c r="L144" s="1"/>
      <c r="M144" s="1"/>
      <c r="N144" s="96"/>
      <c r="O144" s="1"/>
      <c r="P144" s="1"/>
      <c r="Q144" s="1"/>
      <c r="R144" s="1"/>
      <c r="S144" s="1"/>
      <c r="T144" s="1"/>
      <c r="U144" s="1"/>
      <c r="V144" s="1"/>
      <c r="W144" s="96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79"/>
      <c r="C145" s="79"/>
      <c r="D145" s="79"/>
      <c r="E145" s="79"/>
      <c r="F145" s="79"/>
      <c r="G145" s="79"/>
      <c r="H145" s="79"/>
      <c r="I145" s="79"/>
      <c r="J145" s="1"/>
      <c r="K145" s="1"/>
      <c r="L145" s="1"/>
      <c r="M145" s="1"/>
      <c r="N145" s="96"/>
      <c r="O145" s="1"/>
      <c r="P145" s="1"/>
      <c r="Q145" s="1"/>
      <c r="R145" s="1"/>
      <c r="S145" s="1"/>
      <c r="T145" s="1"/>
      <c r="U145" s="1"/>
      <c r="V145" s="1"/>
      <c r="W145" s="96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79"/>
      <c r="C146" s="79"/>
      <c r="D146" s="79"/>
      <c r="E146" s="79"/>
      <c r="F146" s="79"/>
      <c r="G146" s="79"/>
      <c r="H146" s="79"/>
      <c r="I146" s="79"/>
      <c r="J146" s="1"/>
      <c r="K146" s="1"/>
      <c r="L146" s="1"/>
      <c r="M146" s="1"/>
      <c r="N146" s="96"/>
      <c r="O146" s="1"/>
      <c r="P146" s="1"/>
      <c r="Q146" s="1"/>
      <c r="R146" s="1"/>
      <c r="S146" s="1"/>
      <c r="T146" s="1"/>
      <c r="U146" s="1"/>
      <c r="V146" s="1"/>
      <c r="W146" s="96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79"/>
      <c r="C147" s="79"/>
      <c r="D147" s="79"/>
      <c r="E147" s="79"/>
      <c r="F147" s="79"/>
      <c r="G147" s="79"/>
      <c r="H147" s="79"/>
      <c r="I147" s="79"/>
      <c r="J147" s="1"/>
      <c r="K147" s="1"/>
      <c r="L147" s="1"/>
      <c r="M147" s="1"/>
      <c r="N147" s="96"/>
      <c r="O147" s="1"/>
      <c r="P147" s="1"/>
      <c r="Q147" s="1"/>
      <c r="R147" s="1"/>
      <c r="S147" s="1"/>
      <c r="T147" s="1"/>
      <c r="U147" s="1"/>
      <c r="V147" s="1"/>
      <c r="W147" s="96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79"/>
      <c r="C148" s="79"/>
      <c r="D148" s="79"/>
      <c r="E148" s="79"/>
      <c r="F148" s="79"/>
      <c r="G148" s="79"/>
      <c r="H148" s="79"/>
      <c r="I148" s="79"/>
      <c r="J148" s="1"/>
      <c r="K148" s="1"/>
      <c r="L148" s="1"/>
      <c r="M148" s="1"/>
      <c r="N148" s="96"/>
      <c r="O148" s="1"/>
      <c r="P148" s="1"/>
      <c r="Q148" s="1"/>
      <c r="R148" s="1"/>
      <c r="S148" s="1"/>
      <c r="T148" s="1"/>
      <c r="U148" s="1"/>
      <c r="V148" s="1"/>
      <c r="W148" s="96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79"/>
      <c r="C149" s="79"/>
      <c r="D149" s="79"/>
      <c r="E149" s="79"/>
      <c r="F149" s="79"/>
      <c r="G149" s="79"/>
      <c r="H149" s="79"/>
      <c r="I149" s="79"/>
      <c r="J149" s="1"/>
      <c r="K149" s="1"/>
      <c r="L149" s="1"/>
      <c r="M149" s="1"/>
      <c r="N149" s="96"/>
      <c r="O149" s="1"/>
      <c r="P149" s="1"/>
      <c r="Q149" s="1"/>
      <c r="R149" s="1"/>
      <c r="S149" s="1"/>
      <c r="T149" s="1"/>
      <c r="U149" s="1"/>
      <c r="V149" s="1"/>
      <c r="W149" s="96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79"/>
      <c r="C150" s="79"/>
      <c r="D150" s="79"/>
      <c r="E150" s="79"/>
      <c r="F150" s="79"/>
      <c r="G150" s="79"/>
      <c r="H150" s="79"/>
      <c r="I150" s="79"/>
      <c r="J150" s="1"/>
      <c r="K150" s="1"/>
      <c r="L150" s="1"/>
      <c r="M150" s="1"/>
      <c r="N150" s="96"/>
      <c r="O150" s="1"/>
      <c r="P150" s="1"/>
      <c r="Q150" s="1"/>
      <c r="R150" s="1"/>
      <c r="S150" s="1"/>
      <c r="T150" s="1"/>
      <c r="U150" s="1"/>
      <c r="V150" s="1"/>
      <c r="W150" s="96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79"/>
      <c r="C151" s="79"/>
      <c r="D151" s="79"/>
      <c r="E151" s="79"/>
      <c r="F151" s="79"/>
      <c r="G151" s="79"/>
      <c r="H151" s="79"/>
      <c r="I151" s="79"/>
      <c r="J151" s="1"/>
      <c r="K151" s="1"/>
      <c r="L151" s="1"/>
      <c r="M151" s="1"/>
      <c r="N151" s="96"/>
      <c r="O151" s="1"/>
      <c r="P151" s="1"/>
      <c r="Q151" s="1"/>
      <c r="R151" s="1"/>
      <c r="S151" s="1"/>
      <c r="T151" s="1"/>
      <c r="U151" s="1"/>
      <c r="V151" s="1"/>
      <c r="W151" s="96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54">
    <mergeCell ref="V82:W82"/>
    <mergeCell ref="V89:W89"/>
    <mergeCell ref="V19:W19"/>
    <mergeCell ref="V47:W47"/>
    <mergeCell ref="V54:W54"/>
    <mergeCell ref="V61:W61"/>
    <mergeCell ref="V68:W68"/>
    <mergeCell ref="V75:W75"/>
    <mergeCell ref="V5:W5"/>
    <mergeCell ref="V12:W12"/>
    <mergeCell ref="V26:W26"/>
    <mergeCell ref="V33:W33"/>
    <mergeCell ref="V40:W40"/>
    <mergeCell ref="J89:K89"/>
    <mergeCell ref="P5:Q5"/>
    <mergeCell ref="P12:Q12"/>
    <mergeCell ref="P19:Q19"/>
    <mergeCell ref="P26:Q26"/>
    <mergeCell ref="P33:Q33"/>
    <mergeCell ref="P40:Q40"/>
    <mergeCell ref="P47:Q47"/>
    <mergeCell ref="P54:Q54"/>
    <mergeCell ref="P68:Q68"/>
    <mergeCell ref="P75:Q75"/>
    <mergeCell ref="P89:Q89"/>
    <mergeCell ref="P61:Q61"/>
    <mergeCell ref="J82:K82"/>
    <mergeCell ref="P82:Q82"/>
    <mergeCell ref="J47:K47"/>
    <mergeCell ref="J54:K54"/>
    <mergeCell ref="J61:K61"/>
    <mergeCell ref="J68:K68"/>
    <mergeCell ref="J75:K75"/>
    <mergeCell ref="J12:K12"/>
    <mergeCell ref="J19:K19"/>
    <mergeCell ref="J26:K26"/>
    <mergeCell ref="J33:K33"/>
    <mergeCell ref="J40:K40"/>
    <mergeCell ref="M89:N89"/>
    <mergeCell ref="A1:I1"/>
    <mergeCell ref="A3:Z3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J5:K5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5"/>
  <sheetViews>
    <sheetView zoomScale="90" zoomScaleNormal="90" workbookViewId="0">
      <pane ySplit="4" topLeftCell="A5" activePane="bottomLeft" state="frozen"/>
      <selection pane="bottomLeft" activeCell="B25" sqref="B25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81" t="s">
        <v>119</v>
      </c>
      <c r="B1" s="282"/>
      <c r="C1" s="282"/>
      <c r="D1" s="282"/>
      <c r="E1" s="283" t="s">
        <v>99</v>
      </c>
      <c r="F1" s="283"/>
      <c r="G1" s="349" t="s">
        <v>179</v>
      </c>
      <c r="H1" s="349" t="s">
        <v>102</v>
      </c>
      <c r="I1" s="282" t="s">
        <v>350</v>
      </c>
      <c r="J1" s="282"/>
      <c r="K1" s="282" t="s">
        <v>92</v>
      </c>
      <c r="L1" s="282"/>
      <c r="M1" s="282" t="s">
        <v>0</v>
      </c>
      <c r="N1" s="295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287" t="s">
        <v>93</v>
      </c>
      <c r="B3" s="289" t="s">
        <v>94</v>
      </c>
      <c r="C3" s="289" t="s">
        <v>66</v>
      </c>
      <c r="D3" s="291" t="s">
        <v>72</v>
      </c>
      <c r="E3" s="289" t="s">
        <v>67</v>
      </c>
      <c r="F3" s="293" t="s">
        <v>73</v>
      </c>
      <c r="G3" s="289" t="s">
        <v>68</v>
      </c>
      <c r="H3" s="293" t="s">
        <v>74</v>
      </c>
      <c r="I3" s="289" t="s">
        <v>70</v>
      </c>
      <c r="J3" s="293" t="s">
        <v>75</v>
      </c>
      <c r="K3" s="289" t="s">
        <v>71</v>
      </c>
      <c r="L3" s="293" t="s">
        <v>76</v>
      </c>
      <c r="M3" s="289" t="s">
        <v>95</v>
      </c>
      <c r="N3" s="289" t="s">
        <v>96</v>
      </c>
      <c r="O3" s="284" t="s">
        <v>357</v>
      </c>
      <c r="P3" s="285"/>
      <c r="Q3" s="285"/>
      <c r="R3" s="285"/>
      <c r="S3" s="285"/>
      <c r="T3" s="285"/>
      <c r="U3" s="286"/>
    </row>
    <row r="4" spans="1:21" ht="15.75" customHeight="1" thickBot="1">
      <c r="A4" s="288"/>
      <c r="B4" s="290"/>
      <c r="C4" s="290"/>
      <c r="D4" s="292"/>
      <c r="E4" s="290"/>
      <c r="F4" s="294"/>
      <c r="G4" s="290"/>
      <c r="H4" s="294"/>
      <c r="I4" s="290"/>
      <c r="J4" s="294"/>
      <c r="K4" s="290"/>
      <c r="L4" s="294"/>
      <c r="M4" s="290"/>
      <c r="N4" s="290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45699</v>
      </c>
      <c r="B5" s="50" t="str">
        <f>'偏鄉國小(葷)'!AB5</f>
        <v>a2</v>
      </c>
      <c r="C5" s="50" t="str">
        <f>'偏鄉國小(葷)'!AC5</f>
        <v>白米飯</v>
      </c>
      <c r="D5" s="67" t="str">
        <f>'偏鄉國小(葷)'!AD5</f>
        <v xml:space="preserve">米     </v>
      </c>
      <c r="E5" s="50" t="str">
        <f>'偏鄉國小(葷)'!AE5</f>
        <v>紅燒雞翅</v>
      </c>
      <c r="F5" s="67" t="str">
        <f>'偏鄉國小(葷)'!AF5</f>
        <v xml:space="preserve">三節翅 滷包    </v>
      </c>
      <c r="G5" s="50" t="str">
        <f>'偏鄉國小(葷)'!AG5</f>
        <v>香滷凍腐</v>
      </c>
      <c r="H5" s="67" t="str">
        <f>'偏鄉國小(葷)'!AH5</f>
        <v xml:space="preserve">凍豆腐 麻竹筍干 大蒜   </v>
      </c>
      <c r="I5" s="50" t="str">
        <f>'偏鄉國小(葷)'!AK5</f>
        <v>時蔬</v>
      </c>
      <c r="J5" s="67" t="str">
        <f>'偏鄉國小(葷)'!AL5</f>
        <v xml:space="preserve">時蔬 大蒜    </v>
      </c>
      <c r="K5" s="50" t="str">
        <f>'偏鄉國小(葷)'!AM5</f>
        <v>時蔬湯</v>
      </c>
      <c r="L5" s="67" t="str">
        <f>'偏鄉國小(葷)'!AN5</f>
        <v xml:space="preserve">時蔬 薑 軟骨丁   </v>
      </c>
      <c r="M5" s="50" t="str">
        <f>'偏鄉國小(葷)'!AO5</f>
        <v>點心</v>
      </c>
      <c r="N5" s="211">
        <f>'偏鄉國小(葷)'!AP5</f>
        <v>0</v>
      </c>
      <c r="O5" s="214">
        <f>'偏鄉國小(葷)'!AQ5</f>
        <v>5</v>
      </c>
      <c r="P5" s="50">
        <f>'偏鄉國小(葷)'!AR5</f>
        <v>2.6</v>
      </c>
      <c r="Q5" s="50">
        <f>'偏鄉國小(葷)'!AS5</f>
        <v>1.5</v>
      </c>
      <c r="R5" s="50">
        <f>'偏鄉國小(葷)'!AT5</f>
        <v>2</v>
      </c>
      <c r="S5" s="50">
        <f>'偏鄉國小(葷)'!AU5</f>
        <v>0</v>
      </c>
      <c r="T5" s="50">
        <f>'偏鄉國小(葷)'!AV5</f>
        <v>0</v>
      </c>
      <c r="U5" s="81">
        <f>'偏鄉國小(葷)'!AW5</f>
        <v>670.4</v>
      </c>
    </row>
    <row r="6" spans="1:21" ht="18.75" customHeight="1">
      <c r="A6" s="117">
        <f>A5+1</f>
        <v>45700</v>
      </c>
      <c r="B6" s="64" t="str">
        <f>'偏鄉國小(葷)'!AB12</f>
        <v>a3</v>
      </c>
      <c r="C6" s="64" t="str">
        <f>'偏鄉國小(葷)'!AC12</f>
        <v>西式特餐</v>
      </c>
      <c r="D6" s="68" t="str">
        <f>'偏鄉國小(葷)'!AD12</f>
        <v xml:space="preserve">通心粉     </v>
      </c>
      <c r="E6" s="64" t="str">
        <f>'偏鄉國小(葷)'!AE12</f>
        <v>西西里肉醬</v>
      </c>
      <c r="F6" s="68" t="str">
        <f>'偏鄉國小(葷)'!AF12</f>
        <v xml:space="preserve">豬絞肉 洋蔥 蕃茄 蕃茄醬 義大利香料 </v>
      </c>
      <c r="G6" s="64" t="str">
        <f>'偏鄉國小(葷)'!AG12</f>
        <v>炸薯條</v>
      </c>
      <c r="H6" s="68" t="str">
        <f>'偏鄉國小(葷)'!AH12</f>
        <v xml:space="preserve">薯條     </v>
      </c>
      <c r="I6" s="64" t="str">
        <f>'偏鄉國小(葷)'!AK12</f>
        <v>時蔬</v>
      </c>
      <c r="J6" s="68" t="str">
        <f>'偏鄉國小(葷)'!AL12</f>
        <v xml:space="preserve">時蔬 大蒜    </v>
      </c>
      <c r="K6" s="64" t="str">
        <f>'偏鄉國小(葷)'!AM12</f>
        <v>花椰濃湯</v>
      </c>
      <c r="L6" s="68" t="str">
        <f>'偏鄉國小(葷)'!AN12</f>
        <v xml:space="preserve">冷凍花椰菜 蘑菇罐頭 紅蘿蔔 雞蛋 玉米濃湯調理包 </v>
      </c>
      <c r="M6" s="64" t="str">
        <f>'偏鄉國小(葷)'!AO12</f>
        <v>點心</v>
      </c>
      <c r="N6" s="212">
        <f>'偏鄉國小(葷)'!AP12</f>
        <v>0</v>
      </c>
      <c r="O6" s="215">
        <f>'偏鄉國小(葷)'!AQ12</f>
        <v>3</v>
      </c>
      <c r="P6" s="64">
        <f>'偏鄉國小(葷)'!AR12</f>
        <v>2</v>
      </c>
      <c r="Q6" s="64">
        <f>'偏鄉國小(葷)'!AS12</f>
        <v>1.5</v>
      </c>
      <c r="R6" s="64">
        <f>'偏鄉國小(葷)'!AT12</f>
        <v>1.8</v>
      </c>
      <c r="S6" s="64">
        <f>'偏鄉國小(葷)'!AU12</f>
        <v>0</v>
      </c>
      <c r="T6" s="64">
        <f>'偏鄉國小(葷)'!AV12</f>
        <v>0</v>
      </c>
      <c r="U6" s="82">
        <f>'偏鄉國小(葷)'!AW12</f>
        <v>480</v>
      </c>
    </row>
    <row r="7" spans="1:21" ht="18.75" customHeight="1">
      <c r="A7" s="117">
        <f t="shared" ref="A7:A8" si="0">A6+1</f>
        <v>45701</v>
      </c>
      <c r="B7" s="64" t="str">
        <f>'偏鄉國小(葷)'!AB19</f>
        <v>a4</v>
      </c>
      <c r="C7" s="64" t="str">
        <f>'偏鄉國小(葷)'!AC19</f>
        <v>糙米飯</v>
      </c>
      <c r="D7" s="68" t="str">
        <f>'偏鄉國小(葷)'!AD19</f>
        <v xml:space="preserve">米 糙米    </v>
      </c>
      <c r="E7" s="64" t="str">
        <f>'偏鄉國小(葷)'!AE19</f>
        <v>沙茶蔬菜魚丁</v>
      </c>
      <c r="F7" s="68" t="str">
        <f>'偏鄉國小(葷)'!AF19</f>
        <v xml:space="preserve">魚丁 甘藍 薑 沙茶醬  </v>
      </c>
      <c r="G7" s="64" t="str">
        <f>'偏鄉國小(葷)'!AG19</f>
        <v>紅仁炒蛋</v>
      </c>
      <c r="H7" s="68" t="str">
        <f>'偏鄉國小(葷)'!AH19</f>
        <v xml:space="preserve">雞蛋 胡蘿蔔 大蒜   </v>
      </c>
      <c r="I7" s="64" t="str">
        <f>'偏鄉國小(葷)'!AK19</f>
        <v>時蔬</v>
      </c>
      <c r="J7" s="68" t="str">
        <f>'偏鄉國小(葷)'!AL19</f>
        <v xml:space="preserve">時蔬 大蒜    </v>
      </c>
      <c r="K7" s="64" t="str">
        <f>'偏鄉國小(葷)'!AM19</f>
        <v>綠豆西米露</v>
      </c>
      <c r="L7" s="68" t="str">
        <f>'偏鄉國小(葷)'!AN19</f>
        <v xml:space="preserve">西谷米 紅砂糖 綠豆   </v>
      </c>
      <c r="M7" s="64" t="str">
        <f>'偏鄉國小(葷)'!AO19</f>
        <v>點心</v>
      </c>
      <c r="N7" s="212">
        <f>'偏鄉國小(葷)'!AP19</f>
        <v>0</v>
      </c>
      <c r="O7" s="215">
        <f>'偏鄉國小(葷)'!AQ19</f>
        <v>6.5</v>
      </c>
      <c r="P7" s="64">
        <f>'偏鄉國小(葷)'!AR19</f>
        <v>2.5</v>
      </c>
      <c r="Q7" s="64">
        <f>'偏鄉國小(葷)'!AS19</f>
        <v>1.5</v>
      </c>
      <c r="R7" s="64">
        <f>'偏鄉國小(葷)'!AT19</f>
        <v>2</v>
      </c>
      <c r="S7" s="64">
        <f>'偏鄉國小(葷)'!AU19</f>
        <v>0</v>
      </c>
      <c r="T7" s="64">
        <f>'偏鄉國小(葷)'!AV19</f>
        <v>0</v>
      </c>
      <c r="U7" s="82">
        <f>'偏鄉國小(葷)'!AW19</f>
        <v>765.4</v>
      </c>
    </row>
    <row r="8" spans="1:21" ht="18.75" customHeight="1" thickBot="1">
      <c r="A8" s="133">
        <f t="shared" si="0"/>
        <v>45702</v>
      </c>
      <c r="B8" s="65" t="str">
        <f>'偏鄉國小(葷)'!AB26</f>
        <v>a5</v>
      </c>
      <c r="C8" s="65" t="str">
        <f>'偏鄉國小(葷)'!AC26</f>
        <v>紫米飯</v>
      </c>
      <c r="D8" s="69" t="str">
        <f>'偏鄉國小(葷)'!AD26</f>
        <v xml:space="preserve">米 黑秈糯米    </v>
      </c>
      <c r="E8" s="65" t="str">
        <f>'偏鄉國小(葷)'!AE26</f>
        <v>洋芋燒雞</v>
      </c>
      <c r="F8" s="69" t="str">
        <f>'偏鄉國小(葷)'!AF26</f>
        <v xml:space="preserve">肉雞 馬鈴薯 洋蔥 胡蘿蔔  </v>
      </c>
      <c r="G8" s="65" t="str">
        <f>'偏鄉國小(葷)'!AG26</f>
        <v>絞肉甘藍</v>
      </c>
      <c r="H8" s="69" t="str">
        <f>'偏鄉國小(葷)'!AH26</f>
        <v xml:space="preserve">豬絞肉 甘藍 胡蘿蔔 大蒜  </v>
      </c>
      <c r="I8" s="65" t="str">
        <f>'偏鄉國小(葷)'!AK26</f>
        <v>時蔬</v>
      </c>
      <c r="J8" s="69" t="str">
        <f>'偏鄉國小(葷)'!AL26</f>
        <v xml:space="preserve">時蔬 大蒜    </v>
      </c>
      <c r="K8" s="65" t="str">
        <f>'偏鄉國小(葷)'!AM26</f>
        <v>蘿蔔湯</v>
      </c>
      <c r="L8" s="69" t="str">
        <f>'偏鄉國小(葷)'!AN26</f>
        <v xml:space="preserve">白蘿蔔 大骨 薑   </v>
      </c>
      <c r="M8" s="65" t="str">
        <f>'偏鄉國小(葷)'!AO26</f>
        <v>點心</v>
      </c>
      <c r="N8" s="213">
        <f>'偏鄉國小(葷)'!AP26</f>
        <v>0</v>
      </c>
      <c r="O8" s="216">
        <f>'偏鄉國小(葷)'!AQ26</f>
        <v>5.5</v>
      </c>
      <c r="P8" s="65">
        <f>'偏鄉國小(葷)'!AR26</f>
        <v>2.6</v>
      </c>
      <c r="Q8" s="65">
        <f>'偏鄉國小(葷)'!AS26</f>
        <v>1.9</v>
      </c>
      <c r="R8" s="65">
        <f>'偏鄉國小(葷)'!AT26</f>
        <v>2.2000000000000002</v>
      </c>
      <c r="S8" s="65">
        <f>'偏鄉國小(葷)'!AU26</f>
        <v>0</v>
      </c>
      <c r="T8" s="65">
        <f>'偏鄉國小(葷)'!AV26</f>
        <v>0</v>
      </c>
      <c r="U8" s="83">
        <f>'偏鄉國小(葷)'!AW26</f>
        <v>726.9</v>
      </c>
    </row>
    <row r="9" spans="1:21" ht="18.75" customHeight="1">
      <c r="A9" s="116">
        <f>A8+3</f>
        <v>45705</v>
      </c>
      <c r="B9" s="50" t="str">
        <f>'偏鄉國小(葷)'!AB33</f>
        <v>b1</v>
      </c>
      <c r="C9" s="50" t="str">
        <f>'偏鄉國小(葷)'!AC33</f>
        <v>白米飯</v>
      </c>
      <c r="D9" s="67" t="str">
        <f>'偏鄉國小(葷)'!AD33</f>
        <v xml:space="preserve">米     </v>
      </c>
      <c r="E9" s="50" t="str">
        <f>'偏鄉國小(葷)'!AE33</f>
        <v>瓜仔肉</v>
      </c>
      <c r="F9" s="67" t="str">
        <f>'偏鄉國小(葷)'!AF33</f>
        <v xml:space="preserve">豬絞肉 醃漬花胡瓜 胡蘿蔔 大蒜  </v>
      </c>
      <c r="G9" s="50" t="str">
        <f>'偏鄉國小(葷)'!AG33</f>
        <v>關東煮</v>
      </c>
      <c r="H9" s="67" t="str">
        <f>'偏鄉國小(葷)'!AH33</f>
        <v xml:space="preserve">白蘿蔔 胡蘿蔔 玉米 米血  </v>
      </c>
      <c r="I9" s="50" t="str">
        <f>'偏鄉國小(葷)'!AK33</f>
        <v>時蔬</v>
      </c>
      <c r="J9" s="67" t="str">
        <f>'偏鄉國小(葷)'!AL33</f>
        <v xml:space="preserve">時蔬 大蒜    </v>
      </c>
      <c r="K9" s="50" t="str">
        <f>'偏鄉國小(葷)'!AM33</f>
        <v>金針湯</v>
      </c>
      <c r="L9" s="67" t="str">
        <f>'偏鄉國小(葷)'!AN33</f>
        <v xml:space="preserve">金針菜乾 榨菜 薑 軟骨丁  </v>
      </c>
      <c r="M9" s="50" t="str">
        <f>'偏鄉國小(葷)'!AO33</f>
        <v>點心</v>
      </c>
      <c r="N9" s="211">
        <f>'偏鄉國小(葷)'!AP33</f>
        <v>0</v>
      </c>
      <c r="O9" s="214">
        <f>'偏鄉國小(葷)'!AQ33</f>
        <v>5</v>
      </c>
      <c r="P9" s="50">
        <f>'偏鄉國小(葷)'!AR33</f>
        <v>2.5</v>
      </c>
      <c r="Q9" s="50">
        <f>'偏鄉國小(葷)'!AS33</f>
        <v>1.6</v>
      </c>
      <c r="R9" s="50">
        <f>'偏鄉國小(葷)'!AT33</f>
        <v>2.1</v>
      </c>
      <c r="S9" s="50">
        <f>'偏鄉國小(葷)'!AU33</f>
        <v>0</v>
      </c>
      <c r="T9" s="50">
        <f>'偏鄉國小(葷)'!AV33</f>
        <v>0</v>
      </c>
      <c r="U9" s="81">
        <f>'偏鄉國小(葷)'!AW33</f>
        <v>672.5</v>
      </c>
    </row>
    <row r="10" spans="1:21" ht="18.75" customHeight="1">
      <c r="A10" s="117">
        <f t="shared" ref="A10:A17" si="1">A9+1</f>
        <v>45706</v>
      </c>
      <c r="B10" s="64" t="str">
        <f>'偏鄉國小(葷)'!AB40</f>
        <v>b2</v>
      </c>
      <c r="C10" s="64" t="str">
        <f>'偏鄉國小(葷)'!AC40</f>
        <v>糙米飯</v>
      </c>
      <c r="D10" s="68" t="str">
        <f>'偏鄉國小(葷)'!AD40</f>
        <v xml:space="preserve">米 糙米    </v>
      </c>
      <c r="E10" s="64" t="str">
        <f>'偏鄉國小(葷)'!AE40</f>
        <v>壽喜肉片</v>
      </c>
      <c r="F10" s="68" t="str">
        <f>'偏鄉國小(葷)'!AF40</f>
        <v xml:space="preserve">豬後腿肉 結球白菜 大蒜 芝麻(白)  </v>
      </c>
      <c r="G10" s="64" t="str">
        <f>'偏鄉國小(葷)'!AG40</f>
        <v>菇拌海芽</v>
      </c>
      <c r="H10" s="68" t="str">
        <f>'偏鄉國小(葷)'!AH40</f>
        <v xml:space="preserve">乾裙帶菜 金針菇 大蒜 魩仔魚  </v>
      </c>
      <c r="I10" s="64" t="str">
        <f>'偏鄉國小(葷)'!AK40</f>
        <v>時蔬</v>
      </c>
      <c r="J10" s="68" t="str">
        <f>'偏鄉國小(葷)'!AL40</f>
        <v xml:space="preserve">時蔬 大蒜    </v>
      </c>
      <c r="K10" s="64" t="str">
        <f>'偏鄉國小(葷)'!AM40</f>
        <v>時瓜湯</v>
      </c>
      <c r="L10" s="68" t="str">
        <f>'偏鄉國小(葷)'!AN40</f>
        <v xml:space="preserve">時瓜 胡蘿蔔 薑 軟骨丁  </v>
      </c>
      <c r="M10" s="64" t="str">
        <f>'偏鄉國小(葷)'!AO40</f>
        <v>點心</v>
      </c>
      <c r="N10" s="212">
        <f>'偏鄉國小(葷)'!AP40</f>
        <v>0</v>
      </c>
      <c r="O10" s="215">
        <f>'偏鄉國小(葷)'!AQ40</f>
        <v>5</v>
      </c>
      <c r="P10" s="64">
        <f>'偏鄉國小(葷)'!AR40</f>
        <v>2</v>
      </c>
      <c r="Q10" s="64">
        <f>'偏鄉國小(葷)'!AS40</f>
        <v>2.1</v>
      </c>
      <c r="R10" s="64">
        <f>'偏鄉國小(葷)'!AT40</f>
        <v>2</v>
      </c>
      <c r="S10" s="64">
        <f>'偏鄉國小(葷)'!AU40</f>
        <v>0</v>
      </c>
      <c r="T10" s="64">
        <f>'偏鄉國小(葷)'!AV40</f>
        <v>0</v>
      </c>
      <c r="U10" s="82">
        <f>'偏鄉國小(葷)'!AW40</f>
        <v>640.5</v>
      </c>
    </row>
    <row r="11" spans="1:21" ht="18.75" customHeight="1">
      <c r="A11" s="117">
        <f t="shared" si="1"/>
        <v>45707</v>
      </c>
      <c r="B11" s="64" t="str">
        <f>'偏鄉國小(葷)'!AB47</f>
        <v>b3</v>
      </c>
      <c r="C11" s="64" t="str">
        <f>'偏鄉國小(葷)'!AC47</f>
        <v>米粉特餐</v>
      </c>
      <c r="D11" s="68" t="str">
        <f>'偏鄉國小(葷)'!AD47</f>
        <v xml:space="preserve">米粉     </v>
      </c>
      <c r="E11" s="64" t="str">
        <f>'偏鄉國小(葷)'!AE47</f>
        <v>油蔥肉燥</v>
      </c>
      <c r="F11" s="68" t="str">
        <f>'偏鄉國小(葷)'!AF47</f>
        <v xml:space="preserve">豬絞肉 時蔬 乾香菇 紅蔥頭 大蒜 </v>
      </c>
      <c r="G11" s="64" t="str">
        <f>'偏鄉國小(葷)'!AG47</f>
        <v>肉絲南瓜</v>
      </c>
      <c r="H11" s="68" t="str">
        <f>'偏鄉國小(葷)'!AH47</f>
        <v xml:space="preserve">豬後腿肉 南瓜 胡蘿蔔 大蒜  </v>
      </c>
      <c r="I11" s="64" t="str">
        <f>'偏鄉國小(葷)'!AK47</f>
        <v>時蔬</v>
      </c>
      <c r="J11" s="68" t="str">
        <f>'偏鄉國小(葷)'!AL47</f>
        <v xml:space="preserve">時蔬 大蒜    </v>
      </c>
      <c r="K11" s="64" t="str">
        <f>'偏鄉國小(葷)'!AM47</f>
        <v>時蔬湯</v>
      </c>
      <c r="L11" s="68" t="str">
        <f>'偏鄉國小(葷)'!AN47</f>
        <v xml:space="preserve">時蔬 胡蘿蔔 薑 大骨  </v>
      </c>
      <c r="M11" s="64" t="str">
        <f>'偏鄉國小(葷)'!AO47</f>
        <v>點心</v>
      </c>
      <c r="N11" s="212">
        <f>'偏鄉國小(葷)'!AP47</f>
        <v>0</v>
      </c>
      <c r="O11" s="215">
        <f>'偏鄉國小(葷)'!AQ47</f>
        <v>3.2</v>
      </c>
      <c r="P11" s="64">
        <f>'偏鄉國小(葷)'!AR47</f>
        <v>2.5</v>
      </c>
      <c r="Q11" s="64">
        <f>'偏鄉國小(葷)'!AS47</f>
        <v>2</v>
      </c>
      <c r="R11" s="64">
        <f>'偏鄉國小(葷)'!AT47</f>
        <v>2.2999999999999998</v>
      </c>
      <c r="S11" s="64">
        <f>'偏鄉國小(葷)'!AU47</f>
        <v>0</v>
      </c>
      <c r="T11" s="64">
        <f>'偏鄉國小(葷)'!AV47</f>
        <v>0</v>
      </c>
      <c r="U11" s="82">
        <f>'偏鄉國小(葷)'!AW47</f>
        <v>564.79999999999995</v>
      </c>
    </row>
    <row r="12" spans="1:21" ht="18.75" customHeight="1">
      <c r="A12" s="117">
        <f t="shared" si="1"/>
        <v>45708</v>
      </c>
      <c r="B12" s="64" t="str">
        <f>'偏鄉國小(葷)'!AB54</f>
        <v>b4</v>
      </c>
      <c r="C12" s="64" t="str">
        <f>'偏鄉國小(葷)'!AC54</f>
        <v>糙米飯</v>
      </c>
      <c r="D12" s="68" t="str">
        <f>'偏鄉國小(葷)'!AD54</f>
        <v xml:space="preserve">米 糙米    </v>
      </c>
      <c r="E12" s="64" t="str">
        <f>'偏鄉國小(葷)'!AE54</f>
        <v>蘿蔔燒肉</v>
      </c>
      <c r="F12" s="68" t="str">
        <f>'偏鄉國小(葷)'!AF54</f>
        <v xml:space="preserve">豬後腿肉 白蘿蔔 大蒜  胡蘿蔔 </v>
      </c>
      <c r="G12" s="64" t="str">
        <f>'偏鄉國小(葷)'!AG54</f>
        <v>蛋香高麗</v>
      </c>
      <c r="H12" s="68" t="str">
        <f>'偏鄉國小(葷)'!AH54</f>
        <v xml:space="preserve">雞蛋 甘藍 胡蘿蔔 大蒜  </v>
      </c>
      <c r="I12" s="64" t="str">
        <f>'偏鄉國小(葷)'!AK54</f>
        <v>時蔬</v>
      </c>
      <c r="J12" s="68" t="str">
        <f>'偏鄉國小(葷)'!AL54</f>
        <v xml:space="preserve">時蔬 大蒜    </v>
      </c>
      <c r="K12" s="64" t="str">
        <f>'偏鄉國小(葷)'!AM54</f>
        <v>仙草甜湯</v>
      </c>
      <c r="L12" s="68" t="str">
        <f>'偏鄉國小(葷)'!AN54</f>
        <v xml:space="preserve">仙草凍 紅砂糖 奶粉   </v>
      </c>
      <c r="M12" s="64" t="str">
        <f>'偏鄉國小(葷)'!AO54</f>
        <v>點心</v>
      </c>
      <c r="N12" s="212">
        <f>'偏鄉國小(葷)'!AP54</f>
        <v>0</v>
      </c>
      <c r="O12" s="215">
        <f>'偏鄉國小(葷)'!AQ54</f>
        <v>5</v>
      </c>
      <c r="P12" s="64">
        <f>'偏鄉國小(葷)'!AR54</f>
        <v>2.1</v>
      </c>
      <c r="Q12" s="64">
        <f>'偏鄉國小(葷)'!AS54</f>
        <v>2</v>
      </c>
      <c r="R12" s="64">
        <f>'偏鄉國小(葷)'!AT54</f>
        <v>2.1</v>
      </c>
      <c r="S12" s="64">
        <f>'偏鄉國小(葷)'!AU54</f>
        <v>0</v>
      </c>
      <c r="T12" s="64">
        <f>'偏鄉國小(葷)'!AV54</f>
        <v>0</v>
      </c>
      <c r="U12" s="82">
        <f>'偏鄉國小(葷)'!AW54</f>
        <v>652.70000000000005</v>
      </c>
    </row>
    <row r="13" spans="1:21" ht="18.75" customHeight="1" thickBot="1">
      <c r="A13" s="133">
        <f t="shared" si="1"/>
        <v>45709</v>
      </c>
      <c r="B13" s="65" t="str">
        <f>'偏鄉國小(葷)'!AB61</f>
        <v>b5</v>
      </c>
      <c r="C13" s="65" t="str">
        <f>'偏鄉國小(葷)'!AC61</f>
        <v>芝麻飯</v>
      </c>
      <c r="D13" s="69" t="str">
        <f>'偏鄉國小(葷)'!AD61</f>
        <v xml:space="preserve">米 芝麻(熟)    </v>
      </c>
      <c r="E13" s="65" t="str">
        <f>'偏鄉國小(葷)'!AE61</f>
        <v>照燒雞</v>
      </c>
      <c r="F13" s="69" t="str">
        <f>'偏鄉國小(葷)'!AF61</f>
        <v xml:space="preserve">肉雞 洋蔥 胡蘿蔔 醬油 紅砂糖 </v>
      </c>
      <c r="G13" s="65" t="str">
        <f>'偏鄉國小(葷)'!AG61</f>
        <v>香炸薯餅</v>
      </c>
      <c r="H13" s="69" t="str">
        <f>'偏鄉國小(葷)'!AH61</f>
        <v xml:space="preserve">薯餅     </v>
      </c>
      <c r="I13" s="65" t="str">
        <f>'偏鄉國小(葷)'!AK61</f>
        <v>時蔬</v>
      </c>
      <c r="J13" s="69" t="str">
        <f>'偏鄉國小(葷)'!AL61</f>
        <v xml:space="preserve">時蔬 大蒜    </v>
      </c>
      <c r="K13" s="65" t="str">
        <f>'偏鄉國小(葷)'!AM61</f>
        <v>味噌湯</v>
      </c>
      <c r="L13" s="69" t="str">
        <f>'偏鄉國小(葷)'!AN61</f>
        <v xml:space="preserve">海帶結 味噌 薑 柴魚片 時蔬 </v>
      </c>
      <c r="M13" s="65" t="str">
        <f>'偏鄉國小(葷)'!AO61</f>
        <v>點心</v>
      </c>
      <c r="N13" s="213" t="str">
        <f>'偏鄉國小(葷)'!AP61</f>
        <v>有機豆奶</v>
      </c>
      <c r="O13" s="216">
        <f>'偏鄉國小(葷)'!AQ61</f>
        <v>5.7</v>
      </c>
      <c r="P13" s="65">
        <f>'偏鄉國小(葷)'!AR61</f>
        <v>2.4</v>
      </c>
      <c r="Q13" s="65">
        <f>'偏鄉國小(葷)'!AS61</f>
        <v>1.5</v>
      </c>
      <c r="R13" s="65">
        <f>'偏鄉國小(葷)'!AT61</f>
        <v>1.9</v>
      </c>
      <c r="S13" s="65">
        <f>'偏鄉國小(葷)'!AU61</f>
        <v>0</v>
      </c>
      <c r="T13" s="65">
        <f>'偏鄉國小(葷)'!AV61</f>
        <v>0</v>
      </c>
      <c r="U13" s="83">
        <f>'偏鄉國小(葷)'!AW61</f>
        <v>700.5</v>
      </c>
    </row>
    <row r="14" spans="1:21" ht="18.75" customHeight="1">
      <c r="A14" s="116">
        <f>A13+3</f>
        <v>45712</v>
      </c>
      <c r="B14" s="50" t="str">
        <f>'偏鄉國小(葷)'!AB68</f>
        <v>c1</v>
      </c>
      <c r="C14" s="50" t="str">
        <f>'偏鄉國小(葷)'!AC68</f>
        <v>白米飯</v>
      </c>
      <c r="D14" s="67" t="str">
        <f>'偏鄉國小(葷)'!AD68</f>
        <v xml:space="preserve">米     </v>
      </c>
      <c r="E14" s="50" t="str">
        <f>'偏鄉國小(葷)'!AE68</f>
        <v>黑椒豬柳</v>
      </c>
      <c r="F14" s="67" t="str">
        <f>'偏鄉國小(葷)'!AF68</f>
        <v xml:space="preserve">豬後腿肉 洋蔥 胡蘿蔔 黑胡椒粒  </v>
      </c>
      <c r="G14" s="50" t="str">
        <f>'偏鄉國小(葷)'!AG68</f>
        <v>蛋香刈薯</v>
      </c>
      <c r="H14" s="67" t="str">
        <f>'偏鄉國小(葷)'!AH68</f>
        <v xml:space="preserve">雞蛋 刈薯 胡蘿蔔 大蒜  </v>
      </c>
      <c r="I14" s="50" t="str">
        <f>'偏鄉國小(葷)'!AK68</f>
        <v>時蔬</v>
      </c>
      <c r="J14" s="67" t="str">
        <f>'偏鄉國小(葷)'!AL68</f>
        <v xml:space="preserve">時蔬 大蒜    </v>
      </c>
      <c r="K14" s="50" t="str">
        <f>'偏鄉國小(葷)'!AM68</f>
        <v>菇菇湯</v>
      </c>
      <c r="L14" s="67" t="str">
        <f>'偏鄉國小(葷)'!AN68</f>
        <v xml:space="preserve">金針菇 杏鮑菇 薑 軟骨丁  </v>
      </c>
      <c r="M14" s="50" t="str">
        <f>'偏鄉國小(葷)'!AO68</f>
        <v>點心</v>
      </c>
      <c r="N14" s="211">
        <f>'偏鄉國小(葷)'!AP68</f>
        <v>0</v>
      </c>
      <c r="O14" s="214">
        <f>'偏鄉國小(葷)'!AQ68</f>
        <v>5</v>
      </c>
      <c r="P14" s="50">
        <f>'偏鄉國小(葷)'!AR68</f>
        <v>2.4</v>
      </c>
      <c r="Q14" s="50">
        <f>'偏鄉國小(葷)'!AS68</f>
        <v>1.7</v>
      </c>
      <c r="R14" s="50">
        <f>'偏鄉國小(葷)'!AT68</f>
        <v>2</v>
      </c>
      <c r="S14" s="50">
        <f>'偏鄉國小(葷)'!AU68</f>
        <v>0</v>
      </c>
      <c r="T14" s="50">
        <f>'偏鄉國小(葷)'!AV68</f>
        <v>0</v>
      </c>
      <c r="U14" s="81">
        <f>'偏鄉國小(葷)'!AW68</f>
        <v>661.1</v>
      </c>
    </row>
    <row r="15" spans="1:21" ht="18.75" customHeight="1">
      <c r="A15" s="117">
        <f t="shared" si="1"/>
        <v>45713</v>
      </c>
      <c r="B15" s="64" t="str">
        <f>'偏鄉國小(葷)'!AB75</f>
        <v>c2</v>
      </c>
      <c r="C15" s="64" t="str">
        <f>'偏鄉國小(葷)'!AC75</f>
        <v>糙米飯</v>
      </c>
      <c r="D15" s="68" t="str">
        <f>'偏鄉國小(葷)'!AD75</f>
        <v xml:space="preserve">米 糙米    </v>
      </c>
      <c r="E15" s="64" t="str">
        <f>'偏鄉國小(葷)'!AE75</f>
        <v>金黃魚排</v>
      </c>
      <c r="F15" s="68" t="str">
        <f>'偏鄉國小(葷)'!AF75</f>
        <v xml:space="preserve">魚排     </v>
      </c>
      <c r="G15" s="64" t="str">
        <f>'偏鄉國小(葷)'!AG75</f>
        <v>白菜滷</v>
      </c>
      <c r="H15" s="68" t="str">
        <f>'偏鄉國小(葷)'!AH75</f>
        <v>大蒜 結球白菜 冷凍玉米筍 乾香菇 胡蘿蔔 豬後腿肉</v>
      </c>
      <c r="I15" s="64" t="str">
        <f>'偏鄉國小(葷)'!AK75</f>
        <v>時蔬</v>
      </c>
      <c r="J15" s="68" t="str">
        <f>'偏鄉國小(葷)'!AL75</f>
        <v xml:space="preserve">時蔬 大蒜    </v>
      </c>
      <c r="K15" s="64" t="str">
        <f>'偏鄉國小(葷)'!AM75</f>
        <v>紫菜蛋花湯</v>
      </c>
      <c r="L15" s="68" t="str">
        <f>'偏鄉國小(葷)'!AN75</f>
        <v xml:space="preserve">紫菜 雞蛋 薑   </v>
      </c>
      <c r="M15" s="64" t="str">
        <f>'偏鄉國小(葷)'!AO75</f>
        <v>點心</v>
      </c>
      <c r="N15" s="212">
        <f>'偏鄉國小(葷)'!AP75</f>
        <v>0</v>
      </c>
      <c r="O15" s="215">
        <f>'偏鄉國小(葷)'!AQ75</f>
        <v>5.0999999999999996</v>
      </c>
      <c r="P15" s="64">
        <f>'偏鄉國小(葷)'!AR75</f>
        <v>2.2000000000000002</v>
      </c>
      <c r="Q15" s="64">
        <f>'偏鄉國小(葷)'!AS75</f>
        <v>1.9</v>
      </c>
      <c r="R15" s="64">
        <f>'偏鄉國小(葷)'!AT75</f>
        <v>2</v>
      </c>
      <c r="S15" s="64">
        <f>'偏鄉國小(葷)'!AU75</f>
        <v>0</v>
      </c>
      <c r="T15" s="64">
        <f>'偏鄉國小(葷)'!AV75</f>
        <v>0</v>
      </c>
      <c r="U15" s="82">
        <f>'偏鄉國小(葷)'!AW75</f>
        <v>656.7</v>
      </c>
    </row>
    <row r="16" spans="1:21" ht="18.75" customHeight="1">
      <c r="A16" s="117">
        <f t="shared" si="1"/>
        <v>45714</v>
      </c>
      <c r="B16" s="64" t="str">
        <f>'偏鄉國小(葷)'!AB82</f>
        <v>c3</v>
      </c>
      <c r="C16" s="64" t="str">
        <f>'偏鄉國小(葷)'!AC82</f>
        <v>刈包特餐</v>
      </c>
      <c r="D16" s="68" t="str">
        <f>'偏鄉國小(葷)'!AD82</f>
        <v xml:space="preserve">刈包     </v>
      </c>
      <c r="E16" s="64" t="str">
        <f>'偏鄉國小(葷)'!AE82</f>
        <v>香滷肉排</v>
      </c>
      <c r="F16" s="68" t="str">
        <f>'偏鄉國小(葷)'!AF82</f>
        <v xml:space="preserve">肉排 滷包    </v>
      </c>
      <c r="G16" s="64" t="str">
        <f>'偏鄉國小(葷)'!AG82</f>
        <v>刈包配料</v>
      </c>
      <c r="H16" s="68" t="str">
        <f>'偏鄉國小(葷)'!AH82</f>
        <v xml:space="preserve">豬後腿肉 洋蔥 胡蘿蔔   </v>
      </c>
      <c r="I16" s="64" t="str">
        <f>'偏鄉國小(葷)'!AK82</f>
        <v>時蔬</v>
      </c>
      <c r="J16" s="68" t="str">
        <f>'偏鄉國小(葷)'!AL82</f>
        <v xml:space="preserve">時蔬 大蒜    </v>
      </c>
      <c r="K16" s="64" t="str">
        <f>'偏鄉國小(葷)'!AM82</f>
        <v>魩仔魚粥</v>
      </c>
      <c r="L16" s="68" t="str">
        <f>'偏鄉國小(葷)'!AN82</f>
        <v>魩仔魚 糙米 芹菜 鯊魚 油蔥酥 時蔬</v>
      </c>
      <c r="M16" s="64" t="str">
        <f>'偏鄉國小(葷)'!AO82</f>
        <v>點心</v>
      </c>
      <c r="N16" s="212">
        <f>'偏鄉國小(葷)'!AP82</f>
        <v>0</v>
      </c>
      <c r="O16" s="215">
        <f>'偏鄉國小(葷)'!AQ82</f>
        <v>3.3</v>
      </c>
      <c r="P16" s="64">
        <f>'偏鄉國小(葷)'!AR82</f>
        <v>2.4</v>
      </c>
      <c r="Q16" s="64">
        <f>'偏鄉國小(葷)'!AS82</f>
        <v>1.5</v>
      </c>
      <c r="R16" s="64">
        <f>'偏鄉國小(葷)'!AT82</f>
        <v>2</v>
      </c>
      <c r="S16" s="64">
        <f>'偏鄉國小(葷)'!AU82</f>
        <v>0</v>
      </c>
      <c r="T16" s="64">
        <f>'偏鄉國小(葷)'!AV82</f>
        <v>0</v>
      </c>
      <c r="U16" s="82">
        <f>'偏鄉國小(葷)'!AW82</f>
        <v>541.4</v>
      </c>
    </row>
    <row r="17" spans="1:21" ht="18.75" customHeight="1" thickBot="1">
      <c r="A17" s="133">
        <f t="shared" si="1"/>
        <v>45715</v>
      </c>
      <c r="B17" s="65" t="str">
        <f>'偏鄉國小(葷)'!AB89</f>
        <v>c4</v>
      </c>
      <c r="C17" s="65" t="str">
        <f>'偏鄉國小(葷)'!AC89</f>
        <v>糙米飯</v>
      </c>
      <c r="D17" s="69" t="str">
        <f>'偏鄉國小(葷)'!AD89</f>
        <v xml:space="preserve">米 糙米    </v>
      </c>
      <c r="E17" s="65" t="str">
        <f>'偏鄉國小(葷)'!AE89</f>
        <v>三杯雞</v>
      </c>
      <c r="F17" s="69" t="str">
        <f>'偏鄉國小(葷)'!AF89</f>
        <v xml:space="preserve">肉雞 洋蔥 胡蘿蔔 九層塔 大蒜 </v>
      </c>
      <c r="G17" s="65" t="str">
        <f>'偏鄉國小(葷)'!AG89</f>
        <v>螞蟻上樹</v>
      </c>
      <c r="H17" s="69" t="str">
        <f>'偏鄉國小(葷)'!AH89</f>
        <v>豬絞肉 冬粉 時蔬 乾木耳 大蒜 胡蘿蔔</v>
      </c>
      <c r="I17" s="65" t="str">
        <f>'偏鄉國小(葷)'!AK89</f>
        <v>時蔬</v>
      </c>
      <c r="J17" s="69" t="str">
        <f>'偏鄉國小(葷)'!AL89</f>
        <v xml:space="preserve">時蔬 大蒜    </v>
      </c>
      <c r="K17" s="65" t="str">
        <f>'偏鄉國小(葷)'!AM89</f>
        <v>黑糖粉圓</v>
      </c>
      <c r="L17" s="69" t="str">
        <f>'偏鄉國小(葷)'!AN89</f>
        <v xml:space="preserve">粉圓 黑糖 奶粉   </v>
      </c>
      <c r="M17" s="65" t="str">
        <f>'偏鄉國小(葷)'!AO89</f>
        <v>點心</v>
      </c>
      <c r="N17" s="213">
        <f>'偏鄉國小(葷)'!AP89</f>
        <v>0</v>
      </c>
      <c r="O17" s="216">
        <f>'偏鄉國小(葷)'!AQ89</f>
        <v>7</v>
      </c>
      <c r="P17" s="65">
        <f>'偏鄉國小(葷)'!AR89</f>
        <v>2.5</v>
      </c>
      <c r="Q17" s="65">
        <f>'偏鄉國小(葷)'!AS89</f>
        <v>1.5</v>
      </c>
      <c r="R17" s="65">
        <f>'偏鄉國小(葷)'!AT89</f>
        <v>2</v>
      </c>
      <c r="S17" s="65">
        <f>'偏鄉國小(葷)'!AU89</f>
        <v>0</v>
      </c>
      <c r="T17" s="65">
        <f>'偏鄉國小(葷)'!AV89</f>
        <v>0</v>
      </c>
      <c r="U17" s="83">
        <f>'偏鄉國小(葷)'!AW89</f>
        <v>804.1</v>
      </c>
    </row>
    <row r="18" spans="1:21" ht="19.5">
      <c r="A18" s="62" t="s">
        <v>101</v>
      </c>
      <c r="B18" s="61"/>
    </row>
    <row r="19" spans="1:21" ht="16.5">
      <c r="B19" s="62"/>
    </row>
    <row r="20" spans="1:21" ht="16.5">
      <c r="A20" s="63" t="s">
        <v>85</v>
      </c>
    </row>
    <row r="21" spans="1:21" ht="16.5" customHeight="1">
      <c r="A21" s="74" t="s">
        <v>88</v>
      </c>
      <c r="B21" s="59" t="s">
        <v>98</v>
      </c>
    </row>
    <row r="22" spans="1:21" ht="16.5" customHeight="1">
      <c r="A22" s="74" t="s">
        <v>89</v>
      </c>
      <c r="B22" s="59" t="s">
        <v>86</v>
      </c>
    </row>
    <row r="23" spans="1:21" ht="16.5" customHeight="1">
      <c r="A23" s="75" t="s">
        <v>90</v>
      </c>
      <c r="B23" s="59" t="s">
        <v>87</v>
      </c>
    </row>
    <row r="24" spans="1:21" ht="16.5" customHeight="1">
      <c r="A24" s="60" t="s">
        <v>91</v>
      </c>
      <c r="B24" s="270" t="s">
        <v>349</v>
      </c>
    </row>
    <row r="25" spans="1:21" ht="16.5" customHeight="1">
      <c r="A25" s="60" t="s">
        <v>97</v>
      </c>
      <c r="B25" s="371" t="s">
        <v>359</v>
      </c>
    </row>
  </sheetData>
  <mergeCells count="20">
    <mergeCell ref="K1:L1"/>
    <mergeCell ref="I1:J1"/>
    <mergeCell ref="M1:N1"/>
    <mergeCell ref="L3:L4"/>
    <mergeCell ref="M3:M4"/>
    <mergeCell ref="N3:N4"/>
    <mergeCell ref="K3:K4"/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21"/>
  <sheetViews>
    <sheetView zoomScale="90" zoomScaleNormal="90" zoomScaleSheetLayoutView="85" workbookViewId="0">
      <pane ySplit="4" topLeftCell="A5" activePane="bottomLeft" state="frozen"/>
      <selection pane="bottomLeft" activeCell="P25" sqref="P25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hidden="1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75" t="s">
        <v>118</v>
      </c>
      <c r="B1" s="276"/>
      <c r="C1" s="276"/>
      <c r="D1" s="276"/>
      <c r="E1" s="276"/>
      <c r="F1" s="276"/>
      <c r="G1" s="276"/>
      <c r="H1" s="276"/>
      <c r="I1" s="276"/>
      <c r="J1" s="326" t="s">
        <v>99</v>
      </c>
      <c r="K1" s="326"/>
      <c r="L1" s="326"/>
      <c r="M1" s="326" t="s">
        <v>179</v>
      </c>
      <c r="N1" s="326"/>
      <c r="O1" s="326"/>
      <c r="P1" s="315" t="s">
        <v>358</v>
      </c>
      <c r="Q1" s="315"/>
      <c r="R1" s="315"/>
      <c r="S1" s="316" t="s">
        <v>350</v>
      </c>
      <c r="T1" s="316"/>
      <c r="U1" s="316"/>
      <c r="V1" s="316" t="s">
        <v>100</v>
      </c>
      <c r="W1" s="316"/>
      <c r="X1" s="316"/>
      <c r="Y1" s="319" t="s">
        <v>0</v>
      </c>
      <c r="Z1" s="319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22" t="s">
        <v>107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4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25" t="s">
        <v>108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4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17" t="s">
        <v>181</v>
      </c>
      <c r="B5" s="365" t="s">
        <v>102</v>
      </c>
      <c r="C5" s="367">
        <v>5</v>
      </c>
      <c r="D5" s="368">
        <v>1.9</v>
      </c>
      <c r="E5" s="368">
        <v>1.6</v>
      </c>
      <c r="F5" s="354">
        <v>0</v>
      </c>
      <c r="G5" s="354">
        <v>0</v>
      </c>
      <c r="H5" s="368">
        <v>2.2000000000000002</v>
      </c>
      <c r="I5" s="369">
        <v>643.29999999999995</v>
      </c>
      <c r="J5" s="310" t="s">
        <v>278</v>
      </c>
      <c r="K5" s="311"/>
      <c r="L5" s="158"/>
      <c r="M5" s="310" t="s">
        <v>287</v>
      </c>
      <c r="N5" s="311"/>
      <c r="O5" s="158"/>
      <c r="P5" s="296" t="s">
        <v>315</v>
      </c>
      <c r="Q5" s="311"/>
      <c r="R5" s="158"/>
      <c r="S5" s="302" t="s">
        <v>1</v>
      </c>
      <c r="T5" s="303"/>
      <c r="U5" s="158"/>
      <c r="V5" s="296" t="s">
        <v>147</v>
      </c>
      <c r="W5" s="311"/>
      <c r="X5" s="158"/>
      <c r="Y5" s="161" t="s">
        <v>106</v>
      </c>
      <c r="Z5" s="182"/>
      <c r="AA5" s="131"/>
      <c r="AB5" s="105" t="str">
        <f>A5</f>
        <v>a2</v>
      </c>
      <c r="AC5" s="96" t="str">
        <f>J5</f>
        <v>白米飯</v>
      </c>
      <c r="AD5" s="96" t="str">
        <f>J6&amp;" "&amp;J7&amp;" "&amp;J8&amp;" "&amp;J9&amp;" "&amp;J10&amp;" "&amp;J11</f>
        <v xml:space="preserve">米     </v>
      </c>
      <c r="AE5" s="96" t="str">
        <f>M5</f>
        <v>紅燒麵輪</v>
      </c>
      <c r="AF5" s="96" t="str">
        <f>M6&amp;" "&amp;M7&amp;" "&amp;M8&amp;" "&amp;M9&amp;" "&amp;M10&amp;" "&amp;M11</f>
        <v xml:space="preserve">麵輪 胡蘿蔔 薑   </v>
      </c>
      <c r="AG5" s="96" t="str">
        <f>P5</f>
        <v>香滷凍腐</v>
      </c>
      <c r="AH5" s="96" t="str">
        <f>P6&amp;" "&amp;P7&amp;" "&amp;P8&amp;" "&amp;P9&amp;" "&amp;P10&amp;" "&amp;P11</f>
        <v xml:space="preserve">凍豆腐 麻竹筍干 薑 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時蔬湯</v>
      </c>
      <c r="AN5" s="96" t="str">
        <f>V6&amp;" "&amp;V7&amp;" "&amp;V8&amp;" "&amp;V9&amp;" "&amp;V10&amp;" "&amp;V11</f>
        <v xml:space="preserve">時蔬 薑 素羊肉   </v>
      </c>
      <c r="AO5" s="96" t="str">
        <f>Y5</f>
        <v>點心</v>
      </c>
      <c r="AP5" s="96">
        <f>Z5</f>
        <v>0</v>
      </c>
      <c r="AQ5" s="97">
        <f>C5</f>
        <v>5</v>
      </c>
      <c r="AR5" s="97">
        <f>H5</f>
        <v>2.2000000000000002</v>
      </c>
      <c r="AS5" s="97">
        <f>E5</f>
        <v>1.6</v>
      </c>
      <c r="AT5" s="97">
        <f>D5</f>
        <v>1.9</v>
      </c>
      <c r="AU5" s="97">
        <f>F5</f>
        <v>0</v>
      </c>
      <c r="AV5" s="97">
        <f>G5</f>
        <v>0</v>
      </c>
      <c r="AW5" s="97">
        <f>I5</f>
        <v>643.29999999999995</v>
      </c>
    </row>
    <row r="6" spans="1:49" s="76" customFormat="1" ht="15" customHeight="1">
      <c r="A6" s="218"/>
      <c r="B6" s="192"/>
      <c r="C6" s="350"/>
      <c r="D6" s="351"/>
      <c r="E6" s="351"/>
      <c r="F6" s="352"/>
      <c r="G6" s="352"/>
      <c r="H6" s="351"/>
      <c r="I6" s="353"/>
      <c r="J6" s="163" t="s">
        <v>137</v>
      </c>
      <c r="K6" s="164">
        <v>10</v>
      </c>
      <c r="L6" s="165" t="str">
        <f>IF(K6,"公斤","")</f>
        <v>公斤</v>
      </c>
      <c r="M6" s="171" t="s">
        <v>288</v>
      </c>
      <c r="N6" s="164">
        <v>6</v>
      </c>
      <c r="O6" s="165" t="str">
        <f>IF(N6,"公斤","")</f>
        <v>公斤</v>
      </c>
      <c r="P6" s="164" t="s">
        <v>316</v>
      </c>
      <c r="Q6" s="164">
        <v>4</v>
      </c>
      <c r="R6" s="165" t="str">
        <f>IF(Q6,"公斤","")</f>
        <v>公斤</v>
      </c>
      <c r="S6" s="167" t="s">
        <v>70</v>
      </c>
      <c r="T6" s="167">
        <v>7</v>
      </c>
      <c r="U6" s="165" t="str">
        <f>IF(T6,"公斤","")</f>
        <v>公斤</v>
      </c>
      <c r="V6" s="164" t="s">
        <v>145</v>
      </c>
      <c r="W6" s="164">
        <v>4</v>
      </c>
      <c r="X6" s="165" t="str">
        <f>IF(W6,"公斤","")</f>
        <v>公斤</v>
      </c>
      <c r="Y6" s="168" t="s">
        <v>106</v>
      </c>
      <c r="Z6" s="100"/>
      <c r="AA6" s="129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218"/>
      <c r="B7" s="366"/>
      <c r="C7" s="360"/>
      <c r="D7" s="354"/>
      <c r="E7" s="354"/>
      <c r="F7" s="354"/>
      <c r="G7" s="354"/>
      <c r="H7" s="354"/>
      <c r="I7" s="361"/>
      <c r="J7" s="163"/>
      <c r="K7" s="164"/>
      <c r="L7" s="165" t="str">
        <f>IF(K7,"公斤","")</f>
        <v/>
      </c>
      <c r="M7" s="171" t="s">
        <v>167</v>
      </c>
      <c r="N7" s="164">
        <v>1</v>
      </c>
      <c r="O7" s="165" t="str">
        <f t="shared" ref="O7:O11" si="0">IF(N7,"公斤","")</f>
        <v>公斤</v>
      </c>
      <c r="P7" s="164" t="s">
        <v>317</v>
      </c>
      <c r="Q7" s="164">
        <v>3</v>
      </c>
      <c r="R7" s="165" t="str">
        <f t="shared" ref="R7:R11" si="1">IF(Q7,"公斤","")</f>
        <v>公斤</v>
      </c>
      <c r="S7" s="167" t="s">
        <v>115</v>
      </c>
      <c r="T7" s="167">
        <v>0.05</v>
      </c>
      <c r="U7" s="165" t="str">
        <f t="shared" ref="U7:U11" si="2">IF(T7,"公斤","")</f>
        <v>公斤</v>
      </c>
      <c r="V7" s="164" t="s">
        <v>142</v>
      </c>
      <c r="W7" s="164">
        <v>0.05</v>
      </c>
      <c r="X7" s="165" t="str">
        <f t="shared" ref="X7:X11" si="3">IF(W7,"公斤","")</f>
        <v>公斤</v>
      </c>
      <c r="Y7" s="170"/>
      <c r="Z7" s="100"/>
      <c r="AA7" s="129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218"/>
      <c r="B8" s="192"/>
      <c r="C8" s="350"/>
      <c r="D8" s="351"/>
      <c r="E8" s="351"/>
      <c r="F8" s="351"/>
      <c r="G8" s="351"/>
      <c r="H8" s="351"/>
      <c r="I8" s="353"/>
      <c r="J8" s="163"/>
      <c r="K8" s="164"/>
      <c r="L8" s="165" t="str">
        <f t="shared" ref="L8:L11" si="4">IF(K8,"公斤","")</f>
        <v/>
      </c>
      <c r="M8" s="164" t="s">
        <v>142</v>
      </c>
      <c r="N8" s="164">
        <v>0.05</v>
      </c>
      <c r="O8" s="165" t="str">
        <f t="shared" si="0"/>
        <v>公斤</v>
      </c>
      <c r="P8" s="164" t="s">
        <v>142</v>
      </c>
      <c r="Q8" s="164">
        <v>0.05</v>
      </c>
      <c r="R8" s="165" t="str">
        <f t="shared" si="1"/>
        <v>公斤</v>
      </c>
      <c r="S8" s="167"/>
      <c r="T8" s="167"/>
      <c r="U8" s="165" t="str">
        <f t="shared" si="2"/>
        <v/>
      </c>
      <c r="V8" s="164" t="s">
        <v>148</v>
      </c>
      <c r="W8" s="164">
        <v>1</v>
      </c>
      <c r="X8" s="165" t="str">
        <f t="shared" si="3"/>
        <v>公斤</v>
      </c>
      <c r="Y8" s="170"/>
      <c r="Z8" s="100"/>
      <c r="AA8" s="129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218"/>
      <c r="B9" s="192"/>
      <c r="C9" s="350"/>
      <c r="D9" s="351"/>
      <c r="E9" s="351"/>
      <c r="F9" s="351"/>
      <c r="G9" s="351"/>
      <c r="H9" s="351"/>
      <c r="I9" s="353"/>
      <c r="J9" s="163"/>
      <c r="K9" s="164"/>
      <c r="L9" s="165" t="str">
        <f t="shared" si="4"/>
        <v/>
      </c>
      <c r="M9" s="164"/>
      <c r="N9" s="164"/>
      <c r="O9" s="165" t="str">
        <f t="shared" si="0"/>
        <v/>
      </c>
      <c r="P9" s="164"/>
      <c r="Q9" s="164"/>
      <c r="R9" s="165" t="str">
        <f t="shared" si="1"/>
        <v/>
      </c>
      <c r="S9" s="167"/>
      <c r="T9" s="167"/>
      <c r="U9" s="165" t="str">
        <f t="shared" si="2"/>
        <v/>
      </c>
      <c r="V9" s="164"/>
      <c r="W9" s="164"/>
      <c r="X9" s="165" t="str">
        <f t="shared" si="3"/>
        <v/>
      </c>
      <c r="Y9" s="170"/>
      <c r="Z9" s="100"/>
      <c r="AA9" s="129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218"/>
      <c r="B10" s="192"/>
      <c r="C10" s="350"/>
      <c r="D10" s="351"/>
      <c r="E10" s="351"/>
      <c r="F10" s="351"/>
      <c r="G10" s="351"/>
      <c r="H10" s="351"/>
      <c r="I10" s="353"/>
      <c r="J10" s="163"/>
      <c r="K10" s="164"/>
      <c r="L10" s="165" t="str">
        <f t="shared" si="4"/>
        <v/>
      </c>
      <c r="M10" s="164"/>
      <c r="N10" s="164"/>
      <c r="O10" s="165" t="str">
        <f t="shared" si="0"/>
        <v/>
      </c>
      <c r="P10" s="164"/>
      <c r="Q10" s="164"/>
      <c r="R10" s="165" t="str">
        <f t="shared" si="1"/>
        <v/>
      </c>
      <c r="S10" s="167"/>
      <c r="T10" s="167"/>
      <c r="U10" s="165" t="str">
        <f t="shared" si="2"/>
        <v/>
      </c>
      <c r="V10" s="164"/>
      <c r="W10" s="164"/>
      <c r="X10" s="165" t="str">
        <f t="shared" si="3"/>
        <v/>
      </c>
      <c r="Y10" s="170"/>
      <c r="Z10" s="100"/>
      <c r="AA10" s="129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219"/>
      <c r="B11" s="193"/>
      <c r="C11" s="355"/>
      <c r="D11" s="356"/>
      <c r="E11" s="356"/>
      <c r="F11" s="356"/>
      <c r="G11" s="356"/>
      <c r="H11" s="356"/>
      <c r="I11" s="357"/>
      <c r="J11" s="174"/>
      <c r="K11" s="175"/>
      <c r="L11" s="176" t="str">
        <f t="shared" si="4"/>
        <v/>
      </c>
      <c r="M11" s="175"/>
      <c r="N11" s="175"/>
      <c r="O11" s="176" t="str">
        <f t="shared" si="0"/>
        <v/>
      </c>
      <c r="P11" s="175"/>
      <c r="Q11" s="175"/>
      <c r="R11" s="176" t="str">
        <f t="shared" si="1"/>
        <v/>
      </c>
      <c r="S11" s="178"/>
      <c r="T11" s="178"/>
      <c r="U11" s="176" t="str">
        <f t="shared" si="2"/>
        <v/>
      </c>
      <c r="V11" s="175"/>
      <c r="W11" s="175"/>
      <c r="X11" s="176" t="str">
        <f t="shared" si="3"/>
        <v/>
      </c>
      <c r="Y11" s="179"/>
      <c r="Z11" s="101"/>
      <c r="AA11" s="130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217" t="s">
        <v>182</v>
      </c>
      <c r="B12" s="366" t="s">
        <v>102</v>
      </c>
      <c r="C12" s="360">
        <v>3.2</v>
      </c>
      <c r="D12" s="354">
        <v>1.8</v>
      </c>
      <c r="E12" s="354">
        <v>1.6</v>
      </c>
      <c r="F12" s="354">
        <v>0</v>
      </c>
      <c r="G12" s="354">
        <v>0</v>
      </c>
      <c r="H12" s="354">
        <v>2</v>
      </c>
      <c r="I12" s="361">
        <v>497.1</v>
      </c>
      <c r="J12" s="300" t="s">
        <v>279</v>
      </c>
      <c r="K12" s="301"/>
      <c r="L12" s="158"/>
      <c r="M12" s="312" t="s">
        <v>289</v>
      </c>
      <c r="N12" s="313"/>
      <c r="O12" s="158"/>
      <c r="P12" s="273" t="s">
        <v>233</v>
      </c>
      <c r="Q12" s="274"/>
      <c r="R12" s="158"/>
      <c r="S12" s="302" t="s">
        <v>1</v>
      </c>
      <c r="T12" s="303"/>
      <c r="U12" s="158"/>
      <c r="V12" s="320" t="s">
        <v>257</v>
      </c>
      <c r="W12" s="321"/>
      <c r="X12" s="158"/>
      <c r="Y12" s="161" t="s">
        <v>106</v>
      </c>
      <c r="Z12" s="182"/>
      <c r="AA12" s="152"/>
      <c r="AB12" s="105" t="str">
        <f>A12</f>
        <v>a3</v>
      </c>
      <c r="AC12" s="96" t="str">
        <f>J12</f>
        <v>西式特餐</v>
      </c>
      <c r="AD12" s="96" t="str">
        <f>J13&amp;" "&amp;J14&amp;" "&amp;J15&amp;" "&amp;J16&amp;" "&amp;J17&amp;" "&amp;J18</f>
        <v xml:space="preserve">通心粉     </v>
      </c>
      <c r="AE12" s="96" t="str">
        <f>M12</f>
        <v>西西里若醬</v>
      </c>
      <c r="AF12" s="96" t="str">
        <f>M13&amp;" "&amp;M14&amp;" "&amp;M15&amp;" "&amp;M16&amp;" "&amp;M17&amp;" "&amp;M18</f>
        <v>素肉 馬鈴薯 芹菜 蕃茄 蕃茄醬 義大利香料</v>
      </c>
      <c r="AG12" s="96" t="str">
        <f>P12</f>
        <v>炸薯條</v>
      </c>
      <c r="AH12" s="96" t="str">
        <f>P13&amp;" "&amp;P14&amp;" "&amp;P15&amp;" "&amp;P16&amp;" "&amp;P17&amp;" "&amp;P18</f>
        <v xml:space="preserve">薯條  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花椰濃湯</v>
      </c>
      <c r="AN12" s="96" t="str">
        <f t="shared" ref="AN12" si="8">V13&amp;" "&amp;V14&amp;" "&amp;V15&amp;" "&amp;V16&amp;" "&amp;V17&amp;" "&amp;V18</f>
        <v xml:space="preserve">冷凍花椰菜 紅蘿蔔 雞蛋 蘑菇罐頭  </v>
      </c>
      <c r="AO12" s="96" t="str">
        <f>Y12</f>
        <v>點心</v>
      </c>
      <c r="AP12" s="96">
        <f>Z12</f>
        <v>0</v>
      </c>
      <c r="AQ12" s="97">
        <f>C12</f>
        <v>3.2</v>
      </c>
      <c r="AR12" s="97">
        <f>H12</f>
        <v>2</v>
      </c>
      <c r="AS12" s="97">
        <f>E12</f>
        <v>1.6</v>
      </c>
      <c r="AT12" s="97">
        <f>D12</f>
        <v>1.8</v>
      </c>
      <c r="AU12" s="97">
        <f>F12</f>
        <v>0</v>
      </c>
      <c r="AV12" s="97">
        <f>G12</f>
        <v>0</v>
      </c>
      <c r="AW12" s="97">
        <f>I12</f>
        <v>497.1</v>
      </c>
    </row>
    <row r="13" spans="1:49" s="76" customFormat="1" ht="15" customHeight="1">
      <c r="A13" s="218"/>
      <c r="B13" s="194"/>
      <c r="C13" s="358"/>
      <c r="D13" s="352"/>
      <c r="E13" s="352"/>
      <c r="F13" s="352"/>
      <c r="G13" s="352"/>
      <c r="H13" s="352"/>
      <c r="I13" s="359"/>
      <c r="J13" s="163" t="s">
        <v>280</v>
      </c>
      <c r="K13" s="164">
        <v>6</v>
      </c>
      <c r="L13" s="165" t="str">
        <f t="shared" ref="L13:L53" si="9">IF(K13,"公斤","")</f>
        <v>公斤</v>
      </c>
      <c r="M13" s="164" t="s">
        <v>290</v>
      </c>
      <c r="N13" s="164">
        <v>2</v>
      </c>
      <c r="O13" s="165" t="str">
        <f t="shared" ref="O13:O53" si="10">IF(N13,"公斤","")</f>
        <v>公斤</v>
      </c>
      <c r="P13" s="271" t="s">
        <v>234</v>
      </c>
      <c r="Q13" s="271">
        <v>6</v>
      </c>
      <c r="R13" s="165" t="str">
        <f t="shared" ref="R13:R53" si="11">IF(Q13,"公斤","")</f>
        <v>公斤</v>
      </c>
      <c r="S13" s="167" t="s">
        <v>70</v>
      </c>
      <c r="T13" s="167">
        <v>7</v>
      </c>
      <c r="U13" s="165" t="str">
        <f t="shared" ref="U13:U53" si="12">IF(T13,"公斤","")</f>
        <v>公斤</v>
      </c>
      <c r="V13" s="166" t="s">
        <v>258</v>
      </c>
      <c r="W13" s="166">
        <v>2</v>
      </c>
      <c r="X13" s="165" t="str">
        <f t="shared" ref="X13:X53" si="13">IF(W13,"公斤","")</f>
        <v>公斤</v>
      </c>
      <c r="Y13" s="168" t="s">
        <v>106</v>
      </c>
      <c r="Z13" s="100"/>
      <c r="AA13" s="153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218"/>
      <c r="B14" s="366"/>
      <c r="C14" s="360"/>
      <c r="D14" s="354"/>
      <c r="E14" s="354"/>
      <c r="F14" s="354"/>
      <c r="G14" s="354"/>
      <c r="H14" s="354"/>
      <c r="I14" s="361"/>
      <c r="J14" s="163"/>
      <c r="K14" s="164"/>
      <c r="L14" s="165" t="str">
        <f t="shared" si="9"/>
        <v/>
      </c>
      <c r="M14" s="164" t="s">
        <v>141</v>
      </c>
      <c r="N14" s="164">
        <v>2</v>
      </c>
      <c r="O14" s="165" t="str">
        <f t="shared" si="10"/>
        <v>公斤</v>
      </c>
      <c r="P14" s="164"/>
      <c r="Q14" s="164"/>
      <c r="R14" s="165" t="str">
        <f t="shared" si="11"/>
        <v/>
      </c>
      <c r="S14" s="167" t="s">
        <v>115</v>
      </c>
      <c r="T14" s="167">
        <v>0.05</v>
      </c>
      <c r="U14" s="165" t="str">
        <f t="shared" si="12"/>
        <v>公斤</v>
      </c>
      <c r="V14" s="240" t="s">
        <v>335</v>
      </c>
      <c r="W14" s="241">
        <v>1.5</v>
      </c>
      <c r="X14" s="165" t="str">
        <f t="shared" si="13"/>
        <v>公斤</v>
      </c>
      <c r="Y14" s="170"/>
      <c r="Z14" s="100"/>
      <c r="AA14" s="153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218"/>
      <c r="B15" s="194"/>
      <c r="C15" s="358"/>
      <c r="D15" s="352"/>
      <c r="E15" s="352"/>
      <c r="F15" s="352"/>
      <c r="G15" s="352"/>
      <c r="H15" s="352"/>
      <c r="I15" s="359"/>
      <c r="J15" s="163"/>
      <c r="K15" s="164"/>
      <c r="L15" s="165" t="str">
        <f t="shared" si="9"/>
        <v/>
      </c>
      <c r="M15" s="226" t="s">
        <v>291</v>
      </c>
      <c r="N15" s="164">
        <v>2</v>
      </c>
      <c r="O15" s="165" t="str">
        <f t="shared" si="10"/>
        <v>公斤</v>
      </c>
      <c r="P15" s="164"/>
      <c r="Q15" s="164"/>
      <c r="R15" s="165" t="str">
        <f t="shared" si="11"/>
        <v/>
      </c>
      <c r="S15" s="167"/>
      <c r="T15" s="167"/>
      <c r="U15" s="165" t="str">
        <f t="shared" si="12"/>
        <v/>
      </c>
      <c r="V15" s="240" t="s">
        <v>318</v>
      </c>
      <c r="W15" s="241">
        <v>2</v>
      </c>
      <c r="X15" s="165" t="str">
        <f t="shared" si="13"/>
        <v>公斤</v>
      </c>
      <c r="Y15" s="170"/>
      <c r="Z15" s="100"/>
      <c r="AA15" s="153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218"/>
      <c r="B16" s="194"/>
      <c r="C16" s="358"/>
      <c r="D16" s="352"/>
      <c r="E16" s="352"/>
      <c r="F16" s="352"/>
      <c r="G16" s="352"/>
      <c r="H16" s="352"/>
      <c r="I16" s="359"/>
      <c r="J16" s="163"/>
      <c r="K16" s="164"/>
      <c r="L16" s="165" t="str">
        <f t="shared" si="9"/>
        <v/>
      </c>
      <c r="M16" s="226" t="s">
        <v>208</v>
      </c>
      <c r="N16" s="164">
        <v>2</v>
      </c>
      <c r="O16" s="165" t="str">
        <f t="shared" si="10"/>
        <v>公斤</v>
      </c>
      <c r="P16" s="164"/>
      <c r="Q16" s="164"/>
      <c r="R16" s="165" t="str">
        <f t="shared" si="11"/>
        <v/>
      </c>
      <c r="S16" s="167"/>
      <c r="T16" s="167"/>
      <c r="U16" s="165" t="str">
        <f t="shared" si="12"/>
        <v/>
      </c>
      <c r="V16" s="166" t="s">
        <v>259</v>
      </c>
      <c r="W16" s="166">
        <v>1</v>
      </c>
      <c r="X16" s="165" t="str">
        <f t="shared" si="13"/>
        <v>公斤</v>
      </c>
      <c r="Y16" s="170"/>
      <c r="Z16" s="100"/>
      <c r="AA16" s="153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218"/>
      <c r="B17" s="194"/>
      <c r="C17" s="358"/>
      <c r="D17" s="352"/>
      <c r="E17" s="352"/>
      <c r="F17" s="352"/>
      <c r="G17" s="352"/>
      <c r="H17" s="352"/>
      <c r="I17" s="359"/>
      <c r="J17" s="163"/>
      <c r="K17" s="164"/>
      <c r="L17" s="165" t="str">
        <f t="shared" si="9"/>
        <v/>
      </c>
      <c r="M17" s="164" t="s">
        <v>292</v>
      </c>
      <c r="N17" s="164"/>
      <c r="O17" s="165" t="str">
        <f t="shared" si="10"/>
        <v/>
      </c>
      <c r="P17" s="238"/>
      <c r="Q17" s="239"/>
      <c r="R17" s="165" t="str">
        <f t="shared" si="11"/>
        <v/>
      </c>
      <c r="S17" s="167"/>
      <c r="T17" s="167"/>
      <c r="U17" s="165" t="str">
        <f t="shared" si="12"/>
        <v/>
      </c>
      <c r="V17" s="164"/>
      <c r="W17" s="164"/>
      <c r="X17" s="165" t="str">
        <f t="shared" si="13"/>
        <v/>
      </c>
      <c r="Y17" s="170"/>
      <c r="Z17" s="100"/>
      <c r="AA17" s="153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219"/>
      <c r="B18" s="195"/>
      <c r="C18" s="362"/>
      <c r="D18" s="363"/>
      <c r="E18" s="363"/>
      <c r="F18" s="363"/>
      <c r="G18" s="363"/>
      <c r="H18" s="363"/>
      <c r="I18" s="364"/>
      <c r="J18" s="220"/>
      <c r="K18" s="221"/>
      <c r="L18" s="176" t="str">
        <f t="shared" si="9"/>
        <v/>
      </c>
      <c r="M18" s="164" t="s">
        <v>293</v>
      </c>
      <c r="N18" s="164"/>
      <c r="O18" s="176" t="str">
        <f t="shared" si="10"/>
        <v/>
      </c>
      <c r="P18" s="238"/>
      <c r="Q18" s="239"/>
      <c r="R18" s="176" t="str">
        <f t="shared" si="11"/>
        <v/>
      </c>
      <c r="S18" s="178"/>
      <c r="T18" s="178"/>
      <c r="U18" s="176" t="str">
        <f t="shared" si="12"/>
        <v/>
      </c>
      <c r="V18" s="221"/>
      <c r="W18" s="221"/>
      <c r="X18" s="176" t="str">
        <f t="shared" si="13"/>
        <v/>
      </c>
      <c r="Y18" s="179"/>
      <c r="Z18" s="101"/>
      <c r="AA18" s="154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17" t="s">
        <v>183</v>
      </c>
      <c r="B19" s="366" t="s">
        <v>102</v>
      </c>
      <c r="C19" s="360">
        <v>6.1</v>
      </c>
      <c r="D19" s="354">
        <v>2</v>
      </c>
      <c r="E19" s="354">
        <v>1.5</v>
      </c>
      <c r="F19" s="354">
        <v>0</v>
      </c>
      <c r="G19" s="354">
        <v>0</v>
      </c>
      <c r="H19" s="354">
        <v>2.5</v>
      </c>
      <c r="I19" s="361">
        <v>749.5</v>
      </c>
      <c r="J19" s="296" t="s">
        <v>138</v>
      </c>
      <c r="K19" s="297"/>
      <c r="L19" s="158"/>
      <c r="M19" s="273" t="s">
        <v>294</v>
      </c>
      <c r="N19" s="314"/>
      <c r="O19" s="158"/>
      <c r="P19" s="317" t="s">
        <v>235</v>
      </c>
      <c r="Q19" s="318"/>
      <c r="R19" s="158"/>
      <c r="S19" s="302" t="s">
        <v>1</v>
      </c>
      <c r="T19" s="303"/>
      <c r="U19" s="158"/>
      <c r="V19" s="205" t="s">
        <v>261</v>
      </c>
      <c r="W19" s="206"/>
      <c r="X19" s="158"/>
      <c r="Y19" s="161" t="s">
        <v>106</v>
      </c>
      <c r="Z19" s="182"/>
      <c r="AA19" s="155"/>
      <c r="AB19" s="105" t="str">
        <f>A19</f>
        <v>a4</v>
      </c>
      <c r="AC19" s="96" t="str">
        <f>J19</f>
        <v>糙米飯</v>
      </c>
      <c r="AD19" s="96" t="str">
        <f>J20&amp;" "&amp;J21&amp;" "&amp;J22&amp;" "&amp;J23&amp;" "&amp;J24&amp;" "&amp;J25</f>
        <v xml:space="preserve">米 糙米    </v>
      </c>
      <c r="AE19" s="96" t="str">
        <f>M19</f>
        <v>沙茶麵腸</v>
      </c>
      <c r="AF19" s="96" t="str">
        <f>M20&amp;" "&amp;M21&amp;" "&amp;M22&amp;" "&amp;M23&amp;" "&amp;M24&amp;" "&amp;M25</f>
        <v xml:space="preserve">麵腸 甘藍 薑 素沙茶  </v>
      </c>
      <c r="AG19" s="96" t="str">
        <f>P19</f>
        <v>紅仁炒蛋</v>
      </c>
      <c r="AH19" s="96" t="str">
        <f>P20&amp;" "&amp;P21&amp;" "&amp;P22&amp;" "&amp;P23&amp;" "&amp;P24&amp;" "&amp;P25</f>
        <v xml:space="preserve">雞蛋 胡蘿蔔 薑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綠豆西米露</v>
      </c>
      <c r="AN19" s="96" t="str">
        <f t="shared" ref="AN19" si="17">V20&amp;" "&amp;V21&amp;" "&amp;V22&amp;" "&amp;V23&amp;" "&amp;V24&amp;" "&amp;V25</f>
        <v xml:space="preserve">西谷米 紅砂糖 綠豆   </v>
      </c>
      <c r="AO19" s="96" t="str">
        <f>Y19</f>
        <v>點心</v>
      </c>
      <c r="AP19" s="96">
        <f>Z19</f>
        <v>0</v>
      </c>
      <c r="AQ19" s="97">
        <f>C19</f>
        <v>6.1</v>
      </c>
      <c r="AR19" s="97">
        <f>H19</f>
        <v>2.5</v>
      </c>
      <c r="AS19" s="97">
        <f>E19</f>
        <v>1.5</v>
      </c>
      <c r="AT19" s="97">
        <f>D19</f>
        <v>2</v>
      </c>
      <c r="AU19" s="97">
        <f>F19</f>
        <v>0</v>
      </c>
      <c r="AV19" s="97">
        <f>G19</f>
        <v>0</v>
      </c>
      <c r="AW19" s="97">
        <f>I19</f>
        <v>749.5</v>
      </c>
      <c r="AY19" s="138"/>
      <c r="AZ19" s="54"/>
    </row>
    <row r="20" spans="1:52" s="76" customFormat="1" ht="15" customHeight="1">
      <c r="A20" s="218"/>
      <c r="B20" s="194"/>
      <c r="C20" s="358"/>
      <c r="D20" s="352"/>
      <c r="E20" s="352"/>
      <c r="F20" s="352"/>
      <c r="G20" s="352"/>
      <c r="H20" s="352"/>
      <c r="I20" s="359"/>
      <c r="J20" s="163" t="s">
        <v>137</v>
      </c>
      <c r="K20" s="164">
        <v>7</v>
      </c>
      <c r="L20" s="165" t="str">
        <f t="shared" ref="L20:L21" si="18">IF(K20,"公斤","")</f>
        <v>公斤</v>
      </c>
      <c r="M20" s="148" t="s">
        <v>295</v>
      </c>
      <c r="N20" s="148">
        <v>7</v>
      </c>
      <c r="O20" s="165" t="str">
        <f t="shared" ref="O20" si="19">IF(N20,"公斤","")</f>
        <v>公斤</v>
      </c>
      <c r="P20" s="240" t="s">
        <v>318</v>
      </c>
      <c r="Q20" s="241">
        <v>3</v>
      </c>
      <c r="R20" s="165" t="str">
        <f t="shared" ref="R20" si="20">IF(Q20,"公斤","")</f>
        <v>公斤</v>
      </c>
      <c r="S20" s="167" t="s">
        <v>70</v>
      </c>
      <c r="T20" s="167">
        <v>7</v>
      </c>
      <c r="U20" s="165" t="str">
        <f t="shared" ref="U20" si="21">IF(T20,"公斤","")</f>
        <v>公斤</v>
      </c>
      <c r="V20" s="207" t="s">
        <v>262</v>
      </c>
      <c r="W20" s="207">
        <v>1</v>
      </c>
      <c r="X20" s="165" t="str">
        <f t="shared" ref="X20" si="22">IF(W20,"公斤","")</f>
        <v>公斤</v>
      </c>
      <c r="Y20" s="168" t="s">
        <v>106</v>
      </c>
      <c r="Z20" s="100"/>
      <c r="AA20" s="156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18"/>
      <c r="B21" s="366"/>
      <c r="C21" s="360"/>
      <c r="D21" s="354"/>
      <c r="E21" s="354"/>
      <c r="F21" s="354"/>
      <c r="G21" s="354"/>
      <c r="H21" s="354"/>
      <c r="I21" s="361"/>
      <c r="J21" s="163" t="s">
        <v>139</v>
      </c>
      <c r="K21" s="164">
        <v>3</v>
      </c>
      <c r="L21" s="165" t="str">
        <f t="shared" si="18"/>
        <v>公斤</v>
      </c>
      <c r="M21" s="148" t="s">
        <v>128</v>
      </c>
      <c r="N21" s="148">
        <v>4</v>
      </c>
      <c r="O21" s="165" t="str">
        <f t="shared" si="10"/>
        <v>公斤</v>
      </c>
      <c r="P21" s="240" t="s">
        <v>135</v>
      </c>
      <c r="Q21" s="242">
        <v>4</v>
      </c>
      <c r="R21" s="165" t="str">
        <f t="shared" si="11"/>
        <v>公斤</v>
      </c>
      <c r="S21" s="167" t="s">
        <v>115</v>
      </c>
      <c r="T21" s="167">
        <v>0.05</v>
      </c>
      <c r="U21" s="165" t="str">
        <f t="shared" si="12"/>
        <v>公斤</v>
      </c>
      <c r="V21" s="207" t="s">
        <v>151</v>
      </c>
      <c r="W21" s="207">
        <v>1</v>
      </c>
      <c r="X21" s="165" t="str">
        <f t="shared" si="13"/>
        <v>公斤</v>
      </c>
      <c r="Y21" s="170"/>
      <c r="Z21" s="100"/>
      <c r="AA21" s="156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18"/>
      <c r="B22" s="194"/>
      <c r="C22" s="358"/>
      <c r="D22" s="352"/>
      <c r="E22" s="352"/>
      <c r="F22" s="352"/>
      <c r="G22" s="352"/>
      <c r="H22" s="352"/>
      <c r="I22" s="359"/>
      <c r="J22" s="163"/>
      <c r="K22" s="164"/>
      <c r="L22" s="165" t="str">
        <f t="shared" si="9"/>
        <v/>
      </c>
      <c r="M22" s="148" t="s">
        <v>131</v>
      </c>
      <c r="N22" s="148">
        <v>0.1</v>
      </c>
      <c r="O22" s="165" t="str">
        <f t="shared" si="10"/>
        <v>公斤</v>
      </c>
      <c r="P22" s="164" t="s">
        <v>142</v>
      </c>
      <c r="Q22" s="243">
        <v>0.05</v>
      </c>
      <c r="R22" s="165" t="str">
        <f t="shared" si="11"/>
        <v>公斤</v>
      </c>
      <c r="S22" s="167"/>
      <c r="T22" s="167"/>
      <c r="U22" s="165" t="str">
        <f t="shared" si="12"/>
        <v/>
      </c>
      <c r="V22" s="207" t="s">
        <v>120</v>
      </c>
      <c r="W22" s="207">
        <v>2</v>
      </c>
      <c r="X22" s="165" t="str">
        <f t="shared" si="13"/>
        <v>公斤</v>
      </c>
      <c r="Y22" s="170"/>
      <c r="Z22" s="100"/>
      <c r="AA22" s="156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18"/>
      <c r="B23" s="194"/>
      <c r="C23" s="358"/>
      <c r="D23" s="352"/>
      <c r="E23" s="352"/>
      <c r="F23" s="352"/>
      <c r="G23" s="352"/>
      <c r="H23" s="352"/>
      <c r="I23" s="359"/>
      <c r="J23" s="163"/>
      <c r="K23" s="164"/>
      <c r="L23" s="165" t="str">
        <f t="shared" si="9"/>
        <v/>
      </c>
      <c r="M23" s="227" t="s">
        <v>296</v>
      </c>
      <c r="N23" s="148"/>
      <c r="O23" s="165" t="str">
        <f t="shared" si="10"/>
        <v/>
      </c>
      <c r="P23" s="164"/>
      <c r="Q23" s="243"/>
      <c r="R23" s="165" t="str">
        <f t="shared" si="11"/>
        <v/>
      </c>
      <c r="S23" s="167"/>
      <c r="T23" s="167"/>
      <c r="U23" s="165" t="str">
        <f t="shared" si="12"/>
        <v/>
      </c>
      <c r="V23" s="164"/>
      <c r="W23" s="164"/>
      <c r="X23" s="165" t="str">
        <f t="shared" si="13"/>
        <v/>
      </c>
      <c r="Y23" s="170"/>
      <c r="Z23" s="100"/>
      <c r="AA23" s="156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18"/>
      <c r="B24" s="194"/>
      <c r="C24" s="358"/>
      <c r="D24" s="352"/>
      <c r="E24" s="352"/>
      <c r="F24" s="352"/>
      <c r="G24" s="352"/>
      <c r="H24" s="352"/>
      <c r="I24" s="359"/>
      <c r="J24" s="163"/>
      <c r="K24" s="164"/>
      <c r="L24" s="165" t="str">
        <f t="shared" si="9"/>
        <v/>
      </c>
      <c r="M24" s="227"/>
      <c r="N24" s="148"/>
      <c r="O24" s="165" t="str">
        <f t="shared" si="10"/>
        <v/>
      </c>
      <c r="P24" s="164"/>
      <c r="Q24" s="164"/>
      <c r="R24" s="165" t="str">
        <f t="shared" si="11"/>
        <v/>
      </c>
      <c r="S24" s="167"/>
      <c r="T24" s="167"/>
      <c r="U24" s="165" t="str">
        <f t="shared" si="12"/>
        <v/>
      </c>
      <c r="V24" s="164"/>
      <c r="W24" s="164"/>
      <c r="X24" s="165" t="str">
        <f t="shared" si="13"/>
        <v/>
      </c>
      <c r="Y24" s="170"/>
      <c r="Z24" s="100"/>
      <c r="AA24" s="156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19"/>
      <c r="B25" s="195"/>
      <c r="C25" s="362"/>
      <c r="D25" s="363"/>
      <c r="E25" s="363"/>
      <c r="F25" s="363"/>
      <c r="G25" s="363"/>
      <c r="H25" s="363"/>
      <c r="I25" s="364"/>
      <c r="J25" s="222"/>
      <c r="K25" s="223"/>
      <c r="L25" s="176" t="str">
        <f t="shared" si="9"/>
        <v/>
      </c>
      <c r="M25" s="228"/>
      <c r="N25" s="228"/>
      <c r="O25" s="176" t="str">
        <f t="shared" si="10"/>
        <v/>
      </c>
      <c r="P25" s="223"/>
      <c r="Q25" s="223"/>
      <c r="R25" s="176" t="str">
        <f t="shared" si="11"/>
        <v/>
      </c>
      <c r="S25" s="178"/>
      <c r="T25" s="178"/>
      <c r="U25" s="176" t="str">
        <f t="shared" si="12"/>
        <v/>
      </c>
      <c r="V25" s="223"/>
      <c r="W25" s="223"/>
      <c r="X25" s="176" t="str">
        <f t="shared" si="13"/>
        <v/>
      </c>
      <c r="Y25" s="179"/>
      <c r="Z25" s="101"/>
      <c r="AA25" s="157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17" t="s">
        <v>184</v>
      </c>
      <c r="B26" s="366" t="s">
        <v>102</v>
      </c>
      <c r="C26" s="360">
        <v>5.2</v>
      </c>
      <c r="D26" s="354">
        <v>1.8</v>
      </c>
      <c r="E26" s="354">
        <v>1.6</v>
      </c>
      <c r="F26" s="354">
        <v>0</v>
      </c>
      <c r="G26" s="354">
        <v>0</v>
      </c>
      <c r="H26" s="354">
        <v>2</v>
      </c>
      <c r="I26" s="361">
        <v>635</v>
      </c>
      <c r="J26" s="296" t="s">
        <v>281</v>
      </c>
      <c r="K26" s="297"/>
      <c r="L26" s="158"/>
      <c r="M26" s="310" t="s">
        <v>150</v>
      </c>
      <c r="N26" s="297"/>
      <c r="O26" s="158"/>
      <c r="P26" s="296" t="s">
        <v>319</v>
      </c>
      <c r="Q26" s="297"/>
      <c r="R26" s="158"/>
      <c r="S26" s="302" t="s">
        <v>1</v>
      </c>
      <c r="T26" s="303"/>
      <c r="U26" s="158"/>
      <c r="V26" s="296" t="s">
        <v>336</v>
      </c>
      <c r="W26" s="297"/>
      <c r="X26" s="158"/>
      <c r="Y26" s="161" t="s">
        <v>106</v>
      </c>
      <c r="Z26" s="182"/>
      <c r="AA26" s="152"/>
      <c r="AB26" s="105" t="str">
        <f>A26</f>
        <v>a5</v>
      </c>
      <c r="AC26" s="96" t="str">
        <f>J26</f>
        <v>紫米飯</v>
      </c>
      <c r="AD26" s="96" t="str">
        <f>J27&amp;" "&amp;J28&amp;" "&amp;J29&amp;" "&amp;J30&amp;" "&amp;J31&amp;" "&amp;J32</f>
        <v xml:space="preserve">米 黑糯米    </v>
      </c>
      <c r="AE26" s="96" t="str">
        <f>M26</f>
        <v>紅燒油腐</v>
      </c>
      <c r="AF26" s="96" t="str">
        <f>M27&amp;" "&amp;M28&amp;" "&amp;M29&amp;" "&amp;M30&amp;" "&amp;M31&amp;" "&amp;M32</f>
        <v xml:space="preserve">四角油豆腐 胡蘿蔔    </v>
      </c>
      <c r="AG26" s="96" t="str">
        <f>P26</f>
        <v>蛋香甘藍</v>
      </c>
      <c r="AH26" s="96" t="str">
        <f>P27&amp;" "&amp;P28&amp;" "&amp;P29&amp;" "&amp;P30&amp;" "&amp;P31&amp;" "&amp;P32</f>
        <v xml:space="preserve">雞蛋 甘藍 胡蘿蔔 薑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蘿蔔湯</v>
      </c>
      <c r="AN26" s="96" t="str">
        <f t="shared" ref="AN26" si="26">V27&amp;" "&amp;V28&amp;" "&amp;V29&amp;" "&amp;V30&amp;" "&amp;V31&amp;" "&amp;V32</f>
        <v xml:space="preserve">白蘿蔔 素羊肉 薑   </v>
      </c>
      <c r="AO26" s="96" t="str">
        <f>Y26</f>
        <v>點心</v>
      </c>
      <c r="AP26" s="96">
        <f>Z26</f>
        <v>0</v>
      </c>
      <c r="AQ26" s="97">
        <f>C26</f>
        <v>5.2</v>
      </c>
      <c r="AR26" s="97">
        <f>H26</f>
        <v>2</v>
      </c>
      <c r="AS26" s="97">
        <f>E26</f>
        <v>1.6</v>
      </c>
      <c r="AT26" s="97">
        <f>D26</f>
        <v>1.8</v>
      </c>
      <c r="AU26" s="97">
        <f>F26</f>
        <v>0</v>
      </c>
      <c r="AV26" s="97">
        <f>G26</f>
        <v>0</v>
      </c>
      <c r="AW26" s="97">
        <f>I26</f>
        <v>635</v>
      </c>
      <c r="AY26" s="137"/>
      <c r="AZ26" s="137"/>
    </row>
    <row r="27" spans="1:52" s="76" customFormat="1" ht="15" customHeight="1">
      <c r="A27" s="218"/>
      <c r="B27" s="194"/>
      <c r="C27" s="358"/>
      <c r="D27" s="352"/>
      <c r="E27" s="352"/>
      <c r="F27" s="352"/>
      <c r="G27" s="352"/>
      <c r="H27" s="352"/>
      <c r="I27" s="359"/>
      <c r="J27" s="163" t="s">
        <v>137</v>
      </c>
      <c r="K27" s="164">
        <v>10</v>
      </c>
      <c r="L27" s="165" t="str">
        <f t="shared" ref="L27:L28" si="27">IF(K27,"公斤","")</f>
        <v>公斤</v>
      </c>
      <c r="M27" s="164" t="s">
        <v>143</v>
      </c>
      <c r="N27" s="164">
        <v>9</v>
      </c>
      <c r="O27" s="165" t="str">
        <f t="shared" ref="O27" si="28">IF(N27,"公斤","")</f>
        <v>公斤</v>
      </c>
      <c r="P27" s="164" t="s">
        <v>318</v>
      </c>
      <c r="Q27" s="164">
        <v>2</v>
      </c>
      <c r="R27" s="165" t="str">
        <f t="shared" ref="R27" si="29">IF(Q27,"公斤","")</f>
        <v>公斤</v>
      </c>
      <c r="S27" s="167" t="s">
        <v>70</v>
      </c>
      <c r="T27" s="167">
        <v>7</v>
      </c>
      <c r="U27" s="165" t="str">
        <f t="shared" ref="U27" si="30">IF(T27,"公斤","")</f>
        <v>公斤</v>
      </c>
      <c r="V27" s="164" t="s">
        <v>144</v>
      </c>
      <c r="W27" s="164">
        <v>3</v>
      </c>
      <c r="X27" s="165" t="str">
        <f t="shared" ref="X27" si="31">IF(W27,"公斤","")</f>
        <v>公斤</v>
      </c>
      <c r="Y27" s="168" t="s">
        <v>106</v>
      </c>
      <c r="Z27" s="100"/>
      <c r="AA27" s="153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18"/>
      <c r="B28" s="366"/>
      <c r="C28" s="360"/>
      <c r="D28" s="354"/>
      <c r="E28" s="354"/>
      <c r="F28" s="354"/>
      <c r="G28" s="354"/>
      <c r="H28" s="354"/>
      <c r="I28" s="361"/>
      <c r="J28" s="163" t="s">
        <v>282</v>
      </c>
      <c r="K28" s="164">
        <v>0.4</v>
      </c>
      <c r="L28" s="165" t="str">
        <f t="shared" si="27"/>
        <v>公斤</v>
      </c>
      <c r="M28" s="164" t="s">
        <v>135</v>
      </c>
      <c r="N28" s="164">
        <v>0.5</v>
      </c>
      <c r="O28" s="165" t="str">
        <f t="shared" si="10"/>
        <v>公斤</v>
      </c>
      <c r="P28" s="164" t="s">
        <v>146</v>
      </c>
      <c r="Q28" s="164">
        <v>4</v>
      </c>
      <c r="R28" s="165" t="str">
        <f t="shared" si="11"/>
        <v>公斤</v>
      </c>
      <c r="S28" s="167" t="s">
        <v>115</v>
      </c>
      <c r="T28" s="167">
        <v>0.05</v>
      </c>
      <c r="U28" s="165" t="str">
        <f t="shared" si="12"/>
        <v>公斤</v>
      </c>
      <c r="V28" s="164" t="s">
        <v>148</v>
      </c>
      <c r="W28" s="164">
        <v>1</v>
      </c>
      <c r="X28" s="165" t="str">
        <f t="shared" si="13"/>
        <v>公斤</v>
      </c>
      <c r="Y28" s="170"/>
      <c r="Z28" s="100"/>
      <c r="AA28" s="153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18"/>
      <c r="B29" s="366"/>
      <c r="C29" s="360"/>
      <c r="D29" s="354"/>
      <c r="E29" s="354"/>
      <c r="F29" s="354"/>
      <c r="G29" s="354"/>
      <c r="H29" s="354"/>
      <c r="I29" s="361"/>
      <c r="J29" s="163"/>
      <c r="K29" s="164"/>
      <c r="L29" s="165" t="str">
        <f t="shared" si="9"/>
        <v/>
      </c>
      <c r="M29" s="164"/>
      <c r="N29" s="164"/>
      <c r="O29" s="165" t="str">
        <f t="shared" si="10"/>
        <v/>
      </c>
      <c r="P29" s="164" t="s">
        <v>135</v>
      </c>
      <c r="Q29" s="164">
        <v>0.5</v>
      </c>
      <c r="R29" s="165" t="str">
        <f t="shared" si="11"/>
        <v>公斤</v>
      </c>
      <c r="S29" s="167"/>
      <c r="T29" s="167"/>
      <c r="U29" s="165" t="str">
        <f t="shared" si="12"/>
        <v/>
      </c>
      <c r="V29" s="164" t="s">
        <v>142</v>
      </c>
      <c r="W29" s="164">
        <v>0.05</v>
      </c>
      <c r="X29" s="165" t="str">
        <f t="shared" si="13"/>
        <v>公斤</v>
      </c>
      <c r="Y29" s="170"/>
      <c r="Z29" s="100"/>
      <c r="AA29" s="153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18"/>
      <c r="B30" s="194"/>
      <c r="C30" s="358"/>
      <c r="D30" s="352"/>
      <c r="E30" s="352"/>
      <c r="F30" s="352"/>
      <c r="G30" s="352"/>
      <c r="H30" s="352"/>
      <c r="I30" s="359"/>
      <c r="J30" s="163"/>
      <c r="K30" s="164"/>
      <c r="L30" s="165" t="str">
        <f t="shared" si="9"/>
        <v/>
      </c>
      <c r="M30" s="164"/>
      <c r="N30" s="164"/>
      <c r="O30" s="165" t="str">
        <f t="shared" si="10"/>
        <v/>
      </c>
      <c r="P30" s="164" t="s">
        <v>142</v>
      </c>
      <c r="Q30" s="164">
        <v>0.05</v>
      </c>
      <c r="R30" s="165" t="str">
        <f t="shared" si="11"/>
        <v>公斤</v>
      </c>
      <c r="S30" s="167"/>
      <c r="T30" s="167"/>
      <c r="U30" s="165" t="str">
        <f t="shared" si="12"/>
        <v/>
      </c>
      <c r="V30" s="164"/>
      <c r="W30" s="164"/>
      <c r="X30" s="165" t="str">
        <f t="shared" si="13"/>
        <v/>
      </c>
      <c r="Y30" s="170"/>
      <c r="Z30" s="100"/>
      <c r="AA30" s="153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18"/>
      <c r="B31" s="194"/>
      <c r="C31" s="358"/>
      <c r="D31" s="352"/>
      <c r="E31" s="352"/>
      <c r="F31" s="352"/>
      <c r="G31" s="352"/>
      <c r="H31" s="352"/>
      <c r="I31" s="359"/>
      <c r="J31" s="163"/>
      <c r="K31" s="164"/>
      <c r="L31" s="165" t="str">
        <f t="shared" si="9"/>
        <v/>
      </c>
      <c r="M31" s="164"/>
      <c r="N31" s="164"/>
      <c r="O31" s="165" t="str">
        <f t="shared" si="10"/>
        <v/>
      </c>
      <c r="P31" s="240"/>
      <c r="Q31" s="241"/>
      <c r="R31" s="165" t="str">
        <f t="shared" si="11"/>
        <v/>
      </c>
      <c r="S31" s="167"/>
      <c r="T31" s="167"/>
      <c r="U31" s="165" t="str">
        <f t="shared" si="12"/>
        <v/>
      </c>
      <c r="V31" s="164"/>
      <c r="W31" s="164"/>
      <c r="X31" s="165" t="str">
        <f t="shared" si="13"/>
        <v/>
      </c>
      <c r="Y31" s="170"/>
      <c r="Z31" s="100"/>
      <c r="AA31" s="153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19"/>
      <c r="B32" s="195"/>
      <c r="C32" s="362"/>
      <c r="D32" s="363"/>
      <c r="E32" s="363"/>
      <c r="F32" s="363"/>
      <c r="G32" s="363"/>
      <c r="H32" s="363"/>
      <c r="I32" s="364"/>
      <c r="J32" s="222"/>
      <c r="K32" s="223"/>
      <c r="L32" s="176" t="str">
        <f t="shared" si="9"/>
        <v/>
      </c>
      <c r="M32" s="223"/>
      <c r="N32" s="223"/>
      <c r="O32" s="176" t="str">
        <f t="shared" si="10"/>
        <v/>
      </c>
      <c r="P32" s="223"/>
      <c r="Q32" s="223"/>
      <c r="R32" s="176" t="str">
        <f t="shared" si="11"/>
        <v/>
      </c>
      <c r="S32" s="178"/>
      <c r="T32" s="178"/>
      <c r="U32" s="176" t="str">
        <f t="shared" si="12"/>
        <v/>
      </c>
      <c r="V32" s="223"/>
      <c r="W32" s="223"/>
      <c r="X32" s="176" t="str">
        <f t="shared" si="13"/>
        <v/>
      </c>
      <c r="Y32" s="179"/>
      <c r="Z32" s="101"/>
      <c r="AA32" s="153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17" t="s">
        <v>185</v>
      </c>
      <c r="B33" s="366" t="s">
        <v>102</v>
      </c>
      <c r="C33" s="360">
        <v>5.3</v>
      </c>
      <c r="D33" s="354">
        <v>2.1</v>
      </c>
      <c r="E33" s="354">
        <v>1.9</v>
      </c>
      <c r="F33" s="354">
        <v>0</v>
      </c>
      <c r="G33" s="354">
        <v>0</v>
      </c>
      <c r="H33" s="354">
        <v>2.4</v>
      </c>
      <c r="I33" s="361">
        <v>692.7</v>
      </c>
      <c r="J33" s="296" t="s">
        <v>136</v>
      </c>
      <c r="K33" s="297"/>
      <c r="L33" s="158"/>
      <c r="M33" s="296" t="s">
        <v>297</v>
      </c>
      <c r="N33" s="297"/>
      <c r="O33" s="158"/>
      <c r="P33" s="273" t="s">
        <v>237</v>
      </c>
      <c r="Q33" s="274"/>
      <c r="R33" s="158"/>
      <c r="S33" s="302" t="s">
        <v>1</v>
      </c>
      <c r="T33" s="303"/>
      <c r="U33" s="158"/>
      <c r="V33" s="296" t="s">
        <v>337</v>
      </c>
      <c r="W33" s="297"/>
      <c r="X33" s="158"/>
      <c r="Y33" s="161" t="s">
        <v>106</v>
      </c>
      <c r="Z33" s="182"/>
      <c r="AA33" s="131"/>
      <c r="AB33" s="105" t="str">
        <f>A33</f>
        <v>b1</v>
      </c>
      <c r="AC33" s="96" t="str">
        <f>J33</f>
        <v>白米飯</v>
      </c>
      <c r="AD33" s="96" t="str">
        <f>J34&amp;" "&amp;J35&amp;" "&amp;J36&amp;" "&amp;J37&amp;" "&amp;J38&amp;" "&amp;J39</f>
        <v xml:space="preserve">米     </v>
      </c>
      <c r="AE33" s="96" t="str">
        <f>M33</f>
        <v>瓜仔麵筋</v>
      </c>
      <c r="AF33" s="96" t="str">
        <f>M34&amp;" "&amp;M35&amp;" "&amp;M36&amp;" "&amp;M37&amp;" "&amp;M38&amp;" "&amp;M39</f>
        <v xml:space="preserve">麵筋 醃漬花胡瓜 胡蘿蔔 薑  </v>
      </c>
      <c r="AG33" s="96" t="str">
        <f>P33</f>
        <v>關東煮</v>
      </c>
      <c r="AH33" s="96" t="str">
        <f>P34&amp;" "&amp;P35&amp;" "&amp;P36&amp;" "&amp;P37&amp;" "&amp;P38&amp;" "&amp;P39</f>
        <v xml:space="preserve">白蘿蔔 胡蘿蔔 玉米 素甜不辣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金針湯</v>
      </c>
      <c r="AN33" s="96" t="str">
        <f t="shared" ref="AN33" si="35">V34&amp;" "&amp;V35&amp;" "&amp;V36&amp;" "&amp;V37&amp;" "&amp;V38&amp;" "&amp;V39</f>
        <v xml:space="preserve">金針菜乾 榨菜 薑 素羊肉  </v>
      </c>
      <c r="AO33" s="96" t="str">
        <f>Y33</f>
        <v>點心</v>
      </c>
      <c r="AP33" s="96">
        <f>Z33</f>
        <v>0</v>
      </c>
      <c r="AQ33" s="97">
        <f>C33</f>
        <v>5.3</v>
      </c>
      <c r="AR33" s="97">
        <f>H33</f>
        <v>2.4</v>
      </c>
      <c r="AS33" s="97">
        <f>E33</f>
        <v>1.9</v>
      </c>
      <c r="AT33" s="97">
        <f>D33</f>
        <v>2.1</v>
      </c>
      <c r="AU33" s="97">
        <f>F33</f>
        <v>0</v>
      </c>
      <c r="AV33" s="97">
        <f>G33</f>
        <v>0</v>
      </c>
      <c r="AW33" s="97">
        <f>I33</f>
        <v>692.7</v>
      </c>
    </row>
    <row r="34" spans="1:49" s="76" customFormat="1" ht="15" customHeight="1">
      <c r="A34" s="218"/>
      <c r="B34" s="194"/>
      <c r="C34" s="358"/>
      <c r="D34" s="352"/>
      <c r="E34" s="352"/>
      <c r="F34" s="352"/>
      <c r="G34" s="352"/>
      <c r="H34" s="352"/>
      <c r="I34" s="359"/>
      <c r="J34" s="163" t="s">
        <v>137</v>
      </c>
      <c r="K34" s="164">
        <v>10</v>
      </c>
      <c r="L34" s="165" t="str">
        <f t="shared" ref="L34:L35" si="36">IF(K34,"公斤","")</f>
        <v>公斤</v>
      </c>
      <c r="M34" s="164" t="s">
        <v>156</v>
      </c>
      <c r="N34" s="164">
        <v>3</v>
      </c>
      <c r="O34" s="165" t="str">
        <f t="shared" ref="O34" si="37">IF(N34,"公斤","")</f>
        <v>公斤</v>
      </c>
      <c r="P34" s="166" t="s">
        <v>222</v>
      </c>
      <c r="Q34" s="166">
        <v>3</v>
      </c>
      <c r="R34" s="165" t="str">
        <f t="shared" ref="R34" si="38">IF(Q34,"公斤","")</f>
        <v>公斤</v>
      </c>
      <c r="S34" s="167" t="s">
        <v>70</v>
      </c>
      <c r="T34" s="167">
        <v>7</v>
      </c>
      <c r="U34" s="165" t="str">
        <f t="shared" ref="U34" si="39">IF(T34,"公斤","")</f>
        <v>公斤</v>
      </c>
      <c r="V34" s="269" t="s">
        <v>338</v>
      </c>
      <c r="W34" s="269">
        <v>0.6</v>
      </c>
      <c r="X34" s="165" t="str">
        <f t="shared" ref="X34" si="40">IF(W34,"公斤","")</f>
        <v>公斤</v>
      </c>
      <c r="Y34" s="168" t="s">
        <v>106</v>
      </c>
      <c r="Z34" s="100"/>
      <c r="AA34" s="129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18"/>
      <c r="B35" s="366"/>
      <c r="C35" s="360"/>
      <c r="D35" s="354"/>
      <c r="E35" s="354"/>
      <c r="F35" s="354"/>
      <c r="G35" s="354"/>
      <c r="H35" s="354"/>
      <c r="I35" s="361"/>
      <c r="J35" s="163"/>
      <c r="K35" s="164"/>
      <c r="L35" s="165" t="str">
        <f t="shared" si="36"/>
        <v/>
      </c>
      <c r="M35" s="164" t="s">
        <v>298</v>
      </c>
      <c r="N35" s="164">
        <v>2</v>
      </c>
      <c r="O35" s="165" t="str">
        <f t="shared" si="10"/>
        <v>公斤</v>
      </c>
      <c r="P35" s="166" t="s">
        <v>167</v>
      </c>
      <c r="Q35" s="166">
        <v>0.5</v>
      </c>
      <c r="R35" s="165" t="str">
        <f t="shared" si="11"/>
        <v>公斤</v>
      </c>
      <c r="S35" s="167" t="s">
        <v>115</v>
      </c>
      <c r="T35" s="167">
        <v>0.05</v>
      </c>
      <c r="U35" s="165" t="str">
        <f t="shared" si="12"/>
        <v>公斤</v>
      </c>
      <c r="V35" s="164" t="s">
        <v>339</v>
      </c>
      <c r="W35" s="164">
        <v>1</v>
      </c>
      <c r="X35" s="165" t="str">
        <f t="shared" si="13"/>
        <v>公斤</v>
      </c>
      <c r="Y35" s="170"/>
      <c r="Z35" s="100"/>
      <c r="AA35" s="129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18"/>
      <c r="B36" s="194"/>
      <c r="C36" s="358"/>
      <c r="D36" s="352"/>
      <c r="E36" s="352"/>
      <c r="F36" s="352"/>
      <c r="G36" s="352"/>
      <c r="H36" s="352"/>
      <c r="I36" s="359"/>
      <c r="J36" s="163"/>
      <c r="K36" s="164"/>
      <c r="L36" s="165" t="str">
        <f t="shared" si="9"/>
        <v/>
      </c>
      <c r="M36" s="164" t="s">
        <v>135</v>
      </c>
      <c r="N36" s="164">
        <v>1</v>
      </c>
      <c r="O36" s="165" t="str">
        <f t="shared" si="10"/>
        <v>公斤</v>
      </c>
      <c r="P36" s="166" t="s">
        <v>238</v>
      </c>
      <c r="Q36" s="166">
        <v>2.5</v>
      </c>
      <c r="R36" s="165" t="str">
        <f t="shared" si="11"/>
        <v>公斤</v>
      </c>
      <c r="S36" s="167"/>
      <c r="T36" s="167"/>
      <c r="U36" s="165" t="str">
        <f t="shared" si="12"/>
        <v/>
      </c>
      <c r="V36" s="164" t="s">
        <v>142</v>
      </c>
      <c r="W36" s="164">
        <v>0.05</v>
      </c>
      <c r="X36" s="165" t="str">
        <f t="shared" si="13"/>
        <v>公斤</v>
      </c>
      <c r="Y36" s="170"/>
      <c r="Z36" s="100"/>
      <c r="AA36" s="129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18"/>
      <c r="B37" s="194"/>
      <c r="C37" s="358"/>
      <c r="D37" s="352"/>
      <c r="E37" s="352"/>
      <c r="F37" s="352"/>
      <c r="G37" s="352"/>
      <c r="H37" s="352"/>
      <c r="I37" s="359"/>
      <c r="J37" s="163"/>
      <c r="K37" s="164"/>
      <c r="L37" s="165" t="str">
        <f t="shared" si="9"/>
        <v/>
      </c>
      <c r="M37" s="164" t="s">
        <v>142</v>
      </c>
      <c r="N37" s="164">
        <v>0.05</v>
      </c>
      <c r="O37" s="165" t="str">
        <f t="shared" si="10"/>
        <v>公斤</v>
      </c>
      <c r="P37" s="271" t="s">
        <v>356</v>
      </c>
      <c r="Q37" s="271">
        <v>2</v>
      </c>
      <c r="R37" s="165" t="str">
        <f t="shared" si="11"/>
        <v>公斤</v>
      </c>
      <c r="S37" s="167"/>
      <c r="T37" s="167"/>
      <c r="U37" s="165" t="str">
        <f t="shared" si="12"/>
        <v/>
      </c>
      <c r="V37" s="164" t="s">
        <v>148</v>
      </c>
      <c r="W37" s="164">
        <v>1</v>
      </c>
      <c r="X37" s="165" t="str">
        <f t="shared" si="13"/>
        <v>公斤</v>
      </c>
      <c r="Y37" s="170"/>
      <c r="Z37" s="100"/>
      <c r="AA37" s="129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18"/>
      <c r="B38" s="194"/>
      <c r="C38" s="358"/>
      <c r="D38" s="352"/>
      <c r="E38" s="352"/>
      <c r="F38" s="352"/>
      <c r="G38" s="352"/>
      <c r="H38" s="352"/>
      <c r="I38" s="359"/>
      <c r="J38" s="163"/>
      <c r="K38" s="164"/>
      <c r="L38" s="165" t="str">
        <f t="shared" si="9"/>
        <v/>
      </c>
      <c r="M38" s="164"/>
      <c r="N38" s="164"/>
      <c r="O38" s="165" t="str">
        <f t="shared" si="10"/>
        <v/>
      </c>
      <c r="P38" s="164"/>
      <c r="Q38" s="164"/>
      <c r="R38" s="165" t="str">
        <f t="shared" si="11"/>
        <v/>
      </c>
      <c r="S38" s="167"/>
      <c r="T38" s="167"/>
      <c r="U38" s="165" t="str">
        <f t="shared" si="12"/>
        <v/>
      </c>
      <c r="V38" s="164"/>
      <c r="W38" s="164"/>
      <c r="X38" s="165" t="str">
        <f t="shared" si="13"/>
        <v/>
      </c>
      <c r="Y38" s="170"/>
      <c r="Z38" s="100"/>
      <c r="AA38" s="129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19"/>
      <c r="B39" s="195"/>
      <c r="C39" s="362"/>
      <c r="D39" s="363"/>
      <c r="E39" s="363"/>
      <c r="F39" s="363"/>
      <c r="G39" s="363"/>
      <c r="H39" s="363"/>
      <c r="I39" s="364"/>
      <c r="J39" s="222"/>
      <c r="K39" s="223"/>
      <c r="L39" s="176" t="str">
        <f t="shared" si="9"/>
        <v/>
      </c>
      <c r="M39" s="223"/>
      <c r="N39" s="223"/>
      <c r="O39" s="176" t="str">
        <f t="shared" si="10"/>
        <v/>
      </c>
      <c r="P39" s="223"/>
      <c r="Q39" s="223"/>
      <c r="R39" s="176" t="str">
        <f t="shared" si="11"/>
        <v/>
      </c>
      <c r="S39" s="178"/>
      <c r="T39" s="178"/>
      <c r="U39" s="176" t="str">
        <f t="shared" si="12"/>
        <v/>
      </c>
      <c r="V39" s="223"/>
      <c r="W39" s="223"/>
      <c r="X39" s="176" t="str">
        <f t="shared" si="13"/>
        <v/>
      </c>
      <c r="Y39" s="179"/>
      <c r="Z39" s="101"/>
      <c r="AA39" s="130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17" t="s">
        <v>186</v>
      </c>
      <c r="B40" s="366" t="s">
        <v>102</v>
      </c>
      <c r="C40" s="360">
        <v>5</v>
      </c>
      <c r="D40" s="354">
        <v>2</v>
      </c>
      <c r="E40" s="354">
        <v>1.9</v>
      </c>
      <c r="F40" s="354">
        <v>0</v>
      </c>
      <c r="G40" s="354">
        <v>0</v>
      </c>
      <c r="H40" s="354">
        <v>2</v>
      </c>
      <c r="I40" s="361">
        <v>636.79999999999995</v>
      </c>
      <c r="J40" s="296" t="s">
        <v>138</v>
      </c>
      <c r="K40" s="297"/>
      <c r="L40" s="158"/>
      <c r="M40" s="308" t="s">
        <v>299</v>
      </c>
      <c r="N40" s="309"/>
      <c r="O40" s="158"/>
      <c r="P40" s="306" t="s">
        <v>240</v>
      </c>
      <c r="Q40" s="307"/>
      <c r="R40" s="158"/>
      <c r="S40" s="302" t="s">
        <v>1</v>
      </c>
      <c r="T40" s="303"/>
      <c r="U40" s="158"/>
      <c r="V40" s="296" t="s">
        <v>340</v>
      </c>
      <c r="W40" s="297"/>
      <c r="X40" s="158"/>
      <c r="Y40" s="161" t="s">
        <v>106</v>
      </c>
      <c r="Z40" s="182"/>
      <c r="AA40" s="131" t="s">
        <v>149</v>
      </c>
      <c r="AB40" s="105" t="str">
        <f>A40</f>
        <v>b2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壽喜豆包</v>
      </c>
      <c r="AF40" s="96" t="str">
        <f>M41&amp;" "&amp;M42&amp;" "&amp;M43&amp;" "&amp;M44&amp;" "&amp;M45&amp;" "&amp;M46</f>
        <v xml:space="preserve">豆包 薑 芝麻(白)   </v>
      </c>
      <c r="AG40" s="96" t="str">
        <f>P40</f>
        <v>菇拌海芽</v>
      </c>
      <c r="AH40" s="96" t="str">
        <f>P41&amp;" "&amp;P42&amp;" "&amp;P43&amp;" "&amp;P44&amp;" "&amp;P45&amp;" "&amp;P46</f>
        <v xml:space="preserve">乾裙帶菜 金針菇 薑 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時瓜湯</v>
      </c>
      <c r="AN40" s="96" t="str">
        <f t="shared" ref="AN40" si="44">V41&amp;" "&amp;V42&amp;" "&amp;V43&amp;" "&amp;V44&amp;" "&amp;V45&amp;" "&amp;V46</f>
        <v xml:space="preserve">時瓜 薑 素羊肉   </v>
      </c>
      <c r="AO40" s="96" t="str">
        <f>Y40</f>
        <v>點心</v>
      </c>
      <c r="AP40" s="96">
        <f>Z40</f>
        <v>0</v>
      </c>
      <c r="AQ40" s="97">
        <f>C40</f>
        <v>5</v>
      </c>
      <c r="AR40" s="97">
        <f>H40</f>
        <v>2</v>
      </c>
      <c r="AS40" s="97">
        <f>E40</f>
        <v>1.9</v>
      </c>
      <c r="AT40" s="97">
        <f>D40</f>
        <v>2</v>
      </c>
      <c r="AU40" s="97">
        <f>F40</f>
        <v>0</v>
      </c>
      <c r="AV40" s="97">
        <f>G40</f>
        <v>0</v>
      </c>
      <c r="AW40" s="97">
        <f>I40</f>
        <v>636.79999999999995</v>
      </c>
    </row>
    <row r="41" spans="1:49" s="76" customFormat="1" ht="15" customHeight="1">
      <c r="A41" s="218"/>
      <c r="B41" s="194"/>
      <c r="C41" s="358"/>
      <c r="D41" s="352"/>
      <c r="E41" s="352"/>
      <c r="F41" s="352"/>
      <c r="G41" s="352"/>
      <c r="H41" s="352"/>
      <c r="I41" s="359"/>
      <c r="J41" s="163" t="s">
        <v>137</v>
      </c>
      <c r="K41" s="164">
        <v>7</v>
      </c>
      <c r="L41" s="165" t="str">
        <f t="shared" ref="L41:L42" si="45">IF(K41,"公斤","")</f>
        <v>公斤</v>
      </c>
      <c r="M41" s="172" t="s">
        <v>124</v>
      </c>
      <c r="N41" s="173">
        <v>6</v>
      </c>
      <c r="O41" s="165" t="str">
        <f t="shared" ref="O41" si="46">IF(N41,"公斤","")</f>
        <v>公斤</v>
      </c>
      <c r="P41" s="203" t="s">
        <v>241</v>
      </c>
      <c r="Q41" s="203">
        <v>0.6</v>
      </c>
      <c r="R41" s="165" t="str">
        <f t="shared" ref="R41" si="47">IF(Q41,"公斤","")</f>
        <v>公斤</v>
      </c>
      <c r="S41" s="167" t="s">
        <v>70</v>
      </c>
      <c r="T41" s="167">
        <v>7</v>
      </c>
      <c r="U41" s="165" t="str">
        <f t="shared" ref="U41" si="48">IF(T41,"公斤","")</f>
        <v>公斤</v>
      </c>
      <c r="V41" s="164" t="s">
        <v>341</v>
      </c>
      <c r="W41" s="164">
        <v>4</v>
      </c>
      <c r="X41" s="165" t="str">
        <f t="shared" ref="X41" si="49">IF(W41,"公斤","")</f>
        <v>公斤</v>
      </c>
      <c r="Y41" s="168" t="s">
        <v>106</v>
      </c>
      <c r="Z41" s="100"/>
      <c r="AA41" s="129" t="s">
        <v>149</v>
      </c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18"/>
      <c r="B42" s="366"/>
      <c r="C42" s="360"/>
      <c r="D42" s="354"/>
      <c r="E42" s="354"/>
      <c r="F42" s="354"/>
      <c r="G42" s="354"/>
      <c r="H42" s="354"/>
      <c r="I42" s="361"/>
      <c r="J42" s="163" t="s">
        <v>139</v>
      </c>
      <c r="K42" s="164">
        <v>3</v>
      </c>
      <c r="L42" s="165" t="str">
        <f t="shared" si="45"/>
        <v>公斤</v>
      </c>
      <c r="M42" s="172" t="s">
        <v>115</v>
      </c>
      <c r="N42" s="173">
        <v>0.05</v>
      </c>
      <c r="O42" s="165" t="str">
        <f t="shared" si="10"/>
        <v>公斤</v>
      </c>
      <c r="P42" s="272" t="s">
        <v>242</v>
      </c>
      <c r="Q42" s="272">
        <v>2</v>
      </c>
      <c r="R42" s="165" t="str">
        <f t="shared" si="11"/>
        <v>公斤</v>
      </c>
      <c r="S42" s="167" t="s">
        <v>115</v>
      </c>
      <c r="T42" s="167">
        <v>0.05</v>
      </c>
      <c r="U42" s="165" t="str">
        <f t="shared" si="12"/>
        <v>公斤</v>
      </c>
      <c r="V42" s="164" t="s">
        <v>142</v>
      </c>
      <c r="W42" s="164">
        <v>0.05</v>
      </c>
      <c r="X42" s="165" t="str">
        <f t="shared" si="13"/>
        <v>公斤</v>
      </c>
      <c r="Y42" s="170"/>
      <c r="Z42" s="100"/>
      <c r="AA42" s="129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18"/>
      <c r="B43" s="194"/>
      <c r="C43" s="358"/>
      <c r="D43" s="352"/>
      <c r="E43" s="352"/>
      <c r="F43" s="352"/>
      <c r="G43" s="352"/>
      <c r="H43" s="352"/>
      <c r="I43" s="359"/>
      <c r="J43" s="163"/>
      <c r="K43" s="164"/>
      <c r="L43" s="165" t="str">
        <f t="shared" si="9"/>
        <v/>
      </c>
      <c r="M43" s="201" t="s">
        <v>158</v>
      </c>
      <c r="N43" s="202">
        <v>0.01</v>
      </c>
      <c r="O43" s="165" t="str">
        <f t="shared" si="10"/>
        <v>公斤</v>
      </c>
      <c r="P43" s="244" t="s">
        <v>161</v>
      </c>
      <c r="Q43" s="203">
        <v>0.05</v>
      </c>
      <c r="R43" s="165" t="str">
        <f t="shared" si="11"/>
        <v>公斤</v>
      </c>
      <c r="S43" s="167"/>
      <c r="T43" s="167"/>
      <c r="U43" s="165" t="str">
        <f t="shared" si="12"/>
        <v/>
      </c>
      <c r="V43" s="164" t="s">
        <v>148</v>
      </c>
      <c r="W43" s="164">
        <v>1</v>
      </c>
      <c r="X43" s="165" t="str">
        <f t="shared" si="13"/>
        <v>公斤</v>
      </c>
      <c r="Y43" s="170"/>
      <c r="Z43" s="100"/>
      <c r="AA43" s="129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18"/>
      <c r="B44" s="194"/>
      <c r="C44" s="358"/>
      <c r="D44" s="352"/>
      <c r="E44" s="352"/>
      <c r="F44" s="352"/>
      <c r="G44" s="352"/>
      <c r="H44" s="352"/>
      <c r="I44" s="359"/>
      <c r="J44" s="163"/>
      <c r="K44" s="164"/>
      <c r="L44" s="165" t="str">
        <f t="shared" si="9"/>
        <v/>
      </c>
      <c r="M44" s="201"/>
      <c r="N44" s="202"/>
      <c r="O44" s="165" t="str">
        <f t="shared" si="10"/>
        <v/>
      </c>
      <c r="P44" s="164"/>
      <c r="Q44" s="164"/>
      <c r="R44" s="165" t="str">
        <f t="shared" si="11"/>
        <v/>
      </c>
      <c r="S44" s="167"/>
      <c r="T44" s="167"/>
      <c r="U44" s="165" t="str">
        <f t="shared" si="12"/>
        <v/>
      </c>
      <c r="V44" s="164"/>
      <c r="W44" s="164"/>
      <c r="X44" s="165" t="str">
        <f t="shared" si="13"/>
        <v/>
      </c>
      <c r="Y44" s="170"/>
      <c r="Z44" s="100"/>
      <c r="AA44" s="129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18"/>
      <c r="B45" s="194"/>
      <c r="C45" s="358"/>
      <c r="D45" s="352"/>
      <c r="E45" s="352"/>
      <c r="F45" s="352"/>
      <c r="G45" s="352"/>
      <c r="H45" s="352"/>
      <c r="I45" s="359"/>
      <c r="J45" s="163"/>
      <c r="K45" s="164"/>
      <c r="L45" s="165" t="str">
        <f t="shared" si="9"/>
        <v/>
      </c>
      <c r="M45" s="164"/>
      <c r="N45" s="164"/>
      <c r="O45" s="165" t="str">
        <f t="shared" si="10"/>
        <v/>
      </c>
      <c r="P45" s="164"/>
      <c r="Q45" s="164"/>
      <c r="R45" s="165" t="str">
        <f t="shared" si="11"/>
        <v/>
      </c>
      <c r="S45" s="167"/>
      <c r="T45" s="167"/>
      <c r="U45" s="165" t="str">
        <f t="shared" si="12"/>
        <v/>
      </c>
      <c r="V45" s="164"/>
      <c r="W45" s="164"/>
      <c r="X45" s="165" t="str">
        <f t="shared" si="13"/>
        <v/>
      </c>
      <c r="Y45" s="170"/>
      <c r="Z45" s="100"/>
      <c r="AA45" s="129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19"/>
      <c r="B46" s="195"/>
      <c r="C46" s="362"/>
      <c r="D46" s="363"/>
      <c r="E46" s="363"/>
      <c r="F46" s="363"/>
      <c r="G46" s="363"/>
      <c r="H46" s="363"/>
      <c r="I46" s="364"/>
      <c r="J46" s="174"/>
      <c r="K46" s="175"/>
      <c r="L46" s="176" t="str">
        <f t="shared" si="9"/>
        <v/>
      </c>
      <c r="M46" s="175"/>
      <c r="N46" s="175"/>
      <c r="O46" s="176" t="str">
        <f t="shared" si="10"/>
        <v/>
      </c>
      <c r="P46" s="175"/>
      <c r="Q46" s="175"/>
      <c r="R46" s="176" t="str">
        <f t="shared" si="11"/>
        <v/>
      </c>
      <c r="S46" s="178"/>
      <c r="T46" s="178"/>
      <c r="U46" s="176" t="str">
        <f t="shared" si="12"/>
        <v/>
      </c>
      <c r="V46" s="175"/>
      <c r="W46" s="223"/>
      <c r="X46" s="176" t="str">
        <f t="shared" si="13"/>
        <v/>
      </c>
      <c r="Y46" s="179"/>
      <c r="Z46" s="101"/>
      <c r="AA46" s="130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17" t="s">
        <v>187</v>
      </c>
      <c r="B47" s="366" t="s">
        <v>102</v>
      </c>
      <c r="C47" s="360">
        <v>3.2</v>
      </c>
      <c r="D47" s="354">
        <v>2.2000000000000002</v>
      </c>
      <c r="E47" s="354">
        <v>2</v>
      </c>
      <c r="F47" s="354">
        <v>0</v>
      </c>
      <c r="G47" s="354">
        <v>0</v>
      </c>
      <c r="H47" s="354">
        <v>2.5</v>
      </c>
      <c r="I47" s="361">
        <v>560.29999999999995</v>
      </c>
      <c r="J47" s="300" t="s">
        <v>283</v>
      </c>
      <c r="K47" s="301"/>
      <c r="L47" s="158"/>
      <c r="M47" s="300" t="s">
        <v>300</v>
      </c>
      <c r="N47" s="301"/>
      <c r="O47" s="158"/>
      <c r="P47" s="300" t="s">
        <v>320</v>
      </c>
      <c r="Q47" s="301"/>
      <c r="R47" s="158"/>
      <c r="S47" s="302" t="s">
        <v>1</v>
      </c>
      <c r="T47" s="303"/>
      <c r="U47" s="158"/>
      <c r="V47" s="304" t="s">
        <v>342</v>
      </c>
      <c r="W47" s="305"/>
      <c r="X47" s="158"/>
      <c r="Y47" s="161" t="s">
        <v>106</v>
      </c>
      <c r="Z47" s="182"/>
      <c r="AA47" s="152"/>
      <c r="AB47" s="105" t="str">
        <f>A47</f>
        <v>b3</v>
      </c>
      <c r="AC47" s="96" t="str">
        <f>J47</f>
        <v>米粉特餐</v>
      </c>
      <c r="AD47" s="96" t="str">
        <f>J48&amp;" "&amp;J49&amp;" "&amp;J50&amp;" "&amp;J51&amp;" "&amp;J52&amp;" "&amp;J53</f>
        <v xml:space="preserve">米粉     </v>
      </c>
      <c r="AE47" s="96" t="str">
        <f>M47</f>
        <v>素油蔥燥</v>
      </c>
      <c r="AF47" s="96" t="str">
        <f>M48&amp;" "&amp;M49&amp;" "&amp;M50&amp;" "&amp;M51&amp;" "&amp;M52&amp;" "&amp;M53</f>
        <v xml:space="preserve">麵腸 時蔬 乾香菇 薑 素油蔥 </v>
      </c>
      <c r="AG47" s="96" t="str">
        <f>P47</f>
        <v>若絲南瓜</v>
      </c>
      <c r="AH47" s="96" t="str">
        <f>P48&amp;" "&amp;P49&amp;" "&amp;P50&amp;" "&amp;P51&amp;" "&amp;P52&amp;" "&amp;P53</f>
        <v xml:space="preserve">素肉絲 南瓜 胡蘿蔔 薑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時蔬湯</v>
      </c>
      <c r="AN47" s="96" t="str">
        <f t="shared" ref="AN47" si="53">V48&amp;" "&amp;V49&amp;" "&amp;V50&amp;" "&amp;V51&amp;" "&amp;V52&amp;" "&amp;V53</f>
        <v xml:space="preserve">時蔬 胡蘿蔔 薑 素羊肉  </v>
      </c>
      <c r="AO47" s="96" t="str">
        <f>Y47</f>
        <v>點心</v>
      </c>
      <c r="AP47" s="96">
        <f>Z47</f>
        <v>0</v>
      </c>
      <c r="AQ47" s="97">
        <f>C47</f>
        <v>3.2</v>
      </c>
      <c r="AR47" s="97">
        <f>H47</f>
        <v>2.5</v>
      </c>
      <c r="AS47" s="97">
        <f>E47</f>
        <v>2</v>
      </c>
      <c r="AT47" s="97">
        <f>D47</f>
        <v>2.2000000000000002</v>
      </c>
      <c r="AU47" s="97">
        <f>F47</f>
        <v>0</v>
      </c>
      <c r="AV47" s="97">
        <f>G47</f>
        <v>0</v>
      </c>
      <c r="AW47" s="97">
        <f>I47</f>
        <v>560.29999999999995</v>
      </c>
    </row>
    <row r="48" spans="1:49" s="76" customFormat="1" ht="15" customHeight="1">
      <c r="A48" s="218"/>
      <c r="B48" s="194"/>
      <c r="C48" s="358"/>
      <c r="D48" s="352"/>
      <c r="E48" s="352"/>
      <c r="F48" s="352"/>
      <c r="G48" s="352"/>
      <c r="H48" s="352"/>
      <c r="I48" s="359"/>
      <c r="J48" s="163" t="s">
        <v>284</v>
      </c>
      <c r="K48" s="164">
        <v>5</v>
      </c>
      <c r="L48" s="165" t="str">
        <f t="shared" ref="L48:L49" si="54">IF(K48,"公斤","")</f>
        <v>公斤</v>
      </c>
      <c r="M48" s="164" t="s">
        <v>126</v>
      </c>
      <c r="N48" s="164">
        <v>5.5</v>
      </c>
      <c r="O48" s="165" t="str">
        <f t="shared" ref="O48" si="55">IF(N48,"公斤","")</f>
        <v>公斤</v>
      </c>
      <c r="P48" s="164" t="s">
        <v>321</v>
      </c>
      <c r="Q48" s="164">
        <v>1.1000000000000001</v>
      </c>
      <c r="R48" s="165" t="str">
        <f t="shared" ref="R48" si="56">IF(Q48,"公斤","")</f>
        <v>公斤</v>
      </c>
      <c r="S48" s="167" t="s">
        <v>70</v>
      </c>
      <c r="T48" s="167">
        <v>7</v>
      </c>
      <c r="U48" s="165" t="str">
        <f t="shared" ref="U48" si="57">IF(T48,"公斤","")</f>
        <v>公斤</v>
      </c>
      <c r="V48" s="153" t="s">
        <v>132</v>
      </c>
      <c r="W48" s="153">
        <v>4</v>
      </c>
      <c r="X48" s="165" t="str">
        <f t="shared" ref="X48" si="58">IF(W48,"公斤","")</f>
        <v>公斤</v>
      </c>
      <c r="Y48" s="168" t="s">
        <v>106</v>
      </c>
      <c r="Z48" s="100"/>
      <c r="AA48" s="153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18"/>
      <c r="B49" s="366"/>
      <c r="C49" s="360"/>
      <c r="D49" s="354"/>
      <c r="E49" s="354"/>
      <c r="F49" s="354"/>
      <c r="G49" s="354"/>
      <c r="H49" s="354"/>
      <c r="I49" s="361"/>
      <c r="J49" s="163"/>
      <c r="K49" s="164"/>
      <c r="L49" s="165" t="str">
        <f t="shared" si="54"/>
        <v/>
      </c>
      <c r="M49" s="164" t="s">
        <v>145</v>
      </c>
      <c r="N49" s="164">
        <v>4.5</v>
      </c>
      <c r="O49" s="165" t="str">
        <f t="shared" si="10"/>
        <v>公斤</v>
      </c>
      <c r="P49" s="164" t="s">
        <v>322</v>
      </c>
      <c r="Q49" s="164">
        <v>6</v>
      </c>
      <c r="R49" s="165" t="str">
        <f t="shared" si="11"/>
        <v>公斤</v>
      </c>
      <c r="S49" s="167" t="s">
        <v>115</v>
      </c>
      <c r="T49" s="167">
        <v>0.05</v>
      </c>
      <c r="U49" s="165" t="str">
        <f t="shared" si="12"/>
        <v>公斤</v>
      </c>
      <c r="V49" s="153" t="s">
        <v>129</v>
      </c>
      <c r="W49" s="153">
        <v>0.5</v>
      </c>
      <c r="X49" s="165" t="str">
        <f t="shared" si="13"/>
        <v>公斤</v>
      </c>
      <c r="Y49" s="170"/>
      <c r="Z49" s="100"/>
      <c r="AA49" s="153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18"/>
      <c r="B50" s="194"/>
      <c r="C50" s="358"/>
      <c r="D50" s="352"/>
      <c r="E50" s="352"/>
      <c r="F50" s="352"/>
      <c r="G50" s="352"/>
      <c r="H50" s="352"/>
      <c r="I50" s="359"/>
      <c r="J50" s="163"/>
      <c r="K50" s="164"/>
      <c r="L50" s="165" t="str">
        <f t="shared" si="9"/>
        <v/>
      </c>
      <c r="M50" s="164" t="s">
        <v>301</v>
      </c>
      <c r="N50" s="164">
        <v>0.01</v>
      </c>
      <c r="O50" s="165" t="str">
        <f t="shared" si="10"/>
        <v>公斤</v>
      </c>
      <c r="P50" s="164" t="s">
        <v>135</v>
      </c>
      <c r="Q50" s="164">
        <v>2.5</v>
      </c>
      <c r="R50" s="165" t="str">
        <f t="shared" si="11"/>
        <v>公斤</v>
      </c>
      <c r="S50" s="167"/>
      <c r="T50" s="167"/>
      <c r="U50" s="165" t="str">
        <f t="shared" si="12"/>
        <v/>
      </c>
      <c r="V50" s="153" t="s">
        <v>131</v>
      </c>
      <c r="W50" s="153">
        <v>0.05</v>
      </c>
      <c r="X50" s="165" t="str">
        <f t="shared" si="13"/>
        <v>公斤</v>
      </c>
      <c r="Y50" s="170"/>
      <c r="Z50" s="100"/>
      <c r="AA50" s="153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18"/>
      <c r="B51" s="194"/>
      <c r="C51" s="358"/>
      <c r="D51" s="352"/>
      <c r="E51" s="352"/>
      <c r="F51" s="352"/>
      <c r="G51" s="352"/>
      <c r="H51" s="352"/>
      <c r="I51" s="359"/>
      <c r="J51" s="163"/>
      <c r="K51" s="164"/>
      <c r="L51" s="165" t="str">
        <f t="shared" si="9"/>
        <v/>
      </c>
      <c r="M51" s="164" t="s">
        <v>142</v>
      </c>
      <c r="N51" s="164">
        <v>0.05</v>
      </c>
      <c r="O51" s="165" t="str">
        <f t="shared" si="10"/>
        <v>公斤</v>
      </c>
      <c r="P51" s="164" t="s">
        <v>142</v>
      </c>
      <c r="Q51" s="164">
        <v>0.05</v>
      </c>
      <c r="R51" s="165" t="str">
        <f t="shared" si="11"/>
        <v>公斤</v>
      </c>
      <c r="S51" s="167"/>
      <c r="T51" s="167"/>
      <c r="U51" s="165" t="str">
        <f t="shared" si="12"/>
        <v/>
      </c>
      <c r="V51" s="164" t="s">
        <v>148</v>
      </c>
      <c r="W51" s="164">
        <v>1</v>
      </c>
      <c r="X51" s="165" t="str">
        <f t="shared" si="13"/>
        <v>公斤</v>
      </c>
      <c r="Y51" s="170"/>
      <c r="Z51" s="100"/>
      <c r="AA51" s="153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18"/>
      <c r="B52" s="194"/>
      <c r="C52" s="358"/>
      <c r="D52" s="352"/>
      <c r="E52" s="352"/>
      <c r="F52" s="352"/>
      <c r="G52" s="352"/>
      <c r="H52" s="352"/>
      <c r="I52" s="359"/>
      <c r="J52" s="163"/>
      <c r="K52" s="164"/>
      <c r="L52" s="165" t="str">
        <f t="shared" si="9"/>
        <v/>
      </c>
      <c r="M52" s="164" t="s">
        <v>302</v>
      </c>
      <c r="N52" s="164"/>
      <c r="O52" s="165" t="str">
        <f t="shared" si="10"/>
        <v/>
      </c>
      <c r="P52" s="164"/>
      <c r="Q52" s="164"/>
      <c r="R52" s="165" t="str">
        <f t="shared" si="11"/>
        <v/>
      </c>
      <c r="S52" s="167"/>
      <c r="T52" s="167"/>
      <c r="U52" s="165" t="str">
        <f t="shared" si="12"/>
        <v/>
      </c>
      <c r="V52" s="153"/>
      <c r="W52" s="153"/>
      <c r="X52" s="165" t="str">
        <f t="shared" si="13"/>
        <v/>
      </c>
      <c r="Y52" s="170"/>
      <c r="Z52" s="100"/>
      <c r="AA52" s="153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19"/>
      <c r="B53" s="195"/>
      <c r="C53" s="362"/>
      <c r="D53" s="363"/>
      <c r="E53" s="363"/>
      <c r="F53" s="363"/>
      <c r="G53" s="363"/>
      <c r="H53" s="363"/>
      <c r="I53" s="364"/>
      <c r="J53" s="220"/>
      <c r="K53" s="221"/>
      <c r="L53" s="176" t="str">
        <f t="shared" si="9"/>
        <v/>
      </c>
      <c r="M53" s="175"/>
      <c r="N53" s="175"/>
      <c r="O53" s="176" t="str">
        <f t="shared" si="10"/>
        <v/>
      </c>
      <c r="P53" s="175"/>
      <c r="Q53" s="221"/>
      <c r="R53" s="176" t="str">
        <f t="shared" si="11"/>
        <v/>
      </c>
      <c r="S53" s="178"/>
      <c r="T53" s="178"/>
      <c r="U53" s="176" t="str">
        <f t="shared" si="12"/>
        <v/>
      </c>
      <c r="V53" s="251"/>
      <c r="W53" s="251"/>
      <c r="X53" s="176" t="str">
        <f t="shared" si="13"/>
        <v/>
      </c>
      <c r="Y53" s="179"/>
      <c r="Z53" s="101"/>
      <c r="AA53" s="154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17" t="s">
        <v>188</v>
      </c>
      <c r="B54" s="366" t="s">
        <v>102</v>
      </c>
      <c r="C54" s="360">
        <v>5</v>
      </c>
      <c r="D54" s="354">
        <v>2.1</v>
      </c>
      <c r="E54" s="354">
        <v>2</v>
      </c>
      <c r="F54" s="354">
        <v>0</v>
      </c>
      <c r="G54" s="354">
        <v>0</v>
      </c>
      <c r="H54" s="354">
        <v>2.2999999999999998</v>
      </c>
      <c r="I54" s="361">
        <v>664.2</v>
      </c>
      <c r="J54" s="296" t="s">
        <v>138</v>
      </c>
      <c r="K54" s="297"/>
      <c r="L54" s="158"/>
      <c r="M54" s="296" t="s">
        <v>303</v>
      </c>
      <c r="N54" s="297"/>
      <c r="O54" s="158"/>
      <c r="P54" s="273" t="s">
        <v>245</v>
      </c>
      <c r="Q54" s="274"/>
      <c r="R54" s="158"/>
      <c r="S54" s="159" t="s">
        <v>1</v>
      </c>
      <c r="T54" s="160"/>
      <c r="U54" s="158"/>
      <c r="V54" s="327" t="s">
        <v>343</v>
      </c>
      <c r="W54" s="305"/>
      <c r="X54" s="158"/>
      <c r="Y54" s="161" t="s">
        <v>106</v>
      </c>
      <c r="Z54" s="162"/>
      <c r="AA54" s="131"/>
      <c r="AB54" s="105" t="str">
        <f>A54</f>
        <v>b4</v>
      </c>
      <c r="AC54" s="96" t="str">
        <f>J54</f>
        <v>糙米飯</v>
      </c>
      <c r="AD54" s="96" t="str">
        <f>J55&amp;" "&amp;J56&amp;" "&amp;J57&amp;" "&amp;J58&amp;" "&amp;J59&amp;" "&amp;J60</f>
        <v xml:space="preserve">米 糙米    </v>
      </c>
      <c r="AE54" s="96" t="str">
        <f>M54</f>
        <v>香滷麵輪</v>
      </c>
      <c r="AF54" s="96" t="str">
        <f>M55&amp;" "&amp;M56&amp;" "&amp;M57&amp;" "&amp;M58&amp;" "&amp;M59&amp;" "&amp;M60</f>
        <v xml:space="preserve">麵輪 白蘿蔔 胡蘿蔔   </v>
      </c>
      <c r="AG54" s="96" t="str">
        <f>P54</f>
        <v>蛋香高麗</v>
      </c>
      <c r="AH54" s="96" t="str">
        <f>P55&amp;" "&amp;P56&amp;" "&amp;P57&amp;" "&amp;P58&amp;" "&amp;P59&amp;" "&amp;P60</f>
        <v xml:space="preserve">雞蛋 甘藍 胡蘿蔔 薑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仙草甜湯</v>
      </c>
      <c r="AN54" s="96" t="str">
        <f t="shared" ref="AN54" si="62">V55&amp;" "&amp;V56&amp;" "&amp;V57&amp;" "&amp;V58&amp;" "&amp;V59&amp;" "&amp;V60</f>
        <v xml:space="preserve">仙草凍 紅砂糖 奶粉   </v>
      </c>
      <c r="AO54" s="96" t="str">
        <f>Y54</f>
        <v>點心</v>
      </c>
      <c r="AP54" s="96">
        <f>Z54</f>
        <v>0</v>
      </c>
      <c r="AQ54" s="97">
        <f>C54</f>
        <v>5</v>
      </c>
      <c r="AR54" s="97">
        <f>H54</f>
        <v>2.2999999999999998</v>
      </c>
      <c r="AS54" s="97">
        <f>E54</f>
        <v>2</v>
      </c>
      <c r="AT54" s="97">
        <f>D54</f>
        <v>2.1</v>
      </c>
      <c r="AU54" s="97">
        <f>F54</f>
        <v>0</v>
      </c>
      <c r="AV54" s="97">
        <f>G54</f>
        <v>0</v>
      </c>
      <c r="AW54" s="97">
        <f>I54</f>
        <v>664.2</v>
      </c>
    </row>
    <row r="55" spans="1:49" s="76" customFormat="1" ht="15" customHeight="1">
      <c r="A55" s="218"/>
      <c r="B55" s="194"/>
      <c r="C55" s="358"/>
      <c r="D55" s="352"/>
      <c r="E55" s="352"/>
      <c r="F55" s="352"/>
      <c r="G55" s="352"/>
      <c r="H55" s="352"/>
      <c r="I55" s="359"/>
      <c r="J55" s="163" t="s">
        <v>137</v>
      </c>
      <c r="K55" s="164">
        <v>7</v>
      </c>
      <c r="L55" s="165" t="str">
        <f t="shared" ref="L55:L60" si="63">IF(K55,"公斤","")</f>
        <v>公斤</v>
      </c>
      <c r="M55" s="164" t="s">
        <v>127</v>
      </c>
      <c r="N55" s="164">
        <v>7</v>
      </c>
      <c r="O55" s="165" t="str">
        <f t="shared" ref="O55:O60" si="64">IF(N55,"公斤","")</f>
        <v>公斤</v>
      </c>
      <c r="P55" s="271" t="s">
        <v>246</v>
      </c>
      <c r="Q55" s="271">
        <v>1.5</v>
      </c>
      <c r="R55" s="165" t="str">
        <f t="shared" ref="R55:R60" si="65">IF(Q55,"公斤","")</f>
        <v>公斤</v>
      </c>
      <c r="S55" s="167" t="s">
        <v>70</v>
      </c>
      <c r="T55" s="167">
        <v>7</v>
      </c>
      <c r="U55" s="165" t="str">
        <f t="shared" ref="U55:U60" si="66">IF(T55,"公斤","")</f>
        <v>公斤</v>
      </c>
      <c r="V55" s="153" t="s">
        <v>134</v>
      </c>
      <c r="W55" s="153">
        <v>6</v>
      </c>
      <c r="X55" s="165" t="str">
        <f t="shared" ref="X55:X60" si="67">IF(W55,"公斤","")</f>
        <v>公斤</v>
      </c>
      <c r="Y55" s="168" t="s">
        <v>106</v>
      </c>
      <c r="Z55" s="169"/>
      <c r="AA55" s="129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18"/>
      <c r="B56" s="366"/>
      <c r="C56" s="360"/>
      <c r="D56" s="354"/>
      <c r="E56" s="354"/>
      <c r="F56" s="354"/>
      <c r="G56" s="354"/>
      <c r="H56" s="354"/>
      <c r="I56" s="361"/>
      <c r="J56" s="163" t="s">
        <v>139</v>
      </c>
      <c r="K56" s="164">
        <v>3</v>
      </c>
      <c r="L56" s="165" t="str">
        <f t="shared" si="63"/>
        <v>公斤</v>
      </c>
      <c r="M56" s="164" t="s">
        <v>116</v>
      </c>
      <c r="N56" s="164">
        <v>3</v>
      </c>
      <c r="O56" s="165" t="str">
        <f t="shared" si="64"/>
        <v>公斤</v>
      </c>
      <c r="P56" s="166" t="s">
        <v>164</v>
      </c>
      <c r="Q56" s="166">
        <v>6.5</v>
      </c>
      <c r="R56" s="165" t="str">
        <f t="shared" si="65"/>
        <v>公斤</v>
      </c>
      <c r="S56" s="167" t="s">
        <v>115</v>
      </c>
      <c r="T56" s="167">
        <v>0.05</v>
      </c>
      <c r="U56" s="165" t="str">
        <f t="shared" si="66"/>
        <v>公斤</v>
      </c>
      <c r="V56" s="153" t="s">
        <v>133</v>
      </c>
      <c r="W56" s="153">
        <v>2</v>
      </c>
      <c r="X56" s="165" t="str">
        <f t="shared" si="67"/>
        <v>公斤</v>
      </c>
      <c r="Y56" s="170"/>
      <c r="Z56" s="169"/>
      <c r="AA56" s="129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18"/>
      <c r="B57" s="194"/>
      <c r="C57" s="358"/>
      <c r="D57" s="352"/>
      <c r="E57" s="352"/>
      <c r="F57" s="352"/>
      <c r="G57" s="352"/>
      <c r="H57" s="352"/>
      <c r="I57" s="359"/>
      <c r="J57" s="163"/>
      <c r="K57" s="164"/>
      <c r="L57" s="165" t="str">
        <f t="shared" si="63"/>
        <v/>
      </c>
      <c r="M57" s="164" t="s">
        <v>112</v>
      </c>
      <c r="N57" s="164">
        <v>1</v>
      </c>
      <c r="O57" s="165" t="str">
        <f t="shared" si="64"/>
        <v>公斤</v>
      </c>
      <c r="P57" s="166" t="s">
        <v>112</v>
      </c>
      <c r="Q57" s="166">
        <v>1</v>
      </c>
      <c r="R57" s="165" t="str">
        <f t="shared" si="65"/>
        <v>公斤</v>
      </c>
      <c r="S57" s="167"/>
      <c r="T57" s="167"/>
      <c r="U57" s="165" t="str">
        <f t="shared" si="66"/>
        <v/>
      </c>
      <c r="V57" s="271" t="s">
        <v>352</v>
      </c>
      <c r="W57" s="271">
        <v>1</v>
      </c>
      <c r="X57" s="165" t="str">
        <f t="shared" si="67"/>
        <v>公斤</v>
      </c>
      <c r="Y57" s="170"/>
      <c r="Z57" s="169"/>
      <c r="AA57" s="129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18"/>
      <c r="B58" s="194"/>
      <c r="C58" s="358"/>
      <c r="D58" s="352"/>
      <c r="E58" s="352"/>
      <c r="F58" s="352"/>
      <c r="G58" s="352"/>
      <c r="H58" s="352"/>
      <c r="I58" s="359"/>
      <c r="J58" s="163"/>
      <c r="K58" s="164"/>
      <c r="L58" s="165" t="str">
        <f t="shared" si="63"/>
        <v/>
      </c>
      <c r="M58" s="229"/>
      <c r="N58" s="230"/>
      <c r="O58" s="165" t="str">
        <f t="shared" si="64"/>
        <v/>
      </c>
      <c r="P58" s="164" t="s">
        <v>142</v>
      </c>
      <c r="Q58" s="164">
        <v>0.05</v>
      </c>
      <c r="R58" s="165" t="str">
        <f t="shared" si="65"/>
        <v>公斤</v>
      </c>
      <c r="S58" s="167"/>
      <c r="T58" s="167"/>
      <c r="U58" s="165" t="str">
        <f t="shared" si="66"/>
        <v/>
      </c>
      <c r="V58" s="153"/>
      <c r="W58" s="153"/>
      <c r="X58" s="165" t="str">
        <f t="shared" si="67"/>
        <v/>
      </c>
      <c r="Y58" s="170"/>
      <c r="Z58" s="169"/>
      <c r="AA58" s="129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18"/>
      <c r="B59" s="194"/>
      <c r="C59" s="358"/>
      <c r="D59" s="352"/>
      <c r="E59" s="352"/>
      <c r="F59" s="352"/>
      <c r="G59" s="352"/>
      <c r="H59" s="352"/>
      <c r="I59" s="359"/>
      <c r="J59" s="163"/>
      <c r="K59" s="164"/>
      <c r="L59" s="165" t="str">
        <f t="shared" si="63"/>
        <v/>
      </c>
      <c r="M59" s="229"/>
      <c r="N59" s="230"/>
      <c r="O59" s="165" t="str">
        <f t="shared" si="64"/>
        <v/>
      </c>
      <c r="P59" s="164"/>
      <c r="Q59" s="164"/>
      <c r="R59" s="165" t="str">
        <f t="shared" si="65"/>
        <v/>
      </c>
      <c r="S59" s="167"/>
      <c r="T59" s="167"/>
      <c r="U59" s="165" t="str">
        <f t="shared" si="66"/>
        <v/>
      </c>
      <c r="V59" s="153"/>
      <c r="W59" s="153"/>
      <c r="X59" s="165" t="str">
        <f t="shared" si="67"/>
        <v/>
      </c>
      <c r="Y59" s="170"/>
      <c r="Z59" s="169"/>
      <c r="AA59" s="129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19"/>
      <c r="B60" s="195"/>
      <c r="C60" s="362"/>
      <c r="D60" s="363"/>
      <c r="E60" s="363"/>
      <c r="F60" s="363"/>
      <c r="G60" s="363"/>
      <c r="H60" s="363"/>
      <c r="I60" s="364"/>
      <c r="J60" s="220"/>
      <c r="K60" s="221"/>
      <c r="L60" s="165" t="str">
        <f t="shared" si="63"/>
        <v/>
      </c>
      <c r="M60" s="231"/>
      <c r="N60" s="231"/>
      <c r="O60" s="165" t="str">
        <f t="shared" si="64"/>
        <v/>
      </c>
      <c r="P60" s="221"/>
      <c r="Q60" s="221"/>
      <c r="R60" s="165" t="str">
        <f t="shared" si="65"/>
        <v/>
      </c>
      <c r="S60" s="252"/>
      <c r="T60" s="252"/>
      <c r="U60" s="165" t="str">
        <f t="shared" si="66"/>
        <v/>
      </c>
      <c r="V60" s="154"/>
      <c r="W60" s="154"/>
      <c r="X60" s="165" t="str">
        <f t="shared" si="67"/>
        <v/>
      </c>
      <c r="Y60" s="253"/>
      <c r="Z60" s="254"/>
      <c r="AA60" s="130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17" t="s">
        <v>189</v>
      </c>
      <c r="B61" s="366" t="s">
        <v>102</v>
      </c>
      <c r="C61" s="360">
        <v>5</v>
      </c>
      <c r="D61" s="354">
        <v>1.8</v>
      </c>
      <c r="E61" s="354">
        <v>1.7</v>
      </c>
      <c r="F61" s="354">
        <v>0</v>
      </c>
      <c r="G61" s="354">
        <v>0</v>
      </c>
      <c r="H61" s="354">
        <v>2</v>
      </c>
      <c r="I61" s="361">
        <v>623.4</v>
      </c>
      <c r="J61" s="298" t="s">
        <v>201</v>
      </c>
      <c r="K61" s="299"/>
      <c r="L61" s="158"/>
      <c r="M61" s="336" t="s">
        <v>304</v>
      </c>
      <c r="N61" s="337"/>
      <c r="O61" s="158"/>
      <c r="P61" s="260" t="s">
        <v>323</v>
      </c>
      <c r="Q61" s="261"/>
      <c r="R61" s="158"/>
      <c r="S61" s="159" t="s">
        <v>1</v>
      </c>
      <c r="T61" s="160"/>
      <c r="U61" s="158"/>
      <c r="V61" s="328" t="s">
        <v>344</v>
      </c>
      <c r="W61" s="329"/>
      <c r="X61" s="158"/>
      <c r="Y61" s="161" t="s">
        <v>106</v>
      </c>
      <c r="Z61" s="182" t="s">
        <v>149</v>
      </c>
      <c r="AA61" s="229"/>
      <c r="AB61" s="105" t="str">
        <f>A61</f>
        <v>b5</v>
      </c>
      <c r="AC61" s="96" t="str">
        <f>J61</f>
        <v>芝麻飯</v>
      </c>
      <c r="AD61" s="96" t="str">
        <f>J62&amp;" "&amp;J63&amp;" "&amp;J64&amp;" "&amp;J65&amp;" "&amp;J66&amp;" "&amp;J67</f>
        <v xml:space="preserve">米 芝麻(熟)    </v>
      </c>
      <c r="AE61" s="96" t="str">
        <f>M61</f>
        <v>照燒百頁</v>
      </c>
      <c r="AF61" s="96" t="str">
        <f>M62&amp;" "&amp;M63&amp;" "&amp;M64&amp;" "&amp;M65&amp;" "&amp;M66&amp;" "&amp;M67</f>
        <v xml:space="preserve">百頁豆腐 芹菜 胡蘿蔔   </v>
      </c>
      <c r="AG61" s="96" t="str">
        <f>P61</f>
        <v>炸物雙拼</v>
      </c>
      <c r="AH61" s="96" t="str">
        <f>P62&amp;" "&amp;P63&amp;" "&amp;P64&amp;" "&amp;P65&amp;" "&amp;P66&amp;" "&amp;P67</f>
        <v xml:space="preserve">薯餅 豆包  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味噌湯</v>
      </c>
      <c r="AN61" s="96" t="str">
        <f t="shared" ref="AN61" si="71">V62&amp;" "&amp;V63&amp;" "&amp;V64&amp;" "&amp;V65&amp;" "&amp;V66&amp;" "&amp;V67</f>
        <v xml:space="preserve">海帶結 味噌 薑 時蔬  </v>
      </c>
      <c r="AO61" s="96" t="str">
        <f>Y61</f>
        <v>點心</v>
      </c>
      <c r="AP61" s="96" t="str">
        <f>Z61</f>
        <v>有機豆奶</v>
      </c>
      <c r="AQ61" s="97">
        <f>C61</f>
        <v>5</v>
      </c>
      <c r="AR61" s="97">
        <f>H61</f>
        <v>2</v>
      </c>
      <c r="AS61" s="97">
        <f>E61</f>
        <v>1.7</v>
      </c>
      <c r="AT61" s="97">
        <f>D61</f>
        <v>1.8</v>
      </c>
      <c r="AU61" s="97">
        <f>F61</f>
        <v>0</v>
      </c>
      <c r="AV61" s="97">
        <f>G61</f>
        <v>0</v>
      </c>
      <c r="AW61" s="97">
        <f>I61</f>
        <v>623.4</v>
      </c>
    </row>
    <row r="62" spans="1:49" s="76" customFormat="1" ht="15" customHeight="1">
      <c r="A62" s="218"/>
      <c r="B62" s="194"/>
      <c r="C62" s="358"/>
      <c r="D62" s="352"/>
      <c r="E62" s="352"/>
      <c r="F62" s="352"/>
      <c r="G62" s="352"/>
      <c r="H62" s="352"/>
      <c r="I62" s="359"/>
      <c r="J62" s="262" t="s">
        <v>109</v>
      </c>
      <c r="K62" s="166">
        <v>10</v>
      </c>
      <c r="L62" s="165" t="str">
        <f t="shared" ref="L62:L67" si="72">IF(K62,"公斤","")</f>
        <v>公斤</v>
      </c>
      <c r="M62" s="226" t="s">
        <v>305</v>
      </c>
      <c r="N62" s="164">
        <v>7</v>
      </c>
      <c r="O62" s="165" t="str">
        <f t="shared" ref="O62:O67" si="73">IF(N62,"公斤","")</f>
        <v>公斤</v>
      </c>
      <c r="P62" s="207" t="s">
        <v>248</v>
      </c>
      <c r="Q62" s="207">
        <v>3</v>
      </c>
      <c r="R62" s="165" t="str">
        <f t="shared" ref="R62:R67" si="74">IF(Q62,"公斤","")</f>
        <v>公斤</v>
      </c>
      <c r="S62" s="167" t="s">
        <v>70</v>
      </c>
      <c r="T62" s="167">
        <v>7</v>
      </c>
      <c r="U62" s="165" t="str">
        <f t="shared" ref="U62:U67" si="75">IF(T62,"公斤","")</f>
        <v>公斤</v>
      </c>
      <c r="V62" s="201" t="s">
        <v>157</v>
      </c>
      <c r="W62" s="153">
        <v>0.5</v>
      </c>
      <c r="X62" s="165" t="str">
        <f t="shared" ref="X62:X67" si="76">IF(W62,"公斤","")</f>
        <v>公斤</v>
      </c>
      <c r="Y62" s="168" t="s">
        <v>106</v>
      </c>
      <c r="Z62" s="100" t="s">
        <v>149</v>
      </c>
      <c r="AA62" s="233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18"/>
      <c r="B63" s="366"/>
      <c r="C63" s="360"/>
      <c r="D63" s="354"/>
      <c r="E63" s="354"/>
      <c r="F63" s="354"/>
      <c r="G63" s="354"/>
      <c r="H63" s="354"/>
      <c r="I63" s="361"/>
      <c r="J63" s="263" t="s">
        <v>202</v>
      </c>
      <c r="K63" s="200">
        <v>0.1</v>
      </c>
      <c r="L63" s="165" t="str">
        <f t="shared" si="72"/>
        <v>公斤</v>
      </c>
      <c r="M63" s="232" t="s">
        <v>163</v>
      </c>
      <c r="N63" s="164">
        <v>2</v>
      </c>
      <c r="O63" s="165" t="str">
        <f t="shared" si="73"/>
        <v>公斤</v>
      </c>
      <c r="P63" s="245" t="s">
        <v>166</v>
      </c>
      <c r="Q63" s="245">
        <v>3</v>
      </c>
      <c r="R63" s="165" t="str">
        <f t="shared" si="74"/>
        <v>公斤</v>
      </c>
      <c r="S63" s="167" t="s">
        <v>115</v>
      </c>
      <c r="T63" s="167">
        <v>0.05</v>
      </c>
      <c r="U63" s="165" t="str">
        <f t="shared" si="75"/>
        <v>公斤</v>
      </c>
      <c r="V63" s="153" t="s">
        <v>345</v>
      </c>
      <c r="W63" s="153">
        <v>0.1</v>
      </c>
      <c r="X63" s="165" t="str">
        <f t="shared" si="76"/>
        <v>公斤</v>
      </c>
      <c r="Y63" s="170"/>
      <c r="Z63" s="264"/>
      <c r="AA63" s="233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18"/>
      <c r="B64" s="194"/>
      <c r="C64" s="358"/>
      <c r="D64" s="352"/>
      <c r="E64" s="352"/>
      <c r="F64" s="352"/>
      <c r="G64" s="352"/>
      <c r="H64" s="352"/>
      <c r="I64" s="359"/>
      <c r="J64" s="265"/>
      <c r="K64" s="164"/>
      <c r="L64" s="165" t="str">
        <f t="shared" si="72"/>
        <v/>
      </c>
      <c r="M64" s="164" t="s">
        <v>135</v>
      </c>
      <c r="N64" s="164">
        <v>1</v>
      </c>
      <c r="O64" s="165" t="str">
        <f t="shared" si="73"/>
        <v>公斤</v>
      </c>
      <c r="P64" s="246"/>
      <c r="Q64" s="246"/>
      <c r="R64" s="165" t="str">
        <f t="shared" si="74"/>
        <v/>
      </c>
      <c r="S64" s="167"/>
      <c r="T64" s="167"/>
      <c r="U64" s="165" t="str">
        <f t="shared" si="75"/>
        <v/>
      </c>
      <c r="V64" s="153" t="s">
        <v>131</v>
      </c>
      <c r="W64" s="153">
        <v>0.1</v>
      </c>
      <c r="X64" s="165" t="str">
        <f t="shared" si="76"/>
        <v>公斤</v>
      </c>
      <c r="Y64" s="170"/>
      <c r="Z64" s="264"/>
      <c r="AA64" s="233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18"/>
      <c r="B65" s="194"/>
      <c r="C65" s="358"/>
      <c r="D65" s="352"/>
      <c r="E65" s="352"/>
      <c r="F65" s="352"/>
      <c r="G65" s="352"/>
      <c r="H65" s="352"/>
      <c r="I65" s="359"/>
      <c r="J65" s="265"/>
      <c r="K65" s="164"/>
      <c r="L65" s="165" t="str">
        <f t="shared" si="72"/>
        <v/>
      </c>
      <c r="M65" s="164"/>
      <c r="N65" s="164"/>
      <c r="O65" s="165" t="str">
        <f t="shared" si="73"/>
        <v/>
      </c>
      <c r="P65" s="247"/>
      <c r="Q65" s="248"/>
      <c r="R65" s="165" t="str">
        <f t="shared" si="74"/>
        <v/>
      </c>
      <c r="S65" s="167"/>
      <c r="T65" s="167"/>
      <c r="U65" s="165" t="str">
        <f t="shared" si="75"/>
        <v/>
      </c>
      <c r="V65" s="153" t="s">
        <v>1</v>
      </c>
      <c r="W65" s="153">
        <v>2</v>
      </c>
      <c r="X65" s="165" t="str">
        <f t="shared" si="76"/>
        <v>公斤</v>
      </c>
      <c r="Y65" s="170"/>
      <c r="Z65" s="264"/>
      <c r="AA65" s="233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18"/>
      <c r="B66" s="194"/>
      <c r="C66" s="358"/>
      <c r="D66" s="352"/>
      <c r="E66" s="352"/>
      <c r="F66" s="352"/>
      <c r="G66" s="352"/>
      <c r="H66" s="352"/>
      <c r="I66" s="359"/>
      <c r="J66" s="265"/>
      <c r="K66" s="164"/>
      <c r="L66" s="165" t="str">
        <f t="shared" si="72"/>
        <v/>
      </c>
      <c r="M66" s="164"/>
      <c r="N66" s="164"/>
      <c r="O66" s="165" t="str">
        <f t="shared" si="73"/>
        <v/>
      </c>
      <c r="P66" s="249"/>
      <c r="Q66" s="249"/>
      <c r="R66" s="165" t="str">
        <f t="shared" si="74"/>
        <v/>
      </c>
      <c r="S66" s="167"/>
      <c r="T66" s="167"/>
      <c r="U66" s="165" t="str">
        <f t="shared" si="75"/>
        <v/>
      </c>
      <c r="V66" s="153"/>
      <c r="W66" s="153"/>
      <c r="X66" s="165" t="str">
        <f t="shared" si="76"/>
        <v/>
      </c>
      <c r="Y66" s="170"/>
      <c r="Z66" s="264"/>
      <c r="AA66" s="233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19"/>
      <c r="B67" s="195"/>
      <c r="C67" s="362"/>
      <c r="D67" s="363"/>
      <c r="E67" s="363"/>
      <c r="F67" s="363"/>
      <c r="G67" s="363"/>
      <c r="H67" s="363"/>
      <c r="I67" s="364"/>
      <c r="J67" s="266"/>
      <c r="K67" s="175"/>
      <c r="L67" s="176" t="str">
        <f t="shared" si="72"/>
        <v/>
      </c>
      <c r="M67" s="175"/>
      <c r="N67" s="175"/>
      <c r="O67" s="176" t="str">
        <f t="shared" si="73"/>
        <v/>
      </c>
      <c r="P67" s="267"/>
      <c r="Q67" s="267"/>
      <c r="R67" s="176" t="str">
        <f t="shared" si="74"/>
        <v/>
      </c>
      <c r="S67" s="178"/>
      <c r="T67" s="178"/>
      <c r="U67" s="176" t="str">
        <f t="shared" si="75"/>
        <v/>
      </c>
      <c r="V67" s="191"/>
      <c r="W67" s="191"/>
      <c r="X67" s="176" t="str">
        <f t="shared" si="76"/>
        <v/>
      </c>
      <c r="Y67" s="179"/>
      <c r="Z67" s="268"/>
      <c r="AA67" s="233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17" t="s">
        <v>190</v>
      </c>
      <c r="B68" s="366" t="s">
        <v>102</v>
      </c>
      <c r="C68" s="360">
        <v>5</v>
      </c>
      <c r="D68" s="354">
        <v>1.9</v>
      </c>
      <c r="E68" s="354">
        <v>1.7</v>
      </c>
      <c r="F68" s="354">
        <v>0</v>
      </c>
      <c r="G68" s="354">
        <v>0</v>
      </c>
      <c r="H68" s="354">
        <v>2.1</v>
      </c>
      <c r="I68" s="361">
        <v>634.5</v>
      </c>
      <c r="J68" s="300" t="s">
        <v>136</v>
      </c>
      <c r="K68" s="301"/>
      <c r="L68" s="255"/>
      <c r="M68" s="300" t="s">
        <v>306</v>
      </c>
      <c r="N68" s="301"/>
      <c r="O68" s="255"/>
      <c r="P68" s="300" t="s">
        <v>324</v>
      </c>
      <c r="Q68" s="301"/>
      <c r="R68" s="255"/>
      <c r="S68" s="256" t="s">
        <v>1</v>
      </c>
      <c r="T68" s="257"/>
      <c r="U68" s="255"/>
      <c r="V68" s="279" t="s">
        <v>353</v>
      </c>
      <c r="W68" s="280"/>
      <c r="X68" s="255"/>
      <c r="Y68" s="258" t="s">
        <v>106</v>
      </c>
      <c r="Z68" s="259"/>
      <c r="AA68" s="131"/>
      <c r="AB68" s="105" t="str">
        <f>A68</f>
        <v>c1</v>
      </c>
      <c r="AC68" s="96" t="str">
        <f>J68</f>
        <v>白米飯</v>
      </c>
      <c r="AD68" s="96" t="str">
        <f>J69&amp;" "&amp;J70&amp;" "&amp;J71&amp;" "&amp;J72&amp;" "&amp;J73&amp;" "&amp;J74</f>
        <v xml:space="preserve">米     </v>
      </c>
      <c r="AE68" s="96" t="str">
        <f>M68</f>
        <v>黑椒毛豆</v>
      </c>
      <c r="AF68" s="96" t="str">
        <f>M69&amp;" "&amp;M70&amp;" "&amp;M71&amp;" "&amp;M72&amp;" "&amp;M73&amp;" "&amp;M74</f>
        <v xml:space="preserve">冷凍毛豆仁 芹菜 胡蘿蔔 黑胡椒粒  </v>
      </c>
      <c r="AG68" s="96" t="str">
        <f>P68</f>
        <v>蛋香刈薯</v>
      </c>
      <c r="AH68" s="96" t="str">
        <f>P69&amp;" "&amp;P70&amp;" "&amp;P71&amp;" "&amp;P72&amp;" "&amp;P73&amp;" "&amp;P74</f>
        <v xml:space="preserve">雞蛋 刈薯 胡蘿蔔 薑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菇菇湯</v>
      </c>
      <c r="AN68" s="96" t="str">
        <f t="shared" ref="AN68" si="80">V69&amp;" "&amp;V70&amp;" "&amp;V71&amp;" "&amp;V72&amp;" "&amp;V73&amp;" "&amp;V74</f>
        <v xml:space="preserve">金針菇 杏鮑菇 薑 素羊肉  </v>
      </c>
      <c r="AO68" s="96" t="str">
        <f>Y68</f>
        <v>點心</v>
      </c>
      <c r="AP68" s="96">
        <f>Z68</f>
        <v>0</v>
      </c>
      <c r="AQ68" s="97">
        <f>C68</f>
        <v>5</v>
      </c>
      <c r="AR68" s="97">
        <f>H68</f>
        <v>2.1</v>
      </c>
      <c r="AS68" s="97">
        <f>E68</f>
        <v>1.7</v>
      </c>
      <c r="AT68" s="97">
        <f>D68</f>
        <v>1.9</v>
      </c>
      <c r="AU68" s="97">
        <f>F68</f>
        <v>0</v>
      </c>
      <c r="AV68" s="97">
        <f>G68</f>
        <v>0</v>
      </c>
      <c r="AW68" s="97">
        <f>I68</f>
        <v>634.5</v>
      </c>
    </row>
    <row r="69" spans="1:49" s="76" customFormat="1" ht="15" customHeight="1">
      <c r="A69" s="218"/>
      <c r="B69" s="194"/>
      <c r="C69" s="358"/>
      <c r="D69" s="352"/>
      <c r="E69" s="352"/>
      <c r="F69" s="352"/>
      <c r="G69" s="352"/>
      <c r="H69" s="352"/>
      <c r="I69" s="359"/>
      <c r="J69" s="163" t="s">
        <v>137</v>
      </c>
      <c r="K69" s="164">
        <v>10</v>
      </c>
      <c r="L69" s="165" t="str">
        <f t="shared" ref="L69:L74" si="81">IF(K69,"公斤","")</f>
        <v>公斤</v>
      </c>
      <c r="M69" s="164" t="s">
        <v>307</v>
      </c>
      <c r="N69" s="164">
        <v>6</v>
      </c>
      <c r="O69" s="165" t="str">
        <f t="shared" ref="O69:O74" si="82">IF(N69,"公斤","")</f>
        <v>公斤</v>
      </c>
      <c r="P69" s="164" t="s">
        <v>318</v>
      </c>
      <c r="Q69" s="164">
        <v>5</v>
      </c>
      <c r="R69" s="165" t="str">
        <f t="shared" ref="R69:R74" si="83">IF(Q69,"公斤","")</f>
        <v>公斤</v>
      </c>
      <c r="S69" s="167" t="s">
        <v>70</v>
      </c>
      <c r="T69" s="167">
        <v>7</v>
      </c>
      <c r="U69" s="165" t="str">
        <f t="shared" ref="U69:U74" si="84">IF(T69,"公斤","")</f>
        <v>公斤</v>
      </c>
      <c r="V69" s="164" t="s">
        <v>346</v>
      </c>
      <c r="W69" s="164">
        <v>0.5</v>
      </c>
      <c r="X69" s="165" t="str">
        <f t="shared" ref="X69:X74" si="85">IF(W69,"公斤","")</f>
        <v>公斤</v>
      </c>
      <c r="Y69" s="168" t="s">
        <v>106</v>
      </c>
      <c r="Z69" s="169"/>
      <c r="AA69" s="129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18"/>
      <c r="B70" s="366"/>
      <c r="C70" s="360"/>
      <c r="D70" s="354"/>
      <c r="E70" s="354"/>
      <c r="F70" s="354"/>
      <c r="G70" s="354"/>
      <c r="H70" s="354"/>
      <c r="I70" s="361"/>
      <c r="J70" s="163"/>
      <c r="K70" s="164"/>
      <c r="L70" s="165" t="str">
        <f t="shared" si="81"/>
        <v/>
      </c>
      <c r="M70" s="164" t="s">
        <v>273</v>
      </c>
      <c r="N70" s="164">
        <v>2</v>
      </c>
      <c r="O70" s="165" t="str">
        <f t="shared" si="82"/>
        <v>公斤</v>
      </c>
      <c r="P70" s="164" t="s">
        <v>325</v>
      </c>
      <c r="Q70" s="164">
        <v>2</v>
      </c>
      <c r="R70" s="165" t="str">
        <f t="shared" si="83"/>
        <v>公斤</v>
      </c>
      <c r="S70" s="167" t="s">
        <v>115</v>
      </c>
      <c r="T70" s="167">
        <v>0.05</v>
      </c>
      <c r="U70" s="165" t="str">
        <f t="shared" si="84"/>
        <v>公斤</v>
      </c>
      <c r="V70" s="271" t="s">
        <v>355</v>
      </c>
      <c r="W70" s="271">
        <v>2.5</v>
      </c>
      <c r="X70" s="165" t="str">
        <f t="shared" si="85"/>
        <v>公斤</v>
      </c>
      <c r="Y70" s="170"/>
      <c r="Z70" s="169"/>
      <c r="AA70" s="129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18"/>
      <c r="B71" s="194"/>
      <c r="C71" s="358"/>
      <c r="D71" s="352"/>
      <c r="E71" s="352"/>
      <c r="F71" s="352"/>
      <c r="G71" s="352"/>
      <c r="H71" s="352"/>
      <c r="I71" s="359"/>
      <c r="J71" s="163"/>
      <c r="K71" s="164"/>
      <c r="L71" s="165" t="str">
        <f t="shared" si="81"/>
        <v/>
      </c>
      <c r="M71" s="164" t="s">
        <v>135</v>
      </c>
      <c r="N71" s="164">
        <v>1</v>
      </c>
      <c r="O71" s="165" t="str">
        <f t="shared" si="82"/>
        <v>公斤</v>
      </c>
      <c r="P71" s="164" t="s">
        <v>135</v>
      </c>
      <c r="Q71" s="164">
        <v>0.5</v>
      </c>
      <c r="R71" s="165" t="str">
        <f t="shared" si="83"/>
        <v>公斤</v>
      </c>
      <c r="S71" s="167"/>
      <c r="T71" s="167"/>
      <c r="U71" s="165" t="str">
        <f t="shared" si="84"/>
        <v/>
      </c>
      <c r="V71" s="164" t="s">
        <v>142</v>
      </c>
      <c r="W71" s="164">
        <v>0.05</v>
      </c>
      <c r="X71" s="165" t="str">
        <f t="shared" si="85"/>
        <v>公斤</v>
      </c>
      <c r="Y71" s="170"/>
      <c r="Z71" s="169"/>
      <c r="AA71" s="129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18"/>
      <c r="B72" s="194"/>
      <c r="C72" s="358"/>
      <c r="D72" s="352"/>
      <c r="E72" s="352"/>
      <c r="F72" s="352"/>
      <c r="G72" s="352"/>
      <c r="H72" s="352"/>
      <c r="I72" s="359"/>
      <c r="J72" s="163"/>
      <c r="K72" s="164"/>
      <c r="L72" s="165" t="str">
        <f t="shared" si="81"/>
        <v/>
      </c>
      <c r="M72" s="164" t="s">
        <v>308</v>
      </c>
      <c r="N72" s="164"/>
      <c r="O72" s="165" t="str">
        <f t="shared" si="82"/>
        <v/>
      </c>
      <c r="P72" s="164" t="s">
        <v>142</v>
      </c>
      <c r="Q72" s="164">
        <v>0.05</v>
      </c>
      <c r="R72" s="165" t="str">
        <f t="shared" si="83"/>
        <v>公斤</v>
      </c>
      <c r="S72" s="167"/>
      <c r="T72" s="167"/>
      <c r="U72" s="165" t="str">
        <f t="shared" si="84"/>
        <v/>
      </c>
      <c r="V72" s="164" t="s">
        <v>148</v>
      </c>
      <c r="W72" s="164">
        <v>1</v>
      </c>
      <c r="X72" s="165" t="str">
        <f t="shared" si="85"/>
        <v>公斤</v>
      </c>
      <c r="Y72" s="170"/>
      <c r="Z72" s="169"/>
      <c r="AA72" s="129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18"/>
      <c r="B73" s="194"/>
      <c r="C73" s="358"/>
      <c r="D73" s="352"/>
      <c r="E73" s="352"/>
      <c r="F73" s="352"/>
      <c r="G73" s="352"/>
      <c r="H73" s="352"/>
      <c r="I73" s="359"/>
      <c r="J73" s="163"/>
      <c r="K73" s="164"/>
      <c r="L73" s="165" t="str">
        <f t="shared" si="81"/>
        <v/>
      </c>
      <c r="M73" s="164"/>
      <c r="N73" s="164"/>
      <c r="O73" s="165" t="str">
        <f t="shared" si="82"/>
        <v/>
      </c>
      <c r="P73" s="164"/>
      <c r="Q73" s="164"/>
      <c r="R73" s="165" t="str">
        <f t="shared" si="83"/>
        <v/>
      </c>
      <c r="S73" s="167"/>
      <c r="T73" s="167"/>
      <c r="U73" s="165" t="str">
        <f t="shared" si="84"/>
        <v/>
      </c>
      <c r="V73" s="164"/>
      <c r="W73" s="164"/>
      <c r="X73" s="165" t="str">
        <f t="shared" si="85"/>
        <v/>
      </c>
      <c r="Y73" s="170"/>
      <c r="Z73" s="169"/>
      <c r="AA73" s="129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19"/>
      <c r="B74" s="195"/>
      <c r="C74" s="362"/>
      <c r="D74" s="363"/>
      <c r="E74" s="363"/>
      <c r="F74" s="363"/>
      <c r="G74" s="363"/>
      <c r="H74" s="363"/>
      <c r="I74" s="364"/>
      <c r="J74" s="222"/>
      <c r="K74" s="223"/>
      <c r="L74" s="176" t="str">
        <f t="shared" si="81"/>
        <v/>
      </c>
      <c r="M74" s="223"/>
      <c r="N74" s="223"/>
      <c r="O74" s="176" t="str">
        <f t="shared" si="82"/>
        <v/>
      </c>
      <c r="P74" s="175"/>
      <c r="Q74" s="175"/>
      <c r="R74" s="176" t="str">
        <f t="shared" si="83"/>
        <v/>
      </c>
      <c r="S74" s="178"/>
      <c r="T74" s="178"/>
      <c r="U74" s="176" t="str">
        <f t="shared" si="84"/>
        <v/>
      </c>
      <c r="V74" s="223"/>
      <c r="W74" s="223"/>
      <c r="X74" s="176" t="str">
        <f t="shared" si="85"/>
        <v/>
      </c>
      <c r="Y74" s="179"/>
      <c r="Z74" s="180"/>
      <c r="AA74" s="130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17" t="s">
        <v>191</v>
      </c>
      <c r="B75" s="366" t="s">
        <v>102</v>
      </c>
      <c r="C75" s="360">
        <v>5</v>
      </c>
      <c r="D75" s="354">
        <v>1.9</v>
      </c>
      <c r="E75" s="354">
        <v>1.9</v>
      </c>
      <c r="F75" s="354">
        <v>0</v>
      </c>
      <c r="G75" s="354">
        <v>0</v>
      </c>
      <c r="H75" s="354">
        <v>2</v>
      </c>
      <c r="I75" s="361">
        <v>629.1</v>
      </c>
      <c r="J75" s="296" t="s">
        <v>138</v>
      </c>
      <c r="K75" s="297"/>
      <c r="L75" s="158"/>
      <c r="M75" s="338" t="s">
        <v>309</v>
      </c>
      <c r="N75" s="339"/>
      <c r="O75" s="158"/>
      <c r="P75" s="300" t="s">
        <v>326</v>
      </c>
      <c r="Q75" s="301"/>
      <c r="R75" s="158"/>
      <c r="S75" s="159" t="s">
        <v>1</v>
      </c>
      <c r="T75" s="160"/>
      <c r="U75" s="158"/>
      <c r="V75" s="330" t="s">
        <v>177</v>
      </c>
      <c r="W75" s="331"/>
      <c r="X75" s="158"/>
      <c r="Y75" s="161" t="s">
        <v>106</v>
      </c>
      <c r="Z75" s="162"/>
      <c r="AA75" s="131" t="s">
        <v>149</v>
      </c>
      <c r="AB75" s="105" t="str">
        <f>A75</f>
        <v>c2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紅麴素排</v>
      </c>
      <c r="AF75" s="96" t="str">
        <f>M76&amp;" "&amp;M77&amp;" "&amp;M78&amp;" "&amp;M79&amp;" "&amp;M80&amp;" "&amp;M81</f>
        <v xml:space="preserve">素排     </v>
      </c>
      <c r="AG75" s="96" t="str">
        <f>P75</f>
        <v>白菜滷</v>
      </c>
      <c r="AH75" s="96" t="str">
        <f>P76&amp;" "&amp;P77&amp;" "&amp;P78&amp;" "&amp;P79&amp;" "&amp;P80&amp;" "&amp;P81</f>
        <v>豆皮 結球白菜 冷凍玉米筍 乾香菇 胡蘿蔔 薑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紫菜蛋花湯</v>
      </c>
      <c r="AN75" s="96" t="str">
        <f t="shared" ref="AN75" si="89">V76&amp;" "&amp;V77&amp;" "&amp;V78&amp;" "&amp;V79&amp;" "&amp;V80&amp;" "&amp;V81</f>
        <v xml:space="preserve">紫菜 雞蛋 薑   </v>
      </c>
      <c r="AO75" s="96" t="str">
        <f>Y75</f>
        <v>點心</v>
      </c>
      <c r="AP75" s="96">
        <f>Z75</f>
        <v>0</v>
      </c>
      <c r="AQ75" s="97">
        <f>C75</f>
        <v>5</v>
      </c>
      <c r="AR75" s="97">
        <f>H75</f>
        <v>2</v>
      </c>
      <c r="AS75" s="97">
        <f>E75</f>
        <v>1.9</v>
      </c>
      <c r="AT75" s="97">
        <f>D75</f>
        <v>1.9</v>
      </c>
      <c r="AU75" s="97">
        <f>F75</f>
        <v>0</v>
      </c>
      <c r="AV75" s="97">
        <f>G75</f>
        <v>0</v>
      </c>
      <c r="AW75" s="97">
        <f>I75</f>
        <v>629.1</v>
      </c>
    </row>
    <row r="76" spans="1:49" s="76" customFormat="1" ht="15" customHeight="1">
      <c r="A76" s="218"/>
      <c r="B76" s="194"/>
      <c r="C76" s="358"/>
      <c r="D76" s="352"/>
      <c r="E76" s="352"/>
      <c r="F76" s="352"/>
      <c r="G76" s="352"/>
      <c r="H76" s="352"/>
      <c r="I76" s="359"/>
      <c r="J76" s="163" t="s">
        <v>137</v>
      </c>
      <c r="K76" s="164">
        <v>7</v>
      </c>
      <c r="L76" s="165" t="str">
        <f t="shared" ref="L76:L81" si="90">IF(K76,"公斤","")</f>
        <v>公斤</v>
      </c>
      <c r="M76" s="229" t="s">
        <v>310</v>
      </c>
      <c r="N76" s="229">
        <v>6</v>
      </c>
      <c r="O76" s="165" t="str">
        <f t="shared" ref="O76:O81" si="91">IF(N76,"公斤","")</f>
        <v>公斤</v>
      </c>
      <c r="P76" s="164" t="s">
        <v>327</v>
      </c>
      <c r="Q76" s="164">
        <v>1</v>
      </c>
      <c r="R76" s="165" t="str">
        <f t="shared" ref="R76:R81" si="92">IF(Q76,"公斤","")</f>
        <v>公斤</v>
      </c>
      <c r="S76" s="167" t="s">
        <v>70</v>
      </c>
      <c r="T76" s="167">
        <v>7</v>
      </c>
      <c r="U76" s="165" t="str">
        <f t="shared" ref="U76:U81" si="93">IF(T76,"公斤","")</f>
        <v>公斤</v>
      </c>
      <c r="V76" s="200" t="s">
        <v>270</v>
      </c>
      <c r="W76" s="200">
        <v>0.7</v>
      </c>
      <c r="X76" s="165" t="str">
        <f t="shared" ref="X76:X81" si="94">IF(W76,"公斤","")</f>
        <v>公斤</v>
      </c>
      <c r="Y76" s="168" t="s">
        <v>106</v>
      </c>
      <c r="Z76" s="169"/>
      <c r="AA76" s="129" t="s">
        <v>149</v>
      </c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18"/>
      <c r="B77" s="366"/>
      <c r="C77" s="360"/>
      <c r="D77" s="354"/>
      <c r="E77" s="354"/>
      <c r="F77" s="354"/>
      <c r="G77" s="354"/>
      <c r="H77" s="354"/>
      <c r="I77" s="361"/>
      <c r="J77" s="163" t="s">
        <v>139</v>
      </c>
      <c r="K77" s="164">
        <v>3</v>
      </c>
      <c r="L77" s="165" t="str">
        <f t="shared" si="90"/>
        <v>公斤</v>
      </c>
      <c r="M77" s="229"/>
      <c r="N77" s="229"/>
      <c r="O77" s="165" t="str">
        <f t="shared" si="91"/>
        <v/>
      </c>
      <c r="P77" s="164" t="s">
        <v>328</v>
      </c>
      <c r="Q77" s="164">
        <v>6.5</v>
      </c>
      <c r="R77" s="165" t="str">
        <f t="shared" si="92"/>
        <v>公斤</v>
      </c>
      <c r="S77" s="167" t="s">
        <v>115</v>
      </c>
      <c r="T77" s="167">
        <v>0.05</v>
      </c>
      <c r="U77" s="165" t="str">
        <f t="shared" si="93"/>
        <v>公斤</v>
      </c>
      <c r="V77" s="166" t="s">
        <v>113</v>
      </c>
      <c r="W77" s="166">
        <v>0.7</v>
      </c>
      <c r="X77" s="165" t="str">
        <f t="shared" si="94"/>
        <v>公斤</v>
      </c>
      <c r="Y77" s="170"/>
      <c r="Z77" s="169"/>
      <c r="AA77" s="129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18"/>
      <c r="B78" s="194"/>
      <c r="C78" s="358"/>
      <c r="D78" s="352"/>
      <c r="E78" s="352"/>
      <c r="F78" s="352"/>
      <c r="G78" s="352"/>
      <c r="H78" s="352"/>
      <c r="I78" s="359"/>
      <c r="J78" s="163"/>
      <c r="K78" s="164"/>
      <c r="L78" s="165" t="str">
        <f t="shared" si="90"/>
        <v/>
      </c>
      <c r="M78" s="229"/>
      <c r="N78" s="229"/>
      <c r="O78" s="165" t="str">
        <f t="shared" si="91"/>
        <v/>
      </c>
      <c r="P78" s="164" t="s">
        <v>329</v>
      </c>
      <c r="Q78" s="164">
        <v>1</v>
      </c>
      <c r="R78" s="165" t="str">
        <f t="shared" si="92"/>
        <v>公斤</v>
      </c>
      <c r="S78" s="167"/>
      <c r="T78" s="167"/>
      <c r="U78" s="165" t="str">
        <f t="shared" si="93"/>
        <v/>
      </c>
      <c r="V78" s="166" t="s">
        <v>115</v>
      </c>
      <c r="W78" s="166">
        <v>0.05</v>
      </c>
      <c r="X78" s="165" t="str">
        <f t="shared" si="94"/>
        <v>公斤</v>
      </c>
      <c r="Y78" s="170"/>
      <c r="Z78" s="169"/>
      <c r="AA78" s="129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18"/>
      <c r="B79" s="194"/>
      <c r="C79" s="358"/>
      <c r="D79" s="352"/>
      <c r="E79" s="352"/>
      <c r="F79" s="352"/>
      <c r="G79" s="352"/>
      <c r="H79" s="352"/>
      <c r="I79" s="359"/>
      <c r="J79" s="163"/>
      <c r="K79" s="164"/>
      <c r="L79" s="165" t="str">
        <f t="shared" si="90"/>
        <v/>
      </c>
      <c r="M79" s="229"/>
      <c r="N79" s="229"/>
      <c r="O79" s="165" t="str">
        <f t="shared" si="91"/>
        <v/>
      </c>
      <c r="P79" s="164" t="s">
        <v>301</v>
      </c>
      <c r="Q79" s="164">
        <v>0.01</v>
      </c>
      <c r="R79" s="165" t="str">
        <f t="shared" si="92"/>
        <v>公斤</v>
      </c>
      <c r="S79" s="167"/>
      <c r="T79" s="167"/>
      <c r="U79" s="165" t="str">
        <f t="shared" si="93"/>
        <v/>
      </c>
      <c r="V79" s="148"/>
      <c r="W79" s="148"/>
      <c r="X79" s="165" t="str">
        <f t="shared" si="94"/>
        <v/>
      </c>
      <c r="Y79" s="170"/>
      <c r="Z79" s="169"/>
      <c r="AA79" s="129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218"/>
      <c r="B80" s="194"/>
      <c r="C80" s="358"/>
      <c r="D80" s="352"/>
      <c r="E80" s="352"/>
      <c r="F80" s="352"/>
      <c r="G80" s="352"/>
      <c r="H80" s="352"/>
      <c r="I80" s="359"/>
      <c r="J80" s="163"/>
      <c r="K80" s="164"/>
      <c r="L80" s="165" t="str">
        <f t="shared" si="90"/>
        <v/>
      </c>
      <c r="M80" s="229"/>
      <c r="N80" s="229"/>
      <c r="O80" s="165" t="str">
        <f t="shared" si="91"/>
        <v/>
      </c>
      <c r="P80" s="164" t="s">
        <v>135</v>
      </c>
      <c r="Q80" s="164">
        <v>0.5</v>
      </c>
      <c r="R80" s="165" t="str">
        <f t="shared" si="92"/>
        <v>公斤</v>
      </c>
      <c r="S80" s="167"/>
      <c r="T80" s="167"/>
      <c r="U80" s="165" t="str">
        <f t="shared" si="93"/>
        <v/>
      </c>
      <c r="V80" s="148"/>
      <c r="W80" s="148"/>
      <c r="X80" s="165" t="str">
        <f t="shared" si="94"/>
        <v/>
      </c>
      <c r="Y80" s="170"/>
      <c r="Z80" s="169"/>
      <c r="AA80" s="129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19"/>
      <c r="B81" s="195"/>
      <c r="C81" s="362"/>
      <c r="D81" s="363"/>
      <c r="E81" s="363"/>
      <c r="F81" s="363"/>
      <c r="G81" s="363"/>
      <c r="H81" s="363"/>
      <c r="I81" s="364"/>
      <c r="J81" s="174"/>
      <c r="K81" s="175"/>
      <c r="L81" s="176" t="str">
        <f t="shared" si="90"/>
        <v/>
      </c>
      <c r="M81" s="234"/>
      <c r="N81" s="234"/>
      <c r="O81" s="176" t="str">
        <f t="shared" si="91"/>
        <v/>
      </c>
      <c r="P81" s="175" t="s">
        <v>142</v>
      </c>
      <c r="Q81" s="175">
        <v>0.05</v>
      </c>
      <c r="R81" s="176" t="str">
        <f t="shared" si="92"/>
        <v>公斤</v>
      </c>
      <c r="S81" s="178"/>
      <c r="T81" s="178"/>
      <c r="U81" s="176" t="str">
        <f t="shared" si="93"/>
        <v/>
      </c>
      <c r="V81" s="177"/>
      <c r="W81" s="177"/>
      <c r="X81" s="176" t="str">
        <f t="shared" si="94"/>
        <v/>
      </c>
      <c r="Y81" s="179"/>
      <c r="Z81" s="180"/>
      <c r="AA81" s="130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17" t="s">
        <v>192</v>
      </c>
      <c r="B82" s="366" t="s">
        <v>102</v>
      </c>
      <c r="C82" s="360">
        <v>5</v>
      </c>
      <c r="D82" s="354">
        <v>2</v>
      </c>
      <c r="E82" s="354">
        <v>1.5</v>
      </c>
      <c r="F82" s="354">
        <v>0</v>
      </c>
      <c r="G82" s="354">
        <v>0</v>
      </c>
      <c r="H82" s="354">
        <v>2.6</v>
      </c>
      <c r="I82" s="361">
        <v>673.9</v>
      </c>
      <c r="J82" s="224" t="s">
        <v>285</v>
      </c>
      <c r="K82" s="225"/>
      <c r="L82" s="158"/>
      <c r="M82" s="235" t="s">
        <v>311</v>
      </c>
      <c r="N82" s="236"/>
      <c r="O82" s="158"/>
      <c r="P82" s="235" t="s">
        <v>330</v>
      </c>
      <c r="Q82" s="236"/>
      <c r="R82" s="158"/>
      <c r="S82" s="159" t="s">
        <v>1</v>
      </c>
      <c r="T82" s="160"/>
      <c r="U82" s="158"/>
      <c r="V82" s="332" t="s">
        <v>347</v>
      </c>
      <c r="W82" s="333"/>
      <c r="X82" s="158"/>
      <c r="Y82" s="161" t="s">
        <v>106</v>
      </c>
      <c r="Z82" s="162"/>
      <c r="AA82" s="131"/>
      <c r="AB82" s="105" t="str">
        <f>A82</f>
        <v>c3</v>
      </c>
      <c r="AC82" s="96" t="str">
        <f>J82</f>
        <v>刈包特餐</v>
      </c>
      <c r="AD82" s="96" t="str">
        <f>J83&amp;" "&amp;J84&amp;" "&amp;J85&amp;" "&amp;J86&amp;" "&amp;J87&amp;" "&amp;J88</f>
        <v xml:space="preserve">刈包     </v>
      </c>
      <c r="AE82" s="96" t="str">
        <f>M82</f>
        <v>香滷素排</v>
      </c>
      <c r="AF82" s="96" t="str">
        <f>M83&amp;" "&amp;M84&amp;" "&amp;M85&amp;" "&amp;M86&amp;" "&amp;M87&amp;" "&amp;M88</f>
        <v xml:space="preserve">素排 薑    </v>
      </c>
      <c r="AG82" s="96" t="str">
        <f>P82</f>
        <v>刈包配料</v>
      </c>
      <c r="AH82" s="96" t="str">
        <f>P83&amp;" "&amp;P84&amp;" "&amp;P85&amp;" "&amp;P86&amp;" "&amp;P87&amp;" "&amp;P88</f>
        <v xml:space="preserve">麵腸 酸菜 胡蘿蔔 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糙米粥</v>
      </c>
      <c r="AN82" s="96" t="str">
        <f t="shared" ref="AN82" si="98">V83&amp;" "&amp;V84&amp;" "&amp;V85&amp;" "&amp;V86&amp;" "&amp;V87&amp;" "&amp;V88</f>
        <v xml:space="preserve">雞蛋 糙米 芹菜 時蔬  </v>
      </c>
      <c r="AO82" s="96" t="str">
        <f>Y82</f>
        <v>點心</v>
      </c>
      <c r="AP82" s="96">
        <f>Z82</f>
        <v>0</v>
      </c>
      <c r="AQ82" s="97">
        <f>C82</f>
        <v>5</v>
      </c>
      <c r="AR82" s="97">
        <f>H82</f>
        <v>2.6</v>
      </c>
      <c r="AS82" s="97">
        <f>E82</f>
        <v>1.5</v>
      </c>
      <c r="AT82" s="97">
        <f>D82</f>
        <v>2</v>
      </c>
      <c r="AU82" s="97">
        <f>F82</f>
        <v>0</v>
      </c>
      <c r="AV82" s="97">
        <f>G82</f>
        <v>0</v>
      </c>
      <c r="AW82" s="97">
        <f>I82</f>
        <v>673.9</v>
      </c>
    </row>
    <row r="83" spans="1:49" s="76" customFormat="1" ht="15" customHeight="1">
      <c r="A83" s="218"/>
      <c r="B83" s="194"/>
      <c r="C83" s="358"/>
      <c r="D83" s="352"/>
      <c r="E83" s="352"/>
      <c r="F83" s="352"/>
      <c r="G83" s="352"/>
      <c r="H83" s="352"/>
      <c r="I83" s="359"/>
      <c r="J83" s="208" t="s">
        <v>286</v>
      </c>
      <c r="K83" s="204">
        <v>6</v>
      </c>
      <c r="L83" s="165" t="str">
        <f t="shared" ref="L83:L88" si="99">IF(K83,"公斤","")</f>
        <v>公斤</v>
      </c>
      <c r="M83" s="204" t="s">
        <v>312</v>
      </c>
      <c r="N83" s="204">
        <v>6</v>
      </c>
      <c r="O83" s="165" t="str">
        <f t="shared" ref="O83:O88" si="100">IF(N83,"公斤","")</f>
        <v>公斤</v>
      </c>
      <c r="P83" s="204" t="s">
        <v>140</v>
      </c>
      <c r="Q83" s="204">
        <v>3</v>
      </c>
      <c r="R83" s="165" t="str">
        <f t="shared" ref="R83:R88" si="101">IF(Q83,"公斤","")</f>
        <v>公斤</v>
      </c>
      <c r="S83" s="167" t="s">
        <v>70</v>
      </c>
      <c r="T83" s="167">
        <v>7</v>
      </c>
      <c r="U83" s="165" t="str">
        <f t="shared" ref="U83:U88" si="102">IF(T83,"公斤","")</f>
        <v>公斤</v>
      </c>
      <c r="V83" s="208" t="s">
        <v>318</v>
      </c>
      <c r="W83" s="204">
        <v>0.5</v>
      </c>
      <c r="X83" s="165" t="str">
        <f t="shared" ref="X83:X88" si="103">IF(W83,"公斤","")</f>
        <v>公斤</v>
      </c>
      <c r="Y83" s="168" t="s">
        <v>106</v>
      </c>
      <c r="Z83" s="169"/>
      <c r="AA83" s="129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18"/>
      <c r="B84" s="366"/>
      <c r="C84" s="360"/>
      <c r="D84" s="354"/>
      <c r="E84" s="354"/>
      <c r="F84" s="354"/>
      <c r="G84" s="354"/>
      <c r="H84" s="354"/>
      <c r="I84" s="361"/>
      <c r="J84" s="208"/>
      <c r="K84" s="204"/>
      <c r="L84" s="165" t="str">
        <f t="shared" si="99"/>
        <v/>
      </c>
      <c r="M84" s="204" t="s">
        <v>142</v>
      </c>
      <c r="N84" s="204">
        <v>0.05</v>
      </c>
      <c r="O84" s="165" t="str">
        <f t="shared" si="100"/>
        <v>公斤</v>
      </c>
      <c r="P84" s="204" t="s">
        <v>331</v>
      </c>
      <c r="Q84" s="204">
        <v>4</v>
      </c>
      <c r="R84" s="165" t="str">
        <f t="shared" si="101"/>
        <v>公斤</v>
      </c>
      <c r="S84" s="167" t="s">
        <v>115</v>
      </c>
      <c r="T84" s="167">
        <v>0.05</v>
      </c>
      <c r="U84" s="165" t="str">
        <f t="shared" si="102"/>
        <v>公斤</v>
      </c>
      <c r="V84" s="208" t="s">
        <v>139</v>
      </c>
      <c r="W84" s="204">
        <v>4</v>
      </c>
      <c r="X84" s="165" t="str">
        <f t="shared" si="103"/>
        <v>公斤</v>
      </c>
      <c r="Y84" s="170"/>
      <c r="Z84" s="169"/>
      <c r="AA84" s="129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18"/>
      <c r="B85" s="194"/>
      <c r="C85" s="358"/>
      <c r="D85" s="352"/>
      <c r="E85" s="352"/>
      <c r="F85" s="352"/>
      <c r="G85" s="352"/>
      <c r="H85" s="352"/>
      <c r="I85" s="359"/>
      <c r="J85" s="208"/>
      <c r="K85" s="204"/>
      <c r="L85" s="165" t="str">
        <f t="shared" si="99"/>
        <v/>
      </c>
      <c r="M85" s="204"/>
      <c r="N85" s="204"/>
      <c r="O85" s="165" t="str">
        <f t="shared" si="100"/>
        <v/>
      </c>
      <c r="P85" s="204" t="s">
        <v>135</v>
      </c>
      <c r="Q85" s="204">
        <v>1</v>
      </c>
      <c r="R85" s="165" t="str">
        <f t="shared" si="101"/>
        <v>公斤</v>
      </c>
      <c r="S85" s="167"/>
      <c r="T85" s="167"/>
      <c r="U85" s="165" t="str">
        <f t="shared" si="102"/>
        <v/>
      </c>
      <c r="V85" s="208" t="s">
        <v>273</v>
      </c>
      <c r="W85" s="204">
        <v>1</v>
      </c>
      <c r="X85" s="165" t="str">
        <f t="shared" si="103"/>
        <v>公斤</v>
      </c>
      <c r="Y85" s="170"/>
      <c r="Z85" s="169"/>
      <c r="AA85" s="129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18"/>
      <c r="B86" s="194"/>
      <c r="C86" s="358"/>
      <c r="D86" s="352"/>
      <c r="E86" s="352"/>
      <c r="F86" s="352"/>
      <c r="G86" s="352"/>
      <c r="H86" s="352"/>
      <c r="I86" s="359"/>
      <c r="J86" s="208"/>
      <c r="K86" s="204"/>
      <c r="L86" s="165" t="str">
        <f t="shared" si="99"/>
        <v/>
      </c>
      <c r="M86" s="204"/>
      <c r="N86" s="204"/>
      <c r="O86" s="165" t="str">
        <f t="shared" si="100"/>
        <v/>
      </c>
      <c r="P86" s="250"/>
      <c r="Q86" s="250"/>
      <c r="R86" s="165" t="str">
        <f t="shared" si="101"/>
        <v/>
      </c>
      <c r="S86" s="167"/>
      <c r="T86" s="167"/>
      <c r="U86" s="165" t="str">
        <f t="shared" si="102"/>
        <v/>
      </c>
      <c r="V86" s="208" t="s">
        <v>145</v>
      </c>
      <c r="W86" s="204">
        <v>2</v>
      </c>
      <c r="X86" s="165" t="str">
        <f t="shared" si="103"/>
        <v>公斤</v>
      </c>
      <c r="Y86" s="170"/>
      <c r="Z86" s="169"/>
      <c r="AA86" s="129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18"/>
      <c r="B87" s="194"/>
      <c r="C87" s="358"/>
      <c r="D87" s="352"/>
      <c r="E87" s="352"/>
      <c r="F87" s="352"/>
      <c r="G87" s="352"/>
      <c r="H87" s="352"/>
      <c r="I87" s="359"/>
      <c r="J87" s="208"/>
      <c r="K87" s="204"/>
      <c r="L87" s="165" t="str">
        <f t="shared" si="99"/>
        <v/>
      </c>
      <c r="M87" s="204"/>
      <c r="N87" s="204"/>
      <c r="O87" s="165" t="str">
        <f t="shared" si="100"/>
        <v/>
      </c>
      <c r="P87" s="204"/>
      <c r="Q87" s="204"/>
      <c r="R87" s="165" t="str">
        <f t="shared" si="101"/>
        <v/>
      </c>
      <c r="S87" s="167"/>
      <c r="T87" s="167"/>
      <c r="U87" s="165" t="str">
        <f t="shared" si="102"/>
        <v/>
      </c>
      <c r="V87" s="164"/>
      <c r="W87" s="164"/>
      <c r="X87" s="165" t="str">
        <f t="shared" si="103"/>
        <v/>
      </c>
      <c r="Y87" s="170"/>
      <c r="Z87" s="169"/>
      <c r="AA87" s="129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19"/>
      <c r="B88" s="195"/>
      <c r="C88" s="362"/>
      <c r="D88" s="363"/>
      <c r="E88" s="363"/>
      <c r="F88" s="363"/>
      <c r="G88" s="363"/>
      <c r="H88" s="363"/>
      <c r="I88" s="364"/>
      <c r="J88" s="209"/>
      <c r="K88" s="210"/>
      <c r="L88" s="176" t="str">
        <f t="shared" si="99"/>
        <v/>
      </c>
      <c r="M88" s="237"/>
      <c r="N88" s="237"/>
      <c r="O88" s="176" t="str">
        <f t="shared" si="100"/>
        <v/>
      </c>
      <c r="P88" s="237"/>
      <c r="Q88" s="237"/>
      <c r="R88" s="176" t="str">
        <f t="shared" si="101"/>
        <v/>
      </c>
      <c r="S88" s="178"/>
      <c r="T88" s="178"/>
      <c r="U88" s="176" t="str">
        <f t="shared" si="102"/>
        <v/>
      </c>
      <c r="V88" s="221"/>
      <c r="W88" s="221"/>
      <c r="X88" s="176" t="str">
        <f t="shared" si="103"/>
        <v/>
      </c>
      <c r="Y88" s="179"/>
      <c r="Z88" s="180"/>
      <c r="AA88" s="130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17" t="s">
        <v>193</v>
      </c>
      <c r="B89" s="366" t="s">
        <v>102</v>
      </c>
      <c r="C89" s="360">
        <v>7</v>
      </c>
      <c r="D89" s="354">
        <v>1.8</v>
      </c>
      <c r="E89" s="354">
        <v>1.5</v>
      </c>
      <c r="F89" s="354">
        <v>0</v>
      </c>
      <c r="G89" s="354">
        <v>0</v>
      </c>
      <c r="H89" s="354">
        <v>2.2000000000000002</v>
      </c>
      <c r="I89" s="361">
        <v>773.9</v>
      </c>
      <c r="J89" s="296" t="s">
        <v>138</v>
      </c>
      <c r="K89" s="297"/>
      <c r="L89" s="158"/>
      <c r="M89" s="296" t="s">
        <v>313</v>
      </c>
      <c r="N89" s="297"/>
      <c r="O89" s="158"/>
      <c r="P89" s="296" t="s">
        <v>332</v>
      </c>
      <c r="Q89" s="297"/>
      <c r="R89" s="158"/>
      <c r="S89" s="159" t="s">
        <v>1</v>
      </c>
      <c r="T89" s="160"/>
      <c r="U89" s="158"/>
      <c r="V89" s="334" t="s">
        <v>276</v>
      </c>
      <c r="W89" s="335"/>
      <c r="X89" s="158"/>
      <c r="Y89" s="161" t="s">
        <v>106</v>
      </c>
      <c r="Z89" s="162"/>
      <c r="AA89" s="131"/>
      <c r="AB89" s="105" t="str">
        <f>A89</f>
        <v>c4</v>
      </c>
      <c r="AC89" s="96" t="str">
        <f>J89</f>
        <v>糙米飯</v>
      </c>
      <c r="AD89" s="96" t="str">
        <f>J90&amp;" "&amp;J91&amp;" "&amp;J92&amp;" "&amp;J93&amp;" "&amp;J94&amp;" "&amp;J95</f>
        <v xml:space="preserve">米 糙米    </v>
      </c>
      <c r="AE89" s="96" t="str">
        <f>M89</f>
        <v>三杯麵腸</v>
      </c>
      <c r="AF89" s="96" t="str">
        <f>M90&amp;" "&amp;M91&amp;" "&amp;M92&amp;" "&amp;M93&amp;" "&amp;M94&amp;" "&amp;M95</f>
        <v xml:space="preserve">麵腸 胡蘿蔔 九層塔 薑 杏鮑菇 </v>
      </c>
      <c r="AG89" s="96" t="str">
        <f>P89</f>
        <v>蔬香冬粉</v>
      </c>
      <c r="AH89" s="96" t="str">
        <f>P90&amp;" "&amp;P91&amp;" "&amp;P92&amp;" "&amp;P93&amp;" "&amp;P94&amp;" "&amp;P95</f>
        <v xml:space="preserve">豆皮 冬粉 時蔬 乾木耳 薑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黑糖粉圓</v>
      </c>
      <c r="AN89" s="96" t="str">
        <f t="shared" ref="AN89" si="107">V90&amp;" "&amp;V91&amp;" "&amp;V92&amp;" "&amp;V93&amp;" "&amp;V94&amp;" "&amp;V95</f>
        <v xml:space="preserve">粉圓 黑糖 奶粉   </v>
      </c>
      <c r="AO89" s="96" t="str">
        <f>Y89</f>
        <v>點心</v>
      </c>
      <c r="AP89" s="96">
        <f>Z89</f>
        <v>0</v>
      </c>
      <c r="AQ89" s="97">
        <f>C89</f>
        <v>7</v>
      </c>
      <c r="AR89" s="97">
        <f>H89</f>
        <v>2.2000000000000002</v>
      </c>
      <c r="AS89" s="97">
        <f>E89</f>
        <v>1.5</v>
      </c>
      <c r="AT89" s="97">
        <f>D89</f>
        <v>1.8</v>
      </c>
      <c r="AU89" s="97">
        <f>F89</f>
        <v>0</v>
      </c>
      <c r="AV89" s="97">
        <f>G89</f>
        <v>0</v>
      </c>
      <c r="AW89" s="97">
        <f>I89</f>
        <v>773.9</v>
      </c>
    </row>
    <row r="90" spans="1:49" s="76" customFormat="1" ht="15" customHeight="1">
      <c r="A90" s="218"/>
      <c r="B90" s="194"/>
      <c r="C90" s="358"/>
      <c r="D90" s="352"/>
      <c r="E90" s="352"/>
      <c r="F90" s="352"/>
      <c r="G90" s="352"/>
      <c r="H90" s="352"/>
      <c r="I90" s="359"/>
      <c r="J90" s="163" t="s">
        <v>137</v>
      </c>
      <c r="K90" s="164">
        <v>7</v>
      </c>
      <c r="L90" s="165" t="str">
        <f t="shared" ref="L90:L95" si="108">IF(K90,"公斤","")</f>
        <v>公斤</v>
      </c>
      <c r="M90" s="164" t="s">
        <v>140</v>
      </c>
      <c r="N90" s="164">
        <v>6</v>
      </c>
      <c r="O90" s="165" t="str">
        <f t="shared" ref="O90:O95" si="109">IF(N90,"公斤","")</f>
        <v>公斤</v>
      </c>
      <c r="P90" s="164" t="s">
        <v>327</v>
      </c>
      <c r="Q90" s="164">
        <v>1.4</v>
      </c>
      <c r="R90" s="165" t="str">
        <f t="shared" ref="R90:R95" si="110">IF(Q90,"公斤","")</f>
        <v>公斤</v>
      </c>
      <c r="S90" s="167" t="s">
        <v>70</v>
      </c>
      <c r="T90" s="167">
        <v>7</v>
      </c>
      <c r="U90" s="165" t="str">
        <f t="shared" ref="U90:U95" si="111">IF(T90,"公斤","")</f>
        <v>公斤</v>
      </c>
      <c r="V90" s="148" t="s">
        <v>348</v>
      </c>
      <c r="W90" s="148">
        <v>3</v>
      </c>
      <c r="X90" s="165" t="str">
        <f t="shared" ref="X90:X95" si="112">IF(W90,"公斤","")</f>
        <v>公斤</v>
      </c>
      <c r="Y90" s="168" t="s">
        <v>106</v>
      </c>
      <c r="Z90" s="169"/>
      <c r="AA90" s="129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18"/>
      <c r="B91" s="194"/>
      <c r="C91" s="360"/>
      <c r="D91" s="354"/>
      <c r="E91" s="354"/>
      <c r="F91" s="354"/>
      <c r="G91" s="354"/>
      <c r="H91" s="354"/>
      <c r="I91" s="361"/>
      <c r="J91" s="163" t="s">
        <v>139</v>
      </c>
      <c r="K91" s="164">
        <v>3</v>
      </c>
      <c r="L91" s="165" t="str">
        <f t="shared" si="108"/>
        <v>公斤</v>
      </c>
      <c r="M91" s="164" t="s">
        <v>135</v>
      </c>
      <c r="N91" s="164">
        <v>2</v>
      </c>
      <c r="O91" s="165" t="str">
        <f t="shared" si="109"/>
        <v>公斤</v>
      </c>
      <c r="P91" s="164" t="s">
        <v>333</v>
      </c>
      <c r="Q91" s="164">
        <v>1</v>
      </c>
      <c r="R91" s="165" t="str">
        <f t="shared" si="110"/>
        <v>公斤</v>
      </c>
      <c r="S91" s="167" t="s">
        <v>115</v>
      </c>
      <c r="T91" s="167">
        <v>0.05</v>
      </c>
      <c r="U91" s="165" t="str">
        <f t="shared" si="111"/>
        <v>公斤</v>
      </c>
      <c r="V91" s="148" t="s">
        <v>277</v>
      </c>
      <c r="W91" s="148">
        <v>1</v>
      </c>
      <c r="X91" s="165" t="str">
        <f t="shared" si="112"/>
        <v>公斤</v>
      </c>
      <c r="Y91" s="170"/>
      <c r="Z91" s="169"/>
      <c r="AA91" s="129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18"/>
      <c r="B92" s="194"/>
      <c r="C92" s="358"/>
      <c r="D92" s="352"/>
      <c r="E92" s="352"/>
      <c r="F92" s="352"/>
      <c r="G92" s="352"/>
      <c r="H92" s="352"/>
      <c r="I92" s="359"/>
      <c r="J92" s="163"/>
      <c r="K92" s="164"/>
      <c r="L92" s="165" t="str">
        <f t="shared" si="108"/>
        <v/>
      </c>
      <c r="M92" s="164" t="s">
        <v>314</v>
      </c>
      <c r="N92" s="164">
        <v>0.01</v>
      </c>
      <c r="O92" s="165" t="str">
        <f t="shared" si="109"/>
        <v>公斤</v>
      </c>
      <c r="P92" s="164" t="s">
        <v>145</v>
      </c>
      <c r="Q92" s="164">
        <v>3</v>
      </c>
      <c r="R92" s="165" t="str">
        <f t="shared" si="110"/>
        <v>公斤</v>
      </c>
      <c r="S92" s="167"/>
      <c r="T92" s="167"/>
      <c r="U92" s="165" t="str">
        <f t="shared" si="111"/>
        <v/>
      </c>
      <c r="V92" s="271" t="s">
        <v>352</v>
      </c>
      <c r="W92" s="271">
        <v>1</v>
      </c>
      <c r="X92" s="165" t="str">
        <f t="shared" si="112"/>
        <v>公斤</v>
      </c>
      <c r="Y92" s="170"/>
      <c r="Z92" s="169"/>
      <c r="AA92" s="129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18"/>
      <c r="B93" s="194"/>
      <c r="C93" s="358"/>
      <c r="D93" s="352"/>
      <c r="E93" s="352"/>
      <c r="F93" s="352"/>
      <c r="G93" s="352"/>
      <c r="H93" s="352"/>
      <c r="I93" s="359"/>
      <c r="J93" s="163"/>
      <c r="K93" s="164"/>
      <c r="L93" s="165" t="str">
        <f t="shared" si="108"/>
        <v/>
      </c>
      <c r="M93" s="164" t="s">
        <v>142</v>
      </c>
      <c r="N93" s="164">
        <v>0.05</v>
      </c>
      <c r="O93" s="165" t="str">
        <f t="shared" si="109"/>
        <v>公斤</v>
      </c>
      <c r="P93" s="164" t="s">
        <v>334</v>
      </c>
      <c r="Q93" s="164">
        <v>0.01</v>
      </c>
      <c r="R93" s="165" t="str">
        <f t="shared" si="110"/>
        <v>公斤</v>
      </c>
      <c r="S93" s="167"/>
      <c r="T93" s="167"/>
      <c r="U93" s="165" t="str">
        <f t="shared" si="111"/>
        <v/>
      </c>
      <c r="V93" s="164"/>
      <c r="W93" s="164"/>
      <c r="X93" s="165" t="str">
        <f t="shared" si="112"/>
        <v/>
      </c>
      <c r="Y93" s="170"/>
      <c r="Z93" s="169"/>
      <c r="AA93" s="129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18"/>
      <c r="B94" s="194"/>
      <c r="C94" s="358"/>
      <c r="D94" s="352"/>
      <c r="E94" s="352"/>
      <c r="F94" s="352"/>
      <c r="G94" s="352"/>
      <c r="H94" s="352"/>
      <c r="I94" s="359"/>
      <c r="J94" s="163"/>
      <c r="K94" s="164"/>
      <c r="L94" s="165" t="str">
        <f t="shared" si="108"/>
        <v/>
      </c>
      <c r="M94" s="164" t="s">
        <v>153</v>
      </c>
      <c r="N94" s="164">
        <v>3</v>
      </c>
      <c r="O94" s="165" t="str">
        <f t="shared" si="109"/>
        <v>公斤</v>
      </c>
      <c r="P94" s="164" t="s">
        <v>142</v>
      </c>
      <c r="Q94" s="164">
        <v>0.05</v>
      </c>
      <c r="R94" s="165" t="str">
        <f t="shared" si="110"/>
        <v>公斤</v>
      </c>
      <c r="S94" s="167"/>
      <c r="T94" s="167"/>
      <c r="U94" s="165" t="str">
        <f t="shared" si="111"/>
        <v/>
      </c>
      <c r="V94" s="164"/>
      <c r="W94" s="164"/>
      <c r="X94" s="165" t="str">
        <f t="shared" si="112"/>
        <v/>
      </c>
      <c r="Y94" s="170"/>
      <c r="Z94" s="169"/>
      <c r="AA94" s="129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19"/>
      <c r="B95" s="195"/>
      <c r="C95" s="362"/>
      <c r="D95" s="363"/>
      <c r="E95" s="363"/>
      <c r="F95" s="363"/>
      <c r="G95" s="363"/>
      <c r="H95" s="363"/>
      <c r="I95" s="364"/>
      <c r="J95" s="222"/>
      <c r="K95" s="223"/>
      <c r="L95" s="176" t="str">
        <f t="shared" si="108"/>
        <v/>
      </c>
      <c r="M95" s="175"/>
      <c r="N95" s="175"/>
      <c r="O95" s="176" t="str">
        <f t="shared" si="109"/>
        <v/>
      </c>
      <c r="P95" s="175"/>
      <c r="Q95" s="175"/>
      <c r="R95" s="176" t="str">
        <f t="shared" si="110"/>
        <v/>
      </c>
      <c r="S95" s="178"/>
      <c r="T95" s="178"/>
      <c r="U95" s="176" t="str">
        <f t="shared" si="111"/>
        <v/>
      </c>
      <c r="V95" s="223"/>
      <c r="W95" s="223"/>
      <c r="X95" s="176" t="str">
        <f t="shared" si="112"/>
        <v/>
      </c>
      <c r="Y95" s="179"/>
      <c r="Z95" s="180"/>
      <c r="AA95" s="130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1"/>
      <c r="B96" s="1"/>
      <c r="C96" s="2"/>
      <c r="D96" s="2"/>
      <c r="E96" s="2"/>
      <c r="F96" s="2"/>
      <c r="G96" s="2"/>
      <c r="H96" s="2"/>
      <c r="I96" s="2"/>
      <c r="J96" s="47"/>
      <c r="K96" s="47"/>
      <c r="L96" s="1"/>
      <c r="M96" s="47"/>
      <c r="N96" s="47"/>
      <c r="O96" s="1"/>
      <c r="P96" s="47"/>
      <c r="Q96" s="47"/>
      <c r="R96" s="1"/>
      <c r="S96" s="47"/>
      <c r="T96" s="47"/>
      <c r="U96" s="1"/>
      <c r="V96" s="47"/>
      <c r="W96" s="47"/>
      <c r="X96" s="1"/>
      <c r="Y96" s="1"/>
      <c r="Z96" s="1"/>
      <c r="AA96" s="99"/>
      <c r="AB96" s="111"/>
      <c r="AC96" s="47"/>
      <c r="AD96" s="1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</row>
    <row r="97" spans="1:42" ht="16.5">
      <c r="A97" s="1"/>
      <c r="B97" s="1"/>
      <c r="C97" s="2"/>
      <c r="D97" s="2"/>
      <c r="E97" s="2"/>
      <c r="F97" s="2"/>
      <c r="G97" s="2"/>
      <c r="H97" s="2"/>
      <c r="I97" s="2"/>
      <c r="J97" s="47"/>
      <c r="K97" s="47"/>
      <c r="L97" s="1"/>
      <c r="M97" s="47"/>
      <c r="N97" s="47"/>
      <c r="O97" s="1"/>
      <c r="P97" s="47"/>
      <c r="Q97" s="47"/>
      <c r="R97" s="1"/>
      <c r="S97" s="47"/>
      <c r="T97" s="47"/>
      <c r="U97" s="1"/>
      <c r="V97" s="47"/>
      <c r="W97" s="47"/>
      <c r="X97" s="1"/>
      <c r="Y97" s="1"/>
      <c r="Z97" s="1"/>
      <c r="AA97" s="99"/>
      <c r="AB97" s="111"/>
      <c r="AC97" s="47"/>
      <c r="AD97" s="1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1:42" ht="16.5">
      <c r="A98" s="1"/>
      <c r="B98" s="1"/>
      <c r="C98" s="2"/>
      <c r="D98" s="2"/>
      <c r="E98" s="2"/>
      <c r="F98" s="2"/>
      <c r="G98" s="2"/>
      <c r="H98" s="2"/>
      <c r="I98" s="2"/>
      <c r="J98" s="47"/>
      <c r="K98" s="47"/>
      <c r="L98" s="1"/>
      <c r="M98" s="47"/>
      <c r="N98" s="47"/>
      <c r="O98" s="1"/>
      <c r="P98" s="47"/>
      <c r="Q98" s="47"/>
      <c r="R98" s="1"/>
      <c r="S98" s="47"/>
      <c r="T98" s="47"/>
      <c r="U98" s="1"/>
      <c r="V98" s="47"/>
      <c r="W98" s="47"/>
      <c r="X98" s="1"/>
      <c r="Y98" s="1"/>
      <c r="Z98" s="1"/>
      <c r="AA98" s="99"/>
      <c r="AB98" s="111"/>
      <c r="AC98" s="47"/>
      <c r="AD98" s="1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</row>
    <row r="99" spans="1:42" ht="16.5">
      <c r="A99" s="1"/>
      <c r="B99" s="1"/>
      <c r="C99" s="2"/>
      <c r="D99" s="2"/>
      <c r="E99" s="2"/>
      <c r="F99" s="2"/>
      <c r="G99" s="2"/>
      <c r="H99" s="2"/>
      <c r="I99" s="2"/>
      <c r="J99" s="47"/>
      <c r="K99" s="47"/>
      <c r="L99" s="1"/>
      <c r="M99" s="47"/>
      <c r="N99" s="47"/>
      <c r="O99" s="1"/>
      <c r="P99" s="47"/>
      <c r="Q99" s="47"/>
      <c r="R99" s="1"/>
      <c r="S99" s="47"/>
      <c r="T99" s="47"/>
      <c r="U99" s="1"/>
      <c r="V99" s="47"/>
      <c r="W99" s="47"/>
      <c r="X99" s="1"/>
      <c r="Y99" s="1"/>
      <c r="Z99" s="1"/>
      <c r="AA99" s="99"/>
      <c r="AB99" s="111"/>
      <c r="AC99" s="47"/>
      <c r="AD99" s="1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</row>
    <row r="100" spans="1:42" ht="16.5">
      <c r="A100" s="1"/>
      <c r="B100" s="1"/>
      <c r="C100" s="2"/>
      <c r="D100" s="2"/>
      <c r="E100" s="2"/>
      <c r="F100" s="2"/>
      <c r="G100" s="2"/>
      <c r="H100" s="2"/>
      <c r="I100" s="2"/>
      <c r="J100" s="47"/>
      <c r="K100" s="47"/>
      <c r="L100" s="1"/>
      <c r="M100" s="47"/>
      <c r="N100" s="47"/>
      <c r="O100" s="1"/>
      <c r="P100" s="47"/>
      <c r="Q100" s="47"/>
      <c r="R100" s="1"/>
      <c r="S100" s="47"/>
      <c r="T100" s="47"/>
      <c r="U100" s="1"/>
      <c r="V100" s="47"/>
      <c r="W100" s="47"/>
      <c r="X100" s="1"/>
      <c r="Y100" s="1"/>
      <c r="Z100" s="1"/>
      <c r="AA100" s="99"/>
      <c r="AB100" s="111"/>
      <c r="AC100" s="47"/>
      <c r="AD100" s="1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</row>
    <row r="101" spans="1:42" ht="16.5">
      <c r="A101" s="1"/>
      <c r="B101" s="1"/>
      <c r="C101" s="2"/>
      <c r="D101" s="2"/>
      <c r="E101" s="2"/>
      <c r="F101" s="2"/>
      <c r="G101" s="2"/>
      <c r="H101" s="2"/>
      <c r="I101" s="2"/>
      <c r="J101" s="47"/>
      <c r="K101" s="47"/>
      <c r="L101" s="1"/>
      <c r="M101" s="47"/>
      <c r="N101" s="47"/>
      <c r="O101" s="1"/>
      <c r="P101" s="47"/>
      <c r="Q101" s="47"/>
      <c r="R101" s="1"/>
      <c r="S101" s="47"/>
      <c r="T101" s="47"/>
      <c r="U101" s="1"/>
      <c r="V101" s="47"/>
      <c r="W101" s="47"/>
      <c r="X101" s="1"/>
      <c r="Y101" s="1"/>
      <c r="Z101" s="1"/>
      <c r="AA101" s="99"/>
      <c r="AB101" s="111"/>
      <c r="AC101" s="47"/>
      <c r="AD101" s="1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</row>
    <row r="102" spans="1:42" ht="16.5">
      <c r="A102" s="1"/>
      <c r="B102" s="1"/>
      <c r="C102" s="2"/>
      <c r="D102" s="2"/>
      <c r="E102" s="2"/>
      <c r="F102" s="2"/>
      <c r="G102" s="2"/>
      <c r="H102" s="2"/>
      <c r="I102" s="2"/>
      <c r="J102" s="47"/>
      <c r="K102" s="47"/>
      <c r="L102" s="1"/>
      <c r="M102" s="47"/>
      <c r="N102" s="47"/>
      <c r="O102" s="1"/>
      <c r="P102" s="47"/>
      <c r="Q102" s="47"/>
      <c r="R102" s="1"/>
      <c r="S102" s="47"/>
      <c r="T102" s="47"/>
      <c r="U102" s="1"/>
      <c r="V102" s="47"/>
      <c r="W102" s="47"/>
      <c r="X102" s="1"/>
      <c r="Y102" s="1"/>
      <c r="Z102" s="1"/>
      <c r="AA102" s="99"/>
      <c r="AB102" s="111"/>
      <c r="AC102" s="47"/>
      <c r="AD102" s="1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1:42" ht="16.5">
      <c r="A103" s="1"/>
      <c r="B103" s="1"/>
      <c r="C103" s="2"/>
      <c r="D103" s="2"/>
      <c r="E103" s="2"/>
      <c r="F103" s="2"/>
      <c r="G103" s="2"/>
      <c r="H103" s="2"/>
      <c r="I103" s="2"/>
      <c r="J103" s="47"/>
      <c r="K103" s="47"/>
      <c r="L103" s="1"/>
      <c r="M103" s="47"/>
      <c r="N103" s="47"/>
      <c r="O103" s="1"/>
      <c r="P103" s="47"/>
      <c r="Q103" s="47"/>
      <c r="R103" s="1"/>
      <c r="S103" s="47"/>
      <c r="T103" s="47"/>
      <c r="U103" s="1"/>
      <c r="V103" s="47"/>
      <c r="W103" s="47"/>
      <c r="X103" s="1"/>
      <c r="Y103" s="1"/>
      <c r="Z103" s="1"/>
      <c r="AA103" s="99"/>
      <c r="AB103" s="111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2" ht="16.5">
      <c r="A104" s="1"/>
      <c r="B104" s="1"/>
      <c r="C104" s="2"/>
      <c r="D104" s="2"/>
      <c r="E104" s="2"/>
      <c r="F104" s="2"/>
      <c r="G104" s="2"/>
      <c r="H104" s="2"/>
      <c r="I104" s="2"/>
      <c r="J104" s="47"/>
      <c r="K104" s="47"/>
      <c r="L104" s="1"/>
      <c r="M104" s="47"/>
      <c r="N104" s="47"/>
      <c r="O104" s="1"/>
      <c r="P104" s="47"/>
      <c r="Q104" s="47"/>
      <c r="R104" s="1"/>
      <c r="S104" s="47"/>
      <c r="T104" s="47"/>
      <c r="U104" s="1"/>
      <c r="V104" s="47"/>
      <c r="W104" s="47"/>
      <c r="X104" s="1"/>
      <c r="Y104" s="1"/>
      <c r="Z104" s="1"/>
      <c r="AA104" s="99"/>
      <c r="AB104" s="111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2" ht="16.5">
      <c r="A105" s="1"/>
      <c r="B105" s="1"/>
      <c r="C105" s="2"/>
      <c r="D105" s="2"/>
      <c r="E105" s="2"/>
      <c r="F105" s="2"/>
      <c r="G105" s="2"/>
      <c r="H105" s="2"/>
      <c r="I105" s="2"/>
      <c r="J105" s="47"/>
      <c r="K105" s="47"/>
      <c r="L105" s="1"/>
      <c r="M105" s="47"/>
      <c r="N105" s="47"/>
      <c r="O105" s="1"/>
      <c r="P105" s="47"/>
      <c r="Q105" s="47"/>
      <c r="R105" s="1"/>
      <c r="S105" s="47"/>
      <c r="T105" s="47"/>
      <c r="U105" s="1"/>
      <c r="V105" s="47"/>
      <c r="W105" s="47"/>
      <c r="X105" s="1"/>
      <c r="Y105" s="1"/>
      <c r="Z105" s="1"/>
      <c r="AA105" s="99"/>
      <c r="AB105" s="111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2" ht="16.5">
      <c r="A106" s="1"/>
      <c r="B106" s="1"/>
      <c r="C106" s="2"/>
      <c r="D106" s="2"/>
      <c r="E106" s="2"/>
      <c r="F106" s="2"/>
      <c r="G106" s="2"/>
      <c r="H106" s="2"/>
      <c r="I106" s="2"/>
      <c r="J106" s="47"/>
      <c r="K106" s="47"/>
      <c r="L106" s="1"/>
      <c r="M106" s="47"/>
      <c r="N106" s="47"/>
      <c r="O106" s="1"/>
      <c r="P106" s="47"/>
      <c r="Q106" s="47"/>
      <c r="R106" s="1"/>
      <c r="S106" s="47"/>
      <c r="T106" s="47"/>
      <c r="U106" s="1"/>
      <c r="V106" s="47"/>
      <c r="W106" s="47"/>
      <c r="X106" s="1"/>
      <c r="Y106" s="1"/>
      <c r="Z106" s="1"/>
      <c r="AA106" s="99"/>
      <c r="AB106" s="111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2" ht="16.5">
      <c r="A107" s="1"/>
      <c r="B107" s="1"/>
      <c r="C107" s="2"/>
      <c r="D107" s="2"/>
      <c r="E107" s="2"/>
      <c r="F107" s="2"/>
      <c r="G107" s="2"/>
      <c r="H107" s="2"/>
      <c r="I107" s="2"/>
      <c r="J107" s="47"/>
      <c r="K107" s="47"/>
      <c r="L107" s="1"/>
      <c r="M107" s="47"/>
      <c r="N107" s="47"/>
      <c r="O107" s="1"/>
      <c r="P107" s="47"/>
      <c r="Q107" s="47"/>
      <c r="R107" s="1"/>
      <c r="S107" s="47"/>
      <c r="T107" s="47"/>
      <c r="U107" s="1"/>
      <c r="V107" s="47"/>
      <c r="W107" s="47"/>
      <c r="X107" s="1"/>
      <c r="Y107" s="1"/>
      <c r="Z107" s="1"/>
      <c r="AA107" s="99"/>
      <c r="AB107" s="111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2" ht="16.5">
      <c r="A108" s="1"/>
      <c r="B108" s="1"/>
      <c r="C108" s="2"/>
      <c r="D108" s="2"/>
      <c r="E108" s="2"/>
      <c r="F108" s="2"/>
      <c r="G108" s="2"/>
      <c r="H108" s="2"/>
      <c r="I108" s="2"/>
      <c r="J108" s="47"/>
      <c r="K108" s="47"/>
      <c r="L108" s="1"/>
      <c r="M108" s="47"/>
      <c r="N108" s="47"/>
      <c r="O108" s="1"/>
      <c r="P108" s="47"/>
      <c r="Q108" s="47"/>
      <c r="R108" s="1"/>
      <c r="S108" s="47"/>
      <c r="T108" s="47"/>
      <c r="U108" s="1"/>
      <c r="V108" s="47"/>
      <c r="W108" s="47"/>
      <c r="X108" s="1"/>
      <c r="Y108" s="1"/>
      <c r="Z108" s="1"/>
      <c r="AA108" s="99"/>
      <c r="AB108" s="111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2" ht="16.5">
      <c r="A109" s="1"/>
      <c r="B109" s="1"/>
      <c r="C109" s="2"/>
      <c r="D109" s="2"/>
      <c r="E109" s="2"/>
      <c r="F109" s="2"/>
      <c r="G109" s="2"/>
      <c r="H109" s="2"/>
      <c r="I109" s="2"/>
      <c r="J109" s="47"/>
      <c r="K109" s="47"/>
      <c r="L109" s="1"/>
      <c r="M109" s="47"/>
      <c r="N109" s="47"/>
      <c r="O109" s="1"/>
      <c r="P109" s="47"/>
      <c r="Q109" s="47"/>
      <c r="R109" s="1"/>
      <c r="S109" s="47"/>
      <c r="T109" s="47"/>
      <c r="U109" s="1"/>
      <c r="V109" s="47"/>
      <c r="W109" s="47"/>
      <c r="X109" s="1"/>
      <c r="Y109" s="1"/>
      <c r="Z109" s="1"/>
      <c r="AA109" s="99"/>
      <c r="AB109" s="111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2" ht="16.5">
      <c r="A110" s="1"/>
      <c r="B110" s="1"/>
      <c r="C110" s="2"/>
      <c r="D110" s="2"/>
      <c r="E110" s="2"/>
      <c r="F110" s="2"/>
      <c r="G110" s="2"/>
      <c r="H110" s="2"/>
      <c r="I110" s="2"/>
      <c r="J110" s="47"/>
      <c r="K110" s="47"/>
      <c r="L110" s="1"/>
      <c r="M110" s="47"/>
      <c r="N110" s="47"/>
      <c r="O110" s="1"/>
      <c r="P110" s="47"/>
      <c r="Q110" s="47"/>
      <c r="R110" s="1"/>
      <c r="S110" s="47"/>
      <c r="T110" s="47"/>
      <c r="U110" s="1"/>
      <c r="V110" s="47"/>
      <c r="W110" s="47"/>
      <c r="X110" s="1"/>
      <c r="Y110" s="1"/>
      <c r="Z110" s="1"/>
      <c r="AA110" s="99"/>
      <c r="AB110" s="111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2" ht="16.5">
      <c r="A111" s="1"/>
      <c r="B111" s="1"/>
      <c r="C111" s="2"/>
      <c r="D111" s="2"/>
      <c r="E111" s="2"/>
      <c r="F111" s="2"/>
      <c r="G111" s="2"/>
      <c r="H111" s="2"/>
      <c r="I111" s="2"/>
      <c r="J111" s="47"/>
      <c r="K111" s="47"/>
      <c r="L111" s="1"/>
      <c r="M111" s="47"/>
      <c r="N111" s="47"/>
      <c r="O111" s="1"/>
      <c r="P111" s="47"/>
      <c r="Q111" s="47"/>
      <c r="R111" s="1"/>
      <c r="S111" s="47"/>
      <c r="T111" s="47"/>
      <c r="U111" s="1"/>
      <c r="V111" s="47"/>
      <c r="W111" s="47"/>
      <c r="X111" s="1"/>
      <c r="Y111" s="1"/>
      <c r="Z111" s="1"/>
      <c r="AA111" s="99"/>
      <c r="AB111" s="111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2" ht="16.5">
      <c r="A112" s="1"/>
      <c r="B112" s="1"/>
      <c r="C112" s="2"/>
      <c r="D112" s="2"/>
      <c r="E112" s="2"/>
      <c r="F112" s="2"/>
      <c r="G112" s="2"/>
      <c r="H112" s="2"/>
      <c r="I112" s="2"/>
      <c r="J112" s="47"/>
      <c r="K112" s="47"/>
      <c r="L112" s="1"/>
      <c r="M112" s="47"/>
      <c r="N112" s="47"/>
      <c r="O112" s="1"/>
      <c r="P112" s="47"/>
      <c r="Q112" s="47"/>
      <c r="R112" s="1"/>
      <c r="S112" s="47"/>
      <c r="T112" s="47"/>
      <c r="U112" s="1"/>
      <c r="V112" s="47"/>
      <c r="W112" s="47"/>
      <c r="X112" s="1"/>
      <c r="Y112" s="1"/>
      <c r="Z112" s="1"/>
      <c r="AA112" s="99"/>
      <c r="AB112" s="111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1"/>
      <c r="B113" s="1"/>
      <c r="C113" s="2"/>
      <c r="D113" s="2"/>
      <c r="E113" s="2"/>
      <c r="F113" s="2"/>
      <c r="G113" s="2"/>
      <c r="H113" s="2"/>
      <c r="I113" s="2"/>
      <c r="J113" s="47"/>
      <c r="K113" s="47"/>
      <c r="L113" s="1"/>
      <c r="M113" s="47"/>
      <c r="N113" s="47"/>
      <c r="O113" s="1"/>
      <c r="P113" s="47"/>
      <c r="Q113" s="47"/>
      <c r="R113" s="1"/>
      <c r="S113" s="47"/>
      <c r="T113" s="47"/>
      <c r="U113" s="1"/>
      <c r="V113" s="47"/>
      <c r="W113" s="47"/>
      <c r="X113" s="1"/>
      <c r="Y113" s="1"/>
      <c r="Z113" s="1"/>
      <c r="AA113" s="99"/>
      <c r="AB113" s="111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1"/>
      <c r="B114" s="1"/>
      <c r="C114" s="2"/>
      <c r="D114" s="2"/>
      <c r="E114" s="2"/>
      <c r="F114" s="2"/>
      <c r="G114" s="2"/>
      <c r="H114" s="2"/>
      <c r="I114" s="2"/>
      <c r="J114" s="47"/>
      <c r="K114" s="47"/>
      <c r="L114" s="1"/>
      <c r="M114" s="47"/>
      <c r="N114" s="47"/>
      <c r="O114" s="1"/>
      <c r="P114" s="47"/>
      <c r="Q114" s="47"/>
      <c r="R114" s="1"/>
      <c r="S114" s="47"/>
      <c r="T114" s="47"/>
      <c r="U114" s="1"/>
      <c r="V114" s="47"/>
      <c r="W114" s="47"/>
      <c r="X114" s="1"/>
      <c r="Y114" s="1"/>
      <c r="Z114" s="1"/>
      <c r="AA114" s="99"/>
      <c r="AB114" s="111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1"/>
      <c r="B115" s="1"/>
      <c r="C115" s="2"/>
      <c r="D115" s="2"/>
      <c r="E115" s="2"/>
      <c r="F115" s="2"/>
      <c r="G115" s="2"/>
      <c r="H115" s="2"/>
      <c r="I115" s="2"/>
      <c r="J115" s="47"/>
      <c r="K115" s="47"/>
      <c r="L115" s="1"/>
      <c r="M115" s="47"/>
      <c r="N115" s="47"/>
      <c r="O115" s="1"/>
      <c r="P115" s="47"/>
      <c r="Q115" s="47"/>
      <c r="R115" s="1"/>
      <c r="S115" s="47"/>
      <c r="T115" s="47"/>
      <c r="U115" s="1"/>
      <c r="V115" s="47"/>
      <c r="W115" s="47"/>
      <c r="X115" s="1"/>
      <c r="Y115" s="1"/>
      <c r="Z115" s="1"/>
      <c r="AA115" s="99"/>
      <c r="AB115" s="111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1"/>
      <c r="B116" s="1"/>
      <c r="C116" s="2"/>
      <c r="D116" s="2"/>
      <c r="E116" s="2"/>
      <c r="F116" s="2"/>
      <c r="G116" s="2"/>
      <c r="H116" s="2"/>
      <c r="I116" s="2"/>
      <c r="J116" s="47"/>
      <c r="K116" s="47"/>
      <c r="L116" s="1"/>
      <c r="M116" s="47"/>
      <c r="N116" s="47"/>
      <c r="O116" s="1"/>
      <c r="P116" s="47"/>
      <c r="Q116" s="47"/>
      <c r="R116" s="1"/>
      <c r="S116" s="47"/>
      <c r="T116" s="47"/>
      <c r="U116" s="1"/>
      <c r="V116" s="47"/>
      <c r="W116" s="47"/>
      <c r="X116" s="1"/>
      <c r="Y116" s="1"/>
      <c r="Z116" s="1"/>
      <c r="AA116" s="99"/>
      <c r="AB116" s="111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1"/>
      <c r="B117" s="1"/>
      <c r="C117" s="2"/>
      <c r="D117" s="2"/>
      <c r="E117" s="2"/>
      <c r="F117" s="2"/>
      <c r="G117" s="2"/>
      <c r="H117" s="2"/>
      <c r="I117" s="2"/>
      <c r="J117" s="47"/>
      <c r="K117" s="47"/>
      <c r="L117" s="1"/>
      <c r="M117" s="47"/>
      <c r="N117" s="47"/>
      <c r="O117" s="1"/>
      <c r="P117" s="47"/>
      <c r="Q117" s="47"/>
      <c r="R117" s="1"/>
      <c r="S117" s="47"/>
      <c r="T117" s="47"/>
      <c r="U117" s="1"/>
      <c r="V117" s="47"/>
      <c r="W117" s="47"/>
      <c r="X117" s="1"/>
      <c r="Y117" s="1"/>
      <c r="Z117" s="1"/>
      <c r="AA117" s="99"/>
      <c r="AB117" s="111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1"/>
      <c r="B118" s="1"/>
      <c r="C118" s="2"/>
      <c r="D118" s="2"/>
      <c r="E118" s="2"/>
      <c r="F118" s="2"/>
      <c r="G118" s="2"/>
      <c r="H118" s="2"/>
      <c r="I118" s="2"/>
      <c r="J118" s="47"/>
      <c r="K118" s="47"/>
      <c r="L118" s="1"/>
      <c r="M118" s="47"/>
      <c r="N118" s="47"/>
      <c r="O118" s="1"/>
      <c r="P118" s="47"/>
      <c r="Q118" s="47"/>
      <c r="R118" s="1"/>
      <c r="S118" s="47"/>
      <c r="T118" s="47"/>
      <c r="U118" s="1"/>
      <c r="V118" s="47"/>
      <c r="W118" s="47"/>
      <c r="X118" s="1"/>
      <c r="Y118" s="1"/>
      <c r="Z118" s="1"/>
      <c r="AA118" s="99"/>
      <c r="AB118" s="111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1"/>
      <c r="B119" s="1"/>
      <c r="C119" s="2"/>
      <c r="D119" s="2"/>
      <c r="E119" s="2"/>
      <c r="F119" s="2"/>
      <c r="G119" s="2"/>
      <c r="H119" s="2"/>
      <c r="I119" s="2"/>
      <c r="J119" s="47"/>
      <c r="K119" s="47"/>
      <c r="L119" s="1"/>
      <c r="M119" s="47"/>
      <c r="N119" s="47"/>
      <c r="O119" s="1"/>
      <c r="P119" s="47"/>
      <c r="Q119" s="47"/>
      <c r="R119" s="1"/>
      <c r="S119" s="47"/>
      <c r="T119" s="47"/>
      <c r="U119" s="1"/>
      <c r="V119" s="47"/>
      <c r="W119" s="47"/>
      <c r="X119" s="1"/>
      <c r="Y119" s="1"/>
      <c r="Z119" s="1"/>
      <c r="AA119" s="99"/>
      <c r="AB119" s="111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1"/>
      <c r="B120" s="1"/>
      <c r="C120" s="2"/>
      <c r="D120" s="2"/>
      <c r="E120" s="2"/>
      <c r="F120" s="2"/>
      <c r="G120" s="2"/>
      <c r="H120" s="2"/>
      <c r="I120" s="2"/>
      <c r="J120" s="47"/>
      <c r="K120" s="47"/>
      <c r="L120" s="1"/>
      <c r="M120" s="47"/>
      <c r="N120" s="47"/>
      <c r="O120" s="1"/>
      <c r="P120" s="47"/>
      <c r="Q120" s="47"/>
      <c r="R120" s="1"/>
      <c r="S120" s="47"/>
      <c r="T120" s="47"/>
      <c r="U120" s="1"/>
      <c r="V120" s="47"/>
      <c r="W120" s="47"/>
      <c r="X120" s="1"/>
      <c r="Y120" s="1"/>
      <c r="Z120" s="1"/>
      <c r="AA120" s="99"/>
      <c r="AB120" s="111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1"/>
      <c r="B121" s="1"/>
      <c r="C121" s="2"/>
      <c r="D121" s="2"/>
      <c r="E121" s="2"/>
      <c r="F121" s="2"/>
      <c r="G121" s="2"/>
      <c r="H121" s="2"/>
      <c r="I121" s="2"/>
      <c r="J121" s="47"/>
      <c r="K121" s="47"/>
      <c r="L121" s="1"/>
      <c r="M121" s="47"/>
      <c r="N121" s="47"/>
      <c r="O121" s="1"/>
      <c r="P121" s="47"/>
      <c r="Q121" s="47"/>
      <c r="R121" s="1"/>
      <c r="S121" s="47"/>
      <c r="T121" s="47"/>
      <c r="U121" s="1"/>
      <c r="V121" s="47"/>
      <c r="W121" s="47"/>
      <c r="X121" s="1"/>
      <c r="Y121" s="1"/>
      <c r="Z121" s="1"/>
      <c r="AA121" s="99"/>
      <c r="AB121" s="111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1"/>
      <c r="B122" s="1"/>
      <c r="C122" s="2"/>
      <c r="D122" s="2"/>
      <c r="E122" s="2"/>
      <c r="F122" s="2"/>
      <c r="G122" s="2"/>
      <c r="H122" s="2"/>
      <c r="I122" s="2"/>
      <c r="J122" s="47"/>
      <c r="K122" s="47"/>
      <c r="L122" s="1"/>
      <c r="M122" s="47"/>
      <c r="N122" s="47"/>
      <c r="O122" s="1"/>
      <c r="P122" s="47"/>
      <c r="Q122" s="47"/>
      <c r="R122" s="1"/>
      <c r="S122" s="47"/>
      <c r="T122" s="47"/>
      <c r="U122" s="1"/>
      <c r="V122" s="47"/>
      <c r="W122" s="47"/>
      <c r="X122" s="1"/>
      <c r="Y122" s="1"/>
      <c r="Z122" s="1"/>
      <c r="AA122" s="99"/>
      <c r="AB122" s="111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1"/>
      <c r="B123" s="1"/>
      <c r="C123" s="2"/>
      <c r="D123" s="2"/>
      <c r="E123" s="2"/>
      <c r="F123" s="2"/>
      <c r="G123" s="2"/>
      <c r="H123" s="2"/>
      <c r="I123" s="2"/>
      <c r="J123" s="47"/>
      <c r="K123" s="47"/>
      <c r="L123" s="1"/>
      <c r="M123" s="47"/>
      <c r="N123" s="47"/>
      <c r="O123" s="1"/>
      <c r="P123" s="47"/>
      <c r="Q123" s="47"/>
      <c r="R123" s="1"/>
      <c r="S123" s="47"/>
      <c r="T123" s="47"/>
      <c r="U123" s="1"/>
      <c r="V123" s="47"/>
      <c r="W123" s="47"/>
      <c r="X123" s="1"/>
      <c r="Y123" s="1"/>
      <c r="Z123" s="1"/>
      <c r="AA123" s="99"/>
      <c r="AB123" s="111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1"/>
      <c r="B124" s="1"/>
      <c r="C124" s="2"/>
      <c r="D124" s="2"/>
      <c r="E124" s="2"/>
      <c r="F124" s="2"/>
      <c r="G124" s="2"/>
      <c r="H124" s="2"/>
      <c r="I124" s="2"/>
      <c r="J124" s="47"/>
      <c r="K124" s="47"/>
      <c r="L124" s="1"/>
      <c r="M124" s="47"/>
      <c r="N124" s="47"/>
      <c r="O124" s="1"/>
      <c r="P124" s="47"/>
      <c r="Q124" s="47"/>
      <c r="R124" s="1"/>
      <c r="S124" s="47"/>
      <c r="T124" s="47"/>
      <c r="U124" s="1"/>
      <c r="V124" s="47"/>
      <c r="W124" s="47"/>
      <c r="X124" s="1"/>
      <c r="Y124" s="1"/>
      <c r="Z124" s="1"/>
      <c r="AA124" s="99"/>
      <c r="AB124" s="111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1"/>
      <c r="B125" s="1"/>
      <c r="C125" s="2"/>
      <c r="D125" s="2"/>
      <c r="E125" s="2"/>
      <c r="F125" s="2"/>
      <c r="G125" s="2"/>
      <c r="H125" s="2"/>
      <c r="I125" s="2"/>
      <c r="J125" s="47"/>
      <c r="K125" s="47"/>
      <c r="L125" s="1"/>
      <c r="M125" s="47"/>
      <c r="N125" s="47"/>
      <c r="O125" s="1"/>
      <c r="P125" s="47"/>
      <c r="Q125" s="47"/>
      <c r="R125" s="1"/>
      <c r="S125" s="47"/>
      <c r="T125" s="47"/>
      <c r="U125" s="1"/>
      <c r="V125" s="47"/>
      <c r="W125" s="47"/>
      <c r="X125" s="1"/>
      <c r="Y125" s="1"/>
      <c r="Z125" s="1"/>
      <c r="AA125" s="99"/>
      <c r="AB125" s="111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1"/>
      <c r="B126" s="1"/>
      <c r="C126" s="2"/>
      <c r="D126" s="2"/>
      <c r="E126" s="2"/>
      <c r="F126" s="2"/>
      <c r="G126" s="2"/>
      <c r="H126" s="2"/>
      <c r="I126" s="2"/>
      <c r="J126" s="47"/>
      <c r="K126" s="47"/>
      <c r="L126" s="1"/>
      <c r="M126" s="47"/>
      <c r="N126" s="47"/>
      <c r="O126" s="1"/>
      <c r="P126" s="47"/>
      <c r="Q126" s="47"/>
      <c r="R126" s="1"/>
      <c r="S126" s="47"/>
      <c r="T126" s="47"/>
      <c r="U126" s="1"/>
      <c r="V126" s="47"/>
      <c r="W126" s="47"/>
      <c r="X126" s="1"/>
      <c r="Y126" s="1"/>
      <c r="Z126" s="1"/>
      <c r="AA126" s="99"/>
      <c r="AB126" s="111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1"/>
      <c r="B127" s="1"/>
      <c r="C127" s="2"/>
      <c r="D127" s="2"/>
      <c r="E127" s="2"/>
      <c r="F127" s="2"/>
      <c r="G127" s="2"/>
      <c r="H127" s="2"/>
      <c r="I127" s="2"/>
      <c r="J127" s="47"/>
      <c r="K127" s="47"/>
      <c r="L127" s="1"/>
      <c r="M127" s="47"/>
      <c r="N127" s="47"/>
      <c r="O127" s="1"/>
      <c r="P127" s="47"/>
      <c r="Q127" s="47"/>
      <c r="R127" s="1"/>
      <c r="S127" s="47"/>
      <c r="T127" s="47"/>
      <c r="U127" s="1"/>
      <c r="V127" s="47"/>
      <c r="W127" s="47"/>
      <c r="X127" s="1"/>
      <c r="Y127" s="1"/>
      <c r="Z127" s="1"/>
      <c r="AA127" s="99"/>
      <c r="AB127" s="111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1"/>
      <c r="B128" s="1"/>
      <c r="C128" s="2"/>
      <c r="D128" s="2"/>
      <c r="E128" s="2"/>
      <c r="F128" s="2"/>
      <c r="G128" s="2"/>
      <c r="H128" s="2"/>
      <c r="I128" s="2"/>
      <c r="J128" s="47"/>
      <c r="K128" s="47"/>
      <c r="L128" s="1"/>
      <c r="M128" s="47"/>
      <c r="N128" s="47"/>
      <c r="O128" s="1"/>
      <c r="P128" s="47"/>
      <c r="Q128" s="47"/>
      <c r="R128" s="1"/>
      <c r="S128" s="47"/>
      <c r="T128" s="47"/>
      <c r="U128" s="1"/>
      <c r="V128" s="47"/>
      <c r="W128" s="47"/>
      <c r="X128" s="1"/>
      <c r="Y128" s="1"/>
      <c r="Z128" s="1"/>
      <c r="AA128" s="99"/>
      <c r="AB128" s="111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1"/>
      <c r="B129" s="1"/>
      <c r="C129" s="2"/>
      <c r="D129" s="2"/>
      <c r="E129" s="2"/>
      <c r="F129" s="2"/>
      <c r="G129" s="2"/>
      <c r="H129" s="2"/>
      <c r="I129" s="2"/>
      <c r="J129" s="47"/>
      <c r="K129" s="47"/>
      <c r="L129" s="1"/>
      <c r="M129" s="47"/>
      <c r="N129" s="47"/>
      <c r="O129" s="1"/>
      <c r="P129" s="47"/>
      <c r="Q129" s="47"/>
      <c r="R129" s="1"/>
      <c r="S129" s="47"/>
      <c r="T129" s="47"/>
      <c r="U129" s="1"/>
      <c r="V129" s="47"/>
      <c r="W129" s="47"/>
      <c r="X129" s="1"/>
      <c r="Y129" s="1"/>
      <c r="Z129" s="1"/>
      <c r="AA129" s="99"/>
      <c r="AB129" s="111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1"/>
      <c r="B130" s="1"/>
      <c r="C130" s="2"/>
      <c r="D130" s="2"/>
      <c r="E130" s="2"/>
      <c r="F130" s="2"/>
      <c r="G130" s="2"/>
      <c r="H130" s="2"/>
      <c r="I130" s="2"/>
      <c r="J130" s="47"/>
      <c r="K130" s="47"/>
      <c r="L130" s="1"/>
      <c r="M130" s="47"/>
      <c r="N130" s="47"/>
      <c r="O130" s="1"/>
      <c r="P130" s="47"/>
      <c r="Q130" s="47"/>
      <c r="R130" s="1"/>
      <c r="S130" s="47"/>
      <c r="T130" s="47"/>
      <c r="U130" s="1"/>
      <c r="V130" s="47"/>
      <c r="W130" s="47"/>
      <c r="X130" s="1"/>
      <c r="Y130" s="1"/>
      <c r="Z130" s="1"/>
      <c r="AA130" s="99"/>
      <c r="AB130" s="111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1"/>
      <c r="B131" s="1"/>
      <c r="C131" s="2"/>
      <c r="D131" s="2"/>
      <c r="E131" s="2"/>
      <c r="F131" s="2"/>
      <c r="G131" s="2"/>
      <c r="H131" s="2"/>
      <c r="I131" s="2"/>
      <c r="J131" s="47"/>
      <c r="K131" s="47"/>
      <c r="L131" s="1"/>
      <c r="M131" s="47"/>
      <c r="N131" s="47"/>
      <c r="O131" s="1"/>
      <c r="P131" s="47"/>
      <c r="Q131" s="47"/>
      <c r="R131" s="1"/>
      <c r="S131" s="47"/>
      <c r="T131" s="47"/>
      <c r="U131" s="1"/>
      <c r="V131" s="47"/>
      <c r="W131" s="47"/>
      <c r="X131" s="1"/>
      <c r="Y131" s="1"/>
      <c r="Z131" s="1"/>
      <c r="AA131" s="99"/>
      <c r="AB131" s="111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1"/>
      <c r="B132" s="1"/>
      <c r="C132" s="2"/>
      <c r="D132" s="2"/>
      <c r="E132" s="2"/>
      <c r="F132" s="2"/>
      <c r="G132" s="2"/>
      <c r="H132" s="2"/>
      <c r="I132" s="2"/>
      <c r="J132" s="47"/>
      <c r="K132" s="47"/>
      <c r="L132" s="1"/>
      <c r="M132" s="47"/>
      <c r="N132" s="47"/>
      <c r="O132" s="1"/>
      <c r="P132" s="47"/>
      <c r="Q132" s="47"/>
      <c r="R132" s="1"/>
      <c r="S132" s="47"/>
      <c r="T132" s="47"/>
      <c r="U132" s="1"/>
      <c r="V132" s="47"/>
      <c r="W132" s="47"/>
      <c r="X132" s="1"/>
      <c r="Y132" s="1"/>
      <c r="Z132" s="1"/>
      <c r="AA132" s="99"/>
      <c r="AB132" s="111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1"/>
      <c r="B133" s="1"/>
      <c r="C133" s="2"/>
      <c r="D133" s="2"/>
      <c r="E133" s="2"/>
      <c r="F133" s="2"/>
      <c r="G133" s="2"/>
      <c r="H133" s="2"/>
      <c r="I133" s="2"/>
      <c r="J133" s="47"/>
      <c r="K133" s="47"/>
      <c r="L133" s="1"/>
      <c r="M133" s="47"/>
      <c r="N133" s="47"/>
      <c r="O133" s="1"/>
      <c r="P133" s="47"/>
      <c r="Q133" s="47"/>
      <c r="R133" s="1"/>
      <c r="S133" s="47"/>
      <c r="T133" s="47"/>
      <c r="U133" s="1"/>
      <c r="V133" s="47"/>
      <c r="W133" s="47"/>
      <c r="X133" s="1"/>
      <c r="Y133" s="1"/>
      <c r="Z133" s="1"/>
      <c r="AA133" s="99"/>
      <c r="AB133" s="111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1"/>
      <c r="B134" s="1"/>
      <c r="C134" s="2"/>
      <c r="D134" s="2"/>
      <c r="E134" s="2"/>
      <c r="F134" s="2"/>
      <c r="G134" s="2"/>
      <c r="H134" s="2"/>
      <c r="I134" s="2"/>
      <c r="J134" s="47"/>
      <c r="K134" s="47"/>
      <c r="L134" s="1"/>
      <c r="M134" s="47"/>
      <c r="N134" s="47"/>
      <c r="O134" s="1"/>
      <c r="P134" s="47"/>
      <c r="Q134" s="47"/>
      <c r="R134" s="1"/>
      <c r="S134" s="47"/>
      <c r="T134" s="47"/>
      <c r="U134" s="1"/>
      <c r="V134" s="47"/>
      <c r="W134" s="47"/>
      <c r="X134" s="1"/>
      <c r="Y134" s="1"/>
      <c r="Z134" s="1"/>
      <c r="AA134" s="99"/>
      <c r="AB134" s="111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1"/>
      <c r="B135" s="1"/>
      <c r="C135" s="2"/>
      <c r="D135" s="2"/>
      <c r="E135" s="2"/>
      <c r="F135" s="2"/>
      <c r="G135" s="2"/>
      <c r="H135" s="2"/>
      <c r="I135" s="2"/>
      <c r="J135" s="47"/>
      <c r="K135" s="47"/>
      <c r="L135" s="1"/>
      <c r="M135" s="47"/>
      <c r="N135" s="47"/>
      <c r="O135" s="1"/>
      <c r="P135" s="47"/>
      <c r="Q135" s="47"/>
      <c r="R135" s="1"/>
      <c r="S135" s="47"/>
      <c r="T135" s="47"/>
      <c r="U135" s="1"/>
      <c r="V135" s="47"/>
      <c r="W135" s="47"/>
      <c r="X135" s="1"/>
      <c r="Y135" s="1"/>
      <c r="Z135" s="1"/>
      <c r="AA135" s="99"/>
      <c r="AB135" s="111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1"/>
      <c r="B136" s="1"/>
      <c r="C136" s="2"/>
      <c r="D136" s="2"/>
      <c r="E136" s="2"/>
      <c r="F136" s="2"/>
      <c r="G136" s="2"/>
      <c r="H136" s="2"/>
      <c r="I136" s="2"/>
      <c r="J136" s="47"/>
      <c r="K136" s="47"/>
      <c r="L136" s="1"/>
      <c r="M136" s="47"/>
      <c r="N136" s="47"/>
      <c r="O136" s="1"/>
      <c r="P136" s="47"/>
      <c r="Q136" s="47"/>
      <c r="R136" s="1"/>
      <c r="S136" s="47"/>
      <c r="T136" s="47"/>
      <c r="U136" s="1"/>
      <c r="V136" s="47"/>
      <c r="W136" s="47"/>
      <c r="X136" s="1"/>
      <c r="Y136" s="1"/>
      <c r="Z136" s="1"/>
      <c r="AA136" s="99"/>
      <c r="AB136" s="111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1"/>
      <c r="B137" s="1"/>
      <c r="C137" s="2"/>
      <c r="D137" s="2"/>
      <c r="E137" s="2"/>
      <c r="F137" s="2"/>
      <c r="G137" s="2"/>
      <c r="H137" s="2"/>
      <c r="I137" s="2"/>
      <c r="J137" s="47"/>
      <c r="K137" s="47"/>
      <c r="L137" s="1"/>
      <c r="M137" s="47"/>
      <c r="N137" s="47"/>
      <c r="O137" s="1"/>
      <c r="P137" s="47"/>
      <c r="Q137" s="47"/>
      <c r="R137" s="1"/>
      <c r="S137" s="47"/>
      <c r="T137" s="47"/>
      <c r="U137" s="1"/>
      <c r="V137" s="47"/>
      <c r="W137" s="47"/>
      <c r="X137" s="1"/>
      <c r="Y137" s="1"/>
      <c r="Z137" s="1"/>
      <c r="AA137" s="99"/>
      <c r="AB137" s="111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47"/>
      <c r="N138" s="47"/>
      <c r="O138" s="1"/>
      <c r="P138" s="47"/>
      <c r="Q138" s="47"/>
      <c r="R138" s="1"/>
      <c r="S138" s="47"/>
      <c r="T138" s="47"/>
      <c r="U138" s="1"/>
      <c r="V138" s="47"/>
      <c r="W138" s="47"/>
      <c r="X138" s="1"/>
      <c r="Y138" s="1"/>
      <c r="Z138" s="1"/>
      <c r="AA138" s="99"/>
      <c r="AB138" s="111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47"/>
      <c r="N139" s="47"/>
      <c r="O139" s="1"/>
      <c r="P139" s="47"/>
      <c r="Q139" s="47"/>
      <c r="R139" s="1"/>
      <c r="S139" s="47"/>
      <c r="T139" s="47"/>
      <c r="U139" s="1"/>
      <c r="V139" s="47"/>
      <c r="W139" s="47"/>
      <c r="X139" s="1"/>
      <c r="Y139" s="1"/>
      <c r="Z139" s="1"/>
      <c r="AA139" s="99"/>
      <c r="AB139" s="111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47"/>
      <c r="N140" s="47"/>
      <c r="O140" s="1"/>
      <c r="P140" s="47"/>
      <c r="Q140" s="47"/>
      <c r="R140" s="1"/>
      <c r="S140" s="47"/>
      <c r="T140" s="47"/>
      <c r="U140" s="1"/>
      <c r="V140" s="47"/>
      <c r="W140" s="47"/>
      <c r="X140" s="1"/>
      <c r="Y140" s="1"/>
      <c r="Z140" s="1"/>
      <c r="AA140" s="99"/>
      <c r="AB140" s="111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47"/>
      <c r="N141" s="47"/>
      <c r="O141" s="1"/>
      <c r="P141" s="47"/>
      <c r="Q141" s="47"/>
      <c r="R141" s="1"/>
      <c r="S141" s="47"/>
      <c r="T141" s="47"/>
      <c r="U141" s="1"/>
      <c r="V141" s="47"/>
      <c r="W141" s="47"/>
      <c r="X141" s="1"/>
      <c r="Y141" s="1"/>
      <c r="Z141" s="1"/>
      <c r="AA141" s="99"/>
      <c r="AB141" s="111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47"/>
      <c r="N142" s="47"/>
      <c r="O142" s="1"/>
      <c r="P142" s="47"/>
      <c r="Q142" s="47"/>
      <c r="R142" s="1"/>
      <c r="S142" s="47"/>
      <c r="T142" s="47"/>
      <c r="U142" s="1"/>
      <c r="V142" s="47"/>
      <c r="W142" s="47"/>
      <c r="X142" s="1"/>
      <c r="Y142" s="1"/>
      <c r="Z142" s="1"/>
      <c r="AA142" s="99"/>
      <c r="AB142" s="111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47"/>
      <c r="N143" s="47"/>
      <c r="O143" s="1"/>
      <c r="P143" s="47"/>
      <c r="Q143" s="47"/>
      <c r="R143" s="1"/>
      <c r="S143" s="47"/>
      <c r="T143" s="47"/>
      <c r="U143" s="1"/>
      <c r="V143" s="47"/>
      <c r="W143" s="47"/>
      <c r="X143" s="1"/>
      <c r="Y143" s="1"/>
      <c r="Z143" s="1"/>
      <c r="AA143" s="99"/>
      <c r="AB143" s="111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47"/>
      <c r="N144" s="47"/>
      <c r="O144" s="1"/>
      <c r="P144" s="47"/>
      <c r="Q144" s="47"/>
      <c r="R144" s="1"/>
      <c r="S144" s="47"/>
      <c r="T144" s="47"/>
      <c r="U144" s="1"/>
      <c r="V144" s="47"/>
      <c r="W144" s="47"/>
      <c r="X144" s="1"/>
      <c r="Y144" s="1"/>
      <c r="Z144" s="1"/>
      <c r="AA144" s="99"/>
      <c r="AB144" s="111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99"/>
      <c r="AB145" s="111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99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99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99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99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99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99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99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99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99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99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99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99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99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B506" s="111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AB507" s="111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AB508" s="111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AB509" s="111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AB510" s="111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AB511" s="111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AB512" s="111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  <row r="515" spans="12:30" ht="15" customHeight="1">
      <c r="L515" s="1"/>
      <c r="O515" s="1"/>
      <c r="R515" s="1"/>
      <c r="U515" s="1"/>
      <c r="X515" s="1"/>
      <c r="Y515" s="1"/>
      <c r="AD515" s="1"/>
    </row>
    <row r="516" spans="12:30" ht="15" customHeight="1">
      <c r="L516" s="1"/>
      <c r="O516" s="1"/>
      <c r="R516" s="1"/>
      <c r="U516" s="1"/>
      <c r="X516" s="1"/>
      <c r="Y516" s="1"/>
      <c r="AD516" s="1"/>
    </row>
    <row r="517" spans="12:30" ht="15" customHeight="1">
      <c r="L517" s="1"/>
      <c r="O517" s="1"/>
      <c r="R517" s="1"/>
      <c r="U517" s="1"/>
      <c r="X517" s="1"/>
      <c r="Y517" s="1"/>
      <c r="AD517" s="1"/>
    </row>
    <row r="518" spans="12:30" ht="15" customHeight="1">
      <c r="L518" s="1"/>
      <c r="O518" s="1"/>
      <c r="R518" s="1"/>
      <c r="U518" s="1"/>
      <c r="X518" s="1"/>
      <c r="Y518" s="1"/>
      <c r="AD518" s="1"/>
    </row>
    <row r="519" spans="12:30" ht="15" customHeight="1">
      <c r="L519" s="1"/>
      <c r="O519" s="1"/>
      <c r="R519" s="1"/>
      <c r="U519" s="1"/>
      <c r="X519" s="1"/>
      <c r="Y519" s="1"/>
      <c r="AD519" s="1"/>
    </row>
    <row r="520" spans="12:30" ht="15" customHeight="1">
      <c r="L520" s="1"/>
      <c r="O520" s="1"/>
      <c r="R520" s="1"/>
      <c r="U520" s="1"/>
      <c r="X520" s="1"/>
      <c r="Y520" s="1"/>
      <c r="AD520" s="1"/>
    </row>
    <row r="521" spans="12:30" ht="15" customHeight="1">
      <c r="L521" s="1"/>
      <c r="O521" s="1"/>
      <c r="R521" s="1"/>
      <c r="U521" s="1"/>
      <c r="X521" s="1"/>
      <c r="Y521" s="1"/>
      <c r="AD521" s="1"/>
    </row>
  </sheetData>
  <mergeCells count="63">
    <mergeCell ref="M54:N54"/>
    <mergeCell ref="M61:N61"/>
    <mergeCell ref="M68:N68"/>
    <mergeCell ref="M75:N75"/>
    <mergeCell ref="P54:Q54"/>
    <mergeCell ref="M89:N89"/>
    <mergeCell ref="V89:W89"/>
    <mergeCell ref="P89:Q89"/>
    <mergeCell ref="P68:Q68"/>
    <mergeCell ref="P75:Q75"/>
    <mergeCell ref="V54:W54"/>
    <mergeCell ref="V61:W61"/>
    <mergeCell ref="V68:W68"/>
    <mergeCell ref="V75:W75"/>
    <mergeCell ref="V82:W82"/>
    <mergeCell ref="Y1:Z1"/>
    <mergeCell ref="P5:Q5"/>
    <mergeCell ref="S26:T26"/>
    <mergeCell ref="V12:W12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J19:K19"/>
    <mergeCell ref="V26:W26"/>
    <mergeCell ref="M33:N33"/>
    <mergeCell ref="P1:R1"/>
    <mergeCell ref="S1:U1"/>
    <mergeCell ref="V1:X1"/>
    <mergeCell ref="P26:Q26"/>
    <mergeCell ref="P19:Q19"/>
    <mergeCell ref="J5:K5"/>
    <mergeCell ref="M5:N5"/>
    <mergeCell ref="M12:N12"/>
    <mergeCell ref="M19:N19"/>
    <mergeCell ref="M26:N26"/>
    <mergeCell ref="J12:K12"/>
    <mergeCell ref="P47:Q47"/>
    <mergeCell ref="J26:K26"/>
    <mergeCell ref="J33:K33"/>
    <mergeCell ref="J40:K40"/>
    <mergeCell ref="J47:K47"/>
    <mergeCell ref="P40:Q40"/>
    <mergeCell ref="M40:N40"/>
    <mergeCell ref="M47:N47"/>
    <mergeCell ref="P33:Q33"/>
    <mergeCell ref="S47:T47"/>
    <mergeCell ref="V33:W33"/>
    <mergeCell ref="V40:W40"/>
    <mergeCell ref="V47:W47"/>
    <mergeCell ref="S33:T33"/>
    <mergeCell ref="S40:T40"/>
    <mergeCell ref="J89:K89"/>
    <mergeCell ref="J54:K54"/>
    <mergeCell ref="J61:K61"/>
    <mergeCell ref="J68:K68"/>
    <mergeCell ref="J75:K75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6"/>
  <sheetViews>
    <sheetView tabSelected="1" zoomScale="70" zoomScaleNormal="70" workbookViewId="0">
      <pane ySplit="4" topLeftCell="A5" activePane="bottomLeft" state="frozen"/>
      <selection pane="bottomLeft" activeCell="B23" sqref="B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81" t="s">
        <v>119</v>
      </c>
      <c r="B1" s="282"/>
      <c r="C1" s="282"/>
      <c r="D1" s="282"/>
      <c r="E1" s="283" t="s">
        <v>99</v>
      </c>
      <c r="F1" s="283"/>
      <c r="G1" s="370" t="s">
        <v>179</v>
      </c>
      <c r="H1" s="370" t="s">
        <v>102</v>
      </c>
      <c r="I1" s="282" t="s">
        <v>350</v>
      </c>
      <c r="J1" s="282"/>
      <c r="K1" s="282" t="s">
        <v>100</v>
      </c>
      <c r="L1" s="282"/>
      <c r="M1" s="282" t="s">
        <v>0</v>
      </c>
      <c r="N1" s="295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340" t="s">
        <v>93</v>
      </c>
      <c r="B3" s="342" t="s">
        <v>94</v>
      </c>
      <c r="C3" s="342" t="s">
        <v>66</v>
      </c>
      <c r="D3" s="344" t="s">
        <v>72</v>
      </c>
      <c r="E3" s="342" t="s">
        <v>67</v>
      </c>
      <c r="F3" s="347" t="s">
        <v>73</v>
      </c>
      <c r="G3" s="342" t="s">
        <v>68</v>
      </c>
      <c r="H3" s="347" t="s">
        <v>74</v>
      </c>
      <c r="I3" s="342" t="s">
        <v>70</v>
      </c>
      <c r="J3" s="347" t="s">
        <v>75</v>
      </c>
      <c r="K3" s="342" t="s">
        <v>71</v>
      </c>
      <c r="L3" s="347" t="s">
        <v>76</v>
      </c>
      <c r="M3" s="342" t="s">
        <v>95</v>
      </c>
      <c r="N3" s="342" t="s">
        <v>96</v>
      </c>
      <c r="O3" s="342" t="s">
        <v>357</v>
      </c>
      <c r="P3" s="342"/>
      <c r="Q3" s="342"/>
      <c r="R3" s="342"/>
      <c r="S3" s="342"/>
      <c r="T3" s="342"/>
      <c r="U3" s="346"/>
    </row>
    <row r="4" spans="1:21" ht="15.75" customHeight="1" thickBot="1">
      <c r="A4" s="341"/>
      <c r="B4" s="343"/>
      <c r="C4" s="343"/>
      <c r="D4" s="345"/>
      <c r="E4" s="343"/>
      <c r="F4" s="348"/>
      <c r="G4" s="343"/>
      <c r="H4" s="348"/>
      <c r="I4" s="343"/>
      <c r="J4" s="348"/>
      <c r="K4" s="343"/>
      <c r="L4" s="348"/>
      <c r="M4" s="343"/>
      <c r="N4" s="343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45699</v>
      </c>
      <c r="B5" s="50" t="str">
        <f>'偏鄉國小(素)'!AB5</f>
        <v>a2</v>
      </c>
      <c r="C5" s="50" t="str">
        <f>'偏鄉國小(素)'!AC5</f>
        <v>白米飯</v>
      </c>
      <c r="D5" s="67" t="str">
        <f>'偏鄉國小(素)'!AD5</f>
        <v xml:space="preserve">米     </v>
      </c>
      <c r="E5" s="50" t="str">
        <f>'偏鄉國小(素)'!AE5</f>
        <v>紅燒麵輪</v>
      </c>
      <c r="F5" s="67" t="str">
        <f>'偏鄉國小(素)'!AF5</f>
        <v xml:space="preserve">麵輪 胡蘿蔔 薑   </v>
      </c>
      <c r="G5" s="50" t="str">
        <f>'偏鄉國小(素)'!AG5</f>
        <v>香滷凍腐</v>
      </c>
      <c r="H5" s="67" t="str">
        <f>'偏鄉國小(素)'!AH5</f>
        <v xml:space="preserve">凍豆腐 麻竹筍干 薑   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時蔬湯</v>
      </c>
      <c r="L5" s="67" t="str">
        <f>'偏鄉國小(素)'!AN5</f>
        <v xml:space="preserve">時蔬 薑 素羊肉   </v>
      </c>
      <c r="M5" s="50" t="str">
        <f>'偏鄉國小(素)'!AO5</f>
        <v>點心</v>
      </c>
      <c r="N5" s="211">
        <f>'偏鄉國小(素)'!AP5</f>
        <v>0</v>
      </c>
      <c r="O5" s="214">
        <f>'偏鄉國小(素)'!AQ5</f>
        <v>5</v>
      </c>
      <c r="P5" s="50">
        <f>'偏鄉國小(素)'!AR5</f>
        <v>2.2000000000000002</v>
      </c>
      <c r="Q5" s="50">
        <f>'偏鄉國小(素)'!AS5</f>
        <v>1.6</v>
      </c>
      <c r="R5" s="50">
        <f>'偏鄉國小(素)'!AT5</f>
        <v>1.9</v>
      </c>
      <c r="S5" s="50">
        <f>'偏鄉國小(素)'!AU5</f>
        <v>0</v>
      </c>
      <c r="T5" s="50">
        <f>'偏鄉國小(素)'!AV5</f>
        <v>0</v>
      </c>
      <c r="U5" s="81">
        <f>'偏鄉國小(素)'!AW5</f>
        <v>643.29999999999995</v>
      </c>
    </row>
    <row r="6" spans="1:21" ht="18.75" customHeight="1">
      <c r="A6" s="117">
        <f>A5+1</f>
        <v>45700</v>
      </c>
      <c r="B6" s="64" t="str">
        <f>'偏鄉國小(素)'!AB12</f>
        <v>a3</v>
      </c>
      <c r="C6" s="64" t="str">
        <f>'偏鄉國小(素)'!AC12</f>
        <v>西式特餐</v>
      </c>
      <c r="D6" s="68" t="str">
        <f>'偏鄉國小(素)'!AD12</f>
        <v xml:space="preserve">通心粉     </v>
      </c>
      <c r="E6" s="64" t="str">
        <f>'偏鄉國小(素)'!AE12</f>
        <v>西西里若醬</v>
      </c>
      <c r="F6" s="68" t="str">
        <f>'偏鄉國小(素)'!AF12</f>
        <v>素肉 馬鈴薯 芹菜 蕃茄 蕃茄醬 義大利香料</v>
      </c>
      <c r="G6" s="64" t="str">
        <f>'偏鄉國小(素)'!AG12</f>
        <v>炸薯條</v>
      </c>
      <c r="H6" s="68" t="str">
        <f>'偏鄉國小(素)'!AH12</f>
        <v xml:space="preserve">薯條     </v>
      </c>
      <c r="I6" s="64" t="str">
        <f>'偏鄉國小(素)'!AK12</f>
        <v>時蔬</v>
      </c>
      <c r="J6" s="68" t="str">
        <f>'偏鄉國小(素)'!AL12</f>
        <v xml:space="preserve">蔬菜 薑    </v>
      </c>
      <c r="K6" s="64" t="str">
        <f>'偏鄉國小(素)'!AM12</f>
        <v>花椰濃湯</v>
      </c>
      <c r="L6" s="68" t="str">
        <f>'偏鄉國小(素)'!AN12</f>
        <v xml:space="preserve">冷凍花椰菜 紅蘿蔔 雞蛋 蘑菇罐頭  </v>
      </c>
      <c r="M6" s="64" t="str">
        <f>'偏鄉國小(素)'!AO12</f>
        <v>點心</v>
      </c>
      <c r="N6" s="212">
        <f>'偏鄉國小(素)'!AP12</f>
        <v>0</v>
      </c>
      <c r="O6" s="215">
        <f>'偏鄉國小(素)'!AQ12</f>
        <v>3.2</v>
      </c>
      <c r="P6" s="64">
        <f>'偏鄉國小(素)'!AR12</f>
        <v>2</v>
      </c>
      <c r="Q6" s="64">
        <f>'偏鄉國小(素)'!AS12</f>
        <v>1.6</v>
      </c>
      <c r="R6" s="64">
        <f>'偏鄉國小(素)'!AT12</f>
        <v>1.8</v>
      </c>
      <c r="S6" s="64">
        <f>'偏鄉國小(素)'!AU12</f>
        <v>0</v>
      </c>
      <c r="T6" s="64">
        <f>'偏鄉國小(素)'!AV12</f>
        <v>0</v>
      </c>
      <c r="U6" s="82">
        <f>'偏鄉國小(素)'!AW12</f>
        <v>497.1</v>
      </c>
    </row>
    <row r="7" spans="1:21" ht="18.75" customHeight="1">
      <c r="A7" s="117">
        <f t="shared" ref="A7:A8" si="0">A6+1</f>
        <v>45701</v>
      </c>
      <c r="B7" s="64" t="str">
        <f>'偏鄉國小(素)'!AB19</f>
        <v>a4</v>
      </c>
      <c r="C7" s="64" t="str">
        <f>'偏鄉國小(素)'!AC19</f>
        <v>糙米飯</v>
      </c>
      <c r="D7" s="68" t="str">
        <f>'偏鄉國小(素)'!AD19</f>
        <v xml:space="preserve">米 糙米    </v>
      </c>
      <c r="E7" s="64" t="str">
        <f>'偏鄉國小(素)'!AE19</f>
        <v>沙茶麵腸</v>
      </c>
      <c r="F7" s="68" t="str">
        <f>'偏鄉國小(素)'!AF19</f>
        <v xml:space="preserve">麵腸 甘藍 薑 素沙茶  </v>
      </c>
      <c r="G7" s="64" t="str">
        <f>'偏鄉國小(素)'!AG19</f>
        <v>紅仁炒蛋</v>
      </c>
      <c r="H7" s="68" t="str">
        <f>'偏鄉國小(素)'!AH19</f>
        <v xml:space="preserve">雞蛋 胡蘿蔔 薑   </v>
      </c>
      <c r="I7" s="64" t="str">
        <f>'偏鄉國小(素)'!AK19</f>
        <v>時蔬</v>
      </c>
      <c r="J7" s="68" t="str">
        <f>'偏鄉國小(素)'!AL19</f>
        <v xml:space="preserve">蔬菜 薑    </v>
      </c>
      <c r="K7" s="64" t="str">
        <f>'偏鄉國小(素)'!AM19</f>
        <v>綠豆西米露</v>
      </c>
      <c r="L7" s="68" t="str">
        <f>'偏鄉國小(素)'!AN19</f>
        <v xml:space="preserve">西谷米 紅砂糖 綠豆   </v>
      </c>
      <c r="M7" s="64" t="str">
        <f>'偏鄉國小(素)'!AO19</f>
        <v>點心</v>
      </c>
      <c r="N7" s="212">
        <f>'偏鄉國小(素)'!AP19</f>
        <v>0</v>
      </c>
      <c r="O7" s="215">
        <f>'偏鄉國小(素)'!AQ19</f>
        <v>6.1</v>
      </c>
      <c r="P7" s="64">
        <f>'偏鄉國小(素)'!AR19</f>
        <v>2.5</v>
      </c>
      <c r="Q7" s="64">
        <f>'偏鄉國小(素)'!AS19</f>
        <v>1.5</v>
      </c>
      <c r="R7" s="64">
        <f>'偏鄉國小(素)'!AT19</f>
        <v>2</v>
      </c>
      <c r="S7" s="64">
        <f>'偏鄉國小(素)'!AU19</f>
        <v>0</v>
      </c>
      <c r="T7" s="64">
        <f>'偏鄉國小(素)'!AV19</f>
        <v>0</v>
      </c>
      <c r="U7" s="82">
        <f>'偏鄉國小(素)'!AW19</f>
        <v>749.5</v>
      </c>
    </row>
    <row r="8" spans="1:21" ht="18.75" customHeight="1" thickBot="1">
      <c r="A8" s="133">
        <f t="shared" si="0"/>
        <v>45702</v>
      </c>
      <c r="B8" s="65" t="str">
        <f>'偏鄉國小(素)'!AB26</f>
        <v>a5</v>
      </c>
      <c r="C8" s="65" t="str">
        <f>'偏鄉國小(素)'!AC26</f>
        <v>紫米飯</v>
      </c>
      <c r="D8" s="69" t="str">
        <f>'偏鄉國小(素)'!AD26</f>
        <v xml:space="preserve">米 黑糯米    </v>
      </c>
      <c r="E8" s="65" t="str">
        <f>'偏鄉國小(素)'!AE26</f>
        <v>紅燒油腐</v>
      </c>
      <c r="F8" s="69" t="str">
        <f>'偏鄉國小(素)'!AF26</f>
        <v xml:space="preserve">四角油豆腐 胡蘿蔔    </v>
      </c>
      <c r="G8" s="65" t="str">
        <f>'偏鄉國小(素)'!AG26</f>
        <v>蛋香甘藍</v>
      </c>
      <c r="H8" s="69" t="str">
        <f>'偏鄉國小(素)'!AH26</f>
        <v xml:space="preserve">雞蛋 甘藍 胡蘿蔔 薑  </v>
      </c>
      <c r="I8" s="65" t="str">
        <f>'偏鄉國小(素)'!AK26</f>
        <v>時蔬</v>
      </c>
      <c r="J8" s="69" t="str">
        <f>'偏鄉國小(素)'!AL26</f>
        <v xml:space="preserve">蔬菜 薑    </v>
      </c>
      <c r="K8" s="65" t="str">
        <f>'偏鄉國小(素)'!AM26</f>
        <v>蘿蔔湯</v>
      </c>
      <c r="L8" s="69" t="str">
        <f>'偏鄉國小(素)'!AN26</f>
        <v xml:space="preserve">白蘿蔔 素羊肉 薑   </v>
      </c>
      <c r="M8" s="65" t="str">
        <f>'偏鄉國小(素)'!AO26</f>
        <v>點心</v>
      </c>
      <c r="N8" s="213">
        <f>'偏鄉國小(素)'!AP26</f>
        <v>0</v>
      </c>
      <c r="O8" s="216">
        <f>'偏鄉國小(素)'!AQ26</f>
        <v>5.2</v>
      </c>
      <c r="P8" s="65">
        <f>'偏鄉國小(素)'!AR26</f>
        <v>2</v>
      </c>
      <c r="Q8" s="65">
        <f>'偏鄉國小(素)'!AS26</f>
        <v>1.6</v>
      </c>
      <c r="R8" s="65">
        <f>'偏鄉國小(素)'!AT26</f>
        <v>1.8</v>
      </c>
      <c r="S8" s="65">
        <f>'偏鄉國小(素)'!AU26</f>
        <v>0</v>
      </c>
      <c r="T8" s="65">
        <f>'偏鄉國小(素)'!AV26</f>
        <v>0</v>
      </c>
      <c r="U8" s="83">
        <f>'偏鄉國小(素)'!AW26</f>
        <v>635</v>
      </c>
    </row>
    <row r="9" spans="1:21" ht="18.75" customHeight="1">
      <c r="A9" s="116">
        <f>A8+3</f>
        <v>45705</v>
      </c>
      <c r="B9" s="50" t="str">
        <f>'偏鄉國小(素)'!AB33</f>
        <v>b1</v>
      </c>
      <c r="C9" s="50" t="str">
        <f>'偏鄉國小(素)'!AC33</f>
        <v>白米飯</v>
      </c>
      <c r="D9" s="67" t="str">
        <f>'偏鄉國小(素)'!AD33</f>
        <v xml:space="preserve">米     </v>
      </c>
      <c r="E9" s="50" t="str">
        <f>'偏鄉國小(素)'!AE33</f>
        <v>瓜仔麵筋</v>
      </c>
      <c r="F9" s="67" t="str">
        <f>'偏鄉國小(素)'!AF33</f>
        <v xml:space="preserve">麵筋 醃漬花胡瓜 胡蘿蔔 薑  </v>
      </c>
      <c r="G9" s="50" t="str">
        <f>'偏鄉國小(素)'!AG33</f>
        <v>關東煮</v>
      </c>
      <c r="H9" s="67" t="str">
        <f>'偏鄉國小(素)'!AH33</f>
        <v xml:space="preserve">白蘿蔔 胡蘿蔔 玉米 素甜不辣  </v>
      </c>
      <c r="I9" s="50" t="str">
        <f>'偏鄉國小(素)'!AK33</f>
        <v>時蔬</v>
      </c>
      <c r="J9" s="67" t="str">
        <f>'偏鄉國小(素)'!AL33</f>
        <v xml:space="preserve">蔬菜 薑    </v>
      </c>
      <c r="K9" s="50" t="str">
        <f>'偏鄉國小(素)'!AM33</f>
        <v>金針湯</v>
      </c>
      <c r="L9" s="67" t="str">
        <f>'偏鄉國小(素)'!AN33</f>
        <v xml:space="preserve">金針菜乾 榨菜 薑 素羊肉  </v>
      </c>
      <c r="M9" s="50" t="str">
        <f>'偏鄉國小(素)'!AO33</f>
        <v>點心</v>
      </c>
      <c r="N9" s="211">
        <f>'偏鄉國小(素)'!AP33</f>
        <v>0</v>
      </c>
      <c r="O9" s="214">
        <f>'偏鄉國小(素)'!AQ33</f>
        <v>5.3</v>
      </c>
      <c r="P9" s="50">
        <f>'偏鄉國小(素)'!AR33</f>
        <v>2.4</v>
      </c>
      <c r="Q9" s="50">
        <f>'偏鄉國小(素)'!AS33</f>
        <v>1.9</v>
      </c>
      <c r="R9" s="50">
        <f>'偏鄉國小(素)'!AT33</f>
        <v>2.1</v>
      </c>
      <c r="S9" s="50">
        <f>'偏鄉國小(素)'!AU33</f>
        <v>0</v>
      </c>
      <c r="T9" s="50">
        <f>'偏鄉國小(素)'!AV33</f>
        <v>0</v>
      </c>
      <c r="U9" s="81">
        <f>'偏鄉國小(素)'!AW33</f>
        <v>692.7</v>
      </c>
    </row>
    <row r="10" spans="1:21" ht="18.75" customHeight="1">
      <c r="A10" s="117">
        <f t="shared" ref="A10:A17" si="1">A9+1</f>
        <v>45706</v>
      </c>
      <c r="B10" s="64" t="str">
        <f>'偏鄉國小(素)'!AB40</f>
        <v>b2</v>
      </c>
      <c r="C10" s="64" t="str">
        <f>'偏鄉國小(素)'!AC40</f>
        <v>糙米飯</v>
      </c>
      <c r="D10" s="68" t="str">
        <f>'偏鄉國小(素)'!AD40</f>
        <v xml:space="preserve">米 糙米    </v>
      </c>
      <c r="E10" s="64" t="str">
        <f>'偏鄉國小(素)'!AE40</f>
        <v>壽喜豆包</v>
      </c>
      <c r="F10" s="68" t="str">
        <f>'偏鄉國小(素)'!AF40</f>
        <v xml:space="preserve">豆包 薑 芝麻(白)   </v>
      </c>
      <c r="G10" s="64" t="str">
        <f>'偏鄉國小(素)'!AG40</f>
        <v>菇拌海芽</v>
      </c>
      <c r="H10" s="68" t="str">
        <f>'偏鄉國小(素)'!AH40</f>
        <v xml:space="preserve">乾裙帶菜 金針菇 薑   </v>
      </c>
      <c r="I10" s="64" t="str">
        <f>'偏鄉國小(素)'!AK40</f>
        <v>時蔬</v>
      </c>
      <c r="J10" s="68" t="str">
        <f>'偏鄉國小(素)'!AL40</f>
        <v xml:space="preserve">蔬菜 薑    </v>
      </c>
      <c r="K10" s="64" t="str">
        <f>'偏鄉國小(素)'!AM40</f>
        <v>時瓜湯</v>
      </c>
      <c r="L10" s="68" t="str">
        <f>'偏鄉國小(素)'!AN40</f>
        <v xml:space="preserve">時瓜 薑 素羊肉   </v>
      </c>
      <c r="M10" s="64" t="str">
        <f>'偏鄉國小(素)'!AO40</f>
        <v>點心</v>
      </c>
      <c r="N10" s="212">
        <f>'偏鄉國小(素)'!AP40</f>
        <v>0</v>
      </c>
      <c r="O10" s="215">
        <f>'偏鄉國小(素)'!AQ40</f>
        <v>5</v>
      </c>
      <c r="P10" s="64">
        <f>'偏鄉國小(素)'!AR40</f>
        <v>2</v>
      </c>
      <c r="Q10" s="64">
        <f>'偏鄉國小(素)'!AS40</f>
        <v>1.9</v>
      </c>
      <c r="R10" s="64">
        <f>'偏鄉國小(素)'!AT40</f>
        <v>2</v>
      </c>
      <c r="S10" s="64">
        <f>'偏鄉國小(素)'!AU40</f>
        <v>0</v>
      </c>
      <c r="T10" s="64">
        <f>'偏鄉國小(素)'!AV40</f>
        <v>0</v>
      </c>
      <c r="U10" s="82">
        <f>'偏鄉國小(素)'!AW40</f>
        <v>636.79999999999995</v>
      </c>
    </row>
    <row r="11" spans="1:21" ht="18.75" customHeight="1">
      <c r="A11" s="117">
        <f t="shared" si="1"/>
        <v>45707</v>
      </c>
      <c r="B11" s="64" t="str">
        <f>'偏鄉國小(素)'!AB47</f>
        <v>b3</v>
      </c>
      <c r="C11" s="64" t="str">
        <f>'偏鄉國小(素)'!AC47</f>
        <v>米粉特餐</v>
      </c>
      <c r="D11" s="68" t="str">
        <f>'偏鄉國小(素)'!AD47</f>
        <v xml:space="preserve">米粉     </v>
      </c>
      <c r="E11" s="64" t="str">
        <f>'偏鄉國小(素)'!AE47</f>
        <v>素油蔥燥</v>
      </c>
      <c r="F11" s="68" t="str">
        <f>'偏鄉國小(素)'!AF47</f>
        <v xml:space="preserve">麵腸 時蔬 乾香菇 薑 素油蔥 </v>
      </c>
      <c r="G11" s="64" t="str">
        <f>'偏鄉國小(素)'!AG47</f>
        <v>若絲南瓜</v>
      </c>
      <c r="H11" s="68" t="str">
        <f>'偏鄉國小(素)'!AH47</f>
        <v xml:space="preserve">素肉絲 南瓜 胡蘿蔔 薑  </v>
      </c>
      <c r="I11" s="64" t="str">
        <f>'偏鄉國小(素)'!AK47</f>
        <v>時蔬</v>
      </c>
      <c r="J11" s="68" t="str">
        <f>'偏鄉國小(素)'!AL47</f>
        <v xml:space="preserve">蔬菜 薑    </v>
      </c>
      <c r="K11" s="64" t="str">
        <f>'偏鄉國小(素)'!AM47</f>
        <v>時蔬湯</v>
      </c>
      <c r="L11" s="68" t="str">
        <f>'偏鄉國小(素)'!AN47</f>
        <v xml:space="preserve">時蔬 胡蘿蔔 薑 素羊肉  </v>
      </c>
      <c r="M11" s="64" t="str">
        <f>'偏鄉國小(素)'!AO47</f>
        <v>點心</v>
      </c>
      <c r="N11" s="212">
        <f>'偏鄉國小(素)'!AP47</f>
        <v>0</v>
      </c>
      <c r="O11" s="215">
        <f>'偏鄉國小(素)'!AQ47</f>
        <v>3.2</v>
      </c>
      <c r="P11" s="64">
        <f>'偏鄉國小(素)'!AR47</f>
        <v>2.5</v>
      </c>
      <c r="Q11" s="64">
        <f>'偏鄉國小(素)'!AS47</f>
        <v>2</v>
      </c>
      <c r="R11" s="64">
        <f>'偏鄉國小(素)'!AT47</f>
        <v>2.2000000000000002</v>
      </c>
      <c r="S11" s="64">
        <f>'偏鄉國小(素)'!AU47</f>
        <v>0</v>
      </c>
      <c r="T11" s="64">
        <f>'偏鄉國小(素)'!AV47</f>
        <v>0</v>
      </c>
      <c r="U11" s="82">
        <f>'偏鄉國小(素)'!AW47</f>
        <v>560.29999999999995</v>
      </c>
    </row>
    <row r="12" spans="1:21" ht="18.75" customHeight="1">
      <c r="A12" s="117">
        <f t="shared" si="1"/>
        <v>45708</v>
      </c>
      <c r="B12" s="64" t="str">
        <f>'偏鄉國小(素)'!AB54</f>
        <v>b4</v>
      </c>
      <c r="C12" s="64" t="str">
        <f>'偏鄉國小(素)'!AC54</f>
        <v>糙米飯</v>
      </c>
      <c r="D12" s="68" t="str">
        <f>'偏鄉國小(素)'!AD54</f>
        <v xml:space="preserve">米 糙米    </v>
      </c>
      <c r="E12" s="64" t="str">
        <f>'偏鄉國小(素)'!AE54</f>
        <v>香滷麵輪</v>
      </c>
      <c r="F12" s="68" t="str">
        <f>'偏鄉國小(素)'!AF54</f>
        <v xml:space="preserve">麵輪 白蘿蔔 胡蘿蔔   </v>
      </c>
      <c r="G12" s="64" t="str">
        <f>'偏鄉國小(素)'!AG54</f>
        <v>蛋香高麗</v>
      </c>
      <c r="H12" s="68" t="str">
        <f>'偏鄉國小(素)'!AH54</f>
        <v xml:space="preserve">雞蛋 甘藍 胡蘿蔔 薑  </v>
      </c>
      <c r="I12" s="64" t="str">
        <f>'偏鄉國小(素)'!AK54</f>
        <v>時蔬</v>
      </c>
      <c r="J12" s="68" t="str">
        <f>'偏鄉國小(素)'!AL54</f>
        <v xml:space="preserve">蔬菜 薑    </v>
      </c>
      <c r="K12" s="64" t="str">
        <f>'偏鄉國小(素)'!AM54</f>
        <v>仙草甜湯</v>
      </c>
      <c r="L12" s="68" t="str">
        <f>'偏鄉國小(素)'!AN54</f>
        <v xml:space="preserve">仙草凍 紅砂糖 奶粉   </v>
      </c>
      <c r="M12" s="64" t="str">
        <f>'偏鄉國小(素)'!AO54</f>
        <v>點心</v>
      </c>
      <c r="N12" s="212">
        <f>'偏鄉國小(素)'!AP54</f>
        <v>0</v>
      </c>
      <c r="O12" s="215">
        <f>'偏鄉國小(素)'!AQ54</f>
        <v>5</v>
      </c>
      <c r="P12" s="64">
        <f>'偏鄉國小(素)'!AR54</f>
        <v>2.2999999999999998</v>
      </c>
      <c r="Q12" s="64">
        <f>'偏鄉國小(素)'!AS54</f>
        <v>2</v>
      </c>
      <c r="R12" s="64">
        <f>'偏鄉國小(素)'!AT54</f>
        <v>2.1</v>
      </c>
      <c r="S12" s="64">
        <f>'偏鄉國小(素)'!AU54</f>
        <v>0</v>
      </c>
      <c r="T12" s="64">
        <f>'偏鄉國小(素)'!AV54</f>
        <v>0</v>
      </c>
      <c r="U12" s="82">
        <f>'偏鄉國小(素)'!AW54</f>
        <v>664.2</v>
      </c>
    </row>
    <row r="13" spans="1:21" ht="18.75" customHeight="1" thickBot="1">
      <c r="A13" s="133">
        <f t="shared" si="1"/>
        <v>45709</v>
      </c>
      <c r="B13" s="65" t="str">
        <f>'偏鄉國小(素)'!AB61</f>
        <v>b5</v>
      </c>
      <c r="C13" s="65" t="str">
        <f>'偏鄉國小(素)'!AC61</f>
        <v>芝麻飯</v>
      </c>
      <c r="D13" s="69" t="str">
        <f>'偏鄉國小(素)'!AD61</f>
        <v xml:space="preserve">米 芝麻(熟)    </v>
      </c>
      <c r="E13" s="65" t="str">
        <f>'偏鄉國小(素)'!AE61</f>
        <v>照燒百頁</v>
      </c>
      <c r="F13" s="69" t="str">
        <f>'偏鄉國小(素)'!AF61</f>
        <v xml:space="preserve">百頁豆腐 芹菜 胡蘿蔔   </v>
      </c>
      <c r="G13" s="65" t="str">
        <f>'偏鄉國小(素)'!AG61</f>
        <v>炸物雙拼</v>
      </c>
      <c r="H13" s="69" t="str">
        <f>'偏鄉國小(素)'!AH61</f>
        <v xml:space="preserve">薯餅 豆包    </v>
      </c>
      <c r="I13" s="65" t="str">
        <f>'偏鄉國小(素)'!AK61</f>
        <v>時蔬</v>
      </c>
      <c r="J13" s="69" t="str">
        <f>'偏鄉國小(素)'!AL61</f>
        <v xml:space="preserve">蔬菜 薑    </v>
      </c>
      <c r="K13" s="65" t="str">
        <f>'偏鄉國小(素)'!AM61</f>
        <v>味噌湯</v>
      </c>
      <c r="L13" s="69" t="str">
        <f>'偏鄉國小(素)'!AN61</f>
        <v xml:space="preserve">海帶結 味噌 薑 時蔬  </v>
      </c>
      <c r="M13" s="65" t="str">
        <f>'偏鄉國小(素)'!AO61</f>
        <v>點心</v>
      </c>
      <c r="N13" s="213" t="str">
        <f>'偏鄉國小(素)'!AP61</f>
        <v>有機豆奶</v>
      </c>
      <c r="O13" s="216">
        <f>'偏鄉國小(素)'!AQ61</f>
        <v>5</v>
      </c>
      <c r="P13" s="65">
        <f>'偏鄉國小(素)'!AR61</f>
        <v>2</v>
      </c>
      <c r="Q13" s="65">
        <f>'偏鄉國小(素)'!AS61</f>
        <v>1.7</v>
      </c>
      <c r="R13" s="65">
        <f>'偏鄉國小(素)'!AT61</f>
        <v>1.8</v>
      </c>
      <c r="S13" s="65">
        <f>'偏鄉國小(素)'!AU61</f>
        <v>0</v>
      </c>
      <c r="T13" s="65">
        <f>'偏鄉國小(素)'!AV61</f>
        <v>0</v>
      </c>
      <c r="U13" s="83">
        <f>'偏鄉國小(素)'!AW61</f>
        <v>623.4</v>
      </c>
    </row>
    <row r="14" spans="1:21" ht="18.75" customHeight="1">
      <c r="A14" s="116">
        <f>A13+3</f>
        <v>45712</v>
      </c>
      <c r="B14" s="50" t="str">
        <f>'偏鄉國小(素)'!AB68</f>
        <v>c1</v>
      </c>
      <c r="C14" s="50" t="str">
        <f>'偏鄉國小(素)'!AC68</f>
        <v>白米飯</v>
      </c>
      <c r="D14" s="67" t="str">
        <f>'偏鄉國小(素)'!AD68</f>
        <v xml:space="preserve">米     </v>
      </c>
      <c r="E14" s="50" t="str">
        <f>'偏鄉國小(素)'!AE68</f>
        <v>黑椒毛豆</v>
      </c>
      <c r="F14" s="67" t="str">
        <f>'偏鄉國小(素)'!AF68</f>
        <v xml:space="preserve">冷凍毛豆仁 芹菜 胡蘿蔔 黑胡椒粒  </v>
      </c>
      <c r="G14" s="50" t="str">
        <f>'偏鄉國小(素)'!AG68</f>
        <v>蛋香刈薯</v>
      </c>
      <c r="H14" s="67" t="str">
        <f>'偏鄉國小(素)'!AH68</f>
        <v xml:space="preserve">雞蛋 刈薯 胡蘿蔔 薑  </v>
      </c>
      <c r="I14" s="50" t="str">
        <f>'偏鄉國小(素)'!AK68</f>
        <v>時蔬</v>
      </c>
      <c r="J14" s="67" t="str">
        <f>'偏鄉國小(素)'!AL68</f>
        <v xml:space="preserve">蔬菜 薑    </v>
      </c>
      <c r="K14" s="50" t="str">
        <f>'偏鄉國小(素)'!AM68</f>
        <v>菇菇湯</v>
      </c>
      <c r="L14" s="67" t="str">
        <f>'偏鄉國小(素)'!AN68</f>
        <v xml:space="preserve">金針菇 杏鮑菇 薑 素羊肉  </v>
      </c>
      <c r="M14" s="50" t="str">
        <f>'偏鄉國小(素)'!AO68</f>
        <v>點心</v>
      </c>
      <c r="N14" s="211">
        <f>'偏鄉國小(素)'!AP68</f>
        <v>0</v>
      </c>
      <c r="O14" s="214">
        <f>'偏鄉國小(素)'!AQ68</f>
        <v>5</v>
      </c>
      <c r="P14" s="50">
        <f>'偏鄉國小(素)'!AR68</f>
        <v>2.1</v>
      </c>
      <c r="Q14" s="50">
        <f>'偏鄉國小(素)'!AS68</f>
        <v>1.7</v>
      </c>
      <c r="R14" s="50">
        <f>'偏鄉國小(素)'!AT68</f>
        <v>1.9</v>
      </c>
      <c r="S14" s="50">
        <f>'偏鄉國小(素)'!AU68</f>
        <v>0</v>
      </c>
      <c r="T14" s="50">
        <f>'偏鄉國小(素)'!AV68</f>
        <v>0</v>
      </c>
      <c r="U14" s="81">
        <f>'偏鄉國小(素)'!AW68</f>
        <v>634.5</v>
      </c>
    </row>
    <row r="15" spans="1:21" ht="18.75" customHeight="1">
      <c r="A15" s="117">
        <f t="shared" si="1"/>
        <v>45713</v>
      </c>
      <c r="B15" s="64" t="str">
        <f>'偏鄉國小(素)'!AB75</f>
        <v>c2</v>
      </c>
      <c r="C15" s="64" t="str">
        <f>'偏鄉國小(素)'!AC75</f>
        <v>糙米飯</v>
      </c>
      <c r="D15" s="68" t="str">
        <f>'偏鄉國小(素)'!AD75</f>
        <v xml:space="preserve">米 糙米    </v>
      </c>
      <c r="E15" s="64" t="str">
        <f>'偏鄉國小(素)'!AE75</f>
        <v>紅麴素排</v>
      </c>
      <c r="F15" s="68" t="str">
        <f>'偏鄉國小(素)'!AF75</f>
        <v xml:space="preserve">素排     </v>
      </c>
      <c r="G15" s="64" t="str">
        <f>'偏鄉國小(素)'!AG75</f>
        <v>白菜滷</v>
      </c>
      <c r="H15" s="68" t="str">
        <f>'偏鄉國小(素)'!AH75</f>
        <v>豆皮 結球白菜 冷凍玉米筍 乾香菇 胡蘿蔔 薑</v>
      </c>
      <c r="I15" s="64" t="str">
        <f>'偏鄉國小(素)'!AK75</f>
        <v>時蔬</v>
      </c>
      <c r="J15" s="68" t="str">
        <f>'偏鄉國小(素)'!AL75</f>
        <v xml:space="preserve">蔬菜 薑    </v>
      </c>
      <c r="K15" s="64" t="str">
        <f>'偏鄉國小(素)'!AM75</f>
        <v>紫菜蛋花湯</v>
      </c>
      <c r="L15" s="68" t="str">
        <f>'偏鄉國小(素)'!AN75</f>
        <v xml:space="preserve">紫菜 雞蛋 薑   </v>
      </c>
      <c r="M15" s="64" t="str">
        <f>'偏鄉國小(素)'!AO75</f>
        <v>點心</v>
      </c>
      <c r="N15" s="212">
        <f>'偏鄉國小(素)'!AP75</f>
        <v>0</v>
      </c>
      <c r="O15" s="215">
        <f>'偏鄉國小(素)'!AQ75</f>
        <v>5</v>
      </c>
      <c r="P15" s="64">
        <f>'偏鄉國小(素)'!AR75</f>
        <v>2</v>
      </c>
      <c r="Q15" s="64">
        <f>'偏鄉國小(素)'!AS75</f>
        <v>1.9</v>
      </c>
      <c r="R15" s="64">
        <f>'偏鄉國小(素)'!AT75</f>
        <v>1.9</v>
      </c>
      <c r="S15" s="64">
        <f>'偏鄉國小(素)'!AU75</f>
        <v>0</v>
      </c>
      <c r="T15" s="64">
        <f>'偏鄉國小(素)'!AV75</f>
        <v>0</v>
      </c>
      <c r="U15" s="82">
        <f>'偏鄉國小(素)'!AW75</f>
        <v>629.1</v>
      </c>
    </row>
    <row r="16" spans="1:21" ht="18.75" customHeight="1">
      <c r="A16" s="117">
        <f t="shared" si="1"/>
        <v>45714</v>
      </c>
      <c r="B16" s="64" t="str">
        <f>'偏鄉國小(素)'!AB82</f>
        <v>c3</v>
      </c>
      <c r="C16" s="64" t="str">
        <f>'偏鄉國小(素)'!AC82</f>
        <v>刈包特餐</v>
      </c>
      <c r="D16" s="68" t="str">
        <f>'偏鄉國小(素)'!AD82</f>
        <v xml:space="preserve">刈包     </v>
      </c>
      <c r="E16" s="64" t="str">
        <f>'偏鄉國小(素)'!AE82</f>
        <v>香滷素排</v>
      </c>
      <c r="F16" s="68" t="str">
        <f>'偏鄉國小(素)'!AF82</f>
        <v xml:space="preserve">素排 薑    </v>
      </c>
      <c r="G16" s="64" t="str">
        <f>'偏鄉國小(素)'!AG82</f>
        <v>刈包配料</v>
      </c>
      <c r="H16" s="68" t="str">
        <f>'偏鄉國小(素)'!AH82</f>
        <v xml:space="preserve">麵腸 酸菜 胡蘿蔔   </v>
      </c>
      <c r="I16" s="64" t="str">
        <f>'偏鄉國小(素)'!AK82</f>
        <v>時蔬</v>
      </c>
      <c r="J16" s="68" t="str">
        <f>'偏鄉國小(素)'!AL82</f>
        <v xml:space="preserve">蔬菜 薑    </v>
      </c>
      <c r="K16" s="64" t="str">
        <f>'偏鄉國小(素)'!AM82</f>
        <v>糙米粥</v>
      </c>
      <c r="L16" s="68" t="str">
        <f>'偏鄉國小(素)'!AN82</f>
        <v xml:space="preserve">雞蛋 糙米 芹菜 時蔬  </v>
      </c>
      <c r="M16" s="64" t="str">
        <f>'偏鄉國小(素)'!AO82</f>
        <v>點心</v>
      </c>
      <c r="N16" s="212">
        <f>'偏鄉國小(素)'!AP82</f>
        <v>0</v>
      </c>
      <c r="O16" s="215">
        <f>'偏鄉國小(素)'!AQ82</f>
        <v>5</v>
      </c>
      <c r="P16" s="64">
        <f>'偏鄉國小(素)'!AR82</f>
        <v>2.6</v>
      </c>
      <c r="Q16" s="64">
        <f>'偏鄉國小(素)'!AS82</f>
        <v>1.5</v>
      </c>
      <c r="R16" s="64">
        <f>'偏鄉國小(素)'!AT82</f>
        <v>2</v>
      </c>
      <c r="S16" s="64">
        <f>'偏鄉國小(素)'!AU82</f>
        <v>0</v>
      </c>
      <c r="T16" s="64">
        <f>'偏鄉國小(素)'!AV82</f>
        <v>0</v>
      </c>
      <c r="U16" s="82">
        <f>'偏鄉國小(素)'!AW82</f>
        <v>673.9</v>
      </c>
    </row>
    <row r="17" spans="1:21" ht="18.75" customHeight="1" thickBot="1">
      <c r="A17" s="133">
        <f t="shared" si="1"/>
        <v>45715</v>
      </c>
      <c r="B17" s="65" t="str">
        <f>'偏鄉國小(素)'!AB89</f>
        <v>c4</v>
      </c>
      <c r="C17" s="65" t="str">
        <f>'偏鄉國小(素)'!AC89</f>
        <v>糙米飯</v>
      </c>
      <c r="D17" s="69" t="str">
        <f>'偏鄉國小(素)'!AD89</f>
        <v xml:space="preserve">米 糙米    </v>
      </c>
      <c r="E17" s="65" t="str">
        <f>'偏鄉國小(素)'!AE89</f>
        <v>三杯麵腸</v>
      </c>
      <c r="F17" s="69" t="str">
        <f>'偏鄉國小(素)'!AF89</f>
        <v xml:space="preserve">麵腸 胡蘿蔔 九層塔 薑 杏鮑菇 </v>
      </c>
      <c r="G17" s="65" t="str">
        <f>'偏鄉國小(素)'!AG89</f>
        <v>蔬香冬粉</v>
      </c>
      <c r="H17" s="69" t="str">
        <f>'偏鄉國小(素)'!AH89</f>
        <v xml:space="preserve">豆皮 冬粉 時蔬 乾木耳 薑 </v>
      </c>
      <c r="I17" s="65" t="str">
        <f>'偏鄉國小(素)'!AK89</f>
        <v>時蔬</v>
      </c>
      <c r="J17" s="69" t="str">
        <f>'偏鄉國小(素)'!AL89</f>
        <v xml:space="preserve">蔬菜 薑    </v>
      </c>
      <c r="K17" s="65" t="str">
        <f>'偏鄉國小(素)'!AM89</f>
        <v>黑糖粉圓</v>
      </c>
      <c r="L17" s="69" t="str">
        <f>'偏鄉國小(素)'!AN89</f>
        <v xml:space="preserve">粉圓 黑糖 奶粉   </v>
      </c>
      <c r="M17" s="65" t="str">
        <f>'偏鄉國小(素)'!AO89</f>
        <v>點心</v>
      </c>
      <c r="N17" s="213">
        <f>'偏鄉國小(素)'!AP89</f>
        <v>0</v>
      </c>
      <c r="O17" s="216">
        <f>'偏鄉國小(素)'!AQ89</f>
        <v>7</v>
      </c>
      <c r="P17" s="65">
        <f>'偏鄉國小(素)'!AR89</f>
        <v>2.2000000000000002</v>
      </c>
      <c r="Q17" s="65">
        <f>'偏鄉國小(素)'!AS89</f>
        <v>1.5</v>
      </c>
      <c r="R17" s="65">
        <f>'偏鄉國小(素)'!AT89</f>
        <v>1.8</v>
      </c>
      <c r="S17" s="65">
        <f>'偏鄉國小(素)'!AU89</f>
        <v>0</v>
      </c>
      <c r="T17" s="65">
        <f>'偏鄉國小(素)'!AV89</f>
        <v>0</v>
      </c>
      <c r="U17" s="83">
        <f>'偏鄉國小(素)'!AW89</f>
        <v>773.9</v>
      </c>
    </row>
    <row r="18" spans="1:21" ht="15.75">
      <c r="B18" s="3"/>
      <c r="C18" s="3"/>
      <c r="D18" s="70"/>
      <c r="E18" s="3"/>
      <c r="F18" s="70"/>
      <c r="G18" s="3"/>
      <c r="H18" s="70"/>
      <c r="I18" s="3"/>
      <c r="J18" s="70"/>
      <c r="K18" s="3"/>
      <c r="L18" s="70"/>
      <c r="M18" s="3"/>
      <c r="N18" s="3"/>
    </row>
    <row r="19" spans="1:21" s="59" customFormat="1" ht="16.5">
      <c r="A19" s="62" t="s">
        <v>84</v>
      </c>
      <c r="B19" s="62"/>
    </row>
    <row r="20" spans="1:21" s="59" customFormat="1" ht="16.5">
      <c r="A20" s="63" t="s">
        <v>85</v>
      </c>
    </row>
    <row r="21" spans="1:21" s="59" customFormat="1" ht="16.5" customHeight="1">
      <c r="A21" s="74" t="s">
        <v>88</v>
      </c>
      <c r="B21" s="59" t="s">
        <v>86</v>
      </c>
    </row>
    <row r="22" spans="1:21" s="59" customFormat="1" ht="16.5" customHeight="1">
      <c r="A22" s="74" t="s">
        <v>89</v>
      </c>
      <c r="B22" s="270" t="s">
        <v>349</v>
      </c>
    </row>
    <row r="23" spans="1:21" s="59" customFormat="1" ht="16.5" customHeight="1">
      <c r="A23" s="75" t="s">
        <v>90</v>
      </c>
      <c r="B23" s="372" t="s">
        <v>359</v>
      </c>
    </row>
    <row r="24" spans="1:21" s="59" customFormat="1" ht="16.5" customHeight="1">
      <c r="A24" s="60"/>
    </row>
    <row r="25" spans="1:21" ht="15.75">
      <c r="B25" s="3"/>
      <c r="C25" s="3"/>
      <c r="D25" s="70"/>
      <c r="E25" s="3"/>
      <c r="F25" s="70"/>
      <c r="G25" s="3"/>
      <c r="H25" s="70"/>
      <c r="I25" s="3"/>
      <c r="J25" s="70"/>
      <c r="K25" s="3"/>
      <c r="L25" s="70"/>
      <c r="M25" s="3"/>
      <c r="N25" s="3"/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ht="15.7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21" ht="15.75">
      <c r="B28" s="3"/>
      <c r="C28" s="3"/>
      <c r="D28" s="70"/>
      <c r="E28" s="3"/>
      <c r="F28" s="70"/>
      <c r="G28" s="3"/>
      <c r="H28" s="70"/>
      <c r="I28" s="3"/>
      <c r="J28" s="70"/>
      <c r="K28" s="3"/>
      <c r="L28" s="70"/>
      <c r="M28" s="3"/>
      <c r="N28" s="3"/>
    </row>
    <row r="29" spans="1:21" ht="15.75">
      <c r="B29" s="3"/>
      <c r="C29" s="3"/>
      <c r="D29" s="70"/>
      <c r="E29" s="3"/>
      <c r="F29" s="70"/>
      <c r="G29" s="3"/>
      <c r="H29" s="70"/>
      <c r="I29" s="3"/>
      <c r="J29" s="70"/>
      <c r="K29" s="3"/>
      <c r="L29" s="70"/>
      <c r="M29" s="3"/>
      <c r="N29" s="3"/>
    </row>
    <row r="30" spans="1:21" ht="15.75">
      <c r="B30" s="3"/>
      <c r="C30" s="3"/>
      <c r="D30" s="70"/>
      <c r="E30" s="3"/>
      <c r="F30" s="70"/>
      <c r="G30" s="3"/>
      <c r="H30" s="70"/>
      <c r="I30" s="3"/>
      <c r="J30" s="70"/>
      <c r="K30" s="3"/>
      <c r="L30" s="70"/>
      <c r="M30" s="3"/>
      <c r="N30" s="3"/>
    </row>
    <row r="31" spans="1:21" ht="15.75">
      <c r="B31" s="3"/>
      <c r="C31" s="3"/>
      <c r="D31" s="70"/>
      <c r="E31" s="3"/>
      <c r="F31" s="70"/>
      <c r="G31" s="3"/>
      <c r="H31" s="70"/>
      <c r="I31" s="3"/>
      <c r="J31" s="70"/>
      <c r="K31" s="3"/>
      <c r="L31" s="70"/>
      <c r="M31" s="3"/>
      <c r="N31" s="3"/>
    </row>
    <row r="32" spans="1:21" ht="15.75">
      <c r="B32" s="3"/>
      <c r="C32" s="3"/>
      <c r="D32" s="70"/>
      <c r="E32" s="3"/>
      <c r="F32" s="70"/>
      <c r="G32" s="3"/>
      <c r="H32" s="70"/>
      <c r="I32" s="3"/>
      <c r="J32" s="70"/>
      <c r="K32" s="3"/>
      <c r="L32" s="70"/>
      <c r="M32" s="3"/>
      <c r="N32" s="3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</sheetData>
  <mergeCells count="20">
    <mergeCell ref="I1:J1"/>
    <mergeCell ref="K1:L1"/>
    <mergeCell ref="M1:N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2025-01-15T03:53:30Z</dcterms:modified>
</cp:coreProperties>
</file>