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3_菜單\12月菜單\"/>
    </mc:Choice>
  </mc:AlternateContent>
  <xr:revisionPtr revIDLastSave="0" documentId="13_ncr:1_{1508E4D5-36D2-41D6-B47C-EB16057AE5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非偏國小O1-S2葷" sheetId="1" r:id="rId1"/>
    <sheet name="非偏葷食國小葷總表" sheetId="3" r:id="rId2"/>
    <sheet name="非偏國小O1-S2(素)" sheetId="2" r:id="rId3"/>
    <sheet name="非偏素食國小總表" sheetId="4" r:id="rId4"/>
    <sheet name="總表(開菜單參考用)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i6hRthH2ZIFF0r4qBWGVNvvUQIqvSlOIiL1GEDGBqw8="/>
    </ext>
  </extLst>
</workbook>
</file>

<file path=xl/calcChain.xml><?xml version="1.0" encoding="utf-8"?>
<calcChain xmlns="http://schemas.openxmlformats.org/spreadsheetml/2006/main">
  <c r="C5" i="3" l="1"/>
  <c r="AK7" i="2"/>
  <c r="AR16" i="2" l="1"/>
  <c r="AR12" i="2"/>
  <c r="AN20" i="2"/>
  <c r="AV5" i="2"/>
  <c r="AW5" i="2"/>
  <c r="AX5" i="2"/>
  <c r="AY5" i="2"/>
  <c r="AZ5" i="2"/>
  <c r="BA5" i="2"/>
  <c r="AV6" i="2"/>
  <c r="AW6" i="2"/>
  <c r="AX6" i="2"/>
  <c r="AY6" i="2"/>
  <c r="AZ6" i="2"/>
  <c r="BA6" i="2"/>
  <c r="AV7" i="2"/>
  <c r="AW7" i="2"/>
  <c r="AX7" i="2"/>
  <c r="AY7" i="2"/>
  <c r="AZ7" i="2"/>
  <c r="BA7" i="2"/>
  <c r="AV8" i="2"/>
  <c r="AW8" i="2"/>
  <c r="AX8" i="2"/>
  <c r="AY8" i="2"/>
  <c r="AZ8" i="2"/>
  <c r="BA8" i="2"/>
  <c r="AV9" i="2"/>
  <c r="AW9" i="2"/>
  <c r="AX9" i="2"/>
  <c r="AY9" i="2"/>
  <c r="AZ9" i="2"/>
  <c r="BA9" i="2"/>
  <c r="AV10" i="2"/>
  <c r="AW10" i="2"/>
  <c r="AX10" i="2"/>
  <c r="AY10" i="2"/>
  <c r="AZ10" i="2"/>
  <c r="BA10" i="2"/>
  <c r="AV11" i="2"/>
  <c r="AW11" i="2"/>
  <c r="AX11" i="2"/>
  <c r="AY11" i="2"/>
  <c r="AZ11" i="2"/>
  <c r="BA11" i="2"/>
  <c r="AV12" i="2"/>
  <c r="AW12" i="2"/>
  <c r="AX12" i="2"/>
  <c r="AY12" i="2"/>
  <c r="AZ12" i="2"/>
  <c r="BA12" i="2"/>
  <c r="AV13" i="2"/>
  <c r="AW13" i="2"/>
  <c r="AX13" i="2"/>
  <c r="AY13" i="2"/>
  <c r="AZ13" i="2"/>
  <c r="BA13" i="2"/>
  <c r="AV14" i="2"/>
  <c r="AW14" i="2"/>
  <c r="AX14" i="2"/>
  <c r="AY14" i="2"/>
  <c r="AZ14" i="2"/>
  <c r="BA14" i="2"/>
  <c r="AV15" i="2"/>
  <c r="AW15" i="2"/>
  <c r="AX15" i="2"/>
  <c r="AY15" i="2"/>
  <c r="AZ15" i="2"/>
  <c r="BA15" i="2"/>
  <c r="AV16" i="2"/>
  <c r="AW16" i="2"/>
  <c r="AX16" i="2"/>
  <c r="AY16" i="2"/>
  <c r="AZ16" i="2"/>
  <c r="BA16" i="2"/>
  <c r="AV17" i="2"/>
  <c r="AW17" i="2"/>
  <c r="AX17" i="2"/>
  <c r="AY17" i="2"/>
  <c r="AZ17" i="2"/>
  <c r="BA17" i="2"/>
  <c r="AV18" i="2"/>
  <c r="AW18" i="2"/>
  <c r="AX18" i="2"/>
  <c r="AY18" i="2"/>
  <c r="AZ18" i="2"/>
  <c r="BA18" i="2"/>
  <c r="AV19" i="2"/>
  <c r="AW19" i="2"/>
  <c r="AX19" i="2"/>
  <c r="AY19" i="2"/>
  <c r="AZ19" i="2"/>
  <c r="BA19" i="2"/>
  <c r="AV20" i="2"/>
  <c r="AW20" i="2"/>
  <c r="AX20" i="2"/>
  <c r="AY20" i="2"/>
  <c r="AZ20" i="2"/>
  <c r="BA20" i="2"/>
  <c r="AV21" i="2"/>
  <c r="AW21" i="2"/>
  <c r="AX21" i="2"/>
  <c r="AY21" i="2"/>
  <c r="AZ21" i="2"/>
  <c r="BA21" i="2"/>
  <c r="AV22" i="2"/>
  <c r="AW22" i="2"/>
  <c r="AX22" i="2"/>
  <c r="AY22" i="2"/>
  <c r="AZ22" i="2"/>
  <c r="BA22" i="2"/>
  <c r="AV23" i="2"/>
  <c r="AW23" i="2"/>
  <c r="AX23" i="2"/>
  <c r="AY23" i="2"/>
  <c r="AZ23" i="2"/>
  <c r="BA23" i="2"/>
  <c r="AV24" i="2"/>
  <c r="AW24" i="2"/>
  <c r="AX24" i="2"/>
  <c r="AY24" i="2"/>
  <c r="AZ24" i="2"/>
  <c r="BA24" i="2"/>
  <c r="AV25" i="2"/>
  <c r="AW25" i="2"/>
  <c r="AX25" i="2"/>
  <c r="AY25" i="2"/>
  <c r="AZ25" i="2"/>
  <c r="BA25" i="2"/>
  <c r="AV26" i="2"/>
  <c r="AW26" i="2"/>
  <c r="AX26" i="2"/>
  <c r="AY26" i="2"/>
  <c r="AZ26" i="2"/>
  <c r="BA26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5" i="2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O5" i="3"/>
  <c r="G16" i="3"/>
  <c r="J18" i="3"/>
  <c r="N20" i="3"/>
  <c r="AU152" i="1"/>
  <c r="U26" i="3" s="1"/>
  <c r="AT152" i="1"/>
  <c r="T26" i="3" s="1"/>
  <c r="AS152" i="1"/>
  <c r="S26" i="3" s="1"/>
  <c r="AR152" i="1"/>
  <c r="R26" i="3" s="1"/>
  <c r="AQ152" i="1"/>
  <c r="Q26" i="3" s="1"/>
  <c r="AP152" i="1"/>
  <c r="P26" i="3" s="1"/>
  <c r="AO152" i="1"/>
  <c r="O26" i="3" s="1"/>
  <c r="AN152" i="1"/>
  <c r="N26" i="3" s="1"/>
  <c r="AM152" i="1"/>
  <c r="M26" i="3" s="1"/>
  <c r="AL152" i="1"/>
  <c r="L26" i="3" s="1"/>
  <c r="AK152" i="1"/>
  <c r="K26" i="3" s="1"/>
  <c r="AJ152" i="1"/>
  <c r="J26" i="3" s="1"/>
  <c r="AI152" i="1"/>
  <c r="I26" i="3" s="1"/>
  <c r="AH152" i="1"/>
  <c r="H26" i="3" s="1"/>
  <c r="AG152" i="1"/>
  <c r="G26" i="3" s="1"/>
  <c r="AF152" i="1"/>
  <c r="F26" i="3" s="1"/>
  <c r="AE152" i="1"/>
  <c r="E26" i="3" s="1"/>
  <c r="AD152" i="1"/>
  <c r="D26" i="3" s="1"/>
  <c r="AC152" i="1"/>
  <c r="C26" i="3" s="1"/>
  <c r="AB152" i="1"/>
  <c r="B26" i="3" s="1"/>
  <c r="B19" i="3"/>
  <c r="H6" i="3"/>
  <c r="AU145" i="1"/>
  <c r="U25" i="3" s="1"/>
  <c r="AT145" i="1"/>
  <c r="T25" i="3" s="1"/>
  <c r="AS145" i="1"/>
  <c r="S25" i="3" s="1"/>
  <c r="AR145" i="1"/>
  <c r="R25" i="3" s="1"/>
  <c r="AQ145" i="1"/>
  <c r="Q25" i="3" s="1"/>
  <c r="AP145" i="1"/>
  <c r="P25" i="3" s="1"/>
  <c r="AO145" i="1"/>
  <c r="O25" i="3" s="1"/>
  <c r="AN145" i="1"/>
  <c r="N25" i="3" s="1"/>
  <c r="AM145" i="1"/>
  <c r="M25" i="3" s="1"/>
  <c r="AL145" i="1"/>
  <c r="L25" i="3" s="1"/>
  <c r="AK145" i="1"/>
  <c r="K25" i="3" s="1"/>
  <c r="AJ145" i="1"/>
  <c r="J25" i="3" s="1"/>
  <c r="AI145" i="1"/>
  <c r="I25" i="3" s="1"/>
  <c r="AH145" i="1"/>
  <c r="H25" i="3" s="1"/>
  <c r="AG145" i="1"/>
  <c r="G25" i="3" s="1"/>
  <c r="AF145" i="1"/>
  <c r="F25" i="3" s="1"/>
  <c r="AE145" i="1"/>
  <c r="E25" i="3" s="1"/>
  <c r="AD145" i="1"/>
  <c r="D25" i="3" s="1"/>
  <c r="AC145" i="1"/>
  <c r="C25" i="3" s="1"/>
  <c r="AB145" i="1"/>
  <c r="B25" i="3" s="1"/>
  <c r="AU138" i="1"/>
  <c r="U24" i="3" s="1"/>
  <c r="AT138" i="1"/>
  <c r="T24" i="3" s="1"/>
  <c r="AS138" i="1"/>
  <c r="S24" i="3" s="1"/>
  <c r="AR138" i="1"/>
  <c r="R24" i="3" s="1"/>
  <c r="AQ138" i="1"/>
  <c r="Q24" i="3" s="1"/>
  <c r="AP138" i="1"/>
  <c r="P24" i="3" s="1"/>
  <c r="AO138" i="1"/>
  <c r="O24" i="3" s="1"/>
  <c r="AN138" i="1"/>
  <c r="N24" i="3" s="1"/>
  <c r="AM138" i="1"/>
  <c r="M24" i="3" s="1"/>
  <c r="AL138" i="1"/>
  <c r="L24" i="3" s="1"/>
  <c r="AK138" i="1"/>
  <c r="K24" i="3" s="1"/>
  <c r="AJ138" i="1"/>
  <c r="J24" i="3" s="1"/>
  <c r="AI138" i="1"/>
  <c r="I24" i="3" s="1"/>
  <c r="AH138" i="1"/>
  <c r="H24" i="3" s="1"/>
  <c r="AG138" i="1"/>
  <c r="G24" i="3" s="1"/>
  <c r="AF138" i="1"/>
  <c r="F24" i="3" s="1"/>
  <c r="AE138" i="1"/>
  <c r="E24" i="3" s="1"/>
  <c r="AD138" i="1"/>
  <c r="D24" i="3" s="1"/>
  <c r="AC138" i="1"/>
  <c r="C24" i="3" s="1"/>
  <c r="AB138" i="1"/>
  <c r="B24" i="3" s="1"/>
  <c r="AU131" i="1"/>
  <c r="U23" i="3" s="1"/>
  <c r="AT131" i="1"/>
  <c r="T23" i="3" s="1"/>
  <c r="AS131" i="1"/>
  <c r="S23" i="3" s="1"/>
  <c r="AR131" i="1"/>
  <c r="R23" i="3" s="1"/>
  <c r="AQ131" i="1"/>
  <c r="Q23" i="3" s="1"/>
  <c r="AP131" i="1"/>
  <c r="P23" i="3" s="1"/>
  <c r="AO131" i="1"/>
  <c r="O23" i="3" s="1"/>
  <c r="AN131" i="1"/>
  <c r="N23" i="3" s="1"/>
  <c r="AM131" i="1"/>
  <c r="M23" i="3" s="1"/>
  <c r="AL131" i="1"/>
  <c r="L23" i="3" s="1"/>
  <c r="AK131" i="1"/>
  <c r="K23" i="3" s="1"/>
  <c r="AJ131" i="1"/>
  <c r="J23" i="3" s="1"/>
  <c r="AI131" i="1"/>
  <c r="I23" i="3" s="1"/>
  <c r="AH131" i="1"/>
  <c r="H23" i="3" s="1"/>
  <c r="AG131" i="1"/>
  <c r="G23" i="3" s="1"/>
  <c r="AF131" i="1"/>
  <c r="F23" i="3" s="1"/>
  <c r="AE131" i="1"/>
  <c r="E23" i="3" s="1"/>
  <c r="AD131" i="1"/>
  <c r="D23" i="3" s="1"/>
  <c r="AC131" i="1"/>
  <c r="C23" i="3" s="1"/>
  <c r="AB131" i="1"/>
  <c r="B23" i="3" s="1"/>
  <c r="AU124" i="1"/>
  <c r="U22" i="3" s="1"/>
  <c r="AT124" i="1"/>
  <c r="T22" i="3" s="1"/>
  <c r="AS124" i="1"/>
  <c r="S22" i="3" s="1"/>
  <c r="AR124" i="1"/>
  <c r="R22" i="3" s="1"/>
  <c r="AQ124" i="1"/>
  <c r="Q22" i="3" s="1"/>
  <c r="AP124" i="1"/>
  <c r="P22" i="3" s="1"/>
  <c r="AO124" i="1"/>
  <c r="O22" i="3" s="1"/>
  <c r="AN124" i="1"/>
  <c r="N22" i="3" s="1"/>
  <c r="AM124" i="1"/>
  <c r="M22" i="3" s="1"/>
  <c r="AL124" i="1"/>
  <c r="L22" i="3" s="1"/>
  <c r="AK124" i="1"/>
  <c r="K22" i="3" s="1"/>
  <c r="AJ124" i="1"/>
  <c r="J22" i="3" s="1"/>
  <c r="AI124" i="1"/>
  <c r="I22" i="3" s="1"/>
  <c r="AH124" i="1"/>
  <c r="H22" i="3" s="1"/>
  <c r="AG124" i="1"/>
  <c r="G22" i="3" s="1"/>
  <c r="AF124" i="1"/>
  <c r="F22" i="3" s="1"/>
  <c r="AE124" i="1"/>
  <c r="E22" i="3" s="1"/>
  <c r="AD124" i="1"/>
  <c r="D22" i="3" s="1"/>
  <c r="AC124" i="1"/>
  <c r="C22" i="3" s="1"/>
  <c r="AB124" i="1"/>
  <c r="B22" i="3" s="1"/>
  <c r="AU117" i="1"/>
  <c r="U21" i="3" s="1"/>
  <c r="AT117" i="1"/>
  <c r="T21" i="3" s="1"/>
  <c r="AS117" i="1"/>
  <c r="S21" i="3" s="1"/>
  <c r="AR117" i="1"/>
  <c r="R21" i="3" s="1"/>
  <c r="AQ117" i="1"/>
  <c r="Q21" i="3" s="1"/>
  <c r="AP117" i="1"/>
  <c r="P21" i="3" s="1"/>
  <c r="AO117" i="1"/>
  <c r="O21" i="3" s="1"/>
  <c r="AN117" i="1"/>
  <c r="N21" i="3" s="1"/>
  <c r="AM117" i="1"/>
  <c r="M21" i="3" s="1"/>
  <c r="AL117" i="1"/>
  <c r="L21" i="3" s="1"/>
  <c r="AK117" i="1"/>
  <c r="K21" i="3" s="1"/>
  <c r="AJ117" i="1"/>
  <c r="J21" i="3" s="1"/>
  <c r="AI117" i="1"/>
  <c r="I21" i="3" s="1"/>
  <c r="AH117" i="1"/>
  <c r="H21" i="3" s="1"/>
  <c r="AG117" i="1"/>
  <c r="G21" i="3" s="1"/>
  <c r="AF117" i="1"/>
  <c r="F21" i="3" s="1"/>
  <c r="AE117" i="1"/>
  <c r="E21" i="3" s="1"/>
  <c r="AD117" i="1"/>
  <c r="D21" i="3" s="1"/>
  <c r="AC117" i="1"/>
  <c r="C21" i="3" s="1"/>
  <c r="AB117" i="1"/>
  <c r="B21" i="3" s="1"/>
  <c r="AU110" i="1"/>
  <c r="U20" i="3" s="1"/>
  <c r="AT110" i="1"/>
  <c r="T20" i="3" s="1"/>
  <c r="AS110" i="1"/>
  <c r="S20" i="3" s="1"/>
  <c r="AR110" i="1"/>
  <c r="R20" i="3" s="1"/>
  <c r="AQ110" i="1"/>
  <c r="Q20" i="3" s="1"/>
  <c r="AP110" i="1"/>
  <c r="P20" i="3" s="1"/>
  <c r="AO110" i="1"/>
  <c r="O20" i="3" s="1"/>
  <c r="AN110" i="1"/>
  <c r="AM110" i="1"/>
  <c r="M20" i="3" s="1"/>
  <c r="AL110" i="1"/>
  <c r="L20" i="3" s="1"/>
  <c r="AK110" i="1"/>
  <c r="K20" i="3" s="1"/>
  <c r="AJ110" i="1"/>
  <c r="J20" i="3" s="1"/>
  <c r="AI110" i="1"/>
  <c r="I20" i="3" s="1"/>
  <c r="AH110" i="1"/>
  <c r="H20" i="3" s="1"/>
  <c r="AG110" i="1"/>
  <c r="G20" i="3" s="1"/>
  <c r="AF110" i="1"/>
  <c r="F20" i="3" s="1"/>
  <c r="AE110" i="1"/>
  <c r="E20" i="3" s="1"/>
  <c r="AD110" i="1"/>
  <c r="D20" i="3" s="1"/>
  <c r="AC110" i="1"/>
  <c r="C20" i="3" s="1"/>
  <c r="AB110" i="1"/>
  <c r="B20" i="3" s="1"/>
  <c r="AU103" i="1"/>
  <c r="U19" i="3" s="1"/>
  <c r="AT103" i="1"/>
  <c r="T19" i="3" s="1"/>
  <c r="AS103" i="1"/>
  <c r="S19" i="3" s="1"/>
  <c r="AR103" i="1"/>
  <c r="R19" i="3" s="1"/>
  <c r="AQ103" i="1"/>
  <c r="Q19" i="3" s="1"/>
  <c r="AP103" i="1"/>
  <c r="P19" i="3" s="1"/>
  <c r="AO103" i="1"/>
  <c r="O19" i="3" s="1"/>
  <c r="AN103" i="1"/>
  <c r="N19" i="3" s="1"/>
  <c r="AM103" i="1"/>
  <c r="M19" i="3" s="1"/>
  <c r="AL103" i="1"/>
  <c r="L19" i="3" s="1"/>
  <c r="AK103" i="1"/>
  <c r="K19" i="3" s="1"/>
  <c r="AJ103" i="1"/>
  <c r="J19" i="3" s="1"/>
  <c r="AI103" i="1"/>
  <c r="I19" i="3" s="1"/>
  <c r="AH103" i="1"/>
  <c r="H19" i="3" s="1"/>
  <c r="AG103" i="1"/>
  <c r="G19" i="3" s="1"/>
  <c r="AF103" i="1"/>
  <c r="F19" i="3" s="1"/>
  <c r="AE103" i="1"/>
  <c r="E19" i="3" s="1"/>
  <c r="AD103" i="1"/>
  <c r="D19" i="3" s="1"/>
  <c r="AC103" i="1"/>
  <c r="C19" i="3" s="1"/>
  <c r="AB103" i="1"/>
  <c r="AU96" i="1"/>
  <c r="U18" i="3" s="1"/>
  <c r="AT96" i="1"/>
  <c r="T18" i="3" s="1"/>
  <c r="AS96" i="1"/>
  <c r="S18" i="3" s="1"/>
  <c r="AR96" i="1"/>
  <c r="R18" i="3" s="1"/>
  <c r="AQ96" i="1"/>
  <c r="Q18" i="3" s="1"/>
  <c r="AP96" i="1"/>
  <c r="P18" i="3" s="1"/>
  <c r="AO96" i="1"/>
  <c r="O18" i="3" s="1"/>
  <c r="AN96" i="1"/>
  <c r="N18" i="3" s="1"/>
  <c r="AM96" i="1"/>
  <c r="M18" i="3" s="1"/>
  <c r="AL96" i="1"/>
  <c r="L18" i="3" s="1"/>
  <c r="AK96" i="1"/>
  <c r="K18" i="3" s="1"/>
  <c r="AJ96" i="1"/>
  <c r="AI96" i="1"/>
  <c r="I18" i="3" s="1"/>
  <c r="AH96" i="1"/>
  <c r="H18" i="3" s="1"/>
  <c r="AG96" i="1"/>
  <c r="G18" i="3" s="1"/>
  <c r="AF96" i="1"/>
  <c r="F18" i="3" s="1"/>
  <c r="AE96" i="1"/>
  <c r="E18" i="3" s="1"/>
  <c r="AD96" i="1"/>
  <c r="D18" i="3" s="1"/>
  <c r="AC96" i="1"/>
  <c r="C18" i="3" s="1"/>
  <c r="AB96" i="1"/>
  <c r="B18" i="3" s="1"/>
  <c r="AU89" i="1"/>
  <c r="U17" i="3" s="1"/>
  <c r="AT89" i="1"/>
  <c r="T17" i="3" s="1"/>
  <c r="AS89" i="1"/>
  <c r="S17" i="3" s="1"/>
  <c r="AR89" i="1"/>
  <c r="R17" i="3" s="1"/>
  <c r="AQ89" i="1"/>
  <c r="Q17" i="3" s="1"/>
  <c r="AP89" i="1"/>
  <c r="P17" i="3" s="1"/>
  <c r="AO89" i="1"/>
  <c r="O17" i="3" s="1"/>
  <c r="AN89" i="1"/>
  <c r="N17" i="3" s="1"/>
  <c r="AM89" i="1"/>
  <c r="M17" i="3" s="1"/>
  <c r="AL89" i="1"/>
  <c r="L17" i="3" s="1"/>
  <c r="AK89" i="1"/>
  <c r="K17" i="3" s="1"/>
  <c r="AJ89" i="1"/>
  <c r="J17" i="3" s="1"/>
  <c r="AI89" i="1"/>
  <c r="I17" i="3" s="1"/>
  <c r="AH89" i="1"/>
  <c r="H17" i="3" s="1"/>
  <c r="AG89" i="1"/>
  <c r="G17" i="3" s="1"/>
  <c r="AF89" i="1"/>
  <c r="F17" i="3" s="1"/>
  <c r="AE89" i="1"/>
  <c r="E17" i="3" s="1"/>
  <c r="AD89" i="1"/>
  <c r="D17" i="3" s="1"/>
  <c r="AC89" i="1"/>
  <c r="C17" i="3" s="1"/>
  <c r="AB89" i="1"/>
  <c r="B17" i="3" s="1"/>
  <c r="AU82" i="1"/>
  <c r="U16" i="3" s="1"/>
  <c r="AT82" i="1"/>
  <c r="T16" i="3" s="1"/>
  <c r="AS82" i="1"/>
  <c r="S16" i="3" s="1"/>
  <c r="AR82" i="1"/>
  <c r="R16" i="3" s="1"/>
  <c r="AQ82" i="1"/>
  <c r="Q16" i="3" s="1"/>
  <c r="AP82" i="1"/>
  <c r="P16" i="3" s="1"/>
  <c r="AO82" i="1"/>
  <c r="O16" i="3" s="1"/>
  <c r="AN82" i="1"/>
  <c r="N16" i="3" s="1"/>
  <c r="AM82" i="1"/>
  <c r="M16" i="3" s="1"/>
  <c r="AL82" i="1"/>
  <c r="L16" i="3" s="1"/>
  <c r="AK82" i="1"/>
  <c r="K16" i="3" s="1"/>
  <c r="AJ82" i="1"/>
  <c r="J16" i="3" s="1"/>
  <c r="AI82" i="1"/>
  <c r="I16" i="3" s="1"/>
  <c r="AH82" i="1"/>
  <c r="H16" i="3" s="1"/>
  <c r="AG82" i="1"/>
  <c r="AF82" i="1"/>
  <c r="F16" i="3" s="1"/>
  <c r="AE82" i="1"/>
  <c r="E16" i="3" s="1"/>
  <c r="AD82" i="1"/>
  <c r="D16" i="3" s="1"/>
  <c r="AC82" i="1"/>
  <c r="C16" i="3" s="1"/>
  <c r="AB82" i="1"/>
  <c r="B16" i="3" s="1"/>
  <c r="AU75" i="1"/>
  <c r="U15" i="3" s="1"/>
  <c r="AT75" i="1"/>
  <c r="T15" i="3" s="1"/>
  <c r="AS75" i="1"/>
  <c r="S15" i="3" s="1"/>
  <c r="AR75" i="1"/>
  <c r="R15" i="3" s="1"/>
  <c r="AQ75" i="1"/>
  <c r="Q15" i="3" s="1"/>
  <c r="AP75" i="1"/>
  <c r="P15" i="3" s="1"/>
  <c r="AO75" i="1"/>
  <c r="O15" i="3" s="1"/>
  <c r="AN75" i="1"/>
  <c r="N15" i="3" s="1"/>
  <c r="AM75" i="1"/>
  <c r="M15" i="3" s="1"/>
  <c r="AL75" i="1"/>
  <c r="L15" i="3" s="1"/>
  <c r="AK75" i="1"/>
  <c r="K15" i="3" s="1"/>
  <c r="AJ75" i="1"/>
  <c r="J15" i="3" s="1"/>
  <c r="AI75" i="1"/>
  <c r="I15" i="3" s="1"/>
  <c r="AH75" i="1"/>
  <c r="H15" i="3" s="1"/>
  <c r="AG75" i="1"/>
  <c r="G15" i="3" s="1"/>
  <c r="AF75" i="1"/>
  <c r="F15" i="3" s="1"/>
  <c r="AE75" i="1"/>
  <c r="E15" i="3" s="1"/>
  <c r="AD75" i="1"/>
  <c r="D15" i="3" s="1"/>
  <c r="AC75" i="1"/>
  <c r="C15" i="3" s="1"/>
  <c r="AB75" i="1"/>
  <c r="B15" i="3" s="1"/>
  <c r="AU68" i="1"/>
  <c r="U14" i="3" s="1"/>
  <c r="AT68" i="1"/>
  <c r="T14" i="3" s="1"/>
  <c r="AS68" i="1"/>
  <c r="S14" i="3" s="1"/>
  <c r="AR68" i="1"/>
  <c r="R14" i="3" s="1"/>
  <c r="AQ68" i="1"/>
  <c r="Q14" i="3" s="1"/>
  <c r="AP68" i="1"/>
  <c r="P14" i="3" s="1"/>
  <c r="AO68" i="1"/>
  <c r="O14" i="3" s="1"/>
  <c r="AN68" i="1"/>
  <c r="N14" i="3" s="1"/>
  <c r="AM68" i="1"/>
  <c r="M14" i="3" s="1"/>
  <c r="AL68" i="1"/>
  <c r="L14" i="3" s="1"/>
  <c r="AK68" i="1"/>
  <c r="K14" i="3" s="1"/>
  <c r="AJ68" i="1"/>
  <c r="J14" i="3" s="1"/>
  <c r="AI68" i="1"/>
  <c r="I14" i="3" s="1"/>
  <c r="AH68" i="1"/>
  <c r="H14" i="3" s="1"/>
  <c r="AG68" i="1"/>
  <c r="G14" i="3" s="1"/>
  <c r="AF68" i="1"/>
  <c r="F14" i="3" s="1"/>
  <c r="AE68" i="1"/>
  <c r="E14" i="3" s="1"/>
  <c r="AD68" i="1"/>
  <c r="D14" i="3" s="1"/>
  <c r="AC68" i="1"/>
  <c r="C14" i="3" s="1"/>
  <c r="AB68" i="1"/>
  <c r="B14" i="3" s="1"/>
  <c r="AU61" i="1"/>
  <c r="U13" i="3" s="1"/>
  <c r="AT61" i="1"/>
  <c r="T13" i="3" s="1"/>
  <c r="AS61" i="1"/>
  <c r="S13" i="3" s="1"/>
  <c r="AR61" i="1"/>
  <c r="R13" i="3" s="1"/>
  <c r="AQ61" i="1"/>
  <c r="Q13" i="3" s="1"/>
  <c r="AP61" i="1"/>
  <c r="P13" i="3" s="1"/>
  <c r="AO61" i="1"/>
  <c r="O13" i="3" s="1"/>
  <c r="AN61" i="1"/>
  <c r="N13" i="3" s="1"/>
  <c r="AM61" i="1"/>
  <c r="M13" i="3" s="1"/>
  <c r="AL61" i="1"/>
  <c r="L13" i="3" s="1"/>
  <c r="AK61" i="1"/>
  <c r="K13" i="3" s="1"/>
  <c r="AJ61" i="1"/>
  <c r="J13" i="3" s="1"/>
  <c r="AI61" i="1"/>
  <c r="I13" i="3" s="1"/>
  <c r="AH61" i="1"/>
  <c r="H13" i="3" s="1"/>
  <c r="AG61" i="1"/>
  <c r="G13" i="3" s="1"/>
  <c r="AF61" i="1"/>
  <c r="F13" i="3" s="1"/>
  <c r="AE61" i="1"/>
  <c r="E13" i="3" s="1"/>
  <c r="AD61" i="1"/>
  <c r="D13" i="3" s="1"/>
  <c r="AC61" i="1"/>
  <c r="C13" i="3" s="1"/>
  <c r="AB61" i="1"/>
  <c r="B13" i="3" s="1"/>
  <c r="AU54" i="1"/>
  <c r="U12" i="3" s="1"/>
  <c r="AT54" i="1"/>
  <c r="T12" i="3" s="1"/>
  <c r="AS54" i="1"/>
  <c r="S12" i="3" s="1"/>
  <c r="AR54" i="1"/>
  <c r="R12" i="3" s="1"/>
  <c r="AQ54" i="1"/>
  <c r="Q12" i="3" s="1"/>
  <c r="AP54" i="1"/>
  <c r="P12" i="3" s="1"/>
  <c r="AO54" i="1"/>
  <c r="O12" i="3" s="1"/>
  <c r="AN54" i="1"/>
  <c r="N12" i="3" s="1"/>
  <c r="AM54" i="1"/>
  <c r="M12" i="3" s="1"/>
  <c r="AL54" i="1"/>
  <c r="L12" i="3" s="1"/>
  <c r="AK54" i="1"/>
  <c r="K12" i="3" s="1"/>
  <c r="AJ54" i="1"/>
  <c r="J12" i="3" s="1"/>
  <c r="AI54" i="1"/>
  <c r="I12" i="3" s="1"/>
  <c r="AH54" i="1"/>
  <c r="H12" i="3" s="1"/>
  <c r="AG54" i="1"/>
  <c r="G12" i="3" s="1"/>
  <c r="AF54" i="1"/>
  <c r="F12" i="3" s="1"/>
  <c r="AE54" i="1"/>
  <c r="E12" i="3" s="1"/>
  <c r="AD54" i="1"/>
  <c r="D12" i="3" s="1"/>
  <c r="AC54" i="1"/>
  <c r="C12" i="3" s="1"/>
  <c r="AB54" i="1"/>
  <c r="B12" i="3" s="1"/>
  <c r="AU47" i="1"/>
  <c r="U11" i="3" s="1"/>
  <c r="AT47" i="1"/>
  <c r="T11" i="3" s="1"/>
  <c r="AS47" i="1"/>
  <c r="S11" i="3" s="1"/>
  <c r="AR47" i="1"/>
  <c r="R11" i="3" s="1"/>
  <c r="AQ47" i="1"/>
  <c r="Q11" i="3" s="1"/>
  <c r="AP47" i="1"/>
  <c r="P11" i="3" s="1"/>
  <c r="AO47" i="1"/>
  <c r="O11" i="3" s="1"/>
  <c r="AN47" i="1"/>
  <c r="N11" i="3" s="1"/>
  <c r="AM47" i="1"/>
  <c r="M11" i="3" s="1"/>
  <c r="AL47" i="1"/>
  <c r="L11" i="3" s="1"/>
  <c r="AK47" i="1"/>
  <c r="K11" i="3" s="1"/>
  <c r="AJ47" i="1"/>
  <c r="J11" i="3" s="1"/>
  <c r="AI47" i="1"/>
  <c r="I11" i="3" s="1"/>
  <c r="AH47" i="1"/>
  <c r="H11" i="3" s="1"/>
  <c r="AG47" i="1"/>
  <c r="G11" i="3" s="1"/>
  <c r="AF47" i="1"/>
  <c r="F11" i="3" s="1"/>
  <c r="AE47" i="1"/>
  <c r="E11" i="3" s="1"/>
  <c r="AD47" i="1"/>
  <c r="D11" i="3" s="1"/>
  <c r="AC47" i="1"/>
  <c r="C11" i="3" s="1"/>
  <c r="AB47" i="1"/>
  <c r="B11" i="3" s="1"/>
  <c r="AU40" i="1"/>
  <c r="U10" i="3" s="1"/>
  <c r="AT40" i="1"/>
  <c r="T10" i="3" s="1"/>
  <c r="AS40" i="1"/>
  <c r="S10" i="3" s="1"/>
  <c r="AR40" i="1"/>
  <c r="R10" i="3" s="1"/>
  <c r="AQ40" i="1"/>
  <c r="Q10" i="3" s="1"/>
  <c r="AP40" i="1"/>
  <c r="P10" i="3" s="1"/>
  <c r="AO40" i="1"/>
  <c r="O10" i="3" s="1"/>
  <c r="AN40" i="1"/>
  <c r="N10" i="3" s="1"/>
  <c r="AM40" i="1"/>
  <c r="M10" i="3" s="1"/>
  <c r="AL40" i="1"/>
  <c r="L10" i="3" s="1"/>
  <c r="AK40" i="1"/>
  <c r="K10" i="3" s="1"/>
  <c r="AJ40" i="1"/>
  <c r="J10" i="3" s="1"/>
  <c r="AI40" i="1"/>
  <c r="I10" i="3" s="1"/>
  <c r="AH40" i="1"/>
  <c r="H10" i="3" s="1"/>
  <c r="AG40" i="1"/>
  <c r="G10" i="3" s="1"/>
  <c r="AF40" i="1"/>
  <c r="F10" i="3" s="1"/>
  <c r="AE40" i="1"/>
  <c r="E10" i="3" s="1"/>
  <c r="AD40" i="1"/>
  <c r="D10" i="3" s="1"/>
  <c r="AC40" i="1"/>
  <c r="C10" i="3" s="1"/>
  <c r="AB40" i="1"/>
  <c r="B10" i="3" s="1"/>
  <c r="AU33" i="1"/>
  <c r="U9" i="3" s="1"/>
  <c r="AT33" i="1"/>
  <c r="T9" i="3" s="1"/>
  <c r="AS33" i="1"/>
  <c r="S9" i="3" s="1"/>
  <c r="AR33" i="1"/>
  <c r="R9" i="3" s="1"/>
  <c r="AQ33" i="1"/>
  <c r="Q9" i="3" s="1"/>
  <c r="AP33" i="1"/>
  <c r="P9" i="3" s="1"/>
  <c r="AO33" i="1"/>
  <c r="O9" i="3" s="1"/>
  <c r="AN33" i="1"/>
  <c r="N9" i="3" s="1"/>
  <c r="AM33" i="1"/>
  <c r="M9" i="3" s="1"/>
  <c r="AL33" i="1"/>
  <c r="L9" i="3" s="1"/>
  <c r="AK33" i="1"/>
  <c r="K9" i="3" s="1"/>
  <c r="AJ33" i="1"/>
  <c r="J9" i="3" s="1"/>
  <c r="AI33" i="1"/>
  <c r="I9" i="3" s="1"/>
  <c r="AH33" i="1"/>
  <c r="H9" i="3" s="1"/>
  <c r="AG33" i="1"/>
  <c r="G9" i="3" s="1"/>
  <c r="AF33" i="1"/>
  <c r="F9" i="3" s="1"/>
  <c r="AE33" i="1"/>
  <c r="E9" i="3" s="1"/>
  <c r="AD33" i="1"/>
  <c r="D9" i="3" s="1"/>
  <c r="AC33" i="1"/>
  <c r="C9" i="3" s="1"/>
  <c r="AB33" i="1"/>
  <c r="B9" i="3" s="1"/>
  <c r="AU26" i="1"/>
  <c r="U8" i="3" s="1"/>
  <c r="AT26" i="1"/>
  <c r="T8" i="3" s="1"/>
  <c r="AS26" i="1"/>
  <c r="S8" i="3" s="1"/>
  <c r="AR26" i="1"/>
  <c r="R8" i="3" s="1"/>
  <c r="AQ26" i="1"/>
  <c r="Q8" i="3" s="1"/>
  <c r="AP26" i="1"/>
  <c r="P8" i="3" s="1"/>
  <c r="AO26" i="1"/>
  <c r="O8" i="3" s="1"/>
  <c r="AN26" i="1"/>
  <c r="N8" i="3" s="1"/>
  <c r="AM26" i="1"/>
  <c r="M8" i="3" s="1"/>
  <c r="AL26" i="1"/>
  <c r="L8" i="3" s="1"/>
  <c r="AK26" i="1"/>
  <c r="K8" i="3" s="1"/>
  <c r="AJ26" i="1"/>
  <c r="J8" i="3" s="1"/>
  <c r="AI26" i="1"/>
  <c r="I8" i="3" s="1"/>
  <c r="AH26" i="1"/>
  <c r="H8" i="3" s="1"/>
  <c r="AG26" i="1"/>
  <c r="G8" i="3" s="1"/>
  <c r="AF26" i="1"/>
  <c r="F8" i="3" s="1"/>
  <c r="AE26" i="1"/>
  <c r="E8" i="3" s="1"/>
  <c r="AD26" i="1"/>
  <c r="D8" i="3" s="1"/>
  <c r="AC26" i="1"/>
  <c r="C8" i="3" s="1"/>
  <c r="AB26" i="1"/>
  <c r="B8" i="3" s="1"/>
  <c r="AU19" i="1"/>
  <c r="U7" i="3" s="1"/>
  <c r="AT19" i="1"/>
  <c r="T7" i="3" s="1"/>
  <c r="AS19" i="1"/>
  <c r="S7" i="3" s="1"/>
  <c r="AR19" i="1"/>
  <c r="R7" i="3" s="1"/>
  <c r="AQ19" i="1"/>
  <c r="Q7" i="3" s="1"/>
  <c r="AP19" i="1"/>
  <c r="P7" i="3" s="1"/>
  <c r="AO19" i="1"/>
  <c r="O7" i="3" s="1"/>
  <c r="AN19" i="1"/>
  <c r="N7" i="3" s="1"/>
  <c r="AM19" i="1"/>
  <c r="M7" i="3" s="1"/>
  <c r="AL19" i="1"/>
  <c r="L7" i="3" s="1"/>
  <c r="AK19" i="1"/>
  <c r="K7" i="3" s="1"/>
  <c r="AJ19" i="1"/>
  <c r="J7" i="3" s="1"/>
  <c r="AI19" i="1"/>
  <c r="I7" i="3" s="1"/>
  <c r="AH19" i="1"/>
  <c r="H7" i="3" s="1"/>
  <c r="AG19" i="1"/>
  <c r="G7" i="3" s="1"/>
  <c r="AF19" i="1"/>
  <c r="F7" i="3" s="1"/>
  <c r="AE19" i="1"/>
  <c r="E7" i="3" s="1"/>
  <c r="AD19" i="1"/>
  <c r="D7" i="3" s="1"/>
  <c r="AC19" i="1"/>
  <c r="C7" i="3" s="1"/>
  <c r="AB19" i="1"/>
  <c r="B7" i="3" s="1"/>
  <c r="AU12" i="1"/>
  <c r="U6" i="3" s="1"/>
  <c r="AT12" i="1"/>
  <c r="T6" i="3" s="1"/>
  <c r="AS12" i="1"/>
  <c r="S6" i="3" s="1"/>
  <c r="AR12" i="1"/>
  <c r="R6" i="3" s="1"/>
  <c r="AQ12" i="1"/>
  <c r="Q6" i="3" s="1"/>
  <c r="AP12" i="1"/>
  <c r="P6" i="3" s="1"/>
  <c r="AO12" i="1"/>
  <c r="O6" i="3" s="1"/>
  <c r="AN12" i="1"/>
  <c r="N6" i="3" s="1"/>
  <c r="AM12" i="1"/>
  <c r="M6" i="3" s="1"/>
  <c r="AL12" i="1"/>
  <c r="L6" i="3" s="1"/>
  <c r="AK12" i="1"/>
  <c r="K6" i="3" s="1"/>
  <c r="AJ12" i="1"/>
  <c r="J6" i="3" s="1"/>
  <c r="AI12" i="1"/>
  <c r="I6" i="3" s="1"/>
  <c r="AH12" i="1"/>
  <c r="AG12" i="1"/>
  <c r="G6" i="3" s="1"/>
  <c r="AF12" i="1"/>
  <c r="F6" i="3" s="1"/>
  <c r="AE12" i="1"/>
  <c r="E6" i="3" s="1"/>
  <c r="AD12" i="1"/>
  <c r="D6" i="3" s="1"/>
  <c r="AC12" i="1"/>
  <c r="C6" i="3" s="1"/>
  <c r="AB12" i="1"/>
  <c r="B6" i="3" s="1"/>
  <c r="AU5" i="1"/>
  <c r="U5" i="3" s="1"/>
  <c r="AT5" i="1"/>
  <c r="T5" i="3" s="1"/>
  <c r="AS5" i="1"/>
  <c r="S5" i="3" s="1"/>
  <c r="AR5" i="1"/>
  <c r="R5" i="3" s="1"/>
  <c r="AQ5" i="1"/>
  <c r="Q5" i="3" s="1"/>
  <c r="AP5" i="1"/>
  <c r="P5" i="3" s="1"/>
  <c r="AO5" i="1"/>
  <c r="AN5" i="1"/>
  <c r="N5" i="3" s="1"/>
  <c r="AM5" i="1"/>
  <c r="M5" i="3" s="1"/>
  <c r="AL5" i="1"/>
  <c r="L5" i="3" s="1"/>
  <c r="AK5" i="1"/>
  <c r="K5" i="3" s="1"/>
  <c r="AJ5" i="1"/>
  <c r="J5" i="3" s="1"/>
  <c r="AI5" i="1"/>
  <c r="I5" i="3" s="1"/>
  <c r="AH5" i="1"/>
  <c r="H5" i="3" s="1"/>
  <c r="AG5" i="1"/>
  <c r="G5" i="3" s="1"/>
  <c r="AF5" i="1"/>
  <c r="F5" i="3" s="1"/>
  <c r="AE5" i="1"/>
  <c r="E5" i="3" s="1"/>
  <c r="AD5" i="1"/>
  <c r="D5" i="3" s="1"/>
  <c r="AC5" i="1"/>
  <c r="AB5" i="1"/>
  <c r="B5" i="3" s="1"/>
  <c r="X158" i="1"/>
  <c r="X157" i="1"/>
  <c r="X156" i="1"/>
  <c r="X155" i="1"/>
  <c r="X154" i="1"/>
  <c r="X153" i="1"/>
  <c r="X151" i="1"/>
  <c r="X150" i="1"/>
  <c r="X149" i="1"/>
  <c r="X148" i="1"/>
  <c r="X147" i="1"/>
  <c r="X146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X95" i="1"/>
  <c r="X94" i="1"/>
  <c r="X93" i="1"/>
  <c r="X92" i="1"/>
  <c r="X91" i="1"/>
  <c r="X90" i="1"/>
  <c r="X88" i="1"/>
  <c r="X87" i="1"/>
  <c r="X86" i="1"/>
  <c r="X85" i="1"/>
  <c r="X84" i="1"/>
  <c r="X83" i="1"/>
  <c r="X81" i="1"/>
  <c r="X80" i="1"/>
  <c r="X79" i="1"/>
  <c r="X78" i="1"/>
  <c r="X77" i="1"/>
  <c r="X76" i="1"/>
  <c r="X74" i="1"/>
  <c r="X73" i="1"/>
  <c r="X72" i="1"/>
  <c r="X71" i="1"/>
  <c r="X70" i="1"/>
  <c r="X69" i="1"/>
  <c r="X67" i="1"/>
  <c r="X66" i="1"/>
  <c r="X65" i="1"/>
  <c r="X64" i="1"/>
  <c r="X63" i="1"/>
  <c r="X62" i="1"/>
  <c r="X60" i="1"/>
  <c r="X59" i="1"/>
  <c r="X58" i="1"/>
  <c r="X57" i="1"/>
  <c r="X56" i="1"/>
  <c r="X55" i="1"/>
  <c r="X53" i="1"/>
  <c r="X52" i="1"/>
  <c r="X51" i="1"/>
  <c r="X50" i="1"/>
  <c r="X49" i="1"/>
  <c r="X48" i="1"/>
  <c r="X46" i="1"/>
  <c r="X45" i="1"/>
  <c r="X44" i="1"/>
  <c r="X43" i="1"/>
  <c r="X42" i="1"/>
  <c r="X41" i="1"/>
  <c r="X39" i="1"/>
  <c r="X38" i="1"/>
  <c r="X37" i="1"/>
  <c r="X36" i="1"/>
  <c r="X35" i="1"/>
  <c r="X34" i="1"/>
  <c r="X32" i="1"/>
  <c r="X31" i="1"/>
  <c r="X30" i="1"/>
  <c r="X29" i="1"/>
  <c r="X28" i="1"/>
  <c r="X27" i="1"/>
  <c r="X25" i="1"/>
  <c r="X24" i="1"/>
  <c r="X23" i="1"/>
  <c r="X22" i="1"/>
  <c r="X21" i="1"/>
  <c r="X20" i="1"/>
  <c r="X18" i="1"/>
  <c r="X17" i="1"/>
  <c r="X16" i="1"/>
  <c r="X15" i="1"/>
  <c r="X14" i="1"/>
  <c r="X13" i="1"/>
  <c r="X11" i="1"/>
  <c r="X10" i="1"/>
  <c r="X9" i="1"/>
  <c r="X8" i="1"/>
  <c r="X7" i="1"/>
  <c r="X6" i="1"/>
  <c r="U158" i="1"/>
  <c r="U157" i="1"/>
  <c r="U156" i="1"/>
  <c r="U155" i="1"/>
  <c r="U154" i="1"/>
  <c r="U153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U95" i="1"/>
  <c r="U94" i="1"/>
  <c r="U93" i="1"/>
  <c r="U92" i="1"/>
  <c r="U91" i="1"/>
  <c r="U90" i="1"/>
  <c r="U88" i="1"/>
  <c r="U87" i="1"/>
  <c r="U86" i="1"/>
  <c r="U85" i="1"/>
  <c r="U84" i="1"/>
  <c r="U83" i="1"/>
  <c r="U81" i="1"/>
  <c r="U80" i="1"/>
  <c r="U79" i="1"/>
  <c r="U78" i="1"/>
  <c r="U77" i="1"/>
  <c r="U76" i="1"/>
  <c r="U74" i="1"/>
  <c r="U73" i="1"/>
  <c r="U72" i="1"/>
  <c r="U71" i="1"/>
  <c r="U70" i="1"/>
  <c r="U69" i="1"/>
  <c r="U67" i="1"/>
  <c r="U66" i="1"/>
  <c r="U65" i="1"/>
  <c r="U64" i="1"/>
  <c r="U63" i="1"/>
  <c r="U62" i="1"/>
  <c r="U60" i="1"/>
  <c r="U59" i="1"/>
  <c r="U58" i="1"/>
  <c r="U57" i="1"/>
  <c r="U56" i="1"/>
  <c r="U55" i="1"/>
  <c r="U53" i="1"/>
  <c r="U52" i="1"/>
  <c r="U51" i="1"/>
  <c r="U50" i="1"/>
  <c r="U49" i="1"/>
  <c r="U48" i="1"/>
  <c r="U46" i="1"/>
  <c r="U45" i="1"/>
  <c r="U44" i="1"/>
  <c r="U43" i="1"/>
  <c r="U42" i="1"/>
  <c r="U41" i="1"/>
  <c r="U39" i="1"/>
  <c r="U38" i="1"/>
  <c r="U37" i="1"/>
  <c r="U36" i="1"/>
  <c r="U35" i="1"/>
  <c r="U34" i="1"/>
  <c r="U32" i="1"/>
  <c r="U31" i="1"/>
  <c r="U30" i="1"/>
  <c r="U29" i="1"/>
  <c r="U28" i="1"/>
  <c r="U27" i="1"/>
  <c r="U25" i="1"/>
  <c r="U24" i="1"/>
  <c r="U23" i="1"/>
  <c r="U22" i="1"/>
  <c r="U21" i="1"/>
  <c r="U20" i="1"/>
  <c r="U18" i="1"/>
  <c r="U17" i="1"/>
  <c r="U16" i="1"/>
  <c r="U15" i="1"/>
  <c r="U14" i="1"/>
  <c r="U13" i="1"/>
  <c r="U11" i="1"/>
  <c r="U10" i="1"/>
  <c r="U9" i="1"/>
  <c r="U8" i="1"/>
  <c r="U7" i="1"/>
  <c r="U6" i="1"/>
  <c r="R158" i="1"/>
  <c r="R157" i="1"/>
  <c r="R156" i="1"/>
  <c r="R155" i="1"/>
  <c r="R154" i="1"/>
  <c r="R153" i="1"/>
  <c r="R151" i="1"/>
  <c r="R150" i="1"/>
  <c r="R149" i="1"/>
  <c r="R148" i="1"/>
  <c r="R147" i="1"/>
  <c r="R146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R95" i="1"/>
  <c r="R94" i="1"/>
  <c r="R93" i="1"/>
  <c r="R92" i="1"/>
  <c r="R91" i="1"/>
  <c r="R90" i="1"/>
  <c r="R88" i="1"/>
  <c r="R87" i="1"/>
  <c r="R86" i="1"/>
  <c r="R85" i="1"/>
  <c r="R84" i="1"/>
  <c r="R83" i="1"/>
  <c r="R81" i="1"/>
  <c r="R80" i="1"/>
  <c r="R79" i="1"/>
  <c r="R78" i="1"/>
  <c r="R77" i="1"/>
  <c r="R76" i="1"/>
  <c r="R74" i="1"/>
  <c r="R73" i="1"/>
  <c r="R72" i="1"/>
  <c r="R71" i="1"/>
  <c r="R70" i="1"/>
  <c r="R69" i="1"/>
  <c r="R67" i="1"/>
  <c r="R66" i="1"/>
  <c r="R65" i="1"/>
  <c r="R64" i="1"/>
  <c r="R63" i="1"/>
  <c r="R62" i="1"/>
  <c r="R60" i="1"/>
  <c r="R59" i="1"/>
  <c r="R58" i="1"/>
  <c r="R57" i="1"/>
  <c r="R56" i="1"/>
  <c r="R55" i="1"/>
  <c r="R53" i="1"/>
  <c r="R52" i="1"/>
  <c r="R51" i="1"/>
  <c r="R50" i="1"/>
  <c r="R49" i="1"/>
  <c r="R48" i="1"/>
  <c r="R46" i="1"/>
  <c r="R45" i="1"/>
  <c r="R44" i="1"/>
  <c r="R43" i="1"/>
  <c r="R42" i="1"/>
  <c r="R41" i="1"/>
  <c r="R39" i="1"/>
  <c r="R38" i="1"/>
  <c r="R37" i="1"/>
  <c r="R36" i="1"/>
  <c r="R35" i="1"/>
  <c r="R34" i="1"/>
  <c r="R32" i="1"/>
  <c r="R31" i="1"/>
  <c r="R30" i="1"/>
  <c r="R29" i="1"/>
  <c r="R28" i="1"/>
  <c r="R27" i="1"/>
  <c r="R25" i="1"/>
  <c r="R24" i="1"/>
  <c r="R23" i="1"/>
  <c r="R22" i="1"/>
  <c r="R21" i="1"/>
  <c r="R20" i="1"/>
  <c r="R18" i="1"/>
  <c r="R17" i="1"/>
  <c r="R16" i="1"/>
  <c r="R15" i="1"/>
  <c r="R14" i="1"/>
  <c r="R13" i="1"/>
  <c r="R11" i="1"/>
  <c r="R10" i="1"/>
  <c r="R9" i="1"/>
  <c r="R8" i="1"/>
  <c r="R7" i="1"/>
  <c r="R6" i="1"/>
  <c r="O158" i="1"/>
  <c r="O157" i="1"/>
  <c r="O156" i="1"/>
  <c r="O155" i="1"/>
  <c r="O154" i="1"/>
  <c r="O153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5" i="1"/>
  <c r="O94" i="1"/>
  <c r="O93" i="1"/>
  <c r="O92" i="1"/>
  <c r="O91" i="1"/>
  <c r="O90" i="1"/>
  <c r="O88" i="1"/>
  <c r="O87" i="1"/>
  <c r="O86" i="1"/>
  <c r="O85" i="1"/>
  <c r="O84" i="1"/>
  <c r="O83" i="1"/>
  <c r="O81" i="1"/>
  <c r="O80" i="1"/>
  <c r="O79" i="1"/>
  <c r="O78" i="1"/>
  <c r="O77" i="1"/>
  <c r="O76" i="1"/>
  <c r="O74" i="1"/>
  <c r="O73" i="1"/>
  <c r="O72" i="1"/>
  <c r="O71" i="1"/>
  <c r="O70" i="1"/>
  <c r="O69" i="1"/>
  <c r="O67" i="1"/>
  <c r="O66" i="1"/>
  <c r="O65" i="1"/>
  <c r="O64" i="1"/>
  <c r="O63" i="1"/>
  <c r="O62" i="1"/>
  <c r="O60" i="1"/>
  <c r="O59" i="1"/>
  <c r="O58" i="1"/>
  <c r="O57" i="1"/>
  <c r="O56" i="1"/>
  <c r="O55" i="1"/>
  <c r="O53" i="1"/>
  <c r="O52" i="1"/>
  <c r="O51" i="1"/>
  <c r="O50" i="1"/>
  <c r="O49" i="1"/>
  <c r="O48" i="1"/>
  <c r="O46" i="1"/>
  <c r="O45" i="1"/>
  <c r="O44" i="1"/>
  <c r="O43" i="1"/>
  <c r="O42" i="1"/>
  <c r="O41" i="1"/>
  <c r="O39" i="1"/>
  <c r="O38" i="1"/>
  <c r="O37" i="1"/>
  <c r="O36" i="1"/>
  <c r="O35" i="1"/>
  <c r="O34" i="1"/>
  <c r="O32" i="1"/>
  <c r="O31" i="1"/>
  <c r="O30" i="1"/>
  <c r="O29" i="1"/>
  <c r="O28" i="1"/>
  <c r="O27" i="1"/>
  <c r="O25" i="1"/>
  <c r="O24" i="1"/>
  <c r="O23" i="1"/>
  <c r="O22" i="1"/>
  <c r="O21" i="1"/>
  <c r="O20" i="1"/>
  <c r="O18" i="1"/>
  <c r="O17" i="1"/>
  <c r="O16" i="1"/>
  <c r="O15" i="1"/>
  <c r="O14" i="1"/>
  <c r="O13" i="1"/>
  <c r="O11" i="1"/>
  <c r="O10" i="1"/>
  <c r="O9" i="1"/>
  <c r="O8" i="1"/>
  <c r="O7" i="1"/>
  <c r="O6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20" i="1"/>
  <c r="L21" i="1"/>
  <c r="L22" i="1"/>
  <c r="L23" i="1"/>
  <c r="L24" i="1"/>
  <c r="L25" i="1"/>
  <c r="L13" i="1"/>
  <c r="L14" i="1"/>
  <c r="L15" i="1"/>
  <c r="L16" i="1"/>
  <c r="L17" i="1"/>
  <c r="L18" i="1"/>
  <c r="L7" i="1"/>
  <c r="L8" i="1"/>
  <c r="L9" i="1"/>
  <c r="L10" i="1"/>
  <c r="L11" i="1"/>
  <c r="L6" i="1"/>
  <c r="AK119" i="2" l="1"/>
  <c r="AK117" i="2" s="1"/>
  <c r="AJ119" i="2"/>
  <c r="AI119" i="2"/>
  <c r="AH119" i="2"/>
  <c r="AH117" i="2" s="1"/>
  <c r="AF119" i="2"/>
  <c r="AF117" i="2"/>
  <c r="AG117" i="2" l="1"/>
  <c r="AG119" i="2"/>
  <c r="AL117" i="2"/>
  <c r="AL119" i="2"/>
  <c r="Z110" i="2" l="1"/>
  <c r="Y110" i="2"/>
  <c r="Z103" i="2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D138" i="2"/>
  <c r="AC138" i="2"/>
  <c r="AB138" i="2"/>
  <c r="AA138" i="2"/>
  <c r="Z138" i="2"/>
  <c r="Y138" i="2"/>
  <c r="X138" i="2"/>
  <c r="W138" i="2"/>
  <c r="AD131" i="2"/>
  <c r="AC131" i="2"/>
  <c r="AB131" i="2"/>
  <c r="AA131" i="2"/>
  <c r="Z131" i="2"/>
  <c r="Y131" i="2"/>
  <c r="X131" i="2"/>
  <c r="W131" i="2"/>
  <c r="AD124" i="2"/>
  <c r="AC124" i="2"/>
  <c r="AB124" i="2"/>
  <c r="AA124" i="2"/>
  <c r="Z124" i="2"/>
  <c r="Y124" i="2"/>
  <c r="X124" i="2"/>
  <c r="W124" i="2"/>
  <c r="AD117" i="2"/>
  <c r="AC117" i="2"/>
  <c r="AB117" i="2"/>
  <c r="AA117" i="2"/>
  <c r="Z117" i="2"/>
  <c r="Y117" i="2"/>
  <c r="X117" i="2"/>
  <c r="W117" i="2"/>
  <c r="AD110" i="2"/>
  <c r="AC110" i="2"/>
  <c r="AB110" i="2"/>
  <c r="AA110" i="2"/>
  <c r="X110" i="2"/>
  <c r="W110" i="2"/>
  <c r="AD103" i="2"/>
  <c r="AC103" i="2"/>
  <c r="AB103" i="2"/>
  <c r="AA103" i="2"/>
  <c r="Y103" i="2"/>
  <c r="X103" i="2"/>
  <c r="W103" i="2"/>
  <c r="AD96" i="2"/>
  <c r="AC96" i="2"/>
  <c r="AB96" i="2"/>
  <c r="AA96" i="2"/>
  <c r="Z96" i="2"/>
  <c r="Y96" i="2"/>
  <c r="X96" i="2"/>
  <c r="W96" i="2"/>
  <c r="AD89" i="2"/>
  <c r="AC89" i="2"/>
  <c r="AB89" i="2"/>
  <c r="AA89" i="2"/>
  <c r="Z89" i="2"/>
  <c r="Y89" i="2"/>
  <c r="X89" i="2"/>
  <c r="W89" i="2"/>
  <c r="AD82" i="2"/>
  <c r="AC82" i="2"/>
  <c r="AB82" i="2"/>
  <c r="AA82" i="2"/>
  <c r="Z82" i="2"/>
  <c r="Y82" i="2"/>
  <c r="X82" i="2"/>
  <c r="W82" i="2"/>
  <c r="AD75" i="2"/>
  <c r="AC75" i="2"/>
  <c r="AB75" i="2"/>
  <c r="AA75" i="2"/>
  <c r="Z75" i="2"/>
  <c r="Y75" i="2"/>
  <c r="X75" i="2"/>
  <c r="W75" i="2"/>
  <c r="AD68" i="2"/>
  <c r="AC68" i="2"/>
  <c r="AB68" i="2"/>
  <c r="AA68" i="2"/>
  <c r="Z68" i="2"/>
  <c r="Y68" i="2"/>
  <c r="X68" i="2"/>
  <c r="W68" i="2"/>
  <c r="AD61" i="2"/>
  <c r="AC61" i="2"/>
  <c r="AB61" i="2"/>
  <c r="AA61" i="2"/>
  <c r="Z61" i="2"/>
  <c r="Y61" i="2"/>
  <c r="X61" i="2"/>
  <c r="W61" i="2"/>
  <c r="AD54" i="2"/>
  <c r="AC54" i="2"/>
  <c r="AB54" i="2"/>
  <c r="AA54" i="2"/>
  <c r="Z54" i="2"/>
  <c r="Y54" i="2"/>
  <c r="X54" i="2"/>
  <c r="W54" i="2"/>
  <c r="AD47" i="2"/>
  <c r="AC47" i="2"/>
  <c r="AB47" i="2"/>
  <c r="AA47" i="2"/>
  <c r="Z47" i="2"/>
  <c r="Y47" i="2"/>
  <c r="X47" i="2"/>
  <c r="W47" i="2"/>
  <c r="AD40" i="2"/>
  <c r="AC40" i="2"/>
  <c r="AB40" i="2"/>
  <c r="AA40" i="2"/>
  <c r="Z40" i="2"/>
  <c r="Y40" i="2"/>
  <c r="X40" i="2"/>
  <c r="W40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D33" i="2"/>
  <c r="AC33" i="2"/>
  <c r="AB33" i="2"/>
  <c r="AA33" i="2"/>
  <c r="Z33" i="2"/>
  <c r="Y33" i="2"/>
  <c r="X33" i="2"/>
  <c r="W33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T26" i="2"/>
  <c r="N26" i="4" s="1"/>
  <c r="AS26" i="2"/>
  <c r="M26" i="4" s="1"/>
  <c r="AR26" i="2"/>
  <c r="L26" i="4" s="1"/>
  <c r="AQ26" i="2"/>
  <c r="K26" i="4" s="1"/>
  <c r="AP26" i="2"/>
  <c r="J26" i="4" s="1"/>
  <c r="AO26" i="2"/>
  <c r="I26" i="4" s="1"/>
  <c r="AN26" i="2"/>
  <c r="AM26" i="2"/>
  <c r="AL26" i="2"/>
  <c r="H26" i="4" s="1"/>
  <c r="AK26" i="2"/>
  <c r="G26" i="4" s="1"/>
  <c r="AJ26" i="2"/>
  <c r="F26" i="4" s="1"/>
  <c r="AI26" i="2"/>
  <c r="E26" i="4" s="1"/>
  <c r="AH26" i="2"/>
  <c r="D26" i="4" s="1"/>
  <c r="AG26" i="2"/>
  <c r="C26" i="4" s="1"/>
  <c r="AF26" i="2"/>
  <c r="B26" i="4" s="1"/>
  <c r="AD26" i="2"/>
  <c r="AC26" i="2"/>
  <c r="AB26" i="2"/>
  <c r="AA26" i="2"/>
  <c r="Z26" i="2"/>
  <c r="Y26" i="2"/>
  <c r="X26" i="2"/>
  <c r="W26" i="2"/>
  <c r="AT25" i="2"/>
  <c r="N25" i="4" s="1"/>
  <c r="AS25" i="2"/>
  <c r="M25" i="4" s="1"/>
  <c r="AR25" i="2"/>
  <c r="L25" i="4" s="1"/>
  <c r="AQ25" i="2"/>
  <c r="K25" i="4" s="1"/>
  <c r="AP25" i="2"/>
  <c r="J25" i="4" s="1"/>
  <c r="AO25" i="2"/>
  <c r="I25" i="4" s="1"/>
  <c r="AN25" i="2"/>
  <c r="AM25" i="2"/>
  <c r="AL25" i="2"/>
  <c r="H25" i="4" s="1"/>
  <c r="AK25" i="2"/>
  <c r="G25" i="4" s="1"/>
  <c r="AJ25" i="2"/>
  <c r="F25" i="4" s="1"/>
  <c r="AI25" i="2"/>
  <c r="E25" i="4" s="1"/>
  <c r="AH25" i="2"/>
  <c r="D25" i="4" s="1"/>
  <c r="AG25" i="2"/>
  <c r="C25" i="4" s="1"/>
  <c r="AF25" i="2"/>
  <c r="B25" i="4" s="1"/>
  <c r="AT24" i="2"/>
  <c r="N24" i="4" s="1"/>
  <c r="AS24" i="2"/>
  <c r="M24" i="4" s="1"/>
  <c r="AR24" i="2"/>
  <c r="L24" i="4" s="1"/>
  <c r="AQ24" i="2"/>
  <c r="K24" i="4" s="1"/>
  <c r="AP24" i="2"/>
  <c r="J24" i="4" s="1"/>
  <c r="AO24" i="2"/>
  <c r="I24" i="4" s="1"/>
  <c r="AN24" i="2"/>
  <c r="AM24" i="2"/>
  <c r="AL24" i="2"/>
  <c r="H24" i="4" s="1"/>
  <c r="AK24" i="2"/>
  <c r="G24" i="4" s="1"/>
  <c r="AJ24" i="2"/>
  <c r="F24" i="4" s="1"/>
  <c r="AI24" i="2"/>
  <c r="E24" i="4" s="1"/>
  <c r="AH24" i="2"/>
  <c r="D24" i="4" s="1"/>
  <c r="AG24" i="2"/>
  <c r="C24" i="4" s="1"/>
  <c r="AF24" i="2"/>
  <c r="B24" i="4" s="1"/>
  <c r="AT23" i="2"/>
  <c r="N23" i="4" s="1"/>
  <c r="AS23" i="2"/>
  <c r="M23" i="4" s="1"/>
  <c r="AR23" i="2"/>
  <c r="L23" i="4" s="1"/>
  <c r="AQ23" i="2"/>
  <c r="K23" i="4" s="1"/>
  <c r="AP23" i="2"/>
  <c r="J23" i="4" s="1"/>
  <c r="AO23" i="2"/>
  <c r="I23" i="4" s="1"/>
  <c r="AN23" i="2"/>
  <c r="AM23" i="2"/>
  <c r="AL23" i="2"/>
  <c r="H23" i="4" s="1"/>
  <c r="AK23" i="2"/>
  <c r="G23" i="4" s="1"/>
  <c r="AJ23" i="2"/>
  <c r="F23" i="4" s="1"/>
  <c r="AI23" i="2"/>
  <c r="E23" i="4" s="1"/>
  <c r="AH23" i="2"/>
  <c r="D23" i="4" s="1"/>
  <c r="AG23" i="2"/>
  <c r="C23" i="4" s="1"/>
  <c r="AF23" i="2"/>
  <c r="B23" i="4" s="1"/>
  <c r="AT22" i="2"/>
  <c r="N22" i="4" s="1"/>
  <c r="AS22" i="2"/>
  <c r="M22" i="4" s="1"/>
  <c r="AR22" i="2"/>
  <c r="L22" i="4" s="1"/>
  <c r="AQ22" i="2"/>
  <c r="K22" i="4" s="1"/>
  <c r="AP22" i="2"/>
  <c r="J22" i="4" s="1"/>
  <c r="AO22" i="2"/>
  <c r="I22" i="4" s="1"/>
  <c r="AN22" i="2"/>
  <c r="AM22" i="2"/>
  <c r="AL22" i="2"/>
  <c r="H22" i="4" s="1"/>
  <c r="AK22" i="2"/>
  <c r="G22" i="4" s="1"/>
  <c r="AJ22" i="2"/>
  <c r="F22" i="4" s="1"/>
  <c r="AI22" i="2"/>
  <c r="E22" i="4" s="1"/>
  <c r="AH22" i="2"/>
  <c r="D22" i="4" s="1"/>
  <c r="AG22" i="2"/>
  <c r="C22" i="4" s="1"/>
  <c r="AF22" i="2"/>
  <c r="B22" i="4" s="1"/>
  <c r="AT21" i="2"/>
  <c r="N21" i="4" s="1"/>
  <c r="AS21" i="2"/>
  <c r="M21" i="4" s="1"/>
  <c r="AR21" i="2"/>
  <c r="L21" i="4" s="1"/>
  <c r="AQ21" i="2"/>
  <c r="K21" i="4" s="1"/>
  <c r="AP21" i="2"/>
  <c r="J21" i="4" s="1"/>
  <c r="AO21" i="2"/>
  <c r="I21" i="4" s="1"/>
  <c r="AN21" i="2"/>
  <c r="AM21" i="2"/>
  <c r="AL21" i="2"/>
  <c r="H21" i="4" s="1"/>
  <c r="AK21" i="2"/>
  <c r="G21" i="4" s="1"/>
  <c r="AJ21" i="2"/>
  <c r="F21" i="4" s="1"/>
  <c r="AI21" i="2"/>
  <c r="E21" i="4" s="1"/>
  <c r="AH21" i="2"/>
  <c r="D21" i="4" s="1"/>
  <c r="AG21" i="2"/>
  <c r="C21" i="4" s="1"/>
  <c r="AF21" i="2"/>
  <c r="B21" i="4" s="1"/>
  <c r="AT20" i="2"/>
  <c r="N20" i="4" s="1"/>
  <c r="AS20" i="2"/>
  <c r="M20" i="4" s="1"/>
  <c r="AR20" i="2"/>
  <c r="L20" i="4" s="1"/>
  <c r="AQ20" i="2"/>
  <c r="K20" i="4" s="1"/>
  <c r="AP20" i="2"/>
  <c r="J20" i="4" s="1"/>
  <c r="AO20" i="2"/>
  <c r="I20" i="4" s="1"/>
  <c r="AM20" i="2"/>
  <c r="AL20" i="2"/>
  <c r="H20" i="4" s="1"/>
  <c r="AK20" i="2"/>
  <c r="G20" i="4" s="1"/>
  <c r="AJ20" i="2"/>
  <c r="F20" i="4" s="1"/>
  <c r="AI20" i="2"/>
  <c r="E20" i="4" s="1"/>
  <c r="AH20" i="2"/>
  <c r="D20" i="4" s="1"/>
  <c r="AG20" i="2"/>
  <c r="C20" i="4" s="1"/>
  <c r="AF20" i="2"/>
  <c r="B20" i="4" s="1"/>
  <c r="AT19" i="2"/>
  <c r="N19" i="4" s="1"/>
  <c r="AS19" i="2"/>
  <c r="M19" i="4" s="1"/>
  <c r="AR19" i="2"/>
  <c r="L19" i="4" s="1"/>
  <c r="AQ19" i="2"/>
  <c r="K19" i="4" s="1"/>
  <c r="AP19" i="2"/>
  <c r="J19" i="4" s="1"/>
  <c r="AO19" i="2"/>
  <c r="I19" i="4" s="1"/>
  <c r="AN19" i="2"/>
  <c r="AM19" i="2"/>
  <c r="AL19" i="2"/>
  <c r="H19" i="4" s="1"/>
  <c r="AK19" i="2"/>
  <c r="G19" i="4" s="1"/>
  <c r="AJ19" i="2"/>
  <c r="F19" i="4" s="1"/>
  <c r="AI19" i="2"/>
  <c r="E19" i="4" s="1"/>
  <c r="AH19" i="2"/>
  <c r="D19" i="4" s="1"/>
  <c r="AG19" i="2"/>
  <c r="C19" i="4" s="1"/>
  <c r="AF19" i="2"/>
  <c r="B19" i="4" s="1"/>
  <c r="AD19" i="2"/>
  <c r="AC19" i="2"/>
  <c r="AB19" i="2"/>
  <c r="AA19" i="2"/>
  <c r="Z19" i="2"/>
  <c r="Y19" i="2"/>
  <c r="X19" i="2"/>
  <c r="W19" i="2"/>
  <c r="AT18" i="2"/>
  <c r="N18" i="4" s="1"/>
  <c r="AS18" i="2"/>
  <c r="M18" i="4" s="1"/>
  <c r="AR18" i="2"/>
  <c r="L18" i="4" s="1"/>
  <c r="AQ18" i="2"/>
  <c r="K18" i="4" s="1"/>
  <c r="AP18" i="2"/>
  <c r="J18" i="4" s="1"/>
  <c r="AO18" i="2"/>
  <c r="I18" i="4" s="1"/>
  <c r="AN18" i="2"/>
  <c r="AM18" i="2"/>
  <c r="AL18" i="2"/>
  <c r="H18" i="4" s="1"/>
  <c r="AK18" i="2"/>
  <c r="G18" i="4" s="1"/>
  <c r="AJ18" i="2"/>
  <c r="F18" i="4" s="1"/>
  <c r="AI18" i="2"/>
  <c r="E18" i="4" s="1"/>
  <c r="AH18" i="2"/>
  <c r="D18" i="4" s="1"/>
  <c r="AG18" i="2"/>
  <c r="C18" i="4" s="1"/>
  <c r="AF18" i="2"/>
  <c r="B18" i="4" s="1"/>
  <c r="AT17" i="2"/>
  <c r="N17" i="4" s="1"/>
  <c r="AS17" i="2"/>
  <c r="M17" i="4" s="1"/>
  <c r="AR17" i="2"/>
  <c r="L17" i="4" s="1"/>
  <c r="AQ17" i="2"/>
  <c r="K17" i="4" s="1"/>
  <c r="AP17" i="2"/>
  <c r="J17" i="4" s="1"/>
  <c r="AO17" i="2"/>
  <c r="I17" i="4" s="1"/>
  <c r="AN17" i="2"/>
  <c r="AM17" i="2"/>
  <c r="AL17" i="2"/>
  <c r="H17" i="4" s="1"/>
  <c r="AK17" i="2"/>
  <c r="G17" i="4" s="1"/>
  <c r="AJ17" i="2"/>
  <c r="F17" i="4" s="1"/>
  <c r="AI17" i="2"/>
  <c r="E17" i="4" s="1"/>
  <c r="AH17" i="2"/>
  <c r="D17" i="4" s="1"/>
  <c r="AG17" i="2"/>
  <c r="C17" i="4" s="1"/>
  <c r="AF17" i="2"/>
  <c r="B17" i="4" s="1"/>
  <c r="AT16" i="2"/>
  <c r="N16" i="4" s="1"/>
  <c r="AS16" i="2"/>
  <c r="M16" i="4" s="1"/>
  <c r="L16" i="4"/>
  <c r="AQ16" i="2"/>
  <c r="K16" i="4" s="1"/>
  <c r="AP16" i="2"/>
  <c r="J16" i="4" s="1"/>
  <c r="AO16" i="2"/>
  <c r="I16" i="4" s="1"/>
  <c r="AN16" i="2"/>
  <c r="AM16" i="2"/>
  <c r="AL16" i="2"/>
  <c r="H16" i="4" s="1"/>
  <c r="AK16" i="2"/>
  <c r="G16" i="4" s="1"/>
  <c r="AJ16" i="2"/>
  <c r="F16" i="4" s="1"/>
  <c r="AI16" i="2"/>
  <c r="E16" i="4" s="1"/>
  <c r="AH16" i="2"/>
  <c r="D16" i="4" s="1"/>
  <c r="AG16" i="2"/>
  <c r="C16" i="4" s="1"/>
  <c r="AF16" i="2"/>
  <c r="B16" i="4" s="1"/>
  <c r="AT15" i="2"/>
  <c r="N15" i="4" s="1"/>
  <c r="AS15" i="2"/>
  <c r="M15" i="4" s="1"/>
  <c r="AR15" i="2"/>
  <c r="L15" i="4" s="1"/>
  <c r="AQ15" i="2"/>
  <c r="K15" i="4" s="1"/>
  <c r="AP15" i="2"/>
  <c r="J15" i="4" s="1"/>
  <c r="AO15" i="2"/>
  <c r="I15" i="4" s="1"/>
  <c r="AN15" i="2"/>
  <c r="AM15" i="2"/>
  <c r="AL15" i="2"/>
  <c r="H15" i="4" s="1"/>
  <c r="AK15" i="2"/>
  <c r="G15" i="4" s="1"/>
  <c r="AJ15" i="2"/>
  <c r="F15" i="4" s="1"/>
  <c r="AI15" i="2"/>
  <c r="E15" i="4" s="1"/>
  <c r="AH15" i="2"/>
  <c r="D15" i="4" s="1"/>
  <c r="AG15" i="2"/>
  <c r="C15" i="4" s="1"/>
  <c r="AF15" i="2"/>
  <c r="B15" i="4" s="1"/>
  <c r="AT14" i="2"/>
  <c r="N14" i="4" s="1"/>
  <c r="AS14" i="2"/>
  <c r="M14" i="4" s="1"/>
  <c r="AR14" i="2"/>
  <c r="L14" i="4" s="1"/>
  <c r="AQ14" i="2"/>
  <c r="K14" i="4" s="1"/>
  <c r="AP14" i="2"/>
  <c r="J14" i="4" s="1"/>
  <c r="AO14" i="2"/>
  <c r="I14" i="4" s="1"/>
  <c r="AN14" i="2"/>
  <c r="AM14" i="2"/>
  <c r="AL14" i="2"/>
  <c r="H14" i="4" s="1"/>
  <c r="AK14" i="2"/>
  <c r="G14" i="4" s="1"/>
  <c r="AJ14" i="2"/>
  <c r="F14" i="4" s="1"/>
  <c r="AI14" i="2"/>
  <c r="E14" i="4" s="1"/>
  <c r="AH14" i="2"/>
  <c r="D14" i="4" s="1"/>
  <c r="AG14" i="2"/>
  <c r="C14" i="4" s="1"/>
  <c r="AF14" i="2"/>
  <c r="B14" i="4" s="1"/>
  <c r="AT13" i="2"/>
  <c r="N13" i="4" s="1"/>
  <c r="AS13" i="2"/>
  <c r="M13" i="4" s="1"/>
  <c r="AR13" i="2"/>
  <c r="L13" i="4" s="1"/>
  <c r="AQ13" i="2"/>
  <c r="K13" i="4" s="1"/>
  <c r="AP13" i="2"/>
  <c r="J13" i="4" s="1"/>
  <c r="AO13" i="2"/>
  <c r="I13" i="4" s="1"/>
  <c r="AN13" i="2"/>
  <c r="AM13" i="2"/>
  <c r="AL13" i="2"/>
  <c r="H13" i="4" s="1"/>
  <c r="AK13" i="2"/>
  <c r="G13" i="4" s="1"/>
  <c r="AJ13" i="2"/>
  <c r="F13" i="4" s="1"/>
  <c r="AI13" i="2"/>
  <c r="E13" i="4" s="1"/>
  <c r="AH13" i="2"/>
  <c r="D13" i="4" s="1"/>
  <c r="AG13" i="2"/>
  <c r="C13" i="4" s="1"/>
  <c r="AF13" i="2"/>
  <c r="B13" i="4" s="1"/>
  <c r="AT12" i="2"/>
  <c r="N12" i="4" s="1"/>
  <c r="AS12" i="2"/>
  <c r="M12" i="4" s="1"/>
  <c r="L12" i="4"/>
  <c r="AQ12" i="2"/>
  <c r="K12" i="4" s="1"/>
  <c r="AP12" i="2"/>
  <c r="J12" i="4" s="1"/>
  <c r="AO12" i="2"/>
  <c r="I12" i="4" s="1"/>
  <c r="AN12" i="2"/>
  <c r="AM12" i="2"/>
  <c r="AL12" i="2"/>
  <c r="H12" i="4" s="1"/>
  <c r="AK12" i="2"/>
  <c r="G12" i="4" s="1"/>
  <c r="AJ12" i="2"/>
  <c r="F12" i="4" s="1"/>
  <c r="AI12" i="2"/>
  <c r="E12" i="4" s="1"/>
  <c r="AH12" i="2"/>
  <c r="D12" i="4" s="1"/>
  <c r="AG12" i="2"/>
  <c r="C12" i="4" s="1"/>
  <c r="AF12" i="2"/>
  <c r="B12" i="4" s="1"/>
  <c r="AD12" i="2"/>
  <c r="AC12" i="2"/>
  <c r="AB12" i="2"/>
  <c r="AA12" i="2"/>
  <c r="Z12" i="2"/>
  <c r="Y12" i="2"/>
  <c r="X12" i="2"/>
  <c r="W12" i="2"/>
  <c r="AT11" i="2"/>
  <c r="N11" i="4" s="1"/>
  <c r="AS11" i="2"/>
  <c r="M11" i="4" s="1"/>
  <c r="AR11" i="2"/>
  <c r="L11" i="4" s="1"/>
  <c r="AQ11" i="2"/>
  <c r="K11" i="4" s="1"/>
  <c r="AP11" i="2"/>
  <c r="J11" i="4" s="1"/>
  <c r="AO11" i="2"/>
  <c r="I11" i="4" s="1"/>
  <c r="AN11" i="2"/>
  <c r="AM11" i="2"/>
  <c r="AL11" i="2"/>
  <c r="H11" i="4" s="1"/>
  <c r="AK11" i="2"/>
  <c r="G11" i="4" s="1"/>
  <c r="AJ11" i="2"/>
  <c r="F11" i="4" s="1"/>
  <c r="AI11" i="2"/>
  <c r="E11" i="4" s="1"/>
  <c r="AH11" i="2"/>
  <c r="D11" i="4" s="1"/>
  <c r="AG11" i="2"/>
  <c r="C11" i="4" s="1"/>
  <c r="AF11" i="2"/>
  <c r="B11" i="4" s="1"/>
  <c r="AT10" i="2"/>
  <c r="N10" i="4" s="1"/>
  <c r="AS10" i="2"/>
  <c r="M10" i="4" s="1"/>
  <c r="AR10" i="2"/>
  <c r="L10" i="4" s="1"/>
  <c r="AQ10" i="2"/>
  <c r="K10" i="4" s="1"/>
  <c r="AP10" i="2"/>
  <c r="J10" i="4" s="1"/>
  <c r="AO10" i="2"/>
  <c r="I10" i="4" s="1"/>
  <c r="AN10" i="2"/>
  <c r="AM10" i="2"/>
  <c r="AL10" i="2"/>
  <c r="H10" i="4" s="1"/>
  <c r="AK10" i="2"/>
  <c r="G10" i="4" s="1"/>
  <c r="AJ10" i="2"/>
  <c r="F10" i="4" s="1"/>
  <c r="AI10" i="2"/>
  <c r="E10" i="4" s="1"/>
  <c r="AH10" i="2"/>
  <c r="D10" i="4" s="1"/>
  <c r="AG10" i="2"/>
  <c r="C10" i="4" s="1"/>
  <c r="AF10" i="2"/>
  <c r="B10" i="4" s="1"/>
  <c r="AT9" i="2"/>
  <c r="N9" i="4" s="1"/>
  <c r="AS9" i="2"/>
  <c r="M9" i="4" s="1"/>
  <c r="AR9" i="2"/>
  <c r="L9" i="4" s="1"/>
  <c r="AQ9" i="2"/>
  <c r="K9" i="4" s="1"/>
  <c r="AP9" i="2"/>
  <c r="J9" i="4" s="1"/>
  <c r="AO9" i="2"/>
  <c r="I9" i="4" s="1"/>
  <c r="AN9" i="2"/>
  <c r="AM9" i="2"/>
  <c r="AL9" i="2"/>
  <c r="H9" i="4" s="1"/>
  <c r="AK9" i="2"/>
  <c r="G9" i="4" s="1"/>
  <c r="AJ9" i="2"/>
  <c r="F9" i="4" s="1"/>
  <c r="AI9" i="2"/>
  <c r="E9" i="4" s="1"/>
  <c r="AH9" i="2"/>
  <c r="D9" i="4" s="1"/>
  <c r="AG9" i="2"/>
  <c r="C9" i="4" s="1"/>
  <c r="AF9" i="2"/>
  <c r="B9" i="4" s="1"/>
  <c r="AT8" i="2"/>
  <c r="N8" i="4" s="1"/>
  <c r="AS8" i="2"/>
  <c r="M8" i="4" s="1"/>
  <c r="AR8" i="2"/>
  <c r="L8" i="4" s="1"/>
  <c r="AQ8" i="2"/>
  <c r="K8" i="4" s="1"/>
  <c r="AP8" i="2"/>
  <c r="J8" i="4" s="1"/>
  <c r="AO8" i="2"/>
  <c r="I8" i="4" s="1"/>
  <c r="AN8" i="2"/>
  <c r="AM8" i="2"/>
  <c r="AL8" i="2"/>
  <c r="H8" i="4" s="1"/>
  <c r="AK8" i="2"/>
  <c r="G8" i="4" s="1"/>
  <c r="AJ8" i="2"/>
  <c r="F8" i="4" s="1"/>
  <c r="AI8" i="2"/>
  <c r="E8" i="4" s="1"/>
  <c r="AH8" i="2"/>
  <c r="D8" i="4" s="1"/>
  <c r="AG8" i="2"/>
  <c r="C8" i="4" s="1"/>
  <c r="AF8" i="2"/>
  <c r="B8" i="4" s="1"/>
  <c r="AT7" i="2"/>
  <c r="N7" i="4" s="1"/>
  <c r="AS7" i="2"/>
  <c r="M7" i="4" s="1"/>
  <c r="AR7" i="2"/>
  <c r="L7" i="4" s="1"/>
  <c r="AQ7" i="2"/>
  <c r="K7" i="4" s="1"/>
  <c r="AP7" i="2"/>
  <c r="J7" i="4" s="1"/>
  <c r="AO7" i="2"/>
  <c r="I7" i="4" s="1"/>
  <c r="AN7" i="2"/>
  <c r="AM7" i="2"/>
  <c r="AL7" i="2"/>
  <c r="H7" i="4" s="1"/>
  <c r="G7" i="4"/>
  <c r="AJ7" i="2"/>
  <c r="F7" i="4" s="1"/>
  <c r="AI7" i="2"/>
  <c r="E7" i="4" s="1"/>
  <c r="AH7" i="2"/>
  <c r="D7" i="4" s="1"/>
  <c r="AG7" i="2"/>
  <c r="C7" i="4" s="1"/>
  <c r="AF7" i="2"/>
  <c r="B7" i="4" s="1"/>
  <c r="AT6" i="2"/>
  <c r="N6" i="4" s="1"/>
  <c r="AS6" i="2"/>
  <c r="M6" i="4" s="1"/>
  <c r="AR6" i="2"/>
  <c r="L6" i="4" s="1"/>
  <c r="AQ6" i="2"/>
  <c r="K6" i="4" s="1"/>
  <c r="AP6" i="2"/>
  <c r="J6" i="4" s="1"/>
  <c r="AO6" i="2"/>
  <c r="I6" i="4" s="1"/>
  <c r="AN6" i="2"/>
  <c r="AM6" i="2"/>
  <c r="AL6" i="2"/>
  <c r="H6" i="4" s="1"/>
  <c r="AK6" i="2"/>
  <c r="G6" i="4" s="1"/>
  <c r="AJ6" i="2"/>
  <c r="F6" i="4" s="1"/>
  <c r="AI6" i="2"/>
  <c r="E6" i="4" s="1"/>
  <c r="AH6" i="2"/>
  <c r="D6" i="4" s="1"/>
  <c r="AG6" i="2"/>
  <c r="C6" i="4" s="1"/>
  <c r="AF6" i="2"/>
  <c r="B6" i="4" s="1"/>
  <c r="AT5" i="2"/>
  <c r="N5" i="4" s="1"/>
  <c r="AS5" i="2"/>
  <c r="M5" i="4" s="1"/>
  <c r="AR5" i="2"/>
  <c r="L5" i="4" s="1"/>
  <c r="AQ5" i="2"/>
  <c r="K5" i="4" s="1"/>
  <c r="AP5" i="2"/>
  <c r="J5" i="4" s="1"/>
  <c r="AO5" i="2"/>
  <c r="I5" i="4" s="1"/>
  <c r="AN5" i="2"/>
  <c r="AM5" i="2"/>
  <c r="AL5" i="2"/>
  <c r="H5" i="4" s="1"/>
  <c r="AK5" i="2"/>
  <c r="G5" i="4" s="1"/>
  <c r="AJ5" i="2"/>
  <c r="F5" i="4" s="1"/>
  <c r="AI5" i="2"/>
  <c r="E5" i="4" s="1"/>
  <c r="AH5" i="2"/>
  <c r="D5" i="4" s="1"/>
  <c r="AG5" i="2"/>
  <c r="C5" i="4" s="1"/>
  <c r="AF5" i="2"/>
  <c r="B5" i="4" s="1"/>
  <c r="AD5" i="2"/>
  <c r="AC5" i="2"/>
  <c r="AB5" i="2"/>
  <c r="AA5" i="2"/>
  <c r="Z5" i="2"/>
  <c r="Y5" i="2"/>
  <c r="X5" i="2"/>
  <c r="W5" i="2"/>
</calcChain>
</file>

<file path=xl/sharedStrings.xml><?xml version="1.0" encoding="utf-8"?>
<sst xmlns="http://schemas.openxmlformats.org/spreadsheetml/2006/main" count="1392" uniqueCount="484">
  <si>
    <t xml:space="preserve">113學年 </t>
  </si>
  <si>
    <t>上學期</t>
  </si>
  <si>
    <t>葷食</t>
  </si>
  <si>
    <t>菜單</t>
  </si>
  <si>
    <t xml:space="preserve"> 食材明細（食材重量以100人份計量，營養分析以個人計量，其中肉雞包含23 %骨頭之採購量，每周供應特餐一次，當日得混搭供應）</t>
  </si>
  <si>
    <t>循環</t>
  </si>
  <si>
    <t>穀/份</t>
  </si>
  <si>
    <t>油/份</t>
  </si>
  <si>
    <t>蔬/份</t>
  </si>
  <si>
    <t>乳/份</t>
  </si>
  <si>
    <t>果/份</t>
  </si>
  <si>
    <t>豆/份</t>
  </si>
  <si>
    <t>熱量</t>
  </si>
  <si>
    <t>主食</t>
  </si>
  <si>
    <t>重/kg</t>
  </si>
  <si>
    <t>主菜</t>
  </si>
  <si>
    <t>副菜一</t>
  </si>
  <si>
    <t>副菜二</t>
  </si>
  <si>
    <t>時蔬</t>
  </si>
  <si>
    <t>湯品</t>
  </si>
  <si>
    <t>附餐點心1</t>
  </si>
  <si>
    <t>附餐點心2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</si>
  <si>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</si>
  <si>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</si>
  <si>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</si>
  <si>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</si>
  <si>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</si>
  <si>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</si>
  <si>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</si>
  <si>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豬後腿肉</t>
  </si>
  <si>
    <t>雞蛋</t>
  </si>
  <si>
    <t>胡蘿蔔</t>
  </si>
  <si>
    <t>大蒜</t>
  </si>
  <si>
    <t>薑</t>
  </si>
  <si>
    <t>K1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</si>
  <si>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</si>
  <si>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</si>
  <si>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</si>
  <si>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</si>
  <si>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</si>
  <si>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</si>
  <si>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</si>
  <si>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</si>
  <si>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</si>
  <si>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</si>
  <si>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</si>
  <si>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</si>
  <si>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</si>
  <si>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</si>
  <si>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</si>
  <si>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</si>
  <si>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</si>
  <si>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</si>
  <si>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</si>
  <si>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t>K2</t>
  </si>
  <si>
    <r>
      <rPr>
        <sz val="12"/>
        <color theme="1"/>
        <rFont val="標楷體"/>
        <family val="4"/>
        <charset val="136"/>
      </rPr>
      <t>糙米飯</t>
    </r>
  </si>
  <si>
    <t>香滷腿排</t>
  </si>
  <si>
    <t>雞腿排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</si>
  <si>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</si>
  <si>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</si>
  <si>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</si>
  <si>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</si>
  <si>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</si>
  <si>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</si>
  <si>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</si>
  <si>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結球白菜</t>
    </r>
  </si>
  <si>
    <t>K3</t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</si>
  <si>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</si>
  <si>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</si>
  <si>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</si>
  <si>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</si>
  <si>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</si>
  <si>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</si>
  <si>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t>K4</t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</si>
  <si>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</si>
  <si>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冷凍玉米粒</t>
    </r>
  </si>
  <si>
    <t>黑糖</t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</si>
  <si>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</si>
  <si>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</si>
  <si>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胡蘿蔔</t>
    </r>
  </si>
  <si>
    <t>K5</t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</si>
  <si>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</si>
  <si>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</si>
  <si>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</si>
  <si>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</si>
  <si>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</si>
  <si>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</si>
  <si>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九層塔</t>
    </r>
  </si>
  <si>
    <t>大骨</t>
  </si>
  <si>
    <t>L1</t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</si>
  <si>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</si>
  <si>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</si>
  <si>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t>L2</t>
  </si>
  <si>
    <r>
      <rPr>
        <sz val="12"/>
        <color theme="1"/>
        <rFont val="標楷體"/>
        <family val="4"/>
        <charset val="136"/>
      </rPr>
      <t>魚排</t>
    </r>
  </si>
  <si>
    <t>白蘿蔔</t>
  </si>
  <si>
    <r>
      <rPr>
        <sz val="12"/>
        <color theme="1"/>
        <rFont val="標楷體"/>
        <family val="4"/>
        <charset val="136"/>
      </rPr>
      <t>培根</t>
    </r>
  </si>
  <si>
    <t>L3</t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</si>
  <si>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</si>
  <si>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</si>
  <si>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</si>
  <si>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肉羹</t>
    </r>
  </si>
  <si>
    <t>L4</t>
  </si>
  <si>
    <t>L5</t>
  </si>
  <si>
    <r>
      <rPr>
        <sz val="12"/>
        <color theme="1"/>
        <rFont val="標楷體"/>
        <family val="4"/>
        <charset val="136"/>
      </rPr>
      <t>紅藜</t>
    </r>
  </si>
  <si>
    <t>馬鈴薯</t>
  </si>
  <si>
    <t>M1</t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</si>
  <si>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</si>
  <si>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</si>
  <si>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M2</t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</si>
  <si>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</si>
  <si>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芹菜</t>
    </r>
  </si>
  <si>
    <t>M3</t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</si>
  <si>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</si>
  <si>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奶香玉米段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</si>
  <si>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</si>
  <si>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</si>
  <si>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</si>
  <si>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</si>
  <si>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</si>
  <si>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玉米濃湯調理包</t>
    </r>
  </si>
  <si>
    <t>M4</t>
  </si>
  <si>
    <t>M5</t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</si>
  <si>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</si>
  <si>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</si>
  <si>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t>N1</t>
  </si>
  <si>
    <r>
      <rPr>
        <sz val="12"/>
        <color theme="1"/>
        <rFont val="標楷體"/>
        <family val="4"/>
        <charset val="136"/>
      </rPr>
      <t>豆腐</t>
    </r>
  </si>
  <si>
    <t>N2</t>
  </si>
  <si>
    <r>
      <rPr>
        <sz val="12"/>
        <color theme="1"/>
        <rFont val="標楷體"/>
        <family val="4"/>
        <charset val="136"/>
      </rPr>
      <t>冷凍雞塊</t>
    </r>
  </si>
  <si>
    <t>N3</t>
  </si>
  <si>
    <t>N4</t>
  </si>
  <si>
    <t>N5</t>
  </si>
  <si>
    <r>
      <rPr>
        <sz val="12"/>
        <color theme="1"/>
        <rFont val="標楷體"/>
        <family val="4"/>
        <charset val="136"/>
      </rPr>
      <t>時蔬蛋香</t>
    </r>
  </si>
  <si>
    <r>
      <rPr>
        <sz val="12"/>
        <color theme="1"/>
        <rFont val="標楷體"/>
        <family val="4"/>
        <charset val="136"/>
      </rPr>
      <t>麻竹筍干</t>
    </r>
  </si>
  <si>
    <t>紅蘿蔔</t>
  </si>
  <si>
    <t xml:space="preserve"> 食材明細（食材重量以100人份計量，營養分析以個人計量，每周供應特餐一次，當日得混搭供應）</t>
  </si>
  <si>
    <t>蔬菜</t>
  </si>
  <si>
    <r>
      <rPr>
        <sz val="12"/>
        <color theme="1"/>
        <rFont val="標楷體"/>
        <family val="4"/>
        <charset val="136"/>
      </rPr>
      <t>循環</t>
    </r>
  </si>
  <si>
    <r>
      <rPr>
        <sz val="12"/>
        <color theme="1"/>
        <rFont val="標楷體"/>
        <family val="4"/>
        <charset val="136"/>
      </rPr>
      <t>主食</t>
    </r>
  </si>
  <si>
    <r>
      <rPr>
        <sz val="12"/>
        <color theme="1"/>
        <rFont val="標楷體"/>
        <family val="4"/>
        <charset val="136"/>
      </rPr>
      <t>蔬菜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</si>
  <si>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</si>
  <si>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</si>
  <si>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素羊肉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</si>
  <si>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</si>
  <si>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</si>
  <si>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</si>
  <si>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</si>
  <si>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</si>
  <si>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</si>
  <si>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</si>
  <si>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</si>
  <si>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</si>
  <si>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</si>
  <si>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</si>
  <si>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</si>
  <si>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</si>
  <si>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</si>
  <si>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</si>
  <si>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</si>
  <si>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</si>
  <si>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</si>
  <si>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</si>
  <si>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</si>
  <si>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</si>
  <si>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</si>
  <si>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</si>
  <si>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</si>
  <si>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</si>
  <si>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</si>
  <si>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乾木耳</t>
    </r>
  </si>
  <si>
    <t>麵輪</t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</si>
  <si>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</si>
  <si>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</si>
  <si>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</si>
  <si>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</si>
  <si>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</si>
  <si>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</si>
  <si>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</si>
  <si>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</si>
  <si>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</si>
  <si>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</si>
  <si>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</si>
  <si>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冬瓜</t>
    </r>
  </si>
  <si>
    <t>冷凍菜豆(莢)</t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</si>
  <si>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</si>
  <si>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</si>
  <si>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</si>
  <si>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紅藜</t>
    </r>
  </si>
  <si>
    <t>豆包</t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</si>
  <si>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</si>
  <si>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</si>
  <si>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</si>
  <si>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</si>
  <si>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</si>
  <si>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韓式泡菜</t>
    </r>
  </si>
  <si>
    <t>枸杞</t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</si>
  <si>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</si>
  <si>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</si>
  <si>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</si>
  <si>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</si>
  <si>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</si>
  <si>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</si>
  <si>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</si>
  <si>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</si>
  <si>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</si>
  <si>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</si>
  <si>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麻竹筍干</t>
    </r>
  </si>
  <si>
    <t>日期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</si>
  <si>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</si>
  <si>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</si>
  <si>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</si>
  <si>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</si>
  <si>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</si>
  <si>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</si>
  <si>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</si>
  <si>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</si>
  <si>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</si>
  <si>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</si>
  <si>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</si>
  <si>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</si>
  <si>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</si>
  <si>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</si>
  <si>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</si>
  <si>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</si>
  <si>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</si>
  <si>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</si>
  <si>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</si>
  <si>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</si>
  <si>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</si>
  <si>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</si>
  <si>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</si>
  <si>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</si>
  <si>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</si>
  <si>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</si>
  <si>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</si>
  <si>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</si>
  <si>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</si>
  <si>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</si>
  <si>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針菇蔬湯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</si>
  <si>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</si>
  <si>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冷凍玉米筍</t>
    </r>
  </si>
  <si>
    <t>西西里肉醬</t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</si>
  <si>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</si>
  <si>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通心粉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</si>
  <si>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</si>
  <si>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</si>
  <si>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</si>
  <si>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螞蟻上樹</t>
    </r>
  </si>
  <si>
    <t>黑糖粉圓</t>
  </si>
  <si>
    <r>
      <rPr>
        <sz val="12"/>
        <color theme="1"/>
        <rFont val="標楷體"/>
        <family val="4"/>
        <charset val="136"/>
      </rPr>
      <t>粉圓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</si>
  <si>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</si>
  <si>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</si>
  <si>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</si>
  <si>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</si>
  <si>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</si>
  <si>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</si>
  <si>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</si>
  <si>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筍干豬腳</t>
    </r>
  </si>
  <si>
    <r>
      <rPr>
        <sz val="12"/>
        <color theme="1"/>
        <rFont val="標楷體"/>
        <family val="4"/>
        <charset val="136"/>
      </rPr>
      <t>豬後腳</t>
    </r>
  </si>
  <si>
    <t>冬瓜銀耳湯</t>
  </si>
  <si>
    <r>
      <rPr>
        <sz val="12"/>
        <color theme="1"/>
        <rFont val="標楷體"/>
        <family val="4"/>
        <charset val="136"/>
      </rPr>
      <t>冬瓜糖磚</t>
    </r>
  </si>
  <si>
    <r>
      <rPr>
        <sz val="12"/>
        <color theme="1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</si>
  <si>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</si>
  <si>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</si>
  <si>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</si>
  <si>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</si>
  <si>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</si>
  <si>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瓜仔雞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</si>
  <si>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</si>
  <si>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豆包豆芽</t>
    </r>
  </si>
  <si>
    <t>綠豆西谷米</t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</si>
  <si>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</si>
  <si>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二砂糖</t>
    </r>
  </si>
  <si>
    <t>西谷米</t>
  </si>
  <si>
    <t>金黃魚排</t>
  </si>
  <si>
    <r>
      <rPr>
        <sz val="12"/>
        <color theme="1"/>
        <rFont val="標楷體"/>
        <family val="4"/>
        <charset val="136"/>
      </rPr>
      <t>蛋香季豆</t>
    </r>
  </si>
  <si>
    <r>
      <rPr>
        <sz val="12"/>
        <color theme="1"/>
        <rFont val="標楷體"/>
        <family val="4"/>
        <charset val="136"/>
      </rPr>
      <t>鹹湯圓</t>
    </r>
  </si>
  <si>
    <r>
      <rPr>
        <sz val="12"/>
        <color theme="1"/>
        <rFont val="標楷體"/>
        <family val="4"/>
        <charset val="136"/>
      </rPr>
      <t>湯圓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</si>
  <si>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</si>
  <si>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西式塔香燉雞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</si>
  <si>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</si>
  <si>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番茄</t>
    </r>
  </si>
  <si>
    <r>
      <rPr>
        <sz val="12"/>
        <color theme="1"/>
        <rFont val="標楷體"/>
        <family val="4"/>
        <charset val="136"/>
      </rPr>
      <t>青醬</t>
    </r>
  </si>
  <si>
    <r>
      <rPr>
        <sz val="12"/>
        <color theme="1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</si>
  <si>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</si>
  <si>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</si>
  <si>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</si>
  <si>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</si>
  <si>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</si>
  <si>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</si>
  <si>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</si>
  <si>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豬後腿肉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</si>
  <si>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</si>
  <si>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</si>
  <si>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rgb="FF000000"/>
        <rFont val="標楷體"/>
        <family val="4"/>
        <charset val="136"/>
      </rPr>
      <t>洋蔥</t>
    </r>
  </si>
  <si>
    <r>
      <rPr>
        <sz val="12"/>
        <color rgb="FF000000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</si>
  <si>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筍干肉角</t>
    </r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</si>
  <si>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</si>
  <si>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</si>
  <si>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theme="1"/>
        <rFont val="標楷體"/>
        <family val="4"/>
        <charset val="136"/>
      </rPr>
      <t>炸雞塊</t>
    </r>
  </si>
  <si>
    <t>肉絲甘藍</t>
  </si>
  <si>
    <r>
      <rPr>
        <sz val="12"/>
        <color theme="1"/>
        <rFont val="標楷體"/>
        <family val="4"/>
        <charset val="136"/>
      </rPr>
      <t>鮮菇海芽湯</t>
    </r>
  </si>
  <si>
    <t>甘藍</t>
  </si>
  <si>
    <t>肉絲</t>
  </si>
  <si>
    <r>
      <rPr>
        <sz val="12"/>
        <color theme="1"/>
        <rFont val="標楷體"/>
        <family val="4"/>
        <charset val="136"/>
      </rPr>
      <t>鹹豬肉片</t>
    </r>
  </si>
  <si>
    <r>
      <rPr>
        <sz val="12"/>
        <color theme="1"/>
        <rFont val="標楷體"/>
        <family val="4"/>
        <charset val="136"/>
      </rPr>
      <t>蛋香白菜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</si>
  <si>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</si>
  <si>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青蔥</t>
    </r>
  </si>
  <si>
    <t>洋芋燒肉</t>
  </si>
  <si>
    <t>養生藥膳湯</t>
  </si>
  <si>
    <t>藥膳滷包</t>
  </si>
  <si>
    <t>鮮菇</t>
  </si>
  <si>
    <t>皮絲</t>
  </si>
  <si>
    <r>
      <rPr>
        <sz val="12"/>
        <color rgb="FF000000"/>
        <rFont val="Microsoft JhengHei"/>
        <family val="2"/>
        <charset val="136"/>
      </rPr>
      <t>針</t>
    </r>
    <r>
      <rPr>
        <sz val="12"/>
        <color rgb="FF000000"/>
        <rFont val="標楷體"/>
        <family val="4"/>
        <charset val="136"/>
      </rPr>
      <t>菇蔬湯</t>
    </r>
  </si>
  <si>
    <t>香滷麵輪</t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</si>
  <si>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</si>
  <si>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</si>
  <si>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</si>
  <si>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</si>
  <si>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通心粉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</si>
  <si>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</si>
  <si>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</si>
  <si>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</si>
  <si>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theme="1"/>
        <rFont val="標楷體"/>
        <family val="4"/>
        <charset val="136"/>
      </rPr>
      <t>素肉</t>
    </r>
  </si>
  <si>
    <t>杏鮑菇</t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</si>
  <si>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</si>
  <si>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茄汁豆腐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</si>
  <si>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</si>
  <si>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</si>
  <si>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</si>
  <si>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</si>
  <si>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</si>
  <si>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</si>
  <si>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瓜仔麵腸</t>
    </r>
  </si>
  <si>
    <r>
      <rPr>
        <sz val="12"/>
        <color rgb="FF000000"/>
        <rFont val="標楷體"/>
        <family val="4"/>
        <charset val="136"/>
      </rPr>
      <t>紅燒素排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</si>
  <si>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</si>
  <si>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</si>
  <si>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t>豆包豆芽</t>
  </si>
  <si>
    <r>
      <rPr>
        <sz val="12"/>
        <color rgb="FF000000"/>
        <rFont val="標楷體"/>
        <family val="4"/>
        <charset val="136"/>
      </rPr>
      <t>酥炸豆包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</si>
  <si>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</si>
  <si>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</si>
  <si>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西式塔香油腐</t>
    </r>
  </si>
  <si>
    <r>
      <rPr>
        <sz val="12"/>
        <color theme="1"/>
        <rFont val="標楷體"/>
        <family val="4"/>
        <charset val="136"/>
      </rPr>
      <t>素羊肉</t>
    </r>
  </si>
  <si>
    <t>素火腿</t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</si>
  <si>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</si>
  <si>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</si>
  <si>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</si>
  <si>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</si>
  <si>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</si>
  <si>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</si>
  <si>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</si>
  <si>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</si>
  <si>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素雞塊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</si>
  <si>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</si>
  <si>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芹香素排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</si>
  <si>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</si>
  <si>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冬瓜湯</t>
    </r>
  </si>
  <si>
    <t>洋芋麵輪</t>
  </si>
  <si>
    <t>洋蔥</t>
    <phoneticPr fontId="21" type="noConversion"/>
  </si>
  <si>
    <t>肉雞</t>
    <phoneticPr fontId="21" type="noConversion"/>
  </si>
  <si>
    <t>京醬肉絲</t>
    <phoneticPr fontId="21" type="noConversion"/>
  </si>
  <si>
    <t>甜麵醬</t>
    <phoneticPr fontId="21" type="noConversion"/>
  </si>
  <si>
    <r>
      <rPr>
        <sz val="12"/>
        <color rgb="FF000000"/>
        <rFont val="Microsoft JhengHei"/>
        <family val="4"/>
      </rPr>
      <t>京醬</t>
    </r>
    <r>
      <rPr>
        <sz val="12"/>
        <color rgb="FF000000"/>
        <rFont val="標楷體"/>
        <family val="4"/>
        <charset val="136"/>
      </rPr>
      <t>毛豆</t>
    </r>
    <phoneticPr fontId="21" type="noConversion"/>
  </si>
  <si>
    <t>甜麵醬</t>
    <phoneticPr fontId="21" type="noConversion"/>
  </si>
  <si>
    <t>枸杞</t>
    <phoneticPr fontId="21" type="noConversion"/>
  </si>
  <si>
    <t>紅棗</t>
    <phoneticPr fontId="21" type="noConversion"/>
  </si>
  <si>
    <t>刈薯</t>
    <phoneticPr fontId="21" type="noConversion"/>
  </si>
  <si>
    <r>
      <rPr>
        <sz val="12"/>
        <color theme="1"/>
        <rFont val="標楷體"/>
        <family val="4"/>
        <charset val="136"/>
      </rPr>
      <t>蛋香</t>
    </r>
    <r>
      <rPr>
        <sz val="12"/>
        <color theme="1"/>
        <rFont val="Microsoft JhengHei"/>
        <family val="4"/>
      </rPr>
      <t>季豆</t>
    </r>
    <phoneticPr fontId="21" type="noConversion"/>
  </si>
  <si>
    <t>刈薯</t>
    <phoneticPr fontId="21" type="noConversion"/>
  </si>
  <si>
    <t>季豆</t>
    <phoneticPr fontId="21" type="noConversion"/>
  </si>
  <si>
    <r>
      <rPr>
        <sz val="12"/>
        <color rgb="FF000000"/>
        <rFont val="標楷體"/>
        <family val="4"/>
        <charset val="136"/>
      </rPr>
      <t>蛋香</t>
    </r>
    <r>
      <rPr>
        <sz val="12"/>
        <color rgb="FF000000"/>
        <rFont val="Microsoft JhengHei"/>
        <family val="4"/>
      </rPr>
      <t>季豆</t>
    </r>
    <phoneticPr fontId="21" type="noConversion"/>
  </si>
  <si>
    <t>白菜滷</t>
    <phoneticPr fontId="21" type="noConversion"/>
  </si>
  <si>
    <t>脆筍絲</t>
    <phoneticPr fontId="21" type="noConversion"/>
  </si>
  <si>
    <t>鯊魚</t>
    <phoneticPr fontId="21" type="noConversion"/>
  </si>
  <si>
    <t>脆筍絲</t>
    <phoneticPr fontId="21" type="noConversion"/>
  </si>
  <si>
    <t>家常絞肉</t>
    <phoneticPr fontId="21" type="noConversion"/>
  </si>
  <si>
    <t>絞肉</t>
    <phoneticPr fontId="21" type="noConversion"/>
  </si>
  <si>
    <r>
      <rPr>
        <sz val="12"/>
        <color theme="1"/>
        <rFont val="Microsoft JhengHei"/>
        <family val="4"/>
      </rPr>
      <t>馬仁</t>
    </r>
    <r>
      <rPr>
        <sz val="12"/>
        <color theme="1"/>
        <rFont val="標楷體"/>
        <family val="4"/>
        <charset val="136"/>
      </rPr>
      <t>若片</t>
    </r>
    <phoneticPr fontId="21" type="noConversion"/>
  </si>
  <si>
    <t>時蔬湯</t>
    <phoneticPr fontId="21" type="noConversion"/>
  </si>
  <si>
    <t>時蔬</t>
    <phoneticPr fontId="21" type="noConversion"/>
  </si>
  <si>
    <t>紅蘿蔔</t>
    <phoneticPr fontId="21" type="noConversion"/>
  </si>
  <si>
    <t>大骨</t>
    <phoneticPr fontId="21" type="noConversion"/>
  </si>
  <si>
    <t>冬瓜</t>
    <phoneticPr fontId="21" type="noConversion"/>
  </si>
  <si>
    <t>乾香菇</t>
    <phoneticPr fontId="21" type="noConversion"/>
  </si>
  <si>
    <t>香菇絞肉</t>
    <phoneticPr fontId="21" type="noConversion"/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</si>
  <si>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</si>
  <si>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</si>
  <si>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</si>
  <si>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</si>
  <si>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t>味噌肉片</t>
    <phoneticPr fontId="21" type="noConversion"/>
  </si>
  <si>
    <t>青椒</t>
    <phoneticPr fontId="21" type="noConversion"/>
  </si>
  <si>
    <t>味噌</t>
    <phoneticPr fontId="21" type="noConversion"/>
  </si>
  <si>
    <t>時瓜</t>
    <phoneticPr fontId="21" type="noConversion"/>
  </si>
  <si>
    <r>
      <rPr>
        <sz val="12"/>
        <color theme="1"/>
        <rFont val="Microsoft JhengHei"/>
        <family val="4"/>
      </rPr>
      <t>麵筋</t>
    </r>
    <r>
      <rPr>
        <sz val="12"/>
        <color theme="1"/>
        <rFont val="標楷體"/>
        <family val="4"/>
        <charset val="136"/>
      </rPr>
      <t>白菜</t>
    </r>
    <phoneticPr fontId="21" type="noConversion"/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</si>
  <si>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</si>
  <si>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</si>
  <si>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</si>
  <si>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</si>
  <si>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</si>
  <si>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theme="1"/>
        <rFont val="Microsoft JhengHei"/>
        <family val="4"/>
      </rPr>
      <t>三絲羹</t>
    </r>
    <r>
      <rPr>
        <sz val="12"/>
        <color theme="1"/>
        <rFont val="標楷體"/>
        <family val="4"/>
        <charset val="136"/>
      </rPr>
      <t>湯</t>
    </r>
    <phoneticPr fontId="21" type="noConversion"/>
  </si>
  <si>
    <t>鮮菇豆腐</t>
    <phoneticPr fontId="21" type="noConversion"/>
  </si>
  <si>
    <t>金針菇</t>
    <phoneticPr fontId="21" type="noConversion"/>
  </si>
  <si>
    <t>金針菇</t>
    <phoneticPr fontId="21" type="noConversion"/>
  </si>
  <si>
    <t>沙茶醬</t>
    <phoneticPr fontId="21" type="noConversion"/>
  </si>
  <si>
    <t>沙茶醬</t>
    <phoneticPr fontId="21" type="noConversion"/>
  </si>
  <si>
    <t>仙草雞湯</t>
    <phoneticPr fontId="21" type="noConversion"/>
  </si>
  <si>
    <t>仙草干</t>
    <phoneticPr fontId="21" type="noConversion"/>
  </si>
  <si>
    <t>仙草湯</t>
    <phoneticPr fontId="21" type="noConversion"/>
  </si>
  <si>
    <t>素羊肉</t>
    <phoneticPr fontId="21" type="noConversion"/>
  </si>
  <si>
    <t>素肉</t>
    <phoneticPr fontId="21" type="noConversion"/>
  </si>
  <si>
    <t>味噌素若</t>
    <phoneticPr fontId="21" type="noConversion"/>
  </si>
  <si>
    <t>麻油凍腐</t>
    <phoneticPr fontId="21" type="noConversion"/>
  </si>
  <si>
    <t>鮮菇</t>
    <phoneticPr fontId="21" type="noConversion"/>
  </si>
  <si>
    <t>枸杞</t>
    <phoneticPr fontId="21" type="noConversion"/>
  </si>
  <si>
    <t>麻油魚丁</t>
    <phoneticPr fontId="21" type="noConversion"/>
  </si>
  <si>
    <t>薑</t>
    <phoneticPr fontId="21" type="noConversion"/>
  </si>
  <si>
    <t>杏鮑菇</t>
    <phoneticPr fontId="21" type="noConversion"/>
  </si>
  <si>
    <t>魚排</t>
    <phoneticPr fontId="21" type="noConversion"/>
  </si>
  <si>
    <t>燕麥</t>
    <phoneticPr fontId="21" type="noConversion"/>
  </si>
  <si>
    <r>
      <rPr>
        <sz val="12"/>
        <color theme="1"/>
        <rFont val="Microsoft JhengHei"/>
        <family val="4"/>
      </rPr>
      <t>燕麥</t>
    </r>
    <r>
      <rPr>
        <sz val="12"/>
        <color theme="1"/>
        <rFont val="標楷體"/>
        <family val="4"/>
        <charset val="136"/>
      </rPr>
      <t>飯</t>
    </r>
    <phoneticPr fontId="21" type="noConversion"/>
  </si>
  <si>
    <t>鴻喜菇</t>
    <phoneticPr fontId="21" type="noConversion"/>
  </si>
  <si>
    <t>打拋豬</t>
    <phoneticPr fontId="21" type="noConversion"/>
  </si>
  <si>
    <t>芹菜</t>
    <phoneticPr fontId="21" type="noConversion"/>
  </si>
  <si>
    <t>白蘿蔔</t>
    <phoneticPr fontId="21" type="noConversion"/>
  </si>
  <si>
    <t>蘿蔔湯</t>
    <phoneticPr fontId="21" type="noConversion"/>
  </si>
  <si>
    <t>素羊肉</t>
    <phoneticPr fontId="21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</si>
  <si>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飯特餐</t>
    </r>
    <phoneticPr fontId="21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</si>
  <si>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飯配料</t>
    </r>
    <phoneticPr fontId="21" type="noConversion"/>
  </si>
  <si>
    <r>
      <rPr>
        <sz val="12"/>
        <color theme="1"/>
        <rFont val="Microsoft JhengHei"/>
        <family val="4"/>
      </rPr>
      <t>炊</t>
    </r>
    <r>
      <rPr>
        <sz val="12"/>
        <color theme="1"/>
        <rFont val="標楷體"/>
        <family val="4"/>
        <charset val="136"/>
      </rPr>
      <t>飯配料</t>
    </r>
    <phoneticPr fontId="21" type="noConversion"/>
  </si>
  <si>
    <t>打拋干丁</t>
    <phoneticPr fontId="21" type="noConversion"/>
  </si>
  <si>
    <t>豆干</t>
    <phoneticPr fontId="21" type="noConversion"/>
  </si>
  <si>
    <t>素絞肉</t>
    <phoneticPr fontId="21" type="noConversion"/>
  </si>
  <si>
    <t>炒年糕</t>
    <phoneticPr fontId="21" type="noConversion"/>
  </si>
  <si>
    <t>年糕</t>
    <phoneticPr fontId="21" type="noConversion"/>
  </si>
  <si>
    <t>油腐</t>
    <phoneticPr fontId="21" type="noConversion"/>
  </si>
  <si>
    <r>
      <rPr>
        <sz val="12"/>
        <color rgb="FF000000"/>
        <rFont val="標楷體"/>
        <family val="4"/>
        <charset val="136"/>
      </rPr>
      <t>泡菜</t>
    </r>
    <r>
      <rPr>
        <sz val="12"/>
        <color rgb="FF000000"/>
        <rFont val="Microsoft JhengHei"/>
        <family val="4"/>
      </rPr>
      <t>油腐</t>
    </r>
    <phoneticPr fontId="21" type="noConversion"/>
  </si>
  <si>
    <t>高麗菜</t>
    <phoneticPr fontId="21" type="noConversion"/>
  </si>
  <si>
    <r>
      <rPr>
        <sz val="12"/>
        <color rgb="FF000000"/>
        <rFont val="標楷體"/>
        <family val="4"/>
        <charset val="136"/>
      </rPr>
      <t>筍干</t>
    </r>
    <r>
      <rPr>
        <sz val="12"/>
        <color rgb="FF000000"/>
        <rFont val="Microsoft JhengHei"/>
        <family val="4"/>
      </rPr>
      <t>麵輪</t>
    </r>
    <phoneticPr fontId="21" type="noConversion"/>
  </si>
  <si>
    <t>麵輪</t>
    <phoneticPr fontId="21" type="noConversion"/>
  </si>
  <si>
    <t>沙茶凍腐</t>
    <phoneticPr fontId="21" type="noConversion"/>
  </si>
  <si>
    <r>
      <rPr>
        <sz val="12"/>
        <color rgb="FF000000"/>
        <rFont val="Microsoft JhengHei"/>
        <family val="4"/>
      </rPr>
      <t>沙茶</t>
    </r>
    <r>
      <rPr>
        <sz val="12"/>
        <color rgb="FF000000"/>
        <rFont val="標楷體"/>
        <family val="4"/>
        <charset val="136"/>
      </rPr>
      <t>凍腐</t>
    </r>
    <phoneticPr fontId="21" type="noConversion"/>
  </si>
  <si>
    <t>干貝時瓜</t>
    <phoneticPr fontId="21" type="noConversion"/>
  </si>
  <si>
    <t>干貝</t>
    <phoneticPr fontId="21" type="noConversion"/>
  </si>
  <si>
    <r>
      <rPr>
        <sz val="12"/>
        <color rgb="FF000000"/>
        <rFont val="標楷體"/>
        <family val="4"/>
        <charset val="136"/>
      </rPr>
      <t>豆包</t>
    </r>
    <r>
      <rPr>
        <sz val="12"/>
        <color rgb="FF000000"/>
        <rFont val="Times New Roman"/>
        <family val="4"/>
      </rPr>
      <t>pizza</t>
    </r>
    <phoneticPr fontId="21" type="noConversion"/>
  </si>
  <si>
    <t>鳳梨罐頭</t>
    <phoneticPr fontId="21" type="noConversion"/>
  </si>
  <si>
    <t>蘑菇</t>
    <phoneticPr fontId="21" type="noConversion"/>
  </si>
  <si>
    <t>毛豆</t>
    <phoneticPr fontId="21" type="noConversion"/>
  </si>
  <si>
    <r>
      <rPr>
        <sz val="12"/>
        <color theme="1"/>
        <rFont val="Microsoft JhengHei"/>
        <family val="4"/>
      </rPr>
      <t>堅果</t>
    </r>
    <r>
      <rPr>
        <sz val="12"/>
        <color theme="1"/>
        <rFont val="標楷體"/>
        <family val="4"/>
        <charset val="136"/>
      </rPr>
      <t>花椰</t>
    </r>
    <phoneticPr fontId="21" type="noConversion"/>
  </si>
  <si>
    <t>堅果</t>
    <phoneticPr fontId="21" type="noConversion"/>
  </si>
  <si>
    <r>
      <rPr>
        <sz val="12"/>
        <color rgb="FF000000"/>
        <rFont val="Microsoft JhengHei"/>
        <family val="2"/>
      </rPr>
      <t>豆包</t>
    </r>
    <r>
      <rPr>
        <sz val="12"/>
        <color rgb="FF000000"/>
        <rFont val="微軟正黑體"/>
        <family val="2"/>
        <charset val="136"/>
      </rPr>
      <t>花椰</t>
    </r>
    <phoneticPr fontId="21" type="noConversion"/>
  </si>
  <si>
    <t>豆包</t>
    <phoneticPr fontId="21" type="noConversion"/>
  </si>
  <si>
    <r>
      <rPr>
        <sz val="12"/>
        <color theme="1"/>
        <rFont val="Microsoft JhengHei"/>
        <family val="2"/>
      </rPr>
      <t>豆包</t>
    </r>
    <r>
      <rPr>
        <sz val="12"/>
        <color theme="1"/>
        <rFont val="微軟正黑體"/>
        <family val="2"/>
        <charset val="136"/>
      </rPr>
      <t>花椰</t>
    </r>
    <phoneticPr fontId="21" type="noConversion"/>
  </si>
  <si>
    <t>豆包</t>
    <phoneticPr fontId="21" type="noConversion"/>
  </si>
  <si>
    <t>公斤</t>
    <phoneticPr fontId="21" type="noConversion"/>
  </si>
  <si>
    <t>113學年</t>
    <phoneticPr fontId="21" type="noConversion"/>
  </si>
  <si>
    <t>香又香</t>
    <phoneticPr fontId="21" type="noConversion"/>
  </si>
  <si>
    <t>上學期</t>
    <phoneticPr fontId="21" type="noConversion"/>
  </si>
  <si>
    <t>非偏鄉</t>
    <phoneticPr fontId="21" type="noConversion"/>
  </si>
  <si>
    <t>國中營養成分</t>
    <phoneticPr fontId="21" type="noConversion"/>
  </si>
  <si>
    <t>素食</t>
    <phoneticPr fontId="21" type="noConversion"/>
  </si>
  <si>
    <t>副菜一明細</t>
    <phoneticPr fontId="21" type="noConversion"/>
  </si>
  <si>
    <t>蔬菜明細</t>
    <phoneticPr fontId="21" type="noConversion"/>
  </si>
  <si>
    <t>湯品明細</t>
    <phoneticPr fontId="21" type="noConversion"/>
  </si>
  <si>
    <t>日期</t>
    <phoneticPr fontId="21" type="noConversion"/>
  </si>
  <si>
    <t>主菜明細</t>
    <phoneticPr fontId="21" type="noConversion"/>
  </si>
  <si>
    <r>
      <rPr>
        <sz val="12"/>
        <color theme="1"/>
        <rFont val="標楷體"/>
        <family val="4"/>
        <charset val="136"/>
      </rPr>
      <t>國</t>
    </r>
    <r>
      <rPr>
        <sz val="12"/>
        <color theme="1"/>
        <rFont val="Microsoft JhengHei"/>
        <family val="4"/>
      </rPr>
      <t>小</t>
    </r>
    <phoneticPr fontId="21" type="noConversion"/>
  </si>
  <si>
    <t>國小</t>
  </si>
  <si>
    <t>國小菜單為1主食3菜1湯1~2附餐點心。為符合契約規範，每周供應2次本縣有機蔬菜及附餐點心2-本縣有機豆奶</t>
    <phoneticPr fontId="21" type="noConversion"/>
  </si>
  <si>
    <t xml:space="preserve">113學年 </t>
    <phoneticPr fontId="21" type="noConversion"/>
  </si>
  <si>
    <t>國小</t>
    <phoneticPr fontId="21" type="noConversion"/>
  </si>
  <si>
    <t>國小</t>
    <phoneticPr fontId="21" type="noConversion"/>
  </si>
  <si>
    <t>國小菜單為1主食4菜1湯1~2附餐點心。為符合契約規範，每周供應2次本縣有機蔬菜及附餐點心2-本縣有機豆奶</t>
    <phoneticPr fontId="21" type="noConversion"/>
  </si>
  <si>
    <t>過敏警語:「本月產品含有甲殼類、蛋、芝麻、含麩之穀物、花生、大豆、魚類、亞硫酸鹽類及其相關製品，不適合其過敏體質者食用」</t>
    <phoneticPr fontId="21" type="noConversion"/>
  </si>
  <si>
    <t>說明：</t>
  </si>
  <si>
    <t>一</t>
    <phoneticPr fontId="21" type="noConversion"/>
  </si>
  <si>
    <t>本公司使用國產豬肉</t>
    <phoneticPr fontId="21" type="noConversion"/>
  </si>
  <si>
    <t>二</t>
    <phoneticPr fontId="21" type="noConversion"/>
  </si>
  <si>
    <t>每周三、五蔬菜為有機蔬菜。</t>
  </si>
  <si>
    <t>三</t>
    <phoneticPr fontId="21" type="noConversion"/>
  </si>
  <si>
    <t>本菜單豬骨會以雞骨取代。</t>
  </si>
  <si>
    <t>四</t>
    <phoneticPr fontId="21" type="noConversion"/>
  </si>
  <si>
    <t>每日附餐點心1預計提供：水果、果汁、餐包、堅果、海苔、小饅頭餅乾、豆漿、葡萄乾等品項輪流供應。</t>
    <phoneticPr fontId="21" type="noConversion"/>
  </si>
  <si>
    <t>五</t>
    <phoneticPr fontId="21" type="noConversion"/>
  </si>
  <si>
    <t>本菜單供應學校為豐濱國小、新社國小、港口國小、靜浦國小。</t>
  </si>
  <si>
    <t>過敏警語:「本月產品含有蛋、芝麻、含麩之穀物、花生、大豆、魚類、亞硫酸鹽類及其相關製品，不適合其過敏體質者食用」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</si>
</sst>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"/>
  </numFmts>
  <fonts count="48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Times New Roman"/>
      <family val="1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2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color rgb="FF000000"/>
      <name val="Microsoft JhengHei"/>
      <family val="2"/>
      <charset val="136"/>
    </font>
    <font>
      <sz val="12"/>
      <color rgb="FF000000"/>
      <name val="Arial"/>
      <family val="2"/>
    </font>
    <font>
      <sz val="12"/>
      <color theme="1"/>
      <name val="Microsoft JhengHei"/>
      <family val="4"/>
    </font>
    <font>
      <sz val="12"/>
      <color theme="1"/>
      <name val="Times New Roman"/>
      <family val="4"/>
      <charset val="136"/>
    </font>
    <font>
      <sz val="12"/>
      <color rgb="FF000000"/>
      <name val="DFKai-SB"/>
      <family val="4"/>
    </font>
    <font>
      <sz val="12"/>
      <color rgb="FF000000"/>
      <name val="Microsoft JhengHei"/>
      <family val="4"/>
    </font>
    <font>
      <sz val="12"/>
      <color rgb="FF000000"/>
      <name val="Microsoft JhengHei"/>
      <family val="1"/>
    </font>
    <font>
      <sz val="12"/>
      <color theme="1"/>
      <name val="Microsoft JhengHei"/>
      <family val="1"/>
    </font>
    <font>
      <sz val="12"/>
      <color rgb="FF000000"/>
      <name val="Times New Roman"/>
      <family val="4"/>
    </font>
    <font>
      <sz val="12"/>
      <color rgb="FF000000"/>
      <name val="Microsoft JhengHei"/>
      <family val="1"/>
      <charset val="136"/>
    </font>
    <font>
      <sz val="12"/>
      <color theme="1"/>
      <name val="Microsoft JhengHei"/>
      <family val="4"/>
      <charset val="136"/>
    </font>
    <font>
      <sz val="12"/>
      <color rgb="FF000000"/>
      <name val="Microsoft JhengHei"/>
      <family val="4"/>
      <charset val="136"/>
    </font>
    <font>
      <sz val="12"/>
      <color rgb="FF000000"/>
      <name val="Times New Roman"/>
      <family val="4"/>
      <charset val="136"/>
    </font>
    <font>
      <sz val="12"/>
      <color theme="1"/>
      <name val="Times New Roman"/>
      <family val="4"/>
    </font>
    <font>
      <sz val="12"/>
      <color theme="1"/>
      <name val="微軟正黑體"/>
      <family val="2"/>
      <charset val="136"/>
    </font>
    <font>
      <sz val="12"/>
      <color theme="1"/>
      <name val="Microsoft JhengHei"/>
      <family val="2"/>
    </font>
    <font>
      <sz val="12"/>
      <color rgb="FF000000"/>
      <name val="微軟正黑體"/>
      <family val="2"/>
      <charset val="136"/>
    </font>
    <font>
      <sz val="12"/>
      <color rgb="FF000000"/>
      <name val="Microsoft JhengHei"/>
      <family val="2"/>
    </font>
    <font>
      <sz val="10"/>
      <color theme="1"/>
      <name val="Times New Roman"/>
      <family val="1"/>
    </font>
    <font>
      <sz val="12"/>
      <color rgb="FFFF0000"/>
      <name val="細明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20"/>
      <color rgb="FF1F1F1F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EA99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EF2CB"/>
        <bgColor rgb="FFFEF2CB"/>
      </patternFill>
    </fill>
  </fills>
  <borders count="9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47" fillId="0" borderId="10"/>
    <xf numFmtId="0" fontId="47" fillId="0" borderId="10"/>
    <xf numFmtId="0" fontId="47" fillId="0" borderId="10"/>
  </cellStyleXfs>
  <cellXfs count="50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shrinkToFit="1"/>
    </xf>
    <xf numFmtId="164" fontId="1" fillId="2" borderId="12" xfId="0" applyNumberFormat="1" applyFont="1" applyFill="1" applyBorder="1" applyAlignment="1">
      <alignment horizontal="center" vertical="center" shrinkToFit="1"/>
    </xf>
    <xf numFmtId="164" fontId="1" fillId="2" borderId="13" xfId="0" applyNumberFormat="1" applyFont="1" applyFill="1" applyBorder="1" applyAlignment="1">
      <alignment horizontal="center" vertical="center" shrinkToFit="1"/>
    </xf>
    <xf numFmtId="164" fontId="1" fillId="2" borderId="19" xfId="0" applyNumberFormat="1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3" borderId="26" xfId="0" applyFont="1" applyFill="1" applyBorder="1" applyAlignment="1">
      <alignment horizontal="center" vertical="center" shrinkToFit="1"/>
    </xf>
    <xf numFmtId="164" fontId="1" fillId="2" borderId="27" xfId="0" applyNumberFormat="1" applyFont="1" applyFill="1" applyBorder="1" applyAlignment="1">
      <alignment horizontal="center" vertical="center" shrinkToFit="1"/>
    </xf>
    <xf numFmtId="164" fontId="1" fillId="2" borderId="28" xfId="0" applyNumberFormat="1" applyFont="1" applyFill="1" applyBorder="1" applyAlignment="1">
      <alignment horizontal="center" vertical="center" shrinkToFit="1"/>
    </xf>
    <xf numFmtId="164" fontId="1" fillId="2" borderId="29" xfId="0" applyNumberFormat="1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/>
    </xf>
    <xf numFmtId="0" fontId="1" fillId="3" borderId="32" xfId="0" applyFont="1" applyFill="1" applyBorder="1" applyAlignment="1">
      <alignment horizontal="center" vertical="center" shrinkToFit="1"/>
    </xf>
    <xf numFmtId="164" fontId="1" fillId="2" borderId="33" xfId="0" applyNumberFormat="1" applyFont="1" applyFill="1" applyBorder="1" applyAlignment="1">
      <alignment horizontal="center" vertical="center" shrinkToFit="1"/>
    </xf>
    <xf numFmtId="164" fontId="1" fillId="2" borderId="34" xfId="0" applyNumberFormat="1" applyFont="1" applyFill="1" applyBorder="1" applyAlignment="1">
      <alignment horizontal="center" vertical="center" shrinkToFit="1"/>
    </xf>
    <xf numFmtId="164" fontId="1" fillId="2" borderId="35" xfId="0" applyNumberFormat="1" applyFont="1" applyFill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/>
    </xf>
    <xf numFmtId="0" fontId="1" fillId="0" borderId="38" xfId="0" applyFont="1" applyBorder="1" applyAlignment="1">
      <alignment horizontal="center" vertical="center" shrinkToFit="1"/>
    </xf>
    <xf numFmtId="164" fontId="4" fillId="2" borderId="28" xfId="0" applyNumberFormat="1" applyFont="1" applyFill="1" applyBorder="1" applyAlignment="1">
      <alignment horizontal="center" vertical="center" shrinkToFit="1"/>
    </xf>
    <xf numFmtId="164" fontId="4" fillId="2" borderId="29" xfId="0" applyNumberFormat="1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164" fontId="4" fillId="2" borderId="34" xfId="0" applyNumberFormat="1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164" fontId="4" fillId="2" borderId="19" xfId="0" applyNumberFormat="1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164" fontId="4" fillId="2" borderId="33" xfId="0" applyNumberFormat="1" applyFont="1" applyFill="1" applyBorder="1" applyAlignment="1">
      <alignment horizontal="center" vertical="center" shrinkToFit="1"/>
    </xf>
    <xf numFmtId="164" fontId="4" fillId="2" borderId="35" xfId="0" applyNumberFormat="1" applyFont="1" applyFill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1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3" borderId="45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1" xfId="0" applyFont="1" applyBorder="1" applyAlignment="1">
      <alignment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 shrinkToFit="1"/>
    </xf>
    <xf numFmtId="164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30" xfId="0" applyFont="1" applyBorder="1" applyAlignment="1">
      <alignment vertical="center" shrinkToFit="1"/>
    </xf>
    <xf numFmtId="0" fontId="1" fillId="3" borderId="50" xfId="0" applyFont="1" applyFill="1" applyBorder="1" applyAlignment="1">
      <alignment horizontal="center" vertical="center" shrinkToFit="1"/>
    </xf>
    <xf numFmtId="0" fontId="1" fillId="0" borderId="36" xfId="0" applyFont="1" applyBorder="1" applyAlignment="1">
      <alignment vertical="center" shrinkToFit="1"/>
    </xf>
    <xf numFmtId="164" fontId="1" fillId="3" borderId="45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 shrinkToFit="1"/>
    </xf>
    <xf numFmtId="0" fontId="1" fillId="0" borderId="51" xfId="0" applyFont="1" applyBorder="1" applyAlignment="1">
      <alignment horizontal="center" vertical="center" shrinkToFit="1"/>
    </xf>
    <xf numFmtId="0" fontId="6" fillId="3" borderId="52" xfId="0" applyFont="1" applyFill="1" applyBorder="1" applyAlignment="1">
      <alignment vertical="center" shrinkToFit="1"/>
    </xf>
    <xf numFmtId="0" fontId="6" fillId="3" borderId="30" xfId="0" applyFont="1" applyFill="1" applyBorder="1" applyAlignment="1">
      <alignment vertical="center" shrinkToFit="1"/>
    </xf>
    <xf numFmtId="164" fontId="6" fillId="3" borderId="30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shrinkToFit="1"/>
    </xf>
    <xf numFmtId="0" fontId="6" fillId="3" borderId="53" xfId="0" applyFont="1" applyFill="1" applyBorder="1" applyAlignment="1">
      <alignment vertical="center" shrinkToFit="1"/>
    </xf>
    <xf numFmtId="0" fontId="6" fillId="3" borderId="36" xfId="0" applyFont="1" applyFill="1" applyBorder="1" applyAlignment="1">
      <alignment vertical="center" shrinkToFit="1"/>
    </xf>
    <xf numFmtId="164" fontId="6" fillId="3" borderId="36" xfId="0" applyNumberFormat="1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shrinkToFit="1"/>
    </xf>
    <xf numFmtId="164" fontId="1" fillId="3" borderId="2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shrinkToFit="1"/>
    </xf>
    <xf numFmtId="0" fontId="1" fillId="3" borderId="30" xfId="0" applyFont="1" applyFill="1" applyBorder="1" applyAlignment="1">
      <alignment vertical="center" shrinkToFit="1"/>
    </xf>
    <xf numFmtId="0" fontId="1" fillId="3" borderId="36" xfId="0" applyFont="1" applyFill="1" applyBorder="1" applyAlignment="1">
      <alignment vertical="center" shrinkToFit="1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4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3" fillId="3" borderId="30" xfId="0" applyFont="1" applyFill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4" fillId="3" borderId="36" xfId="0" applyFont="1" applyFill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5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57" xfId="0" applyFont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164" fontId="1" fillId="5" borderId="13" xfId="0" applyNumberFormat="1" applyFont="1" applyFill="1" applyBorder="1" applyAlignment="1">
      <alignment horizontal="center" vertical="center" shrinkToFit="1"/>
    </xf>
    <xf numFmtId="164" fontId="1" fillId="5" borderId="28" xfId="0" applyNumberFormat="1" applyFont="1" applyFill="1" applyBorder="1" applyAlignment="1">
      <alignment horizontal="center" vertical="center" shrinkToFit="1"/>
    </xf>
    <xf numFmtId="164" fontId="4" fillId="6" borderId="0" xfId="0" applyNumberFormat="1" applyFont="1" applyFill="1" applyAlignment="1">
      <alignment horizontal="center" vertical="center" shrinkToFit="1"/>
    </xf>
    <xf numFmtId="0" fontId="0" fillId="6" borderId="0" xfId="0" applyFill="1" applyAlignment="1">
      <alignment vertical="center" shrinkToFit="1"/>
    </xf>
    <xf numFmtId="164" fontId="3" fillId="2" borderId="58" xfId="0" applyNumberFormat="1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164" fontId="3" fillId="2" borderId="15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164" fontId="1" fillId="2" borderId="60" xfId="0" applyNumberFormat="1" applyFont="1" applyFill="1" applyBorder="1" applyAlignment="1">
      <alignment horizontal="center" vertical="center" shrinkToFit="1"/>
    </xf>
    <xf numFmtId="164" fontId="3" fillId="2" borderId="61" xfId="0" applyNumberFormat="1" applyFont="1" applyFill="1" applyBorder="1" applyAlignment="1">
      <alignment horizontal="center" vertical="center" shrinkToFit="1"/>
    </xf>
    <xf numFmtId="164" fontId="3" fillId="2" borderId="63" xfId="0" applyNumberFormat="1" applyFont="1" applyFill="1" applyBorder="1" applyAlignment="1">
      <alignment horizontal="center" vertical="center" shrinkToFit="1"/>
    </xf>
    <xf numFmtId="164" fontId="1" fillId="2" borderId="49" xfId="0" applyNumberFormat="1" applyFont="1" applyFill="1" applyBorder="1" applyAlignment="1">
      <alignment horizontal="center" vertical="center" shrinkToFit="1"/>
    </xf>
    <xf numFmtId="164" fontId="1" fillId="2" borderId="72" xfId="0" applyNumberFormat="1" applyFont="1" applyFill="1" applyBorder="1" applyAlignment="1">
      <alignment horizontal="center" vertical="center" shrinkToFit="1"/>
    </xf>
    <xf numFmtId="164" fontId="3" fillId="2" borderId="73" xfId="0" applyNumberFormat="1" applyFont="1" applyFill="1" applyBorder="1" applyAlignment="1">
      <alignment horizontal="center" vertical="center" shrinkToFit="1"/>
    </xf>
    <xf numFmtId="0" fontId="1" fillId="7" borderId="59" xfId="0" applyFont="1" applyFill="1" applyBorder="1" applyAlignment="1">
      <alignment horizontal="center" vertical="center" shrinkToFit="1"/>
    </xf>
    <xf numFmtId="0" fontId="5" fillId="6" borderId="67" xfId="0" applyFont="1" applyFill="1" applyBorder="1" applyAlignment="1">
      <alignment horizontal="center" vertical="center"/>
    </xf>
    <xf numFmtId="0" fontId="1" fillId="6" borderId="66" xfId="0" applyFont="1" applyFill="1" applyBorder="1" applyAlignment="1">
      <alignment horizontal="center" vertical="center" shrinkToFit="1"/>
    </xf>
    <xf numFmtId="0" fontId="6" fillId="6" borderId="68" xfId="0" applyFont="1" applyFill="1" applyBorder="1" applyAlignment="1">
      <alignment vertical="center"/>
    </xf>
    <xf numFmtId="0" fontId="1" fillId="7" borderId="69" xfId="0" applyFont="1" applyFill="1" applyBorder="1" applyAlignment="1">
      <alignment horizontal="center" vertical="center" shrinkToFit="1"/>
    </xf>
    <xf numFmtId="0" fontId="3" fillId="6" borderId="48" xfId="0" applyFont="1" applyFill="1" applyBorder="1" applyAlignment="1">
      <alignment horizontal="center" vertical="center" shrinkToFit="1"/>
    </xf>
    <xf numFmtId="0" fontId="1" fillId="6" borderId="48" xfId="0" applyFont="1" applyFill="1" applyBorder="1" applyAlignment="1">
      <alignment horizontal="center" vertical="center" shrinkToFit="1"/>
    </xf>
    <xf numFmtId="0" fontId="4" fillId="6" borderId="30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 shrinkToFit="1"/>
    </xf>
    <xf numFmtId="0" fontId="1" fillId="6" borderId="70" xfId="0" applyFont="1" applyFill="1" applyBorder="1" applyAlignment="1">
      <alignment vertical="center" shrinkToFit="1"/>
    </xf>
    <xf numFmtId="0" fontId="6" fillId="6" borderId="30" xfId="0" applyFont="1" applyFill="1" applyBorder="1" applyAlignment="1">
      <alignment vertical="center"/>
    </xf>
    <xf numFmtId="0" fontId="1" fillId="7" borderId="71" xfId="0" applyFont="1" applyFill="1" applyBorder="1" applyAlignment="1">
      <alignment horizontal="center" vertical="center" shrinkToFit="1"/>
    </xf>
    <xf numFmtId="0" fontId="3" fillId="6" borderId="72" xfId="0" applyFont="1" applyFill="1" applyBorder="1" applyAlignment="1">
      <alignment horizontal="center" vertical="center" shrinkToFit="1"/>
    </xf>
    <xf numFmtId="0" fontId="6" fillId="6" borderId="74" xfId="0" applyFont="1" applyFill="1" applyBorder="1" applyAlignment="1">
      <alignment vertical="center"/>
    </xf>
    <xf numFmtId="0" fontId="1" fillId="6" borderId="74" xfId="0" applyFont="1" applyFill="1" applyBorder="1" applyAlignment="1">
      <alignment horizontal="center" vertical="center" shrinkToFit="1"/>
    </xf>
    <xf numFmtId="0" fontId="1" fillId="6" borderId="75" xfId="0" applyFont="1" applyFill="1" applyBorder="1" applyAlignment="1">
      <alignment vertical="center" shrinkToFit="1"/>
    </xf>
    <xf numFmtId="164" fontId="1" fillId="9" borderId="13" xfId="0" applyNumberFormat="1" applyFont="1" applyFill="1" applyBorder="1" applyAlignment="1">
      <alignment horizontal="center" vertical="center" shrinkToFit="1"/>
    </xf>
    <xf numFmtId="164" fontId="1" fillId="9" borderId="28" xfId="0" applyNumberFormat="1" applyFont="1" applyFill="1" applyBorder="1" applyAlignment="1">
      <alignment horizontal="center" vertical="center" shrinkToFit="1"/>
    </xf>
    <xf numFmtId="164" fontId="1" fillId="9" borderId="34" xfId="0" applyNumberFormat="1" applyFont="1" applyFill="1" applyBorder="1" applyAlignment="1">
      <alignment horizontal="center" vertical="center" shrinkToFit="1"/>
    </xf>
    <xf numFmtId="164" fontId="4" fillId="10" borderId="0" xfId="0" applyNumberFormat="1" applyFont="1" applyFill="1" applyAlignment="1">
      <alignment horizontal="center" vertical="center" shrinkToFit="1"/>
    </xf>
    <xf numFmtId="0" fontId="0" fillId="10" borderId="0" xfId="0" applyFill="1" applyAlignment="1">
      <alignment vertical="center" shrinkToFit="1"/>
    </xf>
    <xf numFmtId="164" fontId="1" fillId="12" borderId="13" xfId="0" applyNumberFormat="1" applyFont="1" applyFill="1" applyBorder="1" applyAlignment="1">
      <alignment horizontal="center" vertical="center" shrinkToFit="1"/>
    </xf>
    <xf numFmtId="164" fontId="1" fillId="12" borderId="28" xfId="0" applyNumberFormat="1" applyFont="1" applyFill="1" applyBorder="1" applyAlignment="1">
      <alignment horizontal="center" vertical="center" shrinkToFit="1"/>
    </xf>
    <xf numFmtId="164" fontId="1" fillId="12" borderId="29" xfId="0" applyNumberFormat="1" applyFont="1" applyFill="1" applyBorder="1" applyAlignment="1">
      <alignment horizontal="center" vertical="center" shrinkToFit="1"/>
    </xf>
    <xf numFmtId="164" fontId="1" fillId="12" borderId="34" xfId="0" applyNumberFormat="1" applyFont="1" applyFill="1" applyBorder="1" applyAlignment="1">
      <alignment horizontal="center" vertical="center" shrinkToFit="1"/>
    </xf>
    <xf numFmtId="164" fontId="4" fillId="13" borderId="0" xfId="0" applyNumberFormat="1" applyFont="1" applyFill="1" applyAlignment="1">
      <alignment horizontal="center" vertical="center" shrinkToFit="1"/>
    </xf>
    <xf numFmtId="0" fontId="0" fillId="13" borderId="0" xfId="0" applyFill="1" applyAlignment="1">
      <alignment vertical="center" shrinkToFit="1"/>
    </xf>
    <xf numFmtId="164" fontId="3" fillId="11" borderId="15" xfId="0" applyNumberFormat="1" applyFont="1" applyFill="1" applyBorder="1" applyAlignment="1">
      <alignment horizontal="center" vertical="center"/>
    </xf>
    <xf numFmtId="164" fontId="3" fillId="14" borderId="62" xfId="0" applyNumberFormat="1" applyFont="1" applyFill="1" applyBorder="1" applyAlignment="1">
      <alignment horizontal="center" vertical="center" shrinkToFit="1"/>
    </xf>
    <xf numFmtId="164" fontId="3" fillId="14" borderId="29" xfId="0" applyNumberFormat="1" applyFont="1" applyFill="1" applyBorder="1" applyAlignment="1">
      <alignment horizontal="center" vertical="center" shrinkToFit="1"/>
    </xf>
    <xf numFmtId="164" fontId="3" fillId="14" borderId="28" xfId="0" applyNumberFormat="1" applyFont="1" applyFill="1" applyBorder="1" applyAlignment="1">
      <alignment horizontal="center" vertical="center" shrinkToFit="1"/>
    </xf>
    <xf numFmtId="164" fontId="3" fillId="14" borderId="73" xfId="0" applyNumberFormat="1" applyFont="1" applyFill="1" applyBorder="1" applyAlignment="1">
      <alignment horizontal="center" vertical="center" shrinkToFit="1"/>
    </xf>
    <xf numFmtId="164" fontId="1" fillId="15" borderId="45" xfId="0" applyNumberFormat="1" applyFont="1" applyFill="1" applyBorder="1" applyAlignment="1">
      <alignment horizontal="center" vertical="center"/>
    </xf>
    <xf numFmtId="164" fontId="6" fillId="15" borderId="30" xfId="0" applyNumberFormat="1" applyFont="1" applyFill="1" applyBorder="1" applyAlignment="1">
      <alignment vertical="center"/>
    </xf>
    <xf numFmtId="164" fontId="1" fillId="15" borderId="30" xfId="0" applyNumberFormat="1" applyFont="1" applyFill="1" applyBorder="1" applyAlignment="1">
      <alignment horizontal="center" vertical="center"/>
    </xf>
    <xf numFmtId="164" fontId="6" fillId="15" borderId="36" xfId="0" applyNumberFormat="1" applyFont="1" applyFill="1" applyBorder="1" applyAlignment="1">
      <alignment vertical="center"/>
    </xf>
    <xf numFmtId="164" fontId="1" fillId="15" borderId="22" xfId="0" applyNumberFormat="1" applyFont="1" applyFill="1" applyBorder="1" applyAlignment="1">
      <alignment horizontal="center" vertical="center"/>
    </xf>
    <xf numFmtId="164" fontId="1" fillId="13" borderId="0" xfId="0" applyNumberFormat="1" applyFont="1" applyFill="1" applyAlignment="1">
      <alignment horizontal="center" vertical="center"/>
    </xf>
    <xf numFmtId="0" fontId="0" fillId="13" borderId="0" xfId="0" applyFill="1" applyAlignment="1">
      <alignment vertical="center"/>
    </xf>
    <xf numFmtId="164" fontId="3" fillId="8" borderId="15" xfId="0" applyNumberFormat="1" applyFont="1" applyFill="1" applyBorder="1" applyAlignment="1">
      <alignment horizontal="center" vertical="center"/>
    </xf>
    <xf numFmtId="164" fontId="3" fillId="9" borderId="61" xfId="0" applyNumberFormat="1" applyFont="1" applyFill="1" applyBorder="1" applyAlignment="1">
      <alignment horizontal="center" vertical="center" shrinkToFit="1"/>
    </xf>
    <xf numFmtId="164" fontId="3" fillId="9" borderId="28" xfId="0" applyNumberFormat="1" applyFont="1" applyFill="1" applyBorder="1" applyAlignment="1">
      <alignment horizontal="center" vertical="center" shrinkToFit="1"/>
    </xf>
    <xf numFmtId="164" fontId="3" fillId="9" borderId="73" xfId="0" applyNumberFormat="1" applyFont="1" applyFill="1" applyBorder="1" applyAlignment="1">
      <alignment horizontal="center" vertical="center" shrinkToFit="1"/>
    </xf>
    <xf numFmtId="164" fontId="1" fillId="16" borderId="45" xfId="0" applyNumberFormat="1" applyFont="1" applyFill="1" applyBorder="1" applyAlignment="1">
      <alignment horizontal="center" vertical="center"/>
    </xf>
    <xf numFmtId="164" fontId="6" fillId="16" borderId="30" xfId="0" applyNumberFormat="1" applyFont="1" applyFill="1" applyBorder="1" applyAlignment="1">
      <alignment vertical="center"/>
    </xf>
    <xf numFmtId="164" fontId="1" fillId="16" borderId="30" xfId="0" applyNumberFormat="1" applyFont="1" applyFill="1" applyBorder="1" applyAlignment="1">
      <alignment horizontal="center" vertical="center"/>
    </xf>
    <xf numFmtId="164" fontId="6" fillId="16" borderId="36" xfId="0" applyNumberFormat="1" applyFont="1" applyFill="1" applyBorder="1" applyAlignment="1">
      <alignment vertical="center"/>
    </xf>
    <xf numFmtId="164" fontId="1" fillId="16" borderId="22" xfId="0" applyNumberFormat="1" applyFont="1" applyFill="1" applyBorder="1" applyAlignment="1">
      <alignment horizontal="center" vertical="center"/>
    </xf>
    <xf numFmtId="164" fontId="1" fillId="10" borderId="0" xfId="0" applyNumberFormat="1" applyFont="1" applyFill="1" applyAlignment="1">
      <alignment horizontal="center" vertical="center"/>
    </xf>
    <xf numFmtId="0" fontId="0" fillId="10" borderId="0" xfId="0" applyFill="1" applyAlignment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164" fontId="4" fillId="2" borderId="49" xfId="0" applyNumberFormat="1" applyFont="1" applyFill="1" applyBorder="1" applyAlignment="1">
      <alignment horizontal="center" vertical="center" shrinkToFit="1"/>
    </xf>
    <xf numFmtId="164" fontId="4" fillId="17" borderId="28" xfId="0" applyNumberFormat="1" applyFont="1" applyFill="1" applyBorder="1" applyAlignment="1">
      <alignment horizontal="center" vertical="center" shrinkToFit="1"/>
    </xf>
    <xf numFmtId="164" fontId="4" fillId="18" borderId="28" xfId="0" applyNumberFormat="1" applyFont="1" applyFill="1" applyBorder="1" applyAlignment="1">
      <alignment horizontal="center" vertical="center" shrinkToFit="1"/>
    </xf>
    <xf numFmtId="164" fontId="4" fillId="0" borderId="15" xfId="0" applyNumberFormat="1" applyFont="1" applyBorder="1" applyAlignment="1">
      <alignment horizontal="center" vertical="center" shrinkToFit="1"/>
    </xf>
    <xf numFmtId="164" fontId="4" fillId="19" borderId="28" xfId="0" applyNumberFormat="1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164" fontId="4" fillId="19" borderId="29" xfId="0" applyNumberFormat="1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4" fillId="2" borderId="76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164" fontId="4" fillId="2" borderId="14" xfId="0" applyNumberFormat="1" applyFont="1" applyFill="1" applyBorder="1" applyAlignment="1">
      <alignment horizontal="center" vertical="center" shrinkToFit="1"/>
    </xf>
    <xf numFmtId="164" fontId="4" fillId="17" borderId="15" xfId="0" applyNumberFormat="1" applyFont="1" applyFill="1" applyBorder="1" applyAlignment="1">
      <alignment horizontal="center" vertical="center" shrinkToFit="1"/>
    </xf>
    <xf numFmtId="164" fontId="4" fillId="2" borderId="15" xfId="0" applyNumberFormat="1" applyFont="1" applyFill="1" applyBorder="1" applyAlignment="1">
      <alignment horizontal="center" vertical="center" shrinkToFit="1"/>
    </xf>
    <xf numFmtId="164" fontId="4" fillId="18" borderId="15" xfId="0" applyNumberFormat="1" applyFont="1" applyFill="1" applyBorder="1" applyAlignment="1">
      <alignment horizontal="center" vertical="center" shrinkToFit="1"/>
    </xf>
    <xf numFmtId="164" fontId="4" fillId="19" borderId="15" xfId="0" applyNumberFormat="1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vertical="center"/>
    </xf>
    <xf numFmtId="164" fontId="4" fillId="18" borderId="34" xfId="0" applyNumberFormat="1" applyFont="1" applyFill="1" applyBorder="1" applyAlignment="1">
      <alignment horizontal="center" vertical="center" shrinkToFit="1"/>
    </xf>
    <xf numFmtId="164" fontId="4" fillId="19" borderId="34" xfId="0" applyNumberFormat="1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shrinkToFit="1"/>
    </xf>
    <xf numFmtId="0" fontId="6" fillId="3" borderId="36" xfId="0" applyFont="1" applyFill="1" applyBorder="1" applyAlignment="1">
      <alignment vertical="center"/>
    </xf>
    <xf numFmtId="0" fontId="4" fillId="3" borderId="48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8" xfId="0" applyFont="1" applyBorder="1" applyAlignment="1">
      <alignment vertical="center" shrinkToFit="1"/>
    </xf>
    <xf numFmtId="0" fontId="4" fillId="3" borderId="4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164" fontId="7" fillId="2" borderId="28" xfId="0" applyNumberFormat="1" applyFont="1" applyFill="1" applyBorder="1" applyAlignment="1">
      <alignment horizontal="center" vertical="center" shrinkToFit="1"/>
    </xf>
    <xf numFmtId="164" fontId="7" fillId="2" borderId="15" xfId="0" applyNumberFormat="1" applyFont="1" applyFill="1" applyBorder="1" applyAlignment="1">
      <alignment horizontal="center" vertical="center" shrinkToFit="1"/>
    </xf>
    <xf numFmtId="164" fontId="7" fillId="18" borderId="28" xfId="0" applyNumberFormat="1" applyFont="1" applyFill="1" applyBorder="1" applyAlignment="1">
      <alignment horizontal="center" vertical="center" shrinkToFit="1"/>
    </xf>
    <xf numFmtId="164" fontId="7" fillId="19" borderId="28" xfId="0" applyNumberFormat="1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 vertical="center" shrinkToFit="1"/>
    </xf>
    <xf numFmtId="0" fontId="7" fillId="2" borderId="76" xfId="0" applyFont="1" applyFill="1" applyBorder="1" applyAlignment="1">
      <alignment horizontal="center" vertical="center" shrinkToFit="1"/>
    </xf>
    <xf numFmtId="0" fontId="7" fillId="2" borderId="77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164" fontId="7" fillId="18" borderId="15" xfId="0" applyNumberFormat="1" applyFont="1" applyFill="1" applyBorder="1" applyAlignment="1">
      <alignment horizontal="center" vertical="center" shrinkToFit="1"/>
    </xf>
    <xf numFmtId="164" fontId="7" fillId="19" borderId="15" xfId="0" applyNumberFormat="1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164" fontId="7" fillId="18" borderId="34" xfId="0" applyNumberFormat="1" applyFont="1" applyFill="1" applyBorder="1" applyAlignment="1">
      <alignment horizontal="center" vertical="center" shrinkToFit="1"/>
    </xf>
    <xf numFmtId="164" fontId="7" fillId="19" borderId="34" xfId="0" applyNumberFormat="1" applyFont="1" applyFill="1" applyBorder="1" applyAlignment="1">
      <alignment horizontal="center" vertical="center" shrinkToFit="1"/>
    </xf>
    <xf numFmtId="164" fontId="7" fillId="19" borderId="29" xfId="0" applyNumberFormat="1" applyFont="1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164" fontId="7" fillId="20" borderId="28" xfId="0" applyNumberFormat="1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164" fontId="7" fillId="0" borderId="10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shrinkToFit="1"/>
    </xf>
    <xf numFmtId="0" fontId="24" fillId="2" borderId="30" xfId="0" applyFont="1" applyFill="1" applyBorder="1" applyAlignment="1">
      <alignment horizontal="center" vertical="center" shrinkToFit="1"/>
    </xf>
    <xf numFmtId="0" fontId="26" fillId="2" borderId="11" xfId="0" applyFont="1" applyFill="1" applyBorder="1" applyAlignment="1">
      <alignment horizontal="center" vertical="center" shrinkToFit="1"/>
    </xf>
    <xf numFmtId="164" fontId="26" fillId="2" borderId="12" xfId="0" applyNumberFormat="1" applyFont="1" applyFill="1" applyBorder="1" applyAlignment="1">
      <alignment horizontal="center" vertical="center" shrinkToFit="1"/>
    </xf>
    <xf numFmtId="164" fontId="26" fillId="2" borderId="13" xfId="0" applyNumberFormat="1" applyFont="1" applyFill="1" applyBorder="1" applyAlignment="1">
      <alignment horizontal="center" vertical="center" shrinkToFit="1"/>
    </xf>
    <xf numFmtId="164" fontId="26" fillId="8" borderId="13" xfId="0" applyNumberFormat="1" applyFont="1" applyFill="1" applyBorder="1" applyAlignment="1">
      <alignment horizontal="center" vertical="center" shrinkToFit="1"/>
    </xf>
    <xf numFmtId="164" fontId="26" fillId="11" borderId="13" xfId="0" applyNumberFormat="1" applyFont="1" applyFill="1" applyBorder="1" applyAlignment="1">
      <alignment horizontal="center" vertical="center" shrinkToFit="1"/>
    </xf>
    <xf numFmtId="0" fontId="29" fillId="2" borderId="30" xfId="0" applyFont="1" applyFill="1" applyBorder="1" applyAlignment="1">
      <alignment horizontal="center" vertical="center" shrinkToFit="1"/>
    </xf>
    <xf numFmtId="0" fontId="27" fillId="2" borderId="30" xfId="0" applyFont="1" applyFill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32" fillId="2" borderId="30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shrinkToFit="1"/>
    </xf>
    <xf numFmtId="0" fontId="29" fillId="2" borderId="20" xfId="0" applyFont="1" applyFill="1" applyBorder="1" applyAlignment="1">
      <alignment horizontal="center" vertical="center" shrinkToFit="1"/>
    </xf>
    <xf numFmtId="0" fontId="35" fillId="2" borderId="20" xfId="0" applyFont="1" applyFill="1" applyBorder="1" applyAlignment="1">
      <alignment horizontal="center" vertical="center" shrinkToFit="1"/>
    </xf>
    <xf numFmtId="0" fontId="29" fillId="2" borderId="36" xfId="0" applyFont="1" applyFill="1" applyBorder="1" applyAlignment="1">
      <alignment horizontal="center" vertical="center" shrinkToFit="1"/>
    </xf>
    <xf numFmtId="0" fontId="4" fillId="21" borderId="30" xfId="0" applyFont="1" applyFill="1" applyBorder="1" applyAlignment="1">
      <alignment horizontal="center" vertical="center"/>
    </xf>
    <xf numFmtId="0" fontId="6" fillId="21" borderId="30" xfId="0" applyFont="1" applyFill="1" applyBorder="1" applyAlignment="1">
      <alignment vertical="center"/>
    </xf>
    <xf numFmtId="0" fontId="6" fillId="21" borderId="36" xfId="0" applyFont="1" applyFill="1" applyBorder="1" applyAlignment="1">
      <alignment vertical="center"/>
    </xf>
    <xf numFmtId="0" fontId="28" fillId="2" borderId="30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4" fillId="22" borderId="30" xfId="0" applyFont="1" applyFill="1" applyBorder="1" applyAlignment="1">
      <alignment horizontal="center" vertical="center" shrinkToFit="1"/>
    </xf>
    <xf numFmtId="0" fontId="4" fillId="22" borderId="36" xfId="0" applyFont="1" applyFill="1" applyBorder="1" applyAlignment="1">
      <alignment horizontal="center" vertical="center" shrinkToFit="1"/>
    </xf>
    <xf numFmtId="0" fontId="24" fillId="2" borderId="25" xfId="0" applyFont="1" applyFill="1" applyBorder="1" applyAlignment="1">
      <alignment horizontal="center" vertical="center" shrinkToFit="1"/>
    </xf>
    <xf numFmtId="0" fontId="24" fillId="2" borderId="40" xfId="0" applyFont="1" applyFill="1" applyBorder="1" applyAlignment="1">
      <alignment horizontal="center" vertical="center" shrinkToFit="1"/>
    </xf>
    <xf numFmtId="0" fontId="24" fillId="22" borderId="30" xfId="0" applyFont="1" applyFill="1" applyBorder="1" applyAlignment="1">
      <alignment horizontal="center" vertical="center" shrinkToFit="1"/>
    </xf>
    <xf numFmtId="0" fontId="32" fillId="21" borderId="48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center" vertical="center"/>
    </xf>
    <xf numFmtId="0" fontId="28" fillId="3" borderId="45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 shrinkToFit="1"/>
    </xf>
    <xf numFmtId="0" fontId="28" fillId="3" borderId="48" xfId="0" applyFont="1" applyFill="1" applyBorder="1" applyAlignment="1">
      <alignment horizontal="center" vertical="center"/>
    </xf>
    <xf numFmtId="0" fontId="29" fillId="3" borderId="45" xfId="0" applyFont="1" applyFill="1" applyBorder="1" applyAlignment="1">
      <alignment horizontal="center" vertical="center"/>
    </xf>
    <xf numFmtId="164" fontId="40" fillId="21" borderId="30" xfId="0" applyNumberFormat="1" applyFont="1" applyFill="1" applyBorder="1" applyAlignment="1">
      <alignment horizontal="center" vertical="center"/>
    </xf>
    <xf numFmtId="0" fontId="41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74" xfId="0" applyFont="1" applyBorder="1" applyAlignment="1">
      <alignment vertical="center" shrinkToFit="1"/>
    </xf>
    <xf numFmtId="164" fontId="19" fillId="0" borderId="15" xfId="0" applyNumberFormat="1" applyFont="1" applyBorder="1" applyAlignment="1">
      <alignment horizontal="center" vertical="center" shrinkToFit="1"/>
    </xf>
    <xf numFmtId="16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8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42" fillId="0" borderId="83" xfId="0" applyFont="1" applyBorder="1" applyAlignment="1">
      <alignment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18" fillId="23" borderId="55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8" fillId="0" borderId="83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165" fontId="19" fillId="0" borderId="81" xfId="0" applyNumberFormat="1" applyFont="1" applyBorder="1" applyAlignment="1">
      <alignment horizontal="center" vertical="center" wrapText="1"/>
    </xf>
    <xf numFmtId="165" fontId="19" fillId="0" borderId="84" xfId="0" applyNumberFormat="1" applyFont="1" applyBorder="1" applyAlignment="1">
      <alignment horizontal="center" vertical="center" wrapText="1"/>
    </xf>
    <xf numFmtId="165" fontId="19" fillId="0" borderId="86" xfId="0" applyNumberFormat="1" applyFont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 wrapText="1"/>
    </xf>
    <xf numFmtId="0" fontId="18" fillId="0" borderId="88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3" fillId="0" borderId="80" xfId="0" applyFont="1" applyBorder="1" applyAlignment="1">
      <alignment horizontal="center" vertical="center" shrinkToFit="1"/>
    </xf>
    <xf numFmtId="0" fontId="43" fillId="0" borderId="85" xfId="0" applyFont="1" applyBorder="1" applyAlignment="1">
      <alignment horizontal="center" vertical="center" shrinkToFit="1"/>
    </xf>
    <xf numFmtId="0" fontId="44" fillId="3" borderId="90" xfId="0" applyFont="1" applyFill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18" fillId="0" borderId="92" xfId="0" applyFont="1" applyBorder="1" applyAlignment="1">
      <alignment vertical="center"/>
    </xf>
    <xf numFmtId="0" fontId="18" fillId="0" borderId="94" xfId="0" applyFont="1" applyBorder="1" applyAlignment="1">
      <alignment horizontal="center" vertical="center" wrapText="1"/>
    </xf>
    <xf numFmtId="164" fontId="19" fillId="0" borderId="96" xfId="0" applyNumberFormat="1" applyFont="1" applyBorder="1" applyAlignment="1">
      <alignment horizontal="center" vertical="center" shrinkToFit="1"/>
    </xf>
    <xf numFmtId="164" fontId="19" fillId="0" borderId="63" xfId="0" applyNumberFormat="1" applyFont="1" applyBorder="1" applyAlignment="1">
      <alignment horizontal="center" vertical="center" shrinkToFit="1"/>
    </xf>
    <xf numFmtId="164" fontId="19" fillId="0" borderId="97" xfId="0" applyNumberFormat="1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80" xfId="0" applyNumberForma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64" fontId="19" fillId="0" borderId="87" xfId="0" applyNumberFormat="1" applyFont="1" applyBorder="1" applyAlignment="1">
      <alignment horizontal="center" vertical="center" shrinkToFit="1"/>
    </xf>
    <xf numFmtId="164" fontId="19" fillId="0" borderId="88" xfId="0" applyNumberFormat="1" applyFont="1" applyBorder="1" applyAlignment="1">
      <alignment horizontal="center" vertical="center" shrinkToFit="1"/>
    </xf>
    <xf numFmtId="164" fontId="0" fillId="0" borderId="82" xfId="0" applyNumberFormat="1" applyBorder="1" applyAlignment="1">
      <alignment vertical="center"/>
    </xf>
    <xf numFmtId="164" fontId="0" fillId="0" borderId="83" xfId="0" applyNumberFormat="1" applyBorder="1" applyAlignment="1">
      <alignment vertical="center"/>
    </xf>
    <xf numFmtId="164" fontId="0" fillId="0" borderId="85" xfId="0" applyNumberFormat="1" applyBorder="1" applyAlignment="1">
      <alignment vertical="center"/>
    </xf>
    <xf numFmtId="164" fontId="0" fillId="0" borderId="87" xfId="0" applyNumberFormat="1" applyBorder="1" applyAlignment="1">
      <alignment vertical="center"/>
    </xf>
    <xf numFmtId="164" fontId="0" fillId="0" borderId="88" xfId="0" applyNumberFormat="1" applyBorder="1" applyAlignment="1">
      <alignment vertical="center"/>
    </xf>
    <xf numFmtId="164" fontId="25" fillId="2" borderId="14" xfId="0" applyNumberFormat="1" applyFont="1" applyFill="1" applyBorder="1" applyAlignment="1">
      <alignment horizontal="center" vertical="center" shrinkToFit="1"/>
    </xf>
    <xf numFmtId="0" fontId="43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44" fillId="3" borderId="90" xfId="0" applyFont="1" applyFill="1" applyBorder="1" applyAlignment="1">
      <alignment vertical="center"/>
    </xf>
    <xf numFmtId="0" fontId="18" fillId="0" borderId="10" xfId="1" applyFont="1"/>
    <xf numFmtId="0" fontId="18" fillId="0" borderId="10" xfId="2" applyFont="1"/>
    <xf numFmtId="0" fontId="18" fillId="0" borderId="10" xfId="2" applyFont="1" applyAlignment="1">
      <alignment horizontal="center"/>
    </xf>
    <xf numFmtId="0" fontId="45" fillId="0" borderId="10" xfId="2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18" fillId="0" borderId="10" xfId="3" applyFont="1" applyAlignment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1" borderId="20" xfId="0" applyFont="1" applyFill="1" applyBorder="1" applyAlignment="1">
      <alignment horizontal="center" vertical="center"/>
    </xf>
    <xf numFmtId="0" fontId="4" fillId="21" borderId="2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35" fillId="2" borderId="20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24" fillId="3" borderId="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32" fillId="2" borderId="20" xfId="0" applyFont="1" applyFill="1" applyBorder="1" applyAlignment="1">
      <alignment horizontal="center" vertical="center" shrinkToFit="1"/>
    </xf>
    <xf numFmtId="0" fontId="24" fillId="22" borderId="20" xfId="0" applyFont="1" applyFill="1" applyBorder="1" applyAlignment="1">
      <alignment horizontal="center" vertical="center" shrinkToFit="1"/>
    </xf>
    <xf numFmtId="0" fontId="4" fillId="22" borderId="21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4" fillId="2" borderId="47" xfId="0" applyFont="1" applyFill="1" applyBorder="1" applyAlignment="1">
      <alignment horizontal="center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43" fillId="0" borderId="5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0" fontId="18" fillId="0" borderId="98" xfId="0" applyFont="1" applyBorder="1" applyAlignment="1">
      <alignment horizontal="center" vertical="center" shrinkToFit="1"/>
    </xf>
    <xf numFmtId="164" fontId="18" fillId="0" borderId="55" xfId="0" applyNumberFormat="1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5" fillId="2" borderId="20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43" fillId="0" borderId="93" xfId="0" applyFont="1" applyBorder="1" applyAlignment="1">
      <alignment vertical="center"/>
    </xf>
    <xf numFmtId="0" fontId="44" fillId="3" borderId="93" xfId="0" applyFont="1" applyFill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44" fillId="3" borderId="90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5" xfId="0" applyFont="1" applyBorder="1" applyAlignment="1">
      <alignment horizontal="center" vertical="center" wrapText="1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/>
    </xf>
    <xf numFmtId="0" fontId="23" fillId="2" borderId="20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28" fillId="2" borderId="47" xfId="0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vertical="center"/>
    </xf>
    <xf numFmtId="0" fontId="3" fillId="6" borderId="64" xfId="0" applyFont="1" applyFill="1" applyBorder="1" applyAlignment="1">
      <alignment horizontal="center" vertical="center" shrinkToFit="1"/>
    </xf>
    <xf numFmtId="0" fontId="2" fillId="6" borderId="65" xfId="0" applyFont="1" applyFill="1" applyBorder="1" applyAlignment="1">
      <alignment vertical="center"/>
    </xf>
    <xf numFmtId="0" fontId="3" fillId="6" borderId="66" xfId="0" applyFont="1" applyFill="1" applyBorder="1" applyAlignment="1">
      <alignment horizontal="center" vertical="center" shrinkToFit="1"/>
    </xf>
    <xf numFmtId="0" fontId="23" fillId="3" borderId="20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 shrinkToFit="1"/>
    </xf>
    <xf numFmtId="0" fontId="34" fillId="2" borderId="20" xfId="0" applyFont="1" applyFill="1" applyBorder="1" applyAlignment="1">
      <alignment horizontal="center" vertical="center" shrinkToFit="1"/>
    </xf>
    <xf numFmtId="0" fontId="30" fillId="2" borderId="20" xfId="0" applyFont="1" applyFill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3" borderId="47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2" borderId="42" xfId="0" applyFont="1" applyFill="1" applyBorder="1" applyAlignment="1">
      <alignment horizontal="center" vertical="center" shrinkToFit="1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4" fontId="9" fillId="0" borderId="55" xfId="0" applyNumberFormat="1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34" fillId="2" borderId="47" xfId="0" applyFont="1" applyFill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46" fillId="0" borderId="82" xfId="0" applyFont="1" applyBorder="1" applyAlignment="1">
      <alignment horizontal="center" vertical="center" shrinkToFit="1"/>
    </xf>
    <xf numFmtId="0" fontId="46" fillId="0" borderId="87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8" fillId="0" borderId="83" xfId="0" applyFont="1" applyBorder="1" applyAlignment="1">
      <alignment horizontal="center" vertical="center"/>
    </xf>
  </cellXfs>
  <cellStyles count="4">
    <cellStyle name="一般" xfId="0" builtinId="0"/>
    <cellStyle name="一般 2" xfId="3" xr:uid="{B4D72E82-46DA-43A3-BBBF-4CD87321D934}"/>
    <cellStyle name="一般 4" xfId="2" xr:uid="{70AD3DF0-DDBA-4AE5-B025-A826FC5BC904}"/>
    <cellStyle name="一般 7" xfId="1" xr:uid="{2EBDB045-3091-4188-BA57-1B529DA5E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8"/>
  <sheetViews>
    <sheetView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W14" sqref="AW14"/>
    </sheetView>
  </sheetViews>
  <sheetFormatPr defaultColWidth="11.25" defaultRowHeight="15" customHeight="1"/>
  <cols>
    <col min="1" max="1" width="1.625" style="157" customWidth="1"/>
    <col min="2" max="2" width="2" style="157" customWidth="1"/>
    <col min="3" max="4" width="2" style="165" customWidth="1"/>
    <col min="5" max="5" width="2" style="197" customWidth="1"/>
    <col min="6" max="7" width="2" style="165" customWidth="1"/>
    <col min="8" max="8" width="2" style="203" customWidth="1"/>
    <col min="9" max="9" width="2.625" style="165" customWidth="1"/>
    <col min="10" max="10" width="5" style="157" customWidth="1"/>
    <col min="11" max="12" width="1.625" style="157" customWidth="1"/>
    <col min="13" max="13" width="6.5" style="157" customWidth="1"/>
    <col min="14" max="15" width="1.625" style="157" customWidth="1"/>
    <col min="16" max="16" width="8.5" style="157" customWidth="1"/>
    <col min="17" max="17" width="3.25" style="157" customWidth="1"/>
    <col min="18" max="18" width="2.625" style="157" customWidth="1"/>
    <col min="19" max="19" width="5" style="157" customWidth="1"/>
    <col min="20" max="21" width="1.625" style="157" customWidth="1"/>
    <col min="22" max="22" width="6.375" style="157" customWidth="1"/>
    <col min="23" max="23" width="2.625" style="157" customWidth="1"/>
    <col min="24" max="24" width="1.625" style="157" customWidth="1"/>
    <col min="25" max="26" width="5" style="157" customWidth="1"/>
    <col min="27" max="27" width="1.625" style="157" customWidth="1"/>
    <col min="28" max="28" width="3.625" style="157" hidden="1" customWidth="1"/>
    <col min="29" max="34" width="4.125" style="157" hidden="1" customWidth="1"/>
    <col min="35" max="47" width="0" style="157" hidden="1" customWidth="1"/>
    <col min="48" max="16384" width="11.25" style="157"/>
  </cols>
  <sheetData>
    <row r="1" spans="1:47" s="351" customFormat="1" ht="17.25" thickBot="1">
      <c r="A1" s="434" t="s">
        <v>467</v>
      </c>
      <c r="B1" s="435"/>
      <c r="C1" s="435"/>
      <c r="D1" s="435"/>
      <c r="E1" s="435"/>
      <c r="F1" s="435"/>
      <c r="G1" s="435"/>
      <c r="H1" s="435"/>
      <c r="I1" s="435"/>
      <c r="J1" s="436" t="s">
        <v>454</v>
      </c>
      <c r="K1" s="436"/>
      <c r="L1" s="436"/>
      <c r="M1" s="436" t="s">
        <v>455</v>
      </c>
      <c r="N1" s="436"/>
      <c r="O1" s="436"/>
      <c r="P1" s="437" t="s">
        <v>468</v>
      </c>
      <c r="Q1" s="437"/>
      <c r="R1" s="437"/>
      <c r="S1" s="432" t="s">
        <v>456</v>
      </c>
      <c r="T1" s="432"/>
      <c r="U1" s="432"/>
      <c r="V1" s="432" t="s">
        <v>458</v>
      </c>
      <c r="W1" s="432"/>
      <c r="X1" s="432"/>
      <c r="Y1" s="433" t="s">
        <v>3</v>
      </c>
      <c r="Z1" s="433"/>
      <c r="AA1" s="401"/>
      <c r="AB1" s="402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</row>
    <row r="2" spans="1:47" ht="16.5">
      <c r="A2" s="438" t="s">
        <v>4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40"/>
      <c r="AB2" s="22"/>
      <c r="AC2" s="22"/>
      <c r="AD2" s="22"/>
      <c r="AE2" s="22"/>
      <c r="AF2" s="22"/>
      <c r="AG2" s="22"/>
      <c r="AH2" s="22"/>
    </row>
    <row r="3" spans="1:47" ht="17.25" thickBot="1">
      <c r="A3" s="441" t="s">
        <v>466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3"/>
      <c r="AB3" s="2"/>
      <c r="AC3" s="22"/>
      <c r="AD3" s="22"/>
      <c r="AE3" s="22"/>
      <c r="AF3" s="22"/>
      <c r="AG3" s="22"/>
      <c r="AH3" s="22"/>
    </row>
    <row r="4" spans="1:47" ht="17.25" thickBot="1">
      <c r="A4" s="314" t="s">
        <v>5</v>
      </c>
      <c r="B4" s="315"/>
      <c r="C4" s="316" t="s">
        <v>6</v>
      </c>
      <c r="D4" s="316" t="s">
        <v>7</v>
      </c>
      <c r="E4" s="317" t="s">
        <v>8</v>
      </c>
      <c r="F4" s="316" t="s">
        <v>9</v>
      </c>
      <c r="G4" s="316" t="s">
        <v>10</v>
      </c>
      <c r="H4" s="318" t="s">
        <v>11</v>
      </c>
      <c r="I4" s="316" t="s">
        <v>12</v>
      </c>
      <c r="J4" s="3" t="s">
        <v>13</v>
      </c>
      <c r="K4" s="4" t="s">
        <v>14</v>
      </c>
      <c r="L4" s="344" t="s">
        <v>452</v>
      </c>
      <c r="M4" s="4" t="s">
        <v>15</v>
      </c>
      <c r="N4" s="4" t="s">
        <v>14</v>
      </c>
      <c r="O4" s="344" t="s">
        <v>452</v>
      </c>
      <c r="P4" s="4" t="s">
        <v>16</v>
      </c>
      <c r="Q4" s="4" t="s">
        <v>14</v>
      </c>
      <c r="R4" s="344" t="s">
        <v>452</v>
      </c>
      <c r="S4" s="4" t="s">
        <v>18</v>
      </c>
      <c r="T4" s="4" t="s">
        <v>14</v>
      </c>
      <c r="U4" s="344" t="s">
        <v>452</v>
      </c>
      <c r="V4" s="4" t="s">
        <v>19</v>
      </c>
      <c r="W4" s="4" t="s">
        <v>14</v>
      </c>
      <c r="X4" s="344" t="s">
        <v>452</v>
      </c>
      <c r="Y4" s="5" t="s">
        <v>20</v>
      </c>
      <c r="Z4" s="5" t="s">
        <v>21</v>
      </c>
      <c r="AA4" s="6" t="s">
        <v>14</v>
      </c>
      <c r="AB4" s="7"/>
      <c r="AC4" s="363" t="s">
        <v>13</v>
      </c>
      <c r="AD4" s="363"/>
      <c r="AE4" s="363" t="s">
        <v>15</v>
      </c>
      <c r="AF4" s="363"/>
      <c r="AG4" s="363" t="s">
        <v>16</v>
      </c>
      <c r="AH4" s="363"/>
      <c r="AI4" s="363" t="s">
        <v>135</v>
      </c>
      <c r="AJ4" s="363"/>
      <c r="AK4" s="363" t="s">
        <v>19</v>
      </c>
      <c r="AL4" s="363"/>
      <c r="AM4" s="363"/>
      <c r="AN4" s="359"/>
      <c r="AO4" s="349" t="s">
        <v>6</v>
      </c>
      <c r="AP4" s="349" t="s">
        <v>11</v>
      </c>
      <c r="AQ4" s="349" t="s">
        <v>8</v>
      </c>
      <c r="AR4" s="349" t="s">
        <v>7</v>
      </c>
      <c r="AS4" s="349" t="s">
        <v>9</v>
      </c>
      <c r="AT4" s="349" t="s">
        <v>10</v>
      </c>
      <c r="AU4" s="349" t="s">
        <v>12</v>
      </c>
    </row>
    <row r="5" spans="1:47" ht="16.5">
      <c r="A5" s="228" t="s">
        <v>207</v>
      </c>
      <c r="B5" s="400" t="s">
        <v>464</v>
      </c>
      <c r="C5" s="230">
        <v>5</v>
      </c>
      <c r="D5" s="39">
        <v>2</v>
      </c>
      <c r="E5" s="231">
        <v>1.8</v>
      </c>
      <c r="F5" s="232">
        <v>0</v>
      </c>
      <c r="G5" s="232">
        <v>0</v>
      </c>
      <c r="H5" s="233">
        <v>2.2000000000000002</v>
      </c>
      <c r="I5" s="40">
        <v>645.70000000000005</v>
      </c>
      <c r="J5" s="410" t="s">
        <v>35</v>
      </c>
      <c r="K5" s="411"/>
      <c r="L5" s="345"/>
      <c r="M5" s="414" t="s">
        <v>359</v>
      </c>
      <c r="N5" s="411"/>
      <c r="O5" s="345"/>
      <c r="P5" s="444" t="s">
        <v>366</v>
      </c>
      <c r="Q5" s="411"/>
      <c r="R5" s="345"/>
      <c r="S5" s="234" t="s">
        <v>36</v>
      </c>
      <c r="T5" s="234"/>
      <c r="U5" s="345"/>
      <c r="V5" s="410" t="s">
        <v>237</v>
      </c>
      <c r="W5" s="411"/>
      <c r="X5" s="345"/>
      <c r="Y5" s="347" t="s">
        <v>28</v>
      </c>
      <c r="Z5" s="20"/>
      <c r="AA5" s="21"/>
      <c r="AB5" s="360" t="str">
        <f>A5</f>
        <v>O1</v>
      </c>
      <c r="AC5" s="358" t="str">
        <f>J5</f>
        <v>白米飯</v>
      </c>
      <c r="AD5" s="358" t="str">
        <f>J6&amp;" "&amp;J7&amp;" "&amp;J8&amp;" "&amp;J9&amp;" "&amp;J10&amp;" "&amp;J11</f>
        <v xml:space="preserve">米     </v>
      </c>
      <c r="AE5" s="358" t="str">
        <f>M5</f>
        <v>京醬肉絲</v>
      </c>
      <c r="AF5" s="358" t="str">
        <f>M6&amp;" "&amp;M7&amp;" "&amp;M8&amp;" "&amp;M9&amp;" "&amp;M10&amp;" "&amp;M11</f>
        <v xml:space="preserve">豬後腿肉 刈薯 胡蘿蔔 甜麵醬  </v>
      </c>
      <c r="AG5" s="358" t="str">
        <f>P5</f>
        <v>蛋香季豆</v>
      </c>
      <c r="AH5" s="358" t="str">
        <f>P6&amp;" "&amp;P7&amp;" "&amp;P8&amp;" "&amp;P9&amp;" "&amp;P10&amp;" "&amp;P11</f>
        <v xml:space="preserve">雞蛋 冷凍菜豆(莢) 胡蘿蔔 大蒜  </v>
      </c>
      <c r="AI5" s="358" t="str">
        <f>S5</f>
        <v>時蔬</v>
      </c>
      <c r="AJ5" s="358" t="str">
        <f>S6&amp;" "&amp;S7&amp;" "&amp;S8&amp;" "&amp;S9&amp;" "&amp;S10&amp;" "&amp;S11</f>
        <v xml:space="preserve">時蔬 大蒜    </v>
      </c>
      <c r="AK5" s="358" t="str">
        <f>V5</f>
        <v>針菇蔬湯</v>
      </c>
      <c r="AL5" s="358" t="str">
        <f>V6&amp;" "&amp;V7&amp;" "&amp;V8&amp;" "&amp;V9&amp;" "&amp;V10&amp;" "&amp;V11</f>
        <v xml:space="preserve">金針菇 時蔬 薑 大骨  </v>
      </c>
      <c r="AM5" s="358" t="str">
        <f>Y5</f>
        <v>點心</v>
      </c>
      <c r="AN5" s="358">
        <f>Z5</f>
        <v>0</v>
      </c>
      <c r="AO5" s="350">
        <f>C5</f>
        <v>5</v>
      </c>
      <c r="AP5" s="350">
        <f>H5</f>
        <v>2.2000000000000002</v>
      </c>
      <c r="AQ5" s="350">
        <f>E5</f>
        <v>1.8</v>
      </c>
      <c r="AR5" s="350">
        <f>D5</f>
        <v>2</v>
      </c>
      <c r="AS5" s="350">
        <f>F5</f>
        <v>0</v>
      </c>
      <c r="AT5" s="350">
        <f>G5</f>
        <v>0</v>
      </c>
      <c r="AU5" s="350">
        <f>I5</f>
        <v>645.70000000000005</v>
      </c>
    </row>
    <row r="6" spans="1:47" ht="16.5">
      <c r="A6" s="44"/>
      <c r="B6" s="229"/>
      <c r="C6" s="39"/>
      <c r="D6" s="39"/>
      <c r="E6" s="231"/>
      <c r="F6" s="39"/>
      <c r="G6" s="39"/>
      <c r="H6" s="233"/>
      <c r="I6" s="40"/>
      <c r="J6" s="235" t="s">
        <v>38</v>
      </c>
      <c r="K6" s="45">
        <v>10</v>
      </c>
      <c r="L6" s="346" t="str">
        <f>IF(K6,"公斤","")</f>
        <v>公斤</v>
      </c>
      <c r="M6" s="45" t="s">
        <v>63</v>
      </c>
      <c r="N6" s="45">
        <v>6</v>
      </c>
      <c r="O6" s="346" t="str">
        <f>IF(N6,"公斤","")</f>
        <v>公斤</v>
      </c>
      <c r="P6" s="45" t="s">
        <v>58</v>
      </c>
      <c r="Q6" s="45">
        <v>2</v>
      </c>
      <c r="R6" s="346" t="str">
        <f>IF(Q6,"公斤","")</f>
        <v>公斤</v>
      </c>
      <c r="S6" s="43" t="s">
        <v>36</v>
      </c>
      <c r="T6" s="43">
        <v>7</v>
      </c>
      <c r="U6" s="346" t="str">
        <f>IF(T6,"公斤","")</f>
        <v>公斤</v>
      </c>
      <c r="V6" s="45" t="s">
        <v>91</v>
      </c>
      <c r="W6" s="45">
        <v>0.5</v>
      </c>
      <c r="X6" s="346" t="str">
        <f>IF(W6,"公斤","")</f>
        <v>公斤</v>
      </c>
      <c r="Y6" s="28" t="s">
        <v>28</v>
      </c>
      <c r="Z6" s="29"/>
      <c r="AA6" s="21"/>
      <c r="AB6" s="361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1"/>
      <c r="AP6" s="351"/>
      <c r="AQ6" s="351"/>
      <c r="AR6" s="351"/>
      <c r="AS6" s="351"/>
      <c r="AT6" s="351"/>
      <c r="AU6" s="351"/>
    </row>
    <row r="7" spans="1:47" ht="16.5">
      <c r="A7" s="44"/>
      <c r="B7" s="229"/>
      <c r="C7" s="230"/>
      <c r="D7" s="39"/>
      <c r="E7" s="231"/>
      <c r="F7" s="39"/>
      <c r="G7" s="39"/>
      <c r="H7" s="236"/>
      <c r="I7" s="40"/>
      <c r="J7" s="235"/>
      <c r="K7" s="45"/>
      <c r="L7" s="346" t="str">
        <f t="shared" ref="L7:L11" si="0">IF(K7,"公斤","")</f>
        <v/>
      </c>
      <c r="M7" s="322" t="s">
        <v>365</v>
      </c>
      <c r="N7" s="45">
        <v>2.5</v>
      </c>
      <c r="O7" s="346" t="str">
        <f t="shared" ref="O7:O11" si="1">IF(N7,"公斤","")</f>
        <v>公斤</v>
      </c>
      <c r="P7" s="313" t="s">
        <v>182</v>
      </c>
      <c r="Q7" s="45">
        <v>4</v>
      </c>
      <c r="R7" s="346" t="str">
        <f t="shared" ref="R7:R11" si="2">IF(Q7,"公斤","")</f>
        <v>公斤</v>
      </c>
      <c r="S7" s="45" t="s">
        <v>46</v>
      </c>
      <c r="T7" s="45">
        <v>0.05</v>
      </c>
      <c r="U7" s="346" t="str">
        <f t="shared" ref="U7:U11" si="3">IF(T7,"公斤","")</f>
        <v>公斤</v>
      </c>
      <c r="V7" s="45" t="s">
        <v>36</v>
      </c>
      <c r="W7" s="45">
        <v>2.5</v>
      </c>
      <c r="X7" s="346" t="str">
        <f t="shared" ref="X7:X11" si="4">IF(W7,"公斤","")</f>
        <v>公斤</v>
      </c>
      <c r="Y7" s="92"/>
      <c r="Z7" s="29"/>
      <c r="AA7" s="21"/>
      <c r="AB7" s="361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1"/>
      <c r="AP7" s="351"/>
      <c r="AQ7" s="351"/>
      <c r="AR7" s="351"/>
      <c r="AS7" s="351"/>
      <c r="AT7" s="351"/>
      <c r="AU7" s="351"/>
    </row>
    <row r="8" spans="1:47" ht="16.5">
      <c r="A8" s="44"/>
      <c r="B8" s="229"/>
      <c r="C8" s="39"/>
      <c r="D8" s="39"/>
      <c r="E8" s="231"/>
      <c r="F8" s="39"/>
      <c r="G8" s="39"/>
      <c r="H8" s="233"/>
      <c r="I8" s="40"/>
      <c r="J8" s="235"/>
      <c r="K8" s="45"/>
      <c r="L8" s="346" t="str">
        <f t="shared" si="0"/>
        <v/>
      </c>
      <c r="M8" s="45" t="s">
        <v>49</v>
      </c>
      <c r="N8" s="45">
        <v>0.5</v>
      </c>
      <c r="O8" s="346" t="str">
        <f t="shared" si="1"/>
        <v>公斤</v>
      </c>
      <c r="P8" s="45" t="s">
        <v>49</v>
      </c>
      <c r="Q8" s="45">
        <v>0.5</v>
      </c>
      <c r="R8" s="346" t="str">
        <f t="shared" si="2"/>
        <v>公斤</v>
      </c>
      <c r="S8" s="43"/>
      <c r="T8" s="43"/>
      <c r="U8" s="346" t="str">
        <f t="shared" si="3"/>
        <v/>
      </c>
      <c r="V8" s="45" t="s">
        <v>50</v>
      </c>
      <c r="W8" s="45">
        <v>0.05</v>
      </c>
      <c r="X8" s="346" t="str">
        <f t="shared" si="4"/>
        <v>公斤</v>
      </c>
      <c r="Y8" s="92"/>
      <c r="Z8" s="29"/>
      <c r="AA8" s="21"/>
      <c r="AB8" s="361"/>
      <c r="AC8" s="359"/>
      <c r="AD8" s="359"/>
      <c r="AE8" s="359"/>
      <c r="AF8" s="359"/>
      <c r="AG8" s="359"/>
      <c r="AH8" s="359"/>
      <c r="AI8" s="359"/>
      <c r="AJ8" s="359"/>
      <c r="AK8" s="359"/>
      <c r="AL8" s="359"/>
      <c r="AM8" s="359"/>
      <c r="AN8" s="359"/>
      <c r="AO8" s="351"/>
      <c r="AP8" s="351"/>
      <c r="AQ8" s="351"/>
      <c r="AR8" s="351"/>
      <c r="AS8" s="351"/>
      <c r="AT8" s="351"/>
      <c r="AU8" s="351"/>
    </row>
    <row r="9" spans="1:47" ht="16.5">
      <c r="A9" s="44"/>
      <c r="B9" s="229"/>
      <c r="C9" s="39"/>
      <c r="D9" s="39"/>
      <c r="E9" s="231"/>
      <c r="F9" s="39"/>
      <c r="G9" s="39"/>
      <c r="H9" s="233"/>
      <c r="I9" s="40"/>
      <c r="J9" s="235"/>
      <c r="K9" s="45"/>
      <c r="L9" s="346" t="str">
        <f t="shared" si="0"/>
        <v/>
      </c>
      <c r="M9" s="313" t="s">
        <v>360</v>
      </c>
      <c r="N9" s="45"/>
      <c r="O9" s="346" t="str">
        <f t="shared" si="1"/>
        <v/>
      </c>
      <c r="P9" s="45" t="s">
        <v>46</v>
      </c>
      <c r="Q9" s="45">
        <v>0.05</v>
      </c>
      <c r="R9" s="346" t="str">
        <f t="shared" si="2"/>
        <v>公斤</v>
      </c>
      <c r="S9" s="43"/>
      <c r="T9" s="43"/>
      <c r="U9" s="346" t="str">
        <f t="shared" si="3"/>
        <v/>
      </c>
      <c r="V9" s="45" t="s">
        <v>64</v>
      </c>
      <c r="W9" s="45">
        <v>1</v>
      </c>
      <c r="X9" s="346" t="str">
        <f t="shared" si="4"/>
        <v>公斤</v>
      </c>
      <c r="Y9" s="92"/>
      <c r="Z9" s="29"/>
      <c r="AA9" s="21"/>
      <c r="AB9" s="361"/>
      <c r="AC9" s="359"/>
      <c r="AD9" s="359"/>
      <c r="AE9" s="359"/>
      <c r="AF9" s="359"/>
      <c r="AG9" s="359"/>
      <c r="AH9" s="359"/>
      <c r="AI9" s="359"/>
      <c r="AJ9" s="359"/>
      <c r="AK9" s="359"/>
      <c r="AL9" s="359"/>
      <c r="AM9" s="359"/>
      <c r="AN9" s="359"/>
      <c r="AO9" s="351"/>
      <c r="AP9" s="351"/>
      <c r="AQ9" s="351"/>
      <c r="AR9" s="351"/>
      <c r="AS9" s="351"/>
      <c r="AT9" s="351"/>
      <c r="AU9" s="351"/>
    </row>
    <row r="10" spans="1:47" ht="16.5">
      <c r="A10" s="44"/>
      <c r="B10" s="229"/>
      <c r="C10" s="39"/>
      <c r="D10" s="39"/>
      <c r="E10" s="231"/>
      <c r="F10" s="39"/>
      <c r="G10" s="39"/>
      <c r="H10" s="233"/>
      <c r="I10" s="40"/>
      <c r="J10" s="235"/>
      <c r="K10" s="45"/>
      <c r="L10" s="346" t="str">
        <f t="shared" si="0"/>
        <v/>
      </c>
      <c r="M10" s="45"/>
      <c r="N10" s="45"/>
      <c r="O10" s="346" t="str">
        <f t="shared" si="1"/>
        <v/>
      </c>
      <c r="P10" s="45"/>
      <c r="Q10" s="45"/>
      <c r="R10" s="346" t="str">
        <f t="shared" si="2"/>
        <v/>
      </c>
      <c r="S10" s="43"/>
      <c r="T10" s="43"/>
      <c r="U10" s="346" t="str">
        <f t="shared" si="3"/>
        <v/>
      </c>
      <c r="V10" s="45"/>
      <c r="W10" s="45"/>
      <c r="X10" s="346" t="str">
        <f t="shared" si="4"/>
        <v/>
      </c>
      <c r="Y10" s="92"/>
      <c r="Z10" s="29"/>
      <c r="AA10" s="21"/>
      <c r="AB10" s="361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59"/>
      <c r="AN10" s="359"/>
      <c r="AO10" s="351"/>
      <c r="AP10" s="351"/>
      <c r="AQ10" s="351"/>
      <c r="AR10" s="351"/>
      <c r="AS10" s="351"/>
      <c r="AT10" s="351"/>
      <c r="AU10" s="351"/>
    </row>
    <row r="11" spans="1:47" ht="17.25" thickBot="1">
      <c r="A11" s="47"/>
      <c r="B11" s="56"/>
      <c r="C11" s="39"/>
      <c r="D11" s="39"/>
      <c r="E11" s="231"/>
      <c r="F11" s="48"/>
      <c r="G11" s="48"/>
      <c r="H11" s="233"/>
      <c r="I11" s="40"/>
      <c r="J11" s="238"/>
      <c r="K11" s="49"/>
      <c r="L11" s="346" t="str">
        <f t="shared" si="0"/>
        <v/>
      </c>
      <c r="M11" s="49"/>
      <c r="N11" s="49"/>
      <c r="O11" s="346" t="str">
        <f t="shared" si="1"/>
        <v/>
      </c>
      <c r="P11" s="49"/>
      <c r="Q11" s="49"/>
      <c r="R11" s="346" t="str">
        <f t="shared" si="2"/>
        <v/>
      </c>
      <c r="S11" s="239"/>
      <c r="T11" s="239"/>
      <c r="U11" s="346" t="str">
        <f t="shared" si="3"/>
        <v/>
      </c>
      <c r="V11" s="49"/>
      <c r="W11" s="49"/>
      <c r="X11" s="346" t="str">
        <f t="shared" si="4"/>
        <v/>
      </c>
      <c r="Y11" s="348"/>
      <c r="Z11" s="38"/>
      <c r="AA11" s="21"/>
      <c r="AB11" s="362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51"/>
      <c r="AP11" s="351"/>
      <c r="AQ11" s="351"/>
      <c r="AR11" s="351"/>
      <c r="AS11" s="351"/>
      <c r="AT11" s="351"/>
      <c r="AU11" s="351"/>
    </row>
    <row r="12" spans="1:47" ht="16.5">
      <c r="A12" s="228" t="s">
        <v>208</v>
      </c>
      <c r="B12" s="400" t="s">
        <v>464</v>
      </c>
      <c r="C12" s="242">
        <v>5</v>
      </c>
      <c r="D12" s="243">
        <v>2</v>
      </c>
      <c r="E12" s="244">
        <v>1.8</v>
      </c>
      <c r="F12" s="232">
        <v>0</v>
      </c>
      <c r="G12" s="232">
        <v>0</v>
      </c>
      <c r="H12" s="245">
        <v>2.2999999999999998</v>
      </c>
      <c r="I12" s="52">
        <v>659.3</v>
      </c>
      <c r="J12" s="410" t="s">
        <v>55</v>
      </c>
      <c r="K12" s="411"/>
      <c r="L12" s="345"/>
      <c r="M12" s="448" t="s">
        <v>56</v>
      </c>
      <c r="N12" s="423"/>
      <c r="O12" s="345"/>
      <c r="P12" s="449" t="s">
        <v>370</v>
      </c>
      <c r="Q12" s="411"/>
      <c r="R12" s="345"/>
      <c r="S12" s="234" t="s">
        <v>36</v>
      </c>
      <c r="T12" s="234"/>
      <c r="U12" s="345"/>
      <c r="V12" s="410" t="s">
        <v>37</v>
      </c>
      <c r="W12" s="411"/>
      <c r="X12" s="345"/>
      <c r="Y12" s="347" t="s">
        <v>28</v>
      </c>
      <c r="Z12" s="42"/>
      <c r="AA12" s="43"/>
      <c r="AB12" s="360" t="str">
        <f t="shared" ref="AB12" si="5">A12</f>
        <v>O2</v>
      </c>
      <c r="AC12" s="358" t="str">
        <f>J12</f>
        <v>糙米飯</v>
      </c>
      <c r="AD12" s="358" t="str">
        <f>J13&amp;" "&amp;J14&amp;" "&amp;J15&amp;" "&amp;J16&amp;" "&amp;J17&amp;" "&amp;J18</f>
        <v xml:space="preserve">米 糙米    </v>
      </c>
      <c r="AE12" s="358" t="str">
        <f>M12</f>
        <v>香滷腿排</v>
      </c>
      <c r="AF12" s="358" t="str">
        <f>M13&amp;" "&amp;M14&amp;" "&amp;M15&amp;" "&amp;M16&amp;" "&amp;M17&amp;" "&amp;M18</f>
        <v xml:space="preserve">雞腿排 滷包 醬油   </v>
      </c>
      <c r="AG12" s="358" t="str">
        <f>P12</f>
        <v>白菜滷</v>
      </c>
      <c r="AH12" s="358" t="str">
        <f>P13&amp;" "&amp;P14&amp;" "&amp;P15&amp;" "&amp;P16&amp;" "&amp;P17&amp;" "&amp;P18</f>
        <v>大蒜 結球白菜 脆筍絲 乾香菇 胡蘿蔔 大蒜</v>
      </c>
      <c r="AI12" s="358" t="str">
        <f>S12</f>
        <v>時蔬</v>
      </c>
      <c r="AJ12" s="358" t="str">
        <f>S13&amp;" "&amp;S14&amp;" "&amp;S15&amp;" "&amp;S16&amp;" "&amp;S17&amp;" "&amp;S18</f>
        <v xml:space="preserve">時蔬 大蒜    </v>
      </c>
      <c r="AK12" s="358" t="str">
        <f>V12</f>
        <v>味噌湯</v>
      </c>
      <c r="AL12" s="358" t="str">
        <f>V13&amp;" "&amp;V14&amp;" "&amp;V15&amp;" "&amp;V16&amp;" "&amp;V17&amp;" "&amp;V18</f>
        <v xml:space="preserve">乾裙帶菜 味噌 薑 柴魚片  </v>
      </c>
      <c r="AM12" s="359" t="str">
        <f>Y12</f>
        <v>點心</v>
      </c>
      <c r="AN12" s="359">
        <f>Z12</f>
        <v>0</v>
      </c>
      <c r="AO12" s="350">
        <f t="shared" ref="AO12" si="6">C12</f>
        <v>5</v>
      </c>
      <c r="AP12" s="350">
        <f t="shared" ref="AP12" si="7">H12</f>
        <v>2.2999999999999998</v>
      </c>
      <c r="AQ12" s="350">
        <f t="shared" ref="AQ12" si="8">E12</f>
        <v>1.8</v>
      </c>
      <c r="AR12" s="350">
        <f t="shared" ref="AR12" si="9">D12</f>
        <v>2</v>
      </c>
      <c r="AS12" s="350">
        <f t="shared" ref="AS12:AT12" si="10">F12</f>
        <v>0</v>
      </c>
      <c r="AT12" s="350">
        <f t="shared" si="10"/>
        <v>0</v>
      </c>
      <c r="AU12" s="350">
        <f t="shared" ref="AU12" si="11">I12</f>
        <v>659.3</v>
      </c>
    </row>
    <row r="13" spans="1:47" ht="16.5">
      <c r="A13" s="44"/>
      <c r="B13" s="229"/>
      <c r="C13" s="39"/>
      <c r="D13" s="39"/>
      <c r="E13" s="231"/>
      <c r="F13" s="39"/>
      <c r="G13" s="39"/>
      <c r="H13" s="233"/>
      <c r="I13" s="40"/>
      <c r="J13" s="235" t="s">
        <v>38</v>
      </c>
      <c r="K13" s="45">
        <v>7</v>
      </c>
      <c r="L13" s="346" t="str">
        <f>IF(K13,"公斤","")</f>
        <v>公斤</v>
      </c>
      <c r="M13" s="246" t="s">
        <v>57</v>
      </c>
      <c r="N13" s="246">
        <v>9</v>
      </c>
      <c r="O13" s="346" t="str">
        <f>IF(N13,"公斤","")</f>
        <v>公斤</v>
      </c>
      <c r="P13" s="45" t="s">
        <v>46</v>
      </c>
      <c r="Q13" s="45">
        <v>0.05</v>
      </c>
      <c r="R13" s="346" t="str">
        <f>IF(Q13,"公斤","")</f>
        <v>公斤</v>
      </c>
      <c r="S13" s="43" t="s">
        <v>36</v>
      </c>
      <c r="T13" s="43">
        <v>7</v>
      </c>
      <c r="U13" s="346" t="str">
        <f>IF(T13,"公斤","")</f>
        <v>公斤</v>
      </c>
      <c r="V13" s="45" t="s">
        <v>42</v>
      </c>
      <c r="W13" s="45">
        <v>0.4</v>
      </c>
      <c r="X13" s="346" t="str">
        <f>IF(W13,"公斤","")</f>
        <v>公斤</v>
      </c>
      <c r="Y13" s="28" t="s">
        <v>28</v>
      </c>
      <c r="Z13" s="43"/>
      <c r="AA13" s="43">
        <v>19</v>
      </c>
      <c r="AB13" s="361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59"/>
      <c r="AO13" s="351"/>
      <c r="AP13" s="351"/>
      <c r="AQ13" s="351"/>
      <c r="AR13" s="351"/>
      <c r="AS13" s="351"/>
      <c r="AT13" s="351"/>
      <c r="AU13" s="351"/>
    </row>
    <row r="14" spans="1:47" ht="16.5">
      <c r="A14" s="44"/>
      <c r="B14" s="229"/>
      <c r="C14" s="230"/>
      <c r="D14" s="39"/>
      <c r="E14" s="231"/>
      <c r="F14" s="39"/>
      <c r="G14" s="39"/>
      <c r="H14" s="236"/>
      <c r="I14" s="40"/>
      <c r="J14" s="235" t="s">
        <v>60</v>
      </c>
      <c r="K14" s="45">
        <v>3</v>
      </c>
      <c r="L14" s="346" t="str">
        <f t="shared" ref="L14:L18" si="12">IF(K14,"公斤","")</f>
        <v>公斤</v>
      </c>
      <c r="M14" s="246" t="s">
        <v>61</v>
      </c>
      <c r="N14" s="247"/>
      <c r="O14" s="346" t="str">
        <f t="shared" ref="O14:O18" si="13">IF(N14,"公斤","")</f>
        <v/>
      </c>
      <c r="P14" s="45" t="s">
        <v>65</v>
      </c>
      <c r="Q14" s="45">
        <v>6.5</v>
      </c>
      <c r="R14" s="346" t="str">
        <f t="shared" ref="R14:R18" si="14">IF(Q14,"公斤","")</f>
        <v>公斤</v>
      </c>
      <c r="S14" s="45" t="s">
        <v>46</v>
      </c>
      <c r="T14" s="45">
        <v>0.05</v>
      </c>
      <c r="U14" s="346" t="str">
        <f t="shared" ref="U14:U18" si="15">IF(T14,"公斤","")</f>
        <v>公斤</v>
      </c>
      <c r="V14" s="45" t="s">
        <v>47</v>
      </c>
      <c r="W14" s="45">
        <v>1</v>
      </c>
      <c r="X14" s="346" t="str">
        <f t="shared" ref="X14:X18" si="16">IF(W14,"公斤","")</f>
        <v>公斤</v>
      </c>
      <c r="Y14" s="92"/>
      <c r="Z14" s="43"/>
      <c r="AA14" s="43"/>
      <c r="AB14" s="361"/>
      <c r="AC14" s="359"/>
      <c r="AD14" s="359"/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1"/>
      <c r="AP14" s="351"/>
      <c r="AQ14" s="351"/>
      <c r="AR14" s="351"/>
      <c r="AS14" s="351"/>
      <c r="AT14" s="351"/>
      <c r="AU14" s="351"/>
    </row>
    <row r="15" spans="1:47" ht="16.5">
      <c r="A15" s="44"/>
      <c r="B15" s="229"/>
      <c r="C15" s="39"/>
      <c r="D15" s="39"/>
      <c r="E15" s="231"/>
      <c r="F15" s="39"/>
      <c r="G15" s="39"/>
      <c r="H15" s="233"/>
      <c r="I15" s="40"/>
      <c r="J15" s="235"/>
      <c r="K15" s="45"/>
      <c r="L15" s="346" t="str">
        <f t="shared" si="12"/>
        <v/>
      </c>
      <c r="M15" s="45" t="s">
        <v>77</v>
      </c>
      <c r="N15" s="45"/>
      <c r="O15" s="346" t="str">
        <f t="shared" si="13"/>
        <v/>
      </c>
      <c r="P15" s="313" t="s">
        <v>371</v>
      </c>
      <c r="Q15" s="45">
        <v>0.5</v>
      </c>
      <c r="R15" s="346" t="str">
        <f t="shared" si="14"/>
        <v>公斤</v>
      </c>
      <c r="S15" s="43"/>
      <c r="T15" s="43"/>
      <c r="U15" s="346" t="str">
        <f t="shared" si="15"/>
        <v/>
      </c>
      <c r="V15" s="45" t="s">
        <v>50</v>
      </c>
      <c r="W15" s="45">
        <v>0.05</v>
      </c>
      <c r="X15" s="346" t="str">
        <f t="shared" si="16"/>
        <v>公斤</v>
      </c>
      <c r="Y15" s="92"/>
      <c r="Z15" s="43"/>
      <c r="AA15" s="43"/>
      <c r="AB15" s="361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1"/>
      <c r="AP15" s="351"/>
      <c r="AQ15" s="351"/>
      <c r="AR15" s="351"/>
      <c r="AS15" s="351"/>
      <c r="AT15" s="351"/>
      <c r="AU15" s="351"/>
    </row>
    <row r="16" spans="1:47" ht="16.5">
      <c r="A16" s="44"/>
      <c r="B16" s="229"/>
      <c r="C16" s="39"/>
      <c r="D16" s="39"/>
      <c r="E16" s="231"/>
      <c r="F16" s="39"/>
      <c r="G16" s="39"/>
      <c r="H16" s="233"/>
      <c r="I16" s="40"/>
      <c r="J16" s="235"/>
      <c r="K16" s="45"/>
      <c r="L16" s="346" t="str">
        <f t="shared" si="12"/>
        <v/>
      </c>
      <c r="M16" s="45"/>
      <c r="N16" s="45"/>
      <c r="O16" s="346" t="str">
        <f t="shared" si="13"/>
        <v/>
      </c>
      <c r="P16" s="45" t="s">
        <v>62</v>
      </c>
      <c r="Q16" s="45">
        <v>0.01</v>
      </c>
      <c r="R16" s="346" t="str">
        <f t="shared" si="14"/>
        <v>公斤</v>
      </c>
      <c r="S16" s="43"/>
      <c r="T16" s="43"/>
      <c r="U16" s="346" t="str">
        <f t="shared" si="15"/>
        <v/>
      </c>
      <c r="V16" s="45" t="s">
        <v>52</v>
      </c>
      <c r="W16" s="45"/>
      <c r="X16" s="346" t="str">
        <f t="shared" si="16"/>
        <v/>
      </c>
      <c r="Y16" s="92"/>
      <c r="Z16" s="43"/>
      <c r="AA16" s="43"/>
      <c r="AB16" s="361"/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359"/>
      <c r="AN16" s="359"/>
      <c r="AO16" s="351"/>
      <c r="AP16" s="351"/>
      <c r="AQ16" s="351"/>
      <c r="AR16" s="351"/>
      <c r="AS16" s="351"/>
      <c r="AT16" s="351"/>
      <c r="AU16" s="351"/>
    </row>
    <row r="17" spans="1:47" ht="16.5">
      <c r="A17" s="44"/>
      <c r="B17" s="229"/>
      <c r="C17" s="39"/>
      <c r="D17" s="39"/>
      <c r="E17" s="231"/>
      <c r="F17" s="39"/>
      <c r="G17" s="39"/>
      <c r="H17" s="233"/>
      <c r="I17" s="40"/>
      <c r="J17" s="235"/>
      <c r="K17" s="45"/>
      <c r="L17" s="346" t="str">
        <f t="shared" si="12"/>
        <v/>
      </c>
      <c r="M17" s="45"/>
      <c r="N17" s="45"/>
      <c r="O17" s="346" t="str">
        <f t="shared" si="13"/>
        <v/>
      </c>
      <c r="P17" s="45" t="s">
        <v>49</v>
      </c>
      <c r="Q17" s="45">
        <v>0.5</v>
      </c>
      <c r="R17" s="346" t="str">
        <f t="shared" si="14"/>
        <v>公斤</v>
      </c>
      <c r="S17" s="43"/>
      <c r="T17" s="43"/>
      <c r="U17" s="346" t="str">
        <f t="shared" si="15"/>
        <v/>
      </c>
      <c r="V17" s="45"/>
      <c r="W17" s="45"/>
      <c r="X17" s="346" t="str">
        <f t="shared" si="16"/>
        <v/>
      </c>
      <c r="Y17" s="92"/>
      <c r="Z17" s="43"/>
      <c r="AA17" s="43"/>
      <c r="AB17" s="361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59"/>
      <c r="AO17" s="351"/>
      <c r="AP17" s="351"/>
      <c r="AQ17" s="351"/>
      <c r="AR17" s="351"/>
      <c r="AS17" s="351"/>
      <c r="AT17" s="351"/>
      <c r="AU17" s="351"/>
    </row>
    <row r="18" spans="1:47" ht="17.25" thickBot="1">
      <c r="A18" s="47"/>
      <c r="B18" s="56"/>
      <c r="C18" s="48"/>
      <c r="D18" s="48"/>
      <c r="E18" s="248"/>
      <c r="F18" s="48"/>
      <c r="G18" s="48"/>
      <c r="H18" s="249"/>
      <c r="I18" s="57"/>
      <c r="J18" s="238"/>
      <c r="K18" s="49"/>
      <c r="L18" s="346" t="str">
        <f t="shared" si="12"/>
        <v/>
      </c>
      <c r="M18" s="49"/>
      <c r="N18" s="49"/>
      <c r="O18" s="346" t="str">
        <f t="shared" si="13"/>
        <v/>
      </c>
      <c r="P18" s="45" t="s">
        <v>46</v>
      </c>
      <c r="Q18" s="45">
        <v>0.05</v>
      </c>
      <c r="R18" s="346" t="str">
        <f t="shared" si="14"/>
        <v>公斤</v>
      </c>
      <c r="S18" s="239"/>
      <c r="T18" s="239"/>
      <c r="U18" s="346" t="str">
        <f t="shared" si="15"/>
        <v/>
      </c>
      <c r="V18" s="49"/>
      <c r="W18" s="49"/>
      <c r="X18" s="346" t="str">
        <f t="shared" si="16"/>
        <v/>
      </c>
      <c r="Y18" s="348"/>
      <c r="Z18" s="51"/>
      <c r="AA18" s="43"/>
      <c r="AB18" s="362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1"/>
      <c r="AP18" s="351"/>
      <c r="AQ18" s="351"/>
      <c r="AR18" s="351"/>
      <c r="AS18" s="351"/>
      <c r="AT18" s="351"/>
      <c r="AU18" s="351"/>
    </row>
    <row r="19" spans="1:47" ht="16.5">
      <c r="A19" s="228" t="s">
        <v>209</v>
      </c>
      <c r="B19" s="400" t="s">
        <v>464</v>
      </c>
      <c r="C19" s="242">
        <v>5</v>
      </c>
      <c r="D19" s="243">
        <v>1.9</v>
      </c>
      <c r="E19" s="244">
        <v>1.6</v>
      </c>
      <c r="F19" s="232">
        <v>0</v>
      </c>
      <c r="G19" s="232">
        <v>0</v>
      </c>
      <c r="H19" s="245">
        <v>2.2000000000000002</v>
      </c>
      <c r="I19" s="40">
        <v>639.1</v>
      </c>
      <c r="J19" s="259" t="s">
        <v>283</v>
      </c>
      <c r="K19" s="260"/>
      <c r="L19" s="345"/>
      <c r="M19" s="261" t="s">
        <v>284</v>
      </c>
      <c r="N19" s="260"/>
      <c r="O19" s="345"/>
      <c r="P19" s="261" t="s">
        <v>285</v>
      </c>
      <c r="Q19" s="260"/>
      <c r="R19" s="345"/>
      <c r="S19" s="234" t="s">
        <v>36</v>
      </c>
      <c r="T19" s="234"/>
      <c r="U19" s="345"/>
      <c r="V19" s="450" t="s">
        <v>287</v>
      </c>
      <c r="W19" s="451"/>
      <c r="X19" s="345"/>
      <c r="Y19" s="347" t="s">
        <v>28</v>
      </c>
      <c r="Z19" s="53"/>
      <c r="AA19" s="54"/>
      <c r="AB19" s="360" t="str">
        <f t="shared" ref="AB19" si="17">A19</f>
        <v>O3</v>
      </c>
      <c r="AC19" s="358" t="str">
        <f>J19</f>
        <v>刈包特餐</v>
      </c>
      <c r="AD19" s="358" t="str">
        <f>J20&amp;" "&amp;J21&amp;" "&amp;J22&amp;" "&amp;J23&amp;" "&amp;J24&amp;" "&amp;J25</f>
        <v xml:space="preserve">刈包     </v>
      </c>
      <c r="AE19" s="358" t="str">
        <f>M19</f>
        <v>香滷肉排</v>
      </c>
      <c r="AF19" s="358" t="str">
        <f>M20&amp;" "&amp;M21&amp;" "&amp;M22&amp;" "&amp;M23&amp;" "&amp;M24&amp;" "&amp;M25</f>
        <v xml:space="preserve">肉排 大蒜    </v>
      </c>
      <c r="AG19" s="358" t="str">
        <f>P19</f>
        <v>刈包配料</v>
      </c>
      <c r="AH19" s="358" t="str">
        <f>P20&amp;" "&amp;P21&amp;" "&amp;P22&amp;" "&amp;P23&amp;" "&amp;P24&amp;" "&amp;P25</f>
        <v xml:space="preserve">豬後腿肉 洋蔥 胡蘿蔔   </v>
      </c>
      <c r="AI19" s="358" t="str">
        <f>S19</f>
        <v>時蔬</v>
      </c>
      <c r="AJ19" s="358" t="str">
        <f>S20&amp;" "&amp;S21&amp;" "&amp;S22&amp;" "&amp;S23&amp;" "&amp;S24&amp;" "&amp;S25</f>
        <v xml:space="preserve">時蔬 大蒜    </v>
      </c>
      <c r="AK19" s="358" t="str">
        <f>V19</f>
        <v>魩仔魚粥</v>
      </c>
      <c r="AL19" s="358" t="str">
        <f>V20&amp;" "&amp;V21&amp;" "&amp;V22&amp;" "&amp;V23&amp;" "&amp;V24&amp;" "&amp;V25</f>
        <v>魩仔魚 糙米 芹菜 鯊魚 油蔥酥 時蔬</v>
      </c>
      <c r="AM19" s="359" t="str">
        <f>Y19</f>
        <v>點心</v>
      </c>
      <c r="AN19" s="359">
        <f>Z19</f>
        <v>0</v>
      </c>
      <c r="AO19" s="350">
        <f t="shared" ref="AO19" si="18">C19</f>
        <v>5</v>
      </c>
      <c r="AP19" s="350">
        <f t="shared" ref="AP19" si="19">H19</f>
        <v>2.2000000000000002</v>
      </c>
      <c r="AQ19" s="350">
        <f t="shared" ref="AQ19" si="20">E19</f>
        <v>1.6</v>
      </c>
      <c r="AR19" s="350">
        <f t="shared" ref="AR19" si="21">D19</f>
        <v>1.9</v>
      </c>
      <c r="AS19" s="350">
        <f t="shared" ref="AS19:AT19" si="22">F19</f>
        <v>0</v>
      </c>
      <c r="AT19" s="350">
        <f t="shared" si="22"/>
        <v>0</v>
      </c>
      <c r="AU19" s="350">
        <f t="shared" ref="AU19" si="23">I19</f>
        <v>639.1</v>
      </c>
    </row>
    <row r="20" spans="1:47" ht="16.5">
      <c r="A20" s="44"/>
      <c r="B20" s="229"/>
      <c r="C20" s="39"/>
      <c r="D20" s="39"/>
      <c r="E20" s="231"/>
      <c r="F20" s="39"/>
      <c r="G20" s="39"/>
      <c r="H20" s="233"/>
      <c r="I20" s="40"/>
      <c r="J20" s="262" t="s">
        <v>288</v>
      </c>
      <c r="K20" s="262">
        <v>6</v>
      </c>
      <c r="L20" s="346" t="str">
        <f>IF(K20,"公斤","")</f>
        <v>公斤</v>
      </c>
      <c r="M20" s="262" t="s">
        <v>289</v>
      </c>
      <c r="N20" s="262">
        <v>6</v>
      </c>
      <c r="O20" s="346" t="str">
        <f>IF(N20,"公斤","")</f>
        <v>公斤</v>
      </c>
      <c r="P20" s="262" t="s">
        <v>290</v>
      </c>
      <c r="Q20" s="262">
        <v>0.6</v>
      </c>
      <c r="R20" s="346" t="str">
        <f>IF(Q20,"公斤","")</f>
        <v>公斤</v>
      </c>
      <c r="S20" s="43" t="s">
        <v>36</v>
      </c>
      <c r="T20" s="43">
        <v>7</v>
      </c>
      <c r="U20" s="346" t="str">
        <f>IF(T20,"公斤","")</f>
        <v>公斤</v>
      </c>
      <c r="V20" s="263" t="s">
        <v>291</v>
      </c>
      <c r="W20" s="262">
        <v>0.5</v>
      </c>
      <c r="X20" s="346" t="str">
        <f>IF(W20,"公斤","")</f>
        <v>公斤</v>
      </c>
      <c r="Y20" s="28" t="s">
        <v>28</v>
      </c>
      <c r="Z20" s="55"/>
      <c r="AA20" s="54"/>
      <c r="AB20" s="361"/>
      <c r="AC20" s="359"/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  <c r="AO20" s="351"/>
      <c r="AP20" s="351"/>
      <c r="AQ20" s="351"/>
      <c r="AR20" s="351"/>
      <c r="AS20" s="351"/>
      <c r="AT20" s="351"/>
      <c r="AU20" s="351"/>
    </row>
    <row r="21" spans="1:47" ht="15.75" customHeight="1">
      <c r="A21" s="44"/>
      <c r="B21" s="229"/>
      <c r="C21" s="230"/>
      <c r="D21" s="39"/>
      <c r="E21" s="231"/>
      <c r="F21" s="39"/>
      <c r="G21" s="39"/>
      <c r="H21" s="236"/>
      <c r="I21" s="40"/>
      <c r="J21" s="262"/>
      <c r="K21" s="262"/>
      <c r="L21" s="346" t="str">
        <f t="shared" ref="L21:L25" si="24">IF(K21,"公斤","")</f>
        <v/>
      </c>
      <c r="M21" s="262" t="s">
        <v>292</v>
      </c>
      <c r="N21" s="262">
        <v>0.05</v>
      </c>
      <c r="O21" s="346" t="str">
        <f t="shared" ref="O21:O25" si="25">IF(N21,"公斤","")</f>
        <v>公斤</v>
      </c>
      <c r="P21" s="262" t="s">
        <v>293</v>
      </c>
      <c r="Q21" s="262">
        <v>5</v>
      </c>
      <c r="R21" s="346" t="str">
        <f t="shared" ref="R21:R25" si="26">IF(Q21,"公斤","")</f>
        <v>公斤</v>
      </c>
      <c r="S21" s="45" t="s">
        <v>46</v>
      </c>
      <c r="T21" s="45">
        <v>0.05</v>
      </c>
      <c r="U21" s="346" t="str">
        <f t="shared" ref="U21:U25" si="27">IF(T21,"公斤","")</f>
        <v>公斤</v>
      </c>
      <c r="V21" s="263" t="s">
        <v>160</v>
      </c>
      <c r="W21" s="262">
        <v>4</v>
      </c>
      <c r="X21" s="346" t="str">
        <f t="shared" ref="X21:X25" si="28">IF(W21,"公斤","")</f>
        <v>公斤</v>
      </c>
      <c r="Y21" s="92"/>
      <c r="Z21" s="55"/>
      <c r="AA21" s="54"/>
      <c r="AB21" s="361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1"/>
      <c r="AP21" s="351"/>
      <c r="AQ21" s="351"/>
      <c r="AR21" s="351"/>
      <c r="AS21" s="351"/>
      <c r="AT21" s="351"/>
      <c r="AU21" s="351"/>
    </row>
    <row r="22" spans="1:47" ht="15.75" customHeight="1">
      <c r="A22" s="44"/>
      <c r="B22" s="229"/>
      <c r="C22" s="39"/>
      <c r="D22" s="39"/>
      <c r="E22" s="231"/>
      <c r="F22" s="39"/>
      <c r="G22" s="39"/>
      <c r="H22" s="233"/>
      <c r="I22" s="40"/>
      <c r="J22" s="262"/>
      <c r="K22" s="262"/>
      <c r="L22" s="346" t="str">
        <f t="shared" si="24"/>
        <v/>
      </c>
      <c r="M22" s="262"/>
      <c r="N22" s="262"/>
      <c r="O22" s="346" t="str">
        <f t="shared" si="25"/>
        <v/>
      </c>
      <c r="P22" s="262" t="s">
        <v>79</v>
      </c>
      <c r="Q22" s="262">
        <v>0.5</v>
      </c>
      <c r="R22" s="346" t="str">
        <f t="shared" si="26"/>
        <v>公斤</v>
      </c>
      <c r="S22" s="43"/>
      <c r="T22" s="43"/>
      <c r="U22" s="346" t="str">
        <f t="shared" si="27"/>
        <v/>
      </c>
      <c r="V22" s="263" t="s">
        <v>154</v>
      </c>
      <c r="W22" s="262">
        <v>0.5</v>
      </c>
      <c r="X22" s="346" t="str">
        <f t="shared" si="28"/>
        <v>公斤</v>
      </c>
      <c r="Y22" s="92"/>
      <c r="Z22" s="55"/>
      <c r="AA22" s="54"/>
      <c r="AB22" s="361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1"/>
      <c r="AP22" s="351"/>
      <c r="AQ22" s="351"/>
      <c r="AR22" s="351"/>
      <c r="AS22" s="351"/>
      <c r="AT22" s="351"/>
      <c r="AU22" s="351"/>
    </row>
    <row r="23" spans="1:47" ht="15.75" customHeight="1">
      <c r="A23" s="44"/>
      <c r="B23" s="229"/>
      <c r="C23" s="39"/>
      <c r="D23" s="39"/>
      <c r="E23" s="231"/>
      <c r="F23" s="39"/>
      <c r="G23" s="39"/>
      <c r="H23" s="233"/>
      <c r="I23" s="40"/>
      <c r="J23" s="262"/>
      <c r="K23" s="262"/>
      <c r="L23" s="346" t="str">
        <f t="shared" si="24"/>
        <v/>
      </c>
      <c r="M23" s="262"/>
      <c r="N23" s="262"/>
      <c r="O23" s="346" t="str">
        <f t="shared" si="25"/>
        <v/>
      </c>
      <c r="P23" s="263"/>
      <c r="Q23" s="262"/>
      <c r="R23" s="346" t="str">
        <f t="shared" si="26"/>
        <v/>
      </c>
      <c r="S23" s="43"/>
      <c r="T23" s="43"/>
      <c r="U23" s="346" t="str">
        <f t="shared" si="27"/>
        <v/>
      </c>
      <c r="V23" s="321" t="s">
        <v>372</v>
      </c>
      <c r="W23" s="262">
        <v>1</v>
      </c>
      <c r="X23" s="346" t="str">
        <f t="shared" si="28"/>
        <v>公斤</v>
      </c>
      <c r="Y23" s="92"/>
      <c r="Z23" s="55"/>
      <c r="AA23" s="54"/>
      <c r="AB23" s="361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1"/>
      <c r="AP23" s="351"/>
      <c r="AQ23" s="351"/>
      <c r="AR23" s="351"/>
      <c r="AS23" s="351"/>
      <c r="AT23" s="351"/>
      <c r="AU23" s="351"/>
    </row>
    <row r="24" spans="1:47" ht="15.75" customHeight="1">
      <c r="A24" s="44"/>
      <c r="B24" s="229"/>
      <c r="C24" s="39"/>
      <c r="D24" s="39"/>
      <c r="E24" s="231"/>
      <c r="F24" s="39"/>
      <c r="G24" s="39"/>
      <c r="H24" s="233"/>
      <c r="I24" s="40"/>
      <c r="J24" s="262"/>
      <c r="K24" s="262"/>
      <c r="L24" s="346" t="str">
        <f t="shared" si="24"/>
        <v/>
      </c>
      <c r="M24" s="262"/>
      <c r="N24" s="262"/>
      <c r="O24" s="346" t="str">
        <f t="shared" si="25"/>
        <v/>
      </c>
      <c r="P24" s="262"/>
      <c r="Q24" s="262"/>
      <c r="R24" s="346" t="str">
        <f t="shared" si="26"/>
        <v/>
      </c>
      <c r="S24" s="43"/>
      <c r="T24" s="43"/>
      <c r="U24" s="346" t="str">
        <f t="shared" si="27"/>
        <v/>
      </c>
      <c r="V24" s="263" t="s">
        <v>294</v>
      </c>
      <c r="W24" s="262"/>
      <c r="X24" s="346" t="str">
        <f t="shared" si="28"/>
        <v/>
      </c>
      <c r="Y24" s="92"/>
      <c r="Z24" s="55"/>
      <c r="AA24" s="54"/>
      <c r="AB24" s="361"/>
      <c r="AC24" s="359"/>
      <c r="AD24" s="359"/>
      <c r="AE24" s="359"/>
      <c r="AF24" s="359"/>
      <c r="AG24" s="359"/>
      <c r="AH24" s="359"/>
      <c r="AI24" s="359"/>
      <c r="AJ24" s="359"/>
      <c r="AK24" s="359"/>
      <c r="AL24" s="359"/>
      <c r="AM24" s="359"/>
      <c r="AN24" s="359"/>
      <c r="AO24" s="351"/>
      <c r="AP24" s="351"/>
      <c r="AQ24" s="351"/>
      <c r="AR24" s="351"/>
      <c r="AS24" s="351"/>
      <c r="AT24" s="351"/>
      <c r="AU24" s="351"/>
    </row>
    <row r="25" spans="1:47" ht="15.75" customHeight="1" thickBot="1">
      <c r="A25" s="47"/>
      <c r="B25" s="56"/>
      <c r="C25" s="39"/>
      <c r="D25" s="39"/>
      <c r="E25" s="231"/>
      <c r="F25" s="48"/>
      <c r="G25" s="48"/>
      <c r="H25" s="233"/>
      <c r="I25" s="40"/>
      <c r="J25" s="264"/>
      <c r="K25" s="264"/>
      <c r="L25" s="346" t="str">
        <f t="shared" si="24"/>
        <v/>
      </c>
      <c r="M25" s="264"/>
      <c r="N25" s="264"/>
      <c r="O25" s="346" t="str">
        <f t="shared" si="25"/>
        <v/>
      </c>
      <c r="P25" s="264"/>
      <c r="Q25" s="264"/>
      <c r="R25" s="346" t="str">
        <f t="shared" si="26"/>
        <v/>
      </c>
      <c r="S25" s="239"/>
      <c r="T25" s="239"/>
      <c r="U25" s="346" t="str">
        <f t="shared" si="27"/>
        <v/>
      </c>
      <c r="V25" s="265" t="s">
        <v>143</v>
      </c>
      <c r="W25" s="264">
        <v>2.5</v>
      </c>
      <c r="X25" s="346" t="str">
        <f t="shared" si="28"/>
        <v>公斤</v>
      </c>
      <c r="Y25" s="348"/>
      <c r="Z25" s="58"/>
      <c r="AA25" s="54"/>
      <c r="AB25" s="362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1"/>
      <c r="AP25" s="351"/>
      <c r="AQ25" s="351"/>
      <c r="AR25" s="351"/>
      <c r="AS25" s="351"/>
      <c r="AT25" s="351"/>
      <c r="AU25" s="351"/>
    </row>
    <row r="26" spans="1:47" ht="15.75" customHeight="1">
      <c r="A26" s="228" t="s">
        <v>210</v>
      </c>
      <c r="B26" s="400" t="s">
        <v>464</v>
      </c>
      <c r="C26" s="242">
        <v>6.7</v>
      </c>
      <c r="D26" s="243">
        <v>2</v>
      </c>
      <c r="E26" s="244">
        <v>1.5</v>
      </c>
      <c r="F26" s="232">
        <v>0</v>
      </c>
      <c r="G26" s="232">
        <v>0</v>
      </c>
      <c r="H26" s="245">
        <v>2.5</v>
      </c>
      <c r="I26" s="52">
        <v>780.5</v>
      </c>
      <c r="J26" s="410" t="s">
        <v>55</v>
      </c>
      <c r="K26" s="411"/>
      <c r="L26" s="345"/>
      <c r="M26" s="410" t="s">
        <v>261</v>
      </c>
      <c r="N26" s="411"/>
      <c r="O26" s="345"/>
      <c r="P26" s="410" t="s">
        <v>246</v>
      </c>
      <c r="Q26" s="411"/>
      <c r="R26" s="345"/>
      <c r="S26" s="234" t="s">
        <v>36</v>
      </c>
      <c r="T26" s="234"/>
      <c r="U26" s="345"/>
      <c r="V26" s="417" t="s">
        <v>247</v>
      </c>
      <c r="W26" s="418"/>
      <c r="X26" s="345"/>
      <c r="Y26" s="347" t="s">
        <v>28</v>
      </c>
      <c r="Z26" s="42"/>
      <c r="AA26" s="43"/>
      <c r="AB26" s="360" t="str">
        <f t="shared" ref="AB26" si="29">A26</f>
        <v>O4</v>
      </c>
      <c r="AC26" s="358" t="str">
        <f>J26</f>
        <v>糙米飯</v>
      </c>
      <c r="AD26" s="358" t="str">
        <f>J27&amp;" "&amp;J28&amp;" "&amp;J29&amp;" "&amp;J30&amp;" "&amp;J31&amp;" "&amp;J32</f>
        <v xml:space="preserve">米 糙米    </v>
      </c>
      <c r="AE26" s="358" t="str">
        <f>M26</f>
        <v>豆瓣雞丁</v>
      </c>
      <c r="AF26" s="358" t="str">
        <f>M27&amp;" "&amp;M28&amp;" "&amp;M29&amp;" "&amp;M30&amp;" "&amp;M31&amp;" "&amp;M32</f>
        <v xml:space="preserve">肉雞 刈薯 胡蘿蔔 大蒜 豆瓣醬 </v>
      </c>
      <c r="AG26" s="358" t="str">
        <f>P26</f>
        <v>螞蟻上樹</v>
      </c>
      <c r="AH26" s="358" t="str">
        <f>P27&amp;" "&amp;P28&amp;" "&amp;P29&amp;" "&amp;P30&amp;" "&amp;P31&amp;" "&amp;P32</f>
        <v>豬絞肉 冬粉 時蔬 乾木耳 大蒜 胡蘿蔔</v>
      </c>
      <c r="AI26" s="358" t="str">
        <f>S26</f>
        <v>時蔬</v>
      </c>
      <c r="AJ26" s="358" t="str">
        <f>S27&amp;" "&amp;S28&amp;" "&amp;S29&amp;" "&amp;S30&amp;" "&amp;S31&amp;" "&amp;S32</f>
        <v xml:space="preserve">時蔬 大蒜    </v>
      </c>
      <c r="AK26" s="358" t="str">
        <f>V26</f>
        <v>黑糖粉圓</v>
      </c>
      <c r="AL26" s="358" t="str">
        <f>V27&amp;" "&amp;V28&amp;" "&amp;V29&amp;" "&amp;V30&amp;" "&amp;V31&amp;" "&amp;V32</f>
        <v xml:space="preserve">粉圓 黑糖    </v>
      </c>
      <c r="AM26" s="359" t="str">
        <f>Y26</f>
        <v>點心</v>
      </c>
      <c r="AN26" s="359">
        <f>Z26</f>
        <v>0</v>
      </c>
      <c r="AO26" s="350">
        <f t="shared" ref="AO26" si="30">C26</f>
        <v>6.7</v>
      </c>
      <c r="AP26" s="350">
        <f t="shared" ref="AP26" si="31">H26</f>
        <v>2.5</v>
      </c>
      <c r="AQ26" s="350">
        <f t="shared" ref="AQ26" si="32">E26</f>
        <v>1.5</v>
      </c>
      <c r="AR26" s="350">
        <f t="shared" ref="AR26" si="33">D26</f>
        <v>2</v>
      </c>
      <c r="AS26" s="350">
        <f t="shared" ref="AS26:AT26" si="34">F26</f>
        <v>0</v>
      </c>
      <c r="AT26" s="350">
        <f t="shared" si="34"/>
        <v>0</v>
      </c>
      <c r="AU26" s="350">
        <f t="shared" ref="AU26" si="35">I26</f>
        <v>780.5</v>
      </c>
    </row>
    <row r="27" spans="1:47" ht="15.75" customHeight="1">
      <c r="A27" s="44"/>
      <c r="B27" s="229"/>
      <c r="C27" s="39"/>
      <c r="D27" s="39"/>
      <c r="E27" s="231"/>
      <c r="F27" s="39"/>
      <c r="G27" s="39"/>
      <c r="H27" s="233"/>
      <c r="I27" s="40"/>
      <c r="J27" s="235" t="s">
        <v>38</v>
      </c>
      <c r="K27" s="45">
        <v>7</v>
      </c>
      <c r="L27" s="346" t="str">
        <f t="shared" ref="L27:L74" si="36">IF(K27,"公斤","")</f>
        <v>公斤</v>
      </c>
      <c r="M27" s="45" t="s">
        <v>74</v>
      </c>
      <c r="N27" s="45">
        <v>9</v>
      </c>
      <c r="O27" s="346" t="str">
        <f t="shared" ref="O27:O74" si="37">IF(N27,"公斤","")</f>
        <v>公斤</v>
      </c>
      <c r="P27" s="45" t="s">
        <v>41</v>
      </c>
      <c r="Q27" s="45">
        <v>0.7</v>
      </c>
      <c r="R27" s="346" t="str">
        <f t="shared" ref="R27:R74" si="38">IF(Q27,"公斤","")</f>
        <v>公斤</v>
      </c>
      <c r="S27" s="43" t="s">
        <v>36</v>
      </c>
      <c r="T27" s="43">
        <v>7</v>
      </c>
      <c r="U27" s="346" t="str">
        <f t="shared" ref="U27:U74" si="39">IF(T27,"公斤","")</f>
        <v>公斤</v>
      </c>
      <c r="V27" s="45" t="s">
        <v>248</v>
      </c>
      <c r="W27" s="45">
        <v>2.5</v>
      </c>
      <c r="X27" s="346" t="str">
        <f t="shared" ref="X27:X74" si="40">IF(W27,"公斤","")</f>
        <v>公斤</v>
      </c>
      <c r="Y27" s="28" t="s">
        <v>28</v>
      </c>
      <c r="Z27" s="43"/>
      <c r="AA27" s="43"/>
      <c r="AB27" s="361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51"/>
      <c r="AP27" s="351"/>
      <c r="AQ27" s="351"/>
      <c r="AR27" s="351"/>
      <c r="AS27" s="351"/>
      <c r="AT27" s="351"/>
      <c r="AU27" s="351"/>
    </row>
    <row r="28" spans="1:47" ht="15.75" customHeight="1">
      <c r="A28" s="44"/>
      <c r="B28" s="229"/>
      <c r="C28" s="230"/>
      <c r="D28" s="39"/>
      <c r="E28" s="231"/>
      <c r="F28" s="39"/>
      <c r="G28" s="39"/>
      <c r="H28" s="236"/>
      <c r="I28" s="40"/>
      <c r="J28" s="235" t="s">
        <v>60</v>
      </c>
      <c r="K28" s="45">
        <v>3</v>
      </c>
      <c r="L28" s="346" t="str">
        <f t="shared" si="36"/>
        <v>公斤</v>
      </c>
      <c r="M28" s="45" t="s">
        <v>177</v>
      </c>
      <c r="N28" s="45">
        <v>3</v>
      </c>
      <c r="O28" s="346" t="str">
        <f t="shared" si="37"/>
        <v>公斤</v>
      </c>
      <c r="P28" s="45" t="s">
        <v>106</v>
      </c>
      <c r="Q28" s="45">
        <v>1</v>
      </c>
      <c r="R28" s="346" t="str">
        <f t="shared" si="38"/>
        <v>公斤</v>
      </c>
      <c r="S28" s="45" t="s">
        <v>46</v>
      </c>
      <c r="T28" s="45">
        <v>0.05</v>
      </c>
      <c r="U28" s="346" t="str">
        <f t="shared" si="39"/>
        <v>公斤</v>
      </c>
      <c r="V28" s="45" t="s">
        <v>76</v>
      </c>
      <c r="W28" s="45">
        <v>1</v>
      </c>
      <c r="X28" s="346" t="str">
        <f t="shared" si="40"/>
        <v>公斤</v>
      </c>
      <c r="Y28" s="92"/>
      <c r="Z28" s="43"/>
      <c r="AA28" s="43"/>
      <c r="AB28" s="361"/>
      <c r="AC28" s="359"/>
      <c r="AD28" s="359"/>
      <c r="AE28" s="359"/>
      <c r="AF28" s="359"/>
      <c r="AG28" s="359"/>
      <c r="AH28" s="359"/>
      <c r="AI28" s="359"/>
      <c r="AJ28" s="359"/>
      <c r="AK28" s="359"/>
      <c r="AL28" s="359"/>
      <c r="AM28" s="359"/>
      <c r="AN28" s="359"/>
      <c r="AO28" s="351"/>
      <c r="AP28" s="351"/>
      <c r="AQ28" s="351"/>
      <c r="AR28" s="351"/>
      <c r="AS28" s="351"/>
      <c r="AT28" s="351"/>
      <c r="AU28" s="351"/>
    </row>
    <row r="29" spans="1:47" ht="15.75" customHeight="1">
      <c r="A29" s="44"/>
      <c r="B29" s="229"/>
      <c r="C29" s="39"/>
      <c r="D29" s="39"/>
      <c r="E29" s="231"/>
      <c r="F29" s="39"/>
      <c r="G29" s="39"/>
      <c r="H29" s="233"/>
      <c r="I29" s="40"/>
      <c r="J29" s="235"/>
      <c r="K29" s="45"/>
      <c r="L29" s="346" t="str">
        <f t="shared" si="36"/>
        <v/>
      </c>
      <c r="M29" s="45" t="s">
        <v>49</v>
      </c>
      <c r="N29" s="45">
        <v>1</v>
      </c>
      <c r="O29" s="346" t="str">
        <f t="shared" si="37"/>
        <v>公斤</v>
      </c>
      <c r="P29" s="45" t="s">
        <v>36</v>
      </c>
      <c r="Q29" s="45">
        <v>3</v>
      </c>
      <c r="R29" s="346" t="str">
        <f t="shared" si="38"/>
        <v>公斤</v>
      </c>
      <c r="S29" s="43"/>
      <c r="T29" s="43"/>
      <c r="U29" s="346" t="str">
        <f t="shared" si="39"/>
        <v/>
      </c>
      <c r="V29" s="45"/>
      <c r="W29" s="45"/>
      <c r="X29" s="346" t="str">
        <f t="shared" si="40"/>
        <v/>
      </c>
      <c r="Y29" s="92"/>
      <c r="Z29" s="43"/>
      <c r="AA29" s="43"/>
      <c r="AB29" s="361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1"/>
      <c r="AP29" s="351"/>
      <c r="AQ29" s="351"/>
      <c r="AR29" s="351"/>
      <c r="AS29" s="351"/>
      <c r="AT29" s="351"/>
      <c r="AU29" s="351"/>
    </row>
    <row r="30" spans="1:47" ht="15.75" customHeight="1">
      <c r="A30" s="44"/>
      <c r="B30" s="229"/>
      <c r="C30" s="39"/>
      <c r="D30" s="39"/>
      <c r="E30" s="231"/>
      <c r="F30" s="39"/>
      <c r="G30" s="39"/>
      <c r="H30" s="233"/>
      <c r="I30" s="40"/>
      <c r="J30" s="235"/>
      <c r="K30" s="45"/>
      <c r="L30" s="346" t="str">
        <f t="shared" si="36"/>
        <v/>
      </c>
      <c r="M30" s="45" t="s">
        <v>46</v>
      </c>
      <c r="N30" s="45">
        <v>0.05</v>
      </c>
      <c r="O30" s="346" t="str">
        <f t="shared" si="37"/>
        <v>公斤</v>
      </c>
      <c r="P30" s="45" t="s">
        <v>72</v>
      </c>
      <c r="Q30" s="45">
        <v>0.01</v>
      </c>
      <c r="R30" s="346" t="str">
        <f t="shared" si="38"/>
        <v>公斤</v>
      </c>
      <c r="S30" s="43"/>
      <c r="T30" s="43"/>
      <c r="U30" s="346" t="str">
        <f t="shared" si="39"/>
        <v/>
      </c>
      <c r="V30" s="45"/>
      <c r="W30" s="45"/>
      <c r="X30" s="346" t="str">
        <f t="shared" si="40"/>
        <v/>
      </c>
      <c r="Y30" s="92"/>
      <c r="Z30" s="43"/>
      <c r="AA30" s="43"/>
      <c r="AB30" s="361"/>
      <c r="AC30" s="359"/>
      <c r="AD30" s="359"/>
      <c r="AE30" s="359"/>
      <c r="AF30" s="359"/>
      <c r="AG30" s="359"/>
      <c r="AH30" s="359"/>
      <c r="AI30" s="359"/>
      <c r="AJ30" s="359"/>
      <c r="AK30" s="359"/>
      <c r="AL30" s="359"/>
      <c r="AM30" s="359"/>
      <c r="AN30" s="359"/>
      <c r="AO30" s="351"/>
      <c r="AP30" s="351"/>
      <c r="AQ30" s="351"/>
      <c r="AR30" s="351"/>
      <c r="AS30" s="351"/>
      <c r="AT30" s="351"/>
      <c r="AU30" s="351"/>
    </row>
    <row r="31" spans="1:47" ht="15.75" customHeight="1">
      <c r="A31" s="44"/>
      <c r="B31" s="229"/>
      <c r="C31" s="39"/>
      <c r="D31" s="39"/>
      <c r="E31" s="231"/>
      <c r="F31" s="39"/>
      <c r="G31" s="39"/>
      <c r="H31" s="233"/>
      <c r="I31" s="40"/>
      <c r="J31" s="235"/>
      <c r="K31" s="45"/>
      <c r="L31" s="346" t="str">
        <f t="shared" si="36"/>
        <v/>
      </c>
      <c r="M31" s="45" t="s">
        <v>263</v>
      </c>
      <c r="N31" s="45"/>
      <c r="O31" s="346" t="str">
        <f t="shared" si="37"/>
        <v/>
      </c>
      <c r="P31" s="45" t="s">
        <v>46</v>
      </c>
      <c r="Q31" s="45">
        <v>0.05</v>
      </c>
      <c r="R31" s="346" t="str">
        <f t="shared" si="38"/>
        <v>公斤</v>
      </c>
      <c r="S31" s="43"/>
      <c r="T31" s="43"/>
      <c r="U31" s="346" t="str">
        <f t="shared" si="39"/>
        <v/>
      </c>
      <c r="V31" s="45"/>
      <c r="W31" s="45"/>
      <c r="X31" s="346" t="str">
        <f t="shared" si="40"/>
        <v/>
      </c>
      <c r="Y31" s="92"/>
      <c r="Z31" s="43"/>
      <c r="AA31" s="43"/>
      <c r="AB31" s="361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  <c r="AO31" s="351"/>
      <c r="AP31" s="351"/>
      <c r="AQ31" s="351"/>
      <c r="AR31" s="351"/>
      <c r="AS31" s="351"/>
      <c r="AT31" s="351"/>
      <c r="AU31" s="351"/>
    </row>
    <row r="32" spans="1:47" ht="15.75" customHeight="1" thickBot="1">
      <c r="A32" s="44"/>
      <c r="B32" s="56"/>
      <c r="C32" s="48"/>
      <c r="D32" s="48"/>
      <c r="E32" s="248"/>
      <c r="F32" s="48"/>
      <c r="G32" s="48"/>
      <c r="H32" s="249"/>
      <c r="I32" s="57"/>
      <c r="J32" s="251"/>
      <c r="K32" s="240"/>
      <c r="L32" s="346" t="str">
        <f t="shared" si="36"/>
        <v/>
      </c>
      <c r="M32" s="49"/>
      <c r="N32" s="49"/>
      <c r="O32" s="346" t="str">
        <f t="shared" si="37"/>
        <v/>
      </c>
      <c r="P32" s="49" t="s">
        <v>49</v>
      </c>
      <c r="Q32" s="49">
        <v>0.5</v>
      </c>
      <c r="R32" s="346" t="str">
        <f t="shared" si="38"/>
        <v>公斤</v>
      </c>
      <c r="S32" s="239"/>
      <c r="T32" s="239"/>
      <c r="U32" s="346" t="str">
        <f t="shared" si="39"/>
        <v/>
      </c>
      <c r="V32" s="240"/>
      <c r="W32" s="240"/>
      <c r="X32" s="346" t="str">
        <f t="shared" si="40"/>
        <v/>
      </c>
      <c r="Y32" s="348"/>
      <c r="Z32" s="43"/>
      <c r="AA32" s="43"/>
      <c r="AB32" s="362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1"/>
      <c r="AP32" s="351"/>
      <c r="AQ32" s="351"/>
      <c r="AR32" s="351"/>
      <c r="AS32" s="351"/>
      <c r="AT32" s="351"/>
      <c r="AU32" s="351"/>
    </row>
    <row r="33" spans="1:47" ht="18" customHeight="1">
      <c r="A33" s="228" t="s">
        <v>211</v>
      </c>
      <c r="B33" s="400" t="s">
        <v>464</v>
      </c>
      <c r="C33" s="230">
        <v>5.3</v>
      </c>
      <c r="D33" s="39">
        <v>2.1</v>
      </c>
      <c r="E33" s="231">
        <v>1.6</v>
      </c>
      <c r="F33" s="232">
        <v>0</v>
      </c>
      <c r="G33" s="232">
        <v>0</v>
      </c>
      <c r="H33" s="233">
        <v>2.6</v>
      </c>
      <c r="I33" s="40">
        <v>703.1</v>
      </c>
      <c r="J33" s="410" t="s">
        <v>250</v>
      </c>
      <c r="K33" s="411"/>
      <c r="L33" s="345"/>
      <c r="M33" s="324" t="s">
        <v>374</v>
      </c>
      <c r="N33" s="252"/>
      <c r="O33" s="345"/>
      <c r="P33" s="410" t="s">
        <v>251</v>
      </c>
      <c r="Q33" s="411"/>
      <c r="R33" s="345"/>
      <c r="S33" s="234" t="s">
        <v>36</v>
      </c>
      <c r="T33" s="234"/>
      <c r="U33" s="345"/>
      <c r="V33" s="410" t="s">
        <v>67</v>
      </c>
      <c r="W33" s="411"/>
      <c r="X33" s="345"/>
      <c r="Y33" s="347" t="s">
        <v>28</v>
      </c>
      <c r="Z33" s="20"/>
      <c r="AA33" s="21"/>
      <c r="AB33" s="360" t="str">
        <f t="shared" ref="AB33" si="41">A33</f>
        <v>O5</v>
      </c>
      <c r="AC33" s="358" t="str">
        <f>J33</f>
        <v>芝麻飯</v>
      </c>
      <c r="AD33" s="358" t="str">
        <f>J34&amp;" "&amp;J35&amp;" "&amp;J36&amp;" "&amp;J37&amp;" "&amp;J38&amp;" "&amp;J39</f>
        <v xml:space="preserve">米 芝麻(熟)    </v>
      </c>
      <c r="AE33" s="358" t="str">
        <f>M33</f>
        <v>家常絞肉</v>
      </c>
      <c r="AF33" s="358" t="str">
        <f>M34&amp;" "&amp;M35&amp;" "&amp;M36&amp;" "&amp;M37&amp;" "&amp;M38&amp;" "&amp;M39</f>
        <v xml:space="preserve">絞肉 馬鈴薯 胡蘿蔔 大蒜  </v>
      </c>
      <c r="AG33" s="358" t="str">
        <f>P33</f>
        <v>茄汁豆腐</v>
      </c>
      <c r="AH33" s="358" t="str">
        <f>P34&amp;" "&amp;P35&amp;" "&amp;P36&amp;" "&amp;P37&amp;" "&amp;P38&amp;" "&amp;P39</f>
        <v xml:space="preserve">豆腐 洋蔥 番茄糊 蕃茄醬  </v>
      </c>
      <c r="AI33" s="358" t="str">
        <f>S33</f>
        <v>時蔬</v>
      </c>
      <c r="AJ33" s="358" t="str">
        <f>S34&amp;" "&amp;S35&amp;" "&amp;S36&amp;" "&amp;S37&amp;" "&amp;S38&amp;" "&amp;S39</f>
        <v xml:space="preserve">時蔬 大蒜    </v>
      </c>
      <c r="AK33" s="358" t="str">
        <f>V33</f>
        <v>時瓜湯</v>
      </c>
      <c r="AL33" s="358" t="str">
        <f>V34&amp;" "&amp;V35&amp;" "&amp;V36&amp;" "&amp;V37&amp;" "&amp;V38&amp;" "&amp;V39</f>
        <v xml:space="preserve">時瓜 薑 大骨   </v>
      </c>
      <c r="AM33" s="359" t="str">
        <f>Y33</f>
        <v>點心</v>
      </c>
      <c r="AN33" s="359">
        <f>Z33</f>
        <v>0</v>
      </c>
      <c r="AO33" s="350">
        <f t="shared" ref="AO33" si="42">C33</f>
        <v>5.3</v>
      </c>
      <c r="AP33" s="350">
        <f t="shared" ref="AP33" si="43">H33</f>
        <v>2.6</v>
      </c>
      <c r="AQ33" s="350">
        <f t="shared" ref="AQ33" si="44">E33</f>
        <v>1.6</v>
      </c>
      <c r="AR33" s="350">
        <f t="shared" ref="AR33" si="45">D33</f>
        <v>2.1</v>
      </c>
      <c r="AS33" s="350">
        <f t="shared" ref="AS33:AT33" si="46">F33</f>
        <v>0</v>
      </c>
      <c r="AT33" s="350">
        <f t="shared" si="46"/>
        <v>0</v>
      </c>
      <c r="AU33" s="350">
        <f t="shared" ref="AU33" si="47">I33</f>
        <v>703.1</v>
      </c>
    </row>
    <row r="34" spans="1:47" ht="18" customHeight="1">
      <c r="A34" s="44"/>
      <c r="B34" s="229"/>
      <c r="C34" s="39"/>
      <c r="D34" s="39"/>
      <c r="E34" s="231"/>
      <c r="F34" s="39"/>
      <c r="G34" s="39"/>
      <c r="H34" s="233"/>
      <c r="I34" s="40"/>
      <c r="J34" s="235" t="s">
        <v>38</v>
      </c>
      <c r="K34" s="45">
        <v>10</v>
      </c>
      <c r="L34" s="346" t="str">
        <f t="shared" ref="L34:L81" si="48">IF(K34,"公斤","")</f>
        <v>公斤</v>
      </c>
      <c r="M34" s="313" t="s">
        <v>375</v>
      </c>
      <c r="N34" s="45">
        <v>6</v>
      </c>
      <c r="O34" s="346" t="str">
        <f t="shared" ref="O34:O81" si="49">IF(N34,"公斤","")</f>
        <v>公斤</v>
      </c>
      <c r="P34" s="45" t="s">
        <v>125</v>
      </c>
      <c r="Q34" s="45">
        <v>4</v>
      </c>
      <c r="R34" s="346" t="str">
        <f t="shared" ref="R34:R81" si="50">IF(Q34,"公斤","")</f>
        <v>公斤</v>
      </c>
      <c r="S34" s="43" t="s">
        <v>36</v>
      </c>
      <c r="T34" s="43">
        <v>7</v>
      </c>
      <c r="U34" s="346" t="str">
        <f t="shared" ref="U34:U81" si="51">IF(T34,"公斤","")</f>
        <v>公斤</v>
      </c>
      <c r="V34" s="45" t="s">
        <v>68</v>
      </c>
      <c r="W34" s="45">
        <v>3.5</v>
      </c>
      <c r="X34" s="346" t="str">
        <f t="shared" ref="X34:X81" si="52">IF(W34,"公斤","")</f>
        <v>公斤</v>
      </c>
      <c r="Y34" s="28" t="s">
        <v>28</v>
      </c>
      <c r="Z34" s="29"/>
      <c r="AA34" s="21">
        <v>19</v>
      </c>
      <c r="AB34" s="361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1"/>
      <c r="AP34" s="351"/>
      <c r="AQ34" s="351"/>
      <c r="AR34" s="351"/>
      <c r="AS34" s="351"/>
      <c r="AT34" s="351"/>
      <c r="AU34" s="351"/>
    </row>
    <row r="35" spans="1:47" ht="15.75" customHeight="1">
      <c r="A35" s="44"/>
      <c r="B35" s="229"/>
      <c r="C35" s="230"/>
      <c r="D35" s="39"/>
      <c r="E35" s="231"/>
      <c r="F35" s="39"/>
      <c r="G35" s="39"/>
      <c r="H35" s="236"/>
      <c r="I35" s="40"/>
      <c r="J35" s="235" t="s">
        <v>107</v>
      </c>
      <c r="K35" s="45">
        <v>0.05</v>
      </c>
      <c r="L35" s="346" t="str">
        <f t="shared" si="48"/>
        <v>公斤</v>
      </c>
      <c r="M35" s="45" t="s">
        <v>43</v>
      </c>
      <c r="N35" s="45">
        <v>3</v>
      </c>
      <c r="O35" s="346" t="str">
        <f t="shared" si="49"/>
        <v>公斤</v>
      </c>
      <c r="P35" s="45" t="s">
        <v>48</v>
      </c>
      <c r="Q35" s="45">
        <v>4</v>
      </c>
      <c r="R35" s="346" t="str">
        <f t="shared" si="50"/>
        <v>公斤</v>
      </c>
      <c r="S35" s="45" t="s">
        <v>46</v>
      </c>
      <c r="T35" s="45">
        <v>0.05</v>
      </c>
      <c r="U35" s="346" t="str">
        <f t="shared" si="51"/>
        <v>公斤</v>
      </c>
      <c r="V35" s="45" t="s">
        <v>50</v>
      </c>
      <c r="W35" s="45">
        <v>0.05</v>
      </c>
      <c r="X35" s="346" t="str">
        <f t="shared" si="52"/>
        <v>公斤</v>
      </c>
      <c r="Y35" s="92"/>
      <c r="Z35" s="29"/>
      <c r="AA35" s="21"/>
      <c r="AB35" s="361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1"/>
      <c r="AP35" s="351"/>
      <c r="AQ35" s="351"/>
      <c r="AR35" s="351"/>
      <c r="AS35" s="351"/>
      <c r="AT35" s="351"/>
      <c r="AU35" s="351"/>
    </row>
    <row r="36" spans="1:47" ht="15.75" customHeight="1">
      <c r="A36" s="44"/>
      <c r="B36" s="229"/>
      <c r="C36" s="39"/>
      <c r="D36" s="39"/>
      <c r="E36" s="231"/>
      <c r="F36" s="39"/>
      <c r="G36" s="39"/>
      <c r="H36" s="233"/>
      <c r="I36" s="40"/>
      <c r="J36" s="235"/>
      <c r="K36" s="45"/>
      <c r="L36" s="346" t="str">
        <f t="shared" si="48"/>
        <v/>
      </c>
      <c r="M36" s="45" t="s">
        <v>49</v>
      </c>
      <c r="N36" s="45">
        <v>0.5</v>
      </c>
      <c r="O36" s="346" t="str">
        <f t="shared" si="49"/>
        <v>公斤</v>
      </c>
      <c r="P36" s="45" t="s">
        <v>253</v>
      </c>
      <c r="Q36" s="45">
        <v>1.5</v>
      </c>
      <c r="R36" s="346" t="str">
        <f t="shared" si="50"/>
        <v>公斤</v>
      </c>
      <c r="S36" s="43"/>
      <c r="T36" s="43"/>
      <c r="U36" s="346" t="str">
        <f t="shared" si="51"/>
        <v/>
      </c>
      <c r="V36" s="45" t="s">
        <v>64</v>
      </c>
      <c r="W36" s="45">
        <v>1</v>
      </c>
      <c r="X36" s="346" t="str">
        <f t="shared" si="52"/>
        <v>公斤</v>
      </c>
      <c r="Y36" s="92"/>
      <c r="Z36" s="29"/>
      <c r="AA36" s="21"/>
      <c r="AB36" s="361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1"/>
      <c r="AP36" s="351"/>
      <c r="AQ36" s="351"/>
      <c r="AR36" s="351"/>
      <c r="AS36" s="351"/>
      <c r="AT36" s="351"/>
      <c r="AU36" s="351"/>
    </row>
    <row r="37" spans="1:47" ht="15.75" customHeight="1">
      <c r="A37" s="44"/>
      <c r="B37" s="229"/>
      <c r="C37" s="39"/>
      <c r="D37" s="39"/>
      <c r="E37" s="231"/>
      <c r="F37" s="39"/>
      <c r="G37" s="39"/>
      <c r="H37" s="233"/>
      <c r="I37" s="40"/>
      <c r="J37" s="235"/>
      <c r="K37" s="45"/>
      <c r="L37" s="346" t="str">
        <f t="shared" si="48"/>
        <v/>
      </c>
      <c r="M37" s="45" t="s">
        <v>46</v>
      </c>
      <c r="N37" s="45">
        <v>0.05</v>
      </c>
      <c r="O37" s="346" t="str">
        <f t="shared" si="49"/>
        <v>公斤</v>
      </c>
      <c r="P37" s="45" t="s">
        <v>243</v>
      </c>
      <c r="Q37" s="45"/>
      <c r="R37" s="346" t="str">
        <f t="shared" si="50"/>
        <v/>
      </c>
      <c r="S37" s="43"/>
      <c r="T37" s="43"/>
      <c r="U37" s="346" t="str">
        <f t="shared" si="51"/>
        <v/>
      </c>
      <c r="V37" s="45"/>
      <c r="W37" s="45"/>
      <c r="X37" s="346" t="str">
        <f t="shared" si="52"/>
        <v/>
      </c>
      <c r="Y37" s="92"/>
      <c r="Z37" s="29"/>
      <c r="AA37" s="21"/>
      <c r="AB37" s="361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1"/>
      <c r="AP37" s="351"/>
      <c r="AQ37" s="351"/>
      <c r="AR37" s="351"/>
      <c r="AS37" s="351"/>
      <c r="AT37" s="351"/>
      <c r="AU37" s="351"/>
    </row>
    <row r="38" spans="1:47" ht="15.75" customHeight="1">
      <c r="A38" s="44"/>
      <c r="B38" s="229"/>
      <c r="C38" s="39"/>
      <c r="D38" s="39"/>
      <c r="E38" s="231"/>
      <c r="F38" s="39"/>
      <c r="G38" s="39"/>
      <c r="H38" s="233"/>
      <c r="I38" s="40"/>
      <c r="J38" s="235"/>
      <c r="K38" s="45"/>
      <c r="L38" s="346" t="str">
        <f t="shared" si="48"/>
        <v/>
      </c>
      <c r="M38" s="45"/>
      <c r="N38" s="45"/>
      <c r="O38" s="346" t="str">
        <f t="shared" si="49"/>
        <v/>
      </c>
      <c r="P38" s="45"/>
      <c r="Q38" s="45"/>
      <c r="R38" s="346" t="str">
        <f t="shared" si="50"/>
        <v/>
      </c>
      <c r="S38" s="43"/>
      <c r="T38" s="43"/>
      <c r="U38" s="346" t="str">
        <f t="shared" si="51"/>
        <v/>
      </c>
      <c r="V38" s="45"/>
      <c r="W38" s="45"/>
      <c r="X38" s="346" t="str">
        <f t="shared" si="52"/>
        <v/>
      </c>
      <c r="Y38" s="92"/>
      <c r="Z38" s="29"/>
      <c r="AA38" s="21"/>
      <c r="AB38" s="361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1"/>
      <c r="AP38" s="351"/>
      <c r="AQ38" s="351"/>
      <c r="AR38" s="351"/>
      <c r="AS38" s="351"/>
      <c r="AT38" s="351"/>
      <c r="AU38" s="351"/>
    </row>
    <row r="39" spans="1:47" ht="15.75" customHeight="1" thickBot="1">
      <c r="A39" s="47"/>
      <c r="B39" s="56"/>
      <c r="C39" s="48"/>
      <c r="D39" s="48"/>
      <c r="E39" s="248"/>
      <c r="F39" s="48"/>
      <c r="G39" s="48"/>
      <c r="H39" s="249"/>
      <c r="I39" s="57"/>
      <c r="J39" s="238"/>
      <c r="K39" s="49"/>
      <c r="L39" s="346" t="str">
        <f t="shared" si="48"/>
        <v/>
      </c>
      <c r="M39" s="49"/>
      <c r="N39" s="49"/>
      <c r="O39" s="346" t="str">
        <f t="shared" si="49"/>
        <v/>
      </c>
      <c r="P39" s="49"/>
      <c r="Q39" s="49"/>
      <c r="R39" s="346" t="str">
        <f t="shared" si="50"/>
        <v/>
      </c>
      <c r="S39" s="239"/>
      <c r="T39" s="239"/>
      <c r="U39" s="346" t="str">
        <f t="shared" si="51"/>
        <v/>
      </c>
      <c r="V39" s="49"/>
      <c r="W39" s="49"/>
      <c r="X39" s="346" t="str">
        <f t="shared" si="52"/>
        <v/>
      </c>
      <c r="Y39" s="348"/>
      <c r="Z39" s="38"/>
      <c r="AA39" s="21"/>
      <c r="AB39" s="362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1"/>
      <c r="AP39" s="351"/>
      <c r="AQ39" s="351"/>
      <c r="AR39" s="351"/>
      <c r="AS39" s="351"/>
      <c r="AT39" s="351"/>
      <c r="AU39" s="351"/>
    </row>
    <row r="40" spans="1:47" ht="15.75" customHeight="1">
      <c r="A40" s="228" t="s">
        <v>212</v>
      </c>
      <c r="B40" s="400" t="s">
        <v>464</v>
      </c>
      <c r="C40" s="242">
        <v>5</v>
      </c>
      <c r="D40" s="243">
        <v>1.9</v>
      </c>
      <c r="E40" s="244">
        <v>1.7</v>
      </c>
      <c r="F40" s="232">
        <v>0</v>
      </c>
      <c r="G40" s="232">
        <v>0</v>
      </c>
      <c r="H40" s="245">
        <v>2.2000000000000002</v>
      </c>
      <c r="I40" s="52">
        <v>638.70000000000005</v>
      </c>
      <c r="J40" s="410" t="s">
        <v>35</v>
      </c>
      <c r="K40" s="411"/>
      <c r="L40" s="345"/>
      <c r="M40" s="410" t="s">
        <v>273</v>
      </c>
      <c r="N40" s="411"/>
      <c r="O40" s="345"/>
      <c r="P40" s="410" t="s">
        <v>254</v>
      </c>
      <c r="Q40" s="411"/>
      <c r="R40" s="345"/>
      <c r="S40" s="234" t="s">
        <v>36</v>
      </c>
      <c r="T40" s="234"/>
      <c r="U40" s="345"/>
      <c r="V40" s="426" t="s">
        <v>377</v>
      </c>
      <c r="W40" s="411"/>
      <c r="X40" s="345"/>
      <c r="Y40" s="347" t="s">
        <v>28</v>
      </c>
      <c r="Z40" s="20"/>
      <c r="AA40" s="21"/>
      <c r="AB40" s="360" t="str">
        <f t="shared" ref="AB40" si="53">A40</f>
        <v>P1</v>
      </c>
      <c r="AC40" s="358" t="str">
        <f>J40</f>
        <v>白米飯</v>
      </c>
      <c r="AD40" s="358" t="str">
        <f>J41&amp;" "&amp;J42&amp;" "&amp;J43&amp;" "&amp;J44&amp;" "&amp;J45&amp;" "&amp;J46</f>
        <v xml:space="preserve">米     </v>
      </c>
      <c r="AE40" s="358" t="str">
        <f>M40</f>
        <v>金黃魚排</v>
      </c>
      <c r="AF40" s="358" t="str">
        <f>M41&amp;" "&amp;M42&amp;" "&amp;M43&amp;" "&amp;M44&amp;" "&amp;M45&amp;" "&amp;M46</f>
        <v xml:space="preserve">魚排     </v>
      </c>
      <c r="AG40" s="358" t="str">
        <f>P40</f>
        <v>開陽白菜</v>
      </c>
      <c r="AH40" s="358" t="str">
        <f>P41&amp;" "&amp;P42&amp;" "&amp;P43&amp;" "&amp;P44&amp;" "&amp;P45&amp;" "&amp;P46</f>
        <v xml:space="preserve">結球白菜 胡蘿蔔 豬後腿肉 蝦米 大蒜 </v>
      </c>
      <c r="AI40" s="358" t="str">
        <f>S40</f>
        <v>時蔬</v>
      </c>
      <c r="AJ40" s="358" t="str">
        <f>S41&amp;" "&amp;S42&amp;" "&amp;S43&amp;" "&amp;S44&amp;" "&amp;S45&amp;" "&amp;S46</f>
        <v xml:space="preserve">時蔬 大蒜    </v>
      </c>
      <c r="AK40" s="358" t="str">
        <f>V40</f>
        <v>時蔬湯</v>
      </c>
      <c r="AL40" s="358" t="str">
        <f>V41&amp;" "&amp;V42&amp;" "&amp;V43&amp;" "&amp;V44&amp;" "&amp;V45&amp;" "&amp;V46</f>
        <v xml:space="preserve">時蔬 紅蘿蔔 薑 大骨  </v>
      </c>
      <c r="AM40" s="359" t="str">
        <f>Y40</f>
        <v>點心</v>
      </c>
      <c r="AN40" s="359">
        <f>Z40</f>
        <v>0</v>
      </c>
      <c r="AO40" s="350">
        <f t="shared" ref="AO40" si="54">C40</f>
        <v>5</v>
      </c>
      <c r="AP40" s="350">
        <f t="shared" ref="AP40" si="55">H40</f>
        <v>2.2000000000000002</v>
      </c>
      <c r="AQ40" s="350">
        <f t="shared" ref="AQ40" si="56">E40</f>
        <v>1.7</v>
      </c>
      <c r="AR40" s="350">
        <f t="shared" ref="AR40" si="57">D40</f>
        <v>1.9</v>
      </c>
      <c r="AS40" s="350">
        <f t="shared" ref="AS40:AT40" si="58">F40</f>
        <v>0</v>
      </c>
      <c r="AT40" s="350">
        <f t="shared" si="58"/>
        <v>0</v>
      </c>
      <c r="AU40" s="350">
        <f t="shared" ref="AU40" si="59">I40</f>
        <v>638.70000000000005</v>
      </c>
    </row>
    <row r="41" spans="1:47" ht="15.75" customHeight="1">
      <c r="A41" s="44"/>
      <c r="B41" s="229"/>
      <c r="C41" s="39"/>
      <c r="D41" s="39"/>
      <c r="E41" s="231"/>
      <c r="F41" s="39"/>
      <c r="G41" s="39"/>
      <c r="H41" s="233"/>
      <c r="I41" s="40"/>
      <c r="J41" s="235" t="s">
        <v>38</v>
      </c>
      <c r="K41" s="45">
        <v>10</v>
      </c>
      <c r="L41" s="346" t="str">
        <f t="shared" ref="L41:L88" si="60">IF(K41,"公斤","")</f>
        <v>公斤</v>
      </c>
      <c r="M41" s="313" t="s">
        <v>416</v>
      </c>
      <c r="N41" s="45">
        <v>6.5</v>
      </c>
      <c r="O41" s="346" t="str">
        <f t="shared" ref="O41:O88" si="61">IF(N41,"公斤","")</f>
        <v>公斤</v>
      </c>
      <c r="P41" s="45" t="s">
        <v>65</v>
      </c>
      <c r="Q41" s="45">
        <v>6</v>
      </c>
      <c r="R41" s="346" t="str">
        <f t="shared" ref="R41:R88" si="62">IF(Q41,"公斤","")</f>
        <v>公斤</v>
      </c>
      <c r="S41" s="43" t="s">
        <v>36</v>
      </c>
      <c r="T41" s="43">
        <v>7</v>
      </c>
      <c r="U41" s="346" t="str">
        <f t="shared" ref="U41:U88" si="63">IF(T41,"公斤","")</f>
        <v>公斤</v>
      </c>
      <c r="V41" s="322" t="s">
        <v>378</v>
      </c>
      <c r="W41" s="45">
        <v>2.5</v>
      </c>
      <c r="X41" s="346" t="str">
        <f t="shared" ref="X41:X88" si="64">IF(W41,"公斤","")</f>
        <v>公斤</v>
      </c>
      <c r="Y41" s="28" t="s">
        <v>28</v>
      </c>
      <c r="Z41" s="29"/>
      <c r="AA41" s="21"/>
      <c r="AB41" s="361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1"/>
      <c r="AP41" s="351"/>
      <c r="AQ41" s="351"/>
      <c r="AR41" s="351"/>
      <c r="AS41" s="351"/>
      <c r="AT41" s="351"/>
      <c r="AU41" s="351"/>
    </row>
    <row r="42" spans="1:47" ht="15.75" customHeight="1">
      <c r="A42" s="44"/>
      <c r="B42" s="229"/>
      <c r="C42" s="230"/>
      <c r="D42" s="39"/>
      <c r="E42" s="231"/>
      <c r="F42" s="39"/>
      <c r="G42" s="39"/>
      <c r="H42" s="236"/>
      <c r="I42" s="40"/>
      <c r="J42" s="235"/>
      <c r="K42" s="45"/>
      <c r="L42" s="346" t="str">
        <f t="shared" si="60"/>
        <v/>
      </c>
      <c r="M42" s="45"/>
      <c r="N42" s="45"/>
      <c r="O42" s="346" t="str">
        <f t="shared" si="61"/>
        <v/>
      </c>
      <c r="P42" s="45" t="s">
        <v>49</v>
      </c>
      <c r="Q42" s="45">
        <v>0.5</v>
      </c>
      <c r="R42" s="346" t="str">
        <f t="shared" si="62"/>
        <v>公斤</v>
      </c>
      <c r="S42" s="45" t="s">
        <v>46</v>
      </c>
      <c r="T42" s="45">
        <v>0.05</v>
      </c>
      <c r="U42" s="346" t="str">
        <f t="shared" si="63"/>
        <v>公斤</v>
      </c>
      <c r="V42" s="319" t="s">
        <v>379</v>
      </c>
      <c r="W42" s="45">
        <v>0.5</v>
      </c>
      <c r="X42" s="346" t="str">
        <f t="shared" si="64"/>
        <v>公斤</v>
      </c>
      <c r="Y42" s="92"/>
      <c r="Z42" s="29"/>
      <c r="AA42" s="21"/>
      <c r="AB42" s="361"/>
      <c r="AC42" s="359"/>
      <c r="AD42" s="359"/>
      <c r="AE42" s="359"/>
      <c r="AF42" s="359"/>
      <c r="AG42" s="359"/>
      <c r="AH42" s="359"/>
      <c r="AI42" s="359"/>
      <c r="AJ42" s="359"/>
      <c r="AK42" s="359"/>
      <c r="AL42" s="359"/>
      <c r="AM42" s="359"/>
      <c r="AN42" s="359"/>
      <c r="AO42" s="351"/>
      <c r="AP42" s="351"/>
      <c r="AQ42" s="351"/>
      <c r="AR42" s="351"/>
      <c r="AS42" s="351"/>
      <c r="AT42" s="351"/>
      <c r="AU42" s="351"/>
    </row>
    <row r="43" spans="1:47" ht="15.75" customHeight="1">
      <c r="A43" s="44"/>
      <c r="B43" s="229"/>
      <c r="C43" s="39"/>
      <c r="D43" s="39"/>
      <c r="E43" s="231"/>
      <c r="F43" s="39"/>
      <c r="G43" s="39"/>
      <c r="H43" s="233"/>
      <c r="I43" s="40"/>
      <c r="J43" s="235"/>
      <c r="K43" s="45"/>
      <c r="L43" s="346" t="str">
        <f t="shared" si="60"/>
        <v/>
      </c>
      <c r="M43" s="45"/>
      <c r="N43" s="45"/>
      <c r="O43" s="346" t="str">
        <f t="shared" si="61"/>
        <v/>
      </c>
      <c r="P43" s="45" t="s">
        <v>63</v>
      </c>
      <c r="Q43" s="45">
        <v>0.7</v>
      </c>
      <c r="R43" s="346" t="str">
        <f t="shared" si="62"/>
        <v>公斤</v>
      </c>
      <c r="S43" s="43"/>
      <c r="T43" s="43"/>
      <c r="U43" s="346" t="str">
        <f t="shared" si="63"/>
        <v/>
      </c>
      <c r="V43" s="45" t="s">
        <v>50</v>
      </c>
      <c r="W43" s="45">
        <v>0.05</v>
      </c>
      <c r="X43" s="346" t="str">
        <f t="shared" si="64"/>
        <v>公斤</v>
      </c>
      <c r="Y43" s="92"/>
      <c r="Z43" s="29"/>
      <c r="AA43" s="21"/>
      <c r="AB43" s="361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1"/>
      <c r="AP43" s="351"/>
      <c r="AQ43" s="351"/>
      <c r="AR43" s="351"/>
      <c r="AS43" s="351"/>
      <c r="AT43" s="351"/>
      <c r="AU43" s="351"/>
    </row>
    <row r="44" spans="1:47" ht="15.75" customHeight="1">
      <c r="A44" s="44"/>
      <c r="B44" s="229"/>
      <c r="C44" s="39"/>
      <c r="D44" s="39"/>
      <c r="E44" s="231"/>
      <c r="F44" s="39"/>
      <c r="G44" s="39"/>
      <c r="H44" s="233"/>
      <c r="I44" s="40"/>
      <c r="J44" s="235"/>
      <c r="K44" s="45"/>
      <c r="L44" s="346" t="str">
        <f t="shared" si="60"/>
        <v/>
      </c>
      <c r="M44" s="45"/>
      <c r="N44" s="45"/>
      <c r="O44" s="346" t="str">
        <f t="shared" si="61"/>
        <v/>
      </c>
      <c r="P44" s="45" t="s">
        <v>255</v>
      </c>
      <c r="Q44" s="45">
        <v>0.05</v>
      </c>
      <c r="R44" s="346" t="str">
        <f t="shared" si="62"/>
        <v>公斤</v>
      </c>
      <c r="S44" s="43"/>
      <c r="T44" s="43"/>
      <c r="U44" s="346" t="str">
        <f t="shared" si="63"/>
        <v/>
      </c>
      <c r="V44" s="313" t="s">
        <v>380</v>
      </c>
      <c r="W44" s="45">
        <v>1</v>
      </c>
      <c r="X44" s="346" t="str">
        <f t="shared" si="64"/>
        <v>公斤</v>
      </c>
      <c r="Y44" s="92"/>
      <c r="Z44" s="29"/>
      <c r="AA44" s="21"/>
      <c r="AB44" s="361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1"/>
      <c r="AP44" s="351"/>
      <c r="AQ44" s="351"/>
      <c r="AR44" s="351"/>
      <c r="AS44" s="351"/>
      <c r="AT44" s="351"/>
      <c r="AU44" s="351"/>
    </row>
    <row r="45" spans="1:47" ht="15.75" customHeight="1">
      <c r="A45" s="44"/>
      <c r="B45" s="229"/>
      <c r="C45" s="39"/>
      <c r="D45" s="39"/>
      <c r="E45" s="231"/>
      <c r="F45" s="39"/>
      <c r="G45" s="39"/>
      <c r="H45" s="233"/>
      <c r="I45" s="40"/>
      <c r="J45" s="235"/>
      <c r="K45" s="45"/>
      <c r="L45" s="346" t="str">
        <f t="shared" si="60"/>
        <v/>
      </c>
      <c r="M45" s="45"/>
      <c r="N45" s="45"/>
      <c r="O45" s="346" t="str">
        <f t="shared" si="61"/>
        <v/>
      </c>
      <c r="P45" s="45" t="s">
        <v>46</v>
      </c>
      <c r="Q45" s="45">
        <v>0.05</v>
      </c>
      <c r="R45" s="346" t="str">
        <f t="shared" si="62"/>
        <v>公斤</v>
      </c>
      <c r="S45" s="43"/>
      <c r="T45" s="43"/>
      <c r="U45" s="346" t="str">
        <f t="shared" si="63"/>
        <v/>
      </c>
      <c r="V45" s="45"/>
      <c r="W45" s="45"/>
      <c r="X45" s="346" t="str">
        <f t="shared" si="64"/>
        <v/>
      </c>
      <c r="Y45" s="92"/>
      <c r="Z45" s="29"/>
      <c r="AA45" s="21"/>
      <c r="AB45" s="361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1"/>
      <c r="AP45" s="351"/>
      <c r="AQ45" s="351"/>
      <c r="AR45" s="351"/>
      <c r="AS45" s="351"/>
      <c r="AT45" s="351"/>
      <c r="AU45" s="351"/>
    </row>
    <row r="46" spans="1:47" ht="15.75" customHeight="1" thickBot="1">
      <c r="A46" s="47"/>
      <c r="B46" s="56"/>
      <c r="C46" s="48"/>
      <c r="D46" s="48"/>
      <c r="E46" s="248"/>
      <c r="F46" s="48"/>
      <c r="G46" s="48"/>
      <c r="H46" s="249"/>
      <c r="I46" s="57"/>
      <c r="J46" s="238"/>
      <c r="K46" s="49"/>
      <c r="L46" s="346" t="str">
        <f t="shared" si="60"/>
        <v/>
      </c>
      <c r="M46" s="49"/>
      <c r="N46" s="49"/>
      <c r="O46" s="346" t="str">
        <f t="shared" si="61"/>
        <v/>
      </c>
      <c r="P46" s="49"/>
      <c r="Q46" s="49"/>
      <c r="R46" s="346" t="str">
        <f t="shared" si="62"/>
        <v/>
      </c>
      <c r="S46" s="239"/>
      <c r="T46" s="239"/>
      <c r="U46" s="346" t="str">
        <f t="shared" si="63"/>
        <v/>
      </c>
      <c r="V46" s="49"/>
      <c r="W46" s="49"/>
      <c r="X46" s="346" t="str">
        <f t="shared" si="64"/>
        <v/>
      </c>
      <c r="Y46" s="348"/>
      <c r="Z46" s="38"/>
      <c r="AA46" s="21"/>
      <c r="AB46" s="362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1"/>
      <c r="AP46" s="351"/>
      <c r="AQ46" s="351"/>
      <c r="AR46" s="351"/>
      <c r="AS46" s="351"/>
      <c r="AT46" s="351"/>
      <c r="AU46" s="351"/>
    </row>
    <row r="47" spans="1:47" ht="15.75" customHeight="1">
      <c r="A47" s="228" t="s">
        <v>213</v>
      </c>
      <c r="B47" s="400" t="s">
        <v>464</v>
      </c>
      <c r="C47" s="242">
        <v>5</v>
      </c>
      <c r="D47" s="243">
        <v>2</v>
      </c>
      <c r="E47" s="244">
        <v>1.7</v>
      </c>
      <c r="F47" s="232">
        <v>0</v>
      </c>
      <c r="G47" s="232">
        <v>0</v>
      </c>
      <c r="H47" s="245">
        <v>2.2000000000000002</v>
      </c>
      <c r="I47" s="52">
        <v>647.1</v>
      </c>
      <c r="J47" s="410" t="s">
        <v>55</v>
      </c>
      <c r="K47" s="411"/>
      <c r="L47" s="345"/>
      <c r="M47" s="415" t="s">
        <v>267</v>
      </c>
      <c r="N47" s="416"/>
      <c r="O47" s="345"/>
      <c r="P47" s="449" t="s">
        <v>431</v>
      </c>
      <c r="Q47" s="411"/>
      <c r="R47" s="345"/>
      <c r="S47" s="234" t="s">
        <v>36</v>
      </c>
      <c r="T47" s="234"/>
      <c r="U47" s="345"/>
      <c r="V47" s="410" t="s">
        <v>82</v>
      </c>
      <c r="W47" s="411"/>
      <c r="X47" s="345"/>
      <c r="Y47" s="347" t="s">
        <v>28</v>
      </c>
      <c r="Z47" s="42"/>
      <c r="AA47" s="54"/>
      <c r="AB47" s="360" t="str">
        <f t="shared" ref="AB47" si="65">A47</f>
        <v>P2</v>
      </c>
      <c r="AC47" s="358" t="str">
        <f>J47</f>
        <v>糙米飯</v>
      </c>
      <c r="AD47" s="358" t="str">
        <f>J48&amp;" "&amp;J49&amp;" "&amp;J50&amp;" "&amp;J51&amp;" "&amp;J52&amp;" "&amp;J53</f>
        <v xml:space="preserve">米 糙米    </v>
      </c>
      <c r="AE47" s="358" t="str">
        <f>M47</f>
        <v>泡菜燒肉</v>
      </c>
      <c r="AF47" s="358" t="str">
        <f>M48&amp;" "&amp;M49&amp;" "&amp;M50&amp;" "&amp;M51&amp;" "&amp;M52&amp;" "&amp;M53</f>
        <v xml:space="preserve">豬後腿肉 韓式泡菜 結球白菜 大蒜  </v>
      </c>
      <c r="AG47" s="358" t="str">
        <f>P47</f>
        <v>炒年糕</v>
      </c>
      <c r="AH47" s="358" t="str">
        <f>P48&amp;" "&amp;P49&amp;" "&amp;P50&amp;" "&amp;P51&amp;" "&amp;P52&amp;" "&amp;P53</f>
        <v xml:space="preserve">年糕 洋蔥 豬後腿肉 胡蘿蔔 大蒜 </v>
      </c>
      <c r="AI47" s="358" t="str">
        <f>S47</f>
        <v>時蔬</v>
      </c>
      <c r="AJ47" s="358" t="str">
        <f>S48&amp;" "&amp;S49&amp;" "&amp;S50&amp;" "&amp;S51&amp;" "&amp;S52&amp;" "&amp;S53</f>
        <v xml:space="preserve">時蔬 大蒜    </v>
      </c>
      <c r="AK47" s="358" t="str">
        <f>V47</f>
        <v>金針湯</v>
      </c>
      <c r="AL47" s="358" t="str">
        <f>V48&amp;" "&amp;V49&amp;" "&amp;V50&amp;" "&amp;V51&amp;" "&amp;V52&amp;" "&amp;V53</f>
        <v xml:space="preserve">金針菜乾 榨菜 薑 大骨  </v>
      </c>
      <c r="AM47" s="359" t="str">
        <f>Y47</f>
        <v>點心</v>
      </c>
      <c r="AN47" s="359">
        <f>Z47</f>
        <v>0</v>
      </c>
      <c r="AO47" s="350">
        <f t="shared" ref="AO47" si="66">C47</f>
        <v>5</v>
      </c>
      <c r="AP47" s="350">
        <f t="shared" ref="AP47" si="67">H47</f>
        <v>2.2000000000000002</v>
      </c>
      <c r="AQ47" s="350">
        <f t="shared" ref="AQ47" si="68">E47</f>
        <v>1.7</v>
      </c>
      <c r="AR47" s="350">
        <f t="shared" ref="AR47" si="69">D47</f>
        <v>2</v>
      </c>
      <c r="AS47" s="350">
        <f t="shared" ref="AS47:AT47" si="70">F47</f>
        <v>0</v>
      </c>
      <c r="AT47" s="350">
        <f t="shared" si="70"/>
        <v>0</v>
      </c>
      <c r="AU47" s="350">
        <f t="shared" ref="AU47" si="71">I47</f>
        <v>647.1</v>
      </c>
    </row>
    <row r="48" spans="1:47" ht="15.75" customHeight="1">
      <c r="A48" s="44"/>
      <c r="B48" s="229"/>
      <c r="C48" s="39"/>
      <c r="D48" s="39"/>
      <c r="E48" s="231"/>
      <c r="F48" s="39"/>
      <c r="G48" s="39"/>
      <c r="H48" s="233"/>
      <c r="I48" s="40"/>
      <c r="J48" s="235" t="s">
        <v>38</v>
      </c>
      <c r="K48" s="45">
        <v>7</v>
      </c>
      <c r="L48" s="346" t="str">
        <f t="shared" ref="L48" si="72">IF(K48,"公斤","")</f>
        <v>公斤</v>
      </c>
      <c r="M48" s="45" t="s">
        <v>63</v>
      </c>
      <c r="N48" s="45">
        <v>6.4</v>
      </c>
      <c r="O48" s="346" t="str">
        <f t="shared" ref="O48" si="73">IF(N48,"公斤","")</f>
        <v>公斤</v>
      </c>
      <c r="P48" s="313" t="s">
        <v>432</v>
      </c>
      <c r="Q48" s="45">
        <v>3</v>
      </c>
      <c r="R48" s="346" t="str">
        <f t="shared" ref="R48" si="74">IF(Q48,"公斤","")</f>
        <v>公斤</v>
      </c>
      <c r="S48" s="43" t="s">
        <v>36</v>
      </c>
      <c r="T48" s="43">
        <v>7</v>
      </c>
      <c r="U48" s="346" t="str">
        <f t="shared" ref="U48" si="75">IF(T48,"公斤","")</f>
        <v>公斤</v>
      </c>
      <c r="V48" s="45" t="s">
        <v>84</v>
      </c>
      <c r="W48" s="45">
        <v>0.4</v>
      </c>
      <c r="X48" s="346" t="str">
        <f t="shared" ref="X48" si="76">IF(W48,"公斤","")</f>
        <v>公斤</v>
      </c>
      <c r="Y48" s="28" t="s">
        <v>28</v>
      </c>
      <c r="Z48" s="43"/>
      <c r="AA48" s="54"/>
      <c r="AB48" s="361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1"/>
      <c r="AP48" s="351"/>
      <c r="AQ48" s="351"/>
      <c r="AR48" s="351"/>
      <c r="AS48" s="351"/>
      <c r="AT48" s="351"/>
      <c r="AU48" s="351"/>
    </row>
    <row r="49" spans="1:47" ht="15.75" customHeight="1">
      <c r="A49" s="44"/>
      <c r="B49" s="229"/>
      <c r="C49" s="230"/>
      <c r="D49" s="39"/>
      <c r="E49" s="231"/>
      <c r="F49" s="39"/>
      <c r="G49" s="39"/>
      <c r="H49" s="236"/>
      <c r="I49" s="40"/>
      <c r="J49" s="235" t="s">
        <v>60</v>
      </c>
      <c r="K49" s="45">
        <v>3</v>
      </c>
      <c r="L49" s="346" t="str">
        <f t="shared" si="36"/>
        <v>公斤</v>
      </c>
      <c r="M49" s="45" t="s">
        <v>109</v>
      </c>
      <c r="N49" s="45">
        <v>1.5</v>
      </c>
      <c r="O49" s="346" t="str">
        <f t="shared" si="37"/>
        <v>公斤</v>
      </c>
      <c r="P49" s="319" t="s">
        <v>357</v>
      </c>
      <c r="Q49" s="45">
        <v>2</v>
      </c>
      <c r="R49" s="346" t="str">
        <f t="shared" si="38"/>
        <v>公斤</v>
      </c>
      <c r="S49" s="45" t="s">
        <v>46</v>
      </c>
      <c r="T49" s="45">
        <v>0.05</v>
      </c>
      <c r="U49" s="346" t="str">
        <f t="shared" si="39"/>
        <v>公斤</v>
      </c>
      <c r="V49" s="45" t="s">
        <v>86</v>
      </c>
      <c r="W49" s="45">
        <v>1</v>
      </c>
      <c r="X49" s="346" t="str">
        <f t="shared" si="40"/>
        <v>公斤</v>
      </c>
      <c r="Y49" s="92"/>
      <c r="Z49" s="43"/>
      <c r="AA49" s="54"/>
      <c r="AB49" s="361"/>
      <c r="AC49" s="359"/>
      <c r="AD49" s="359"/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  <c r="AO49" s="351"/>
      <c r="AP49" s="351"/>
      <c r="AQ49" s="351"/>
      <c r="AR49" s="351"/>
      <c r="AS49" s="351"/>
      <c r="AT49" s="351"/>
      <c r="AU49" s="351"/>
    </row>
    <row r="50" spans="1:47" ht="15.75" customHeight="1">
      <c r="A50" s="44"/>
      <c r="B50" s="229"/>
      <c r="C50" s="39"/>
      <c r="D50" s="39"/>
      <c r="E50" s="231"/>
      <c r="F50" s="39"/>
      <c r="G50" s="39"/>
      <c r="H50" s="233"/>
      <c r="I50" s="40"/>
      <c r="J50" s="235"/>
      <c r="K50" s="45"/>
      <c r="L50" s="346" t="str">
        <f t="shared" si="36"/>
        <v/>
      </c>
      <c r="M50" s="45" t="s">
        <v>65</v>
      </c>
      <c r="N50" s="45">
        <v>3</v>
      </c>
      <c r="O50" s="346" t="str">
        <f t="shared" si="37"/>
        <v>公斤</v>
      </c>
      <c r="P50" s="45" t="s">
        <v>63</v>
      </c>
      <c r="Q50" s="45">
        <v>1</v>
      </c>
      <c r="R50" s="346" t="str">
        <f t="shared" si="38"/>
        <v>公斤</v>
      </c>
      <c r="S50" s="43"/>
      <c r="T50" s="43"/>
      <c r="U50" s="346" t="str">
        <f t="shared" si="39"/>
        <v/>
      </c>
      <c r="V50" s="45" t="s">
        <v>50</v>
      </c>
      <c r="W50" s="45">
        <v>0.05</v>
      </c>
      <c r="X50" s="346" t="str">
        <f t="shared" si="40"/>
        <v>公斤</v>
      </c>
      <c r="Y50" s="92"/>
      <c r="Z50" s="43"/>
      <c r="AA50" s="54"/>
      <c r="AB50" s="361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1"/>
      <c r="AP50" s="351"/>
      <c r="AQ50" s="351"/>
      <c r="AR50" s="351"/>
      <c r="AS50" s="351"/>
      <c r="AT50" s="351"/>
      <c r="AU50" s="351"/>
    </row>
    <row r="51" spans="1:47" ht="15.75" customHeight="1">
      <c r="A51" s="44"/>
      <c r="B51" s="229"/>
      <c r="C51" s="39"/>
      <c r="D51" s="39"/>
      <c r="E51" s="231"/>
      <c r="F51" s="39"/>
      <c r="G51" s="39"/>
      <c r="H51" s="233"/>
      <c r="I51" s="40"/>
      <c r="J51" s="235"/>
      <c r="K51" s="45"/>
      <c r="L51" s="346" t="str">
        <f t="shared" si="36"/>
        <v/>
      </c>
      <c r="M51" s="45" t="s">
        <v>46</v>
      </c>
      <c r="N51" s="45">
        <v>0.05</v>
      </c>
      <c r="O51" s="346" t="str">
        <f t="shared" si="37"/>
        <v>公斤</v>
      </c>
      <c r="P51" s="45" t="s">
        <v>49</v>
      </c>
      <c r="Q51" s="45">
        <v>0.5</v>
      </c>
      <c r="R51" s="346" t="str">
        <f t="shared" si="38"/>
        <v>公斤</v>
      </c>
      <c r="S51" s="43"/>
      <c r="T51" s="43"/>
      <c r="U51" s="346" t="str">
        <f t="shared" si="39"/>
        <v/>
      </c>
      <c r="V51" s="45" t="s">
        <v>64</v>
      </c>
      <c r="W51" s="45">
        <v>1</v>
      </c>
      <c r="X51" s="346" t="str">
        <f t="shared" si="40"/>
        <v>公斤</v>
      </c>
      <c r="Y51" s="92"/>
      <c r="Z51" s="43"/>
      <c r="AA51" s="54"/>
      <c r="AB51" s="361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1"/>
      <c r="AP51" s="351"/>
      <c r="AQ51" s="351"/>
      <c r="AR51" s="351"/>
      <c r="AS51" s="351"/>
      <c r="AT51" s="351"/>
      <c r="AU51" s="351"/>
    </row>
    <row r="52" spans="1:47" ht="15.75" customHeight="1">
      <c r="A52" s="44"/>
      <c r="B52" s="229"/>
      <c r="C52" s="39"/>
      <c r="D52" s="39"/>
      <c r="E52" s="231"/>
      <c r="F52" s="39"/>
      <c r="G52" s="39"/>
      <c r="H52" s="233"/>
      <c r="I52" s="40"/>
      <c r="J52" s="235"/>
      <c r="K52" s="45"/>
      <c r="L52" s="346" t="str">
        <f t="shared" si="36"/>
        <v/>
      </c>
      <c r="M52" s="45"/>
      <c r="N52" s="45"/>
      <c r="O52" s="346" t="str">
        <f t="shared" si="37"/>
        <v/>
      </c>
      <c r="P52" s="45" t="s">
        <v>46</v>
      </c>
      <c r="Q52" s="45">
        <v>0.05</v>
      </c>
      <c r="R52" s="346" t="str">
        <f t="shared" si="38"/>
        <v>公斤</v>
      </c>
      <c r="S52" s="43"/>
      <c r="T52" s="43"/>
      <c r="U52" s="346" t="str">
        <f t="shared" si="39"/>
        <v/>
      </c>
      <c r="V52" s="45"/>
      <c r="W52" s="45"/>
      <c r="X52" s="346" t="str">
        <f t="shared" si="40"/>
        <v/>
      </c>
      <c r="Y52" s="92"/>
      <c r="Z52" s="43"/>
      <c r="AA52" s="54"/>
      <c r="AB52" s="361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1"/>
      <c r="AP52" s="351"/>
      <c r="AQ52" s="351"/>
      <c r="AR52" s="351"/>
      <c r="AS52" s="351"/>
      <c r="AT52" s="351"/>
      <c r="AU52" s="351"/>
    </row>
    <row r="53" spans="1:47" ht="15.75" customHeight="1" thickBot="1">
      <c r="A53" s="47"/>
      <c r="B53" s="56"/>
      <c r="C53" s="39"/>
      <c r="D53" s="39"/>
      <c r="E53" s="231"/>
      <c r="F53" s="48"/>
      <c r="G53" s="48"/>
      <c r="H53" s="233"/>
      <c r="I53" s="40"/>
      <c r="J53" s="251"/>
      <c r="K53" s="240"/>
      <c r="L53" s="346" t="str">
        <f t="shared" si="36"/>
        <v/>
      </c>
      <c r="M53" s="240"/>
      <c r="N53" s="240"/>
      <c r="O53" s="346" t="str">
        <f t="shared" si="37"/>
        <v/>
      </c>
      <c r="P53" s="240"/>
      <c r="Q53" s="240"/>
      <c r="R53" s="346" t="str">
        <f t="shared" si="38"/>
        <v/>
      </c>
      <c r="S53" s="239"/>
      <c r="T53" s="239"/>
      <c r="U53" s="346" t="str">
        <f t="shared" si="39"/>
        <v/>
      </c>
      <c r="V53" s="240"/>
      <c r="W53" s="240"/>
      <c r="X53" s="346" t="str">
        <f t="shared" si="40"/>
        <v/>
      </c>
      <c r="Y53" s="348"/>
      <c r="Z53" s="51"/>
      <c r="AA53" s="54"/>
      <c r="AB53" s="362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1"/>
      <c r="AP53" s="351"/>
      <c r="AQ53" s="351"/>
      <c r="AR53" s="351"/>
      <c r="AS53" s="351"/>
      <c r="AT53" s="351"/>
      <c r="AU53" s="351"/>
    </row>
    <row r="54" spans="1:47" ht="15.75" customHeight="1">
      <c r="A54" s="44" t="s">
        <v>214</v>
      </c>
      <c r="B54" s="400" t="s">
        <v>464</v>
      </c>
      <c r="C54" s="242">
        <v>5</v>
      </c>
      <c r="D54" s="243">
        <v>2.1</v>
      </c>
      <c r="E54" s="244">
        <v>1.9</v>
      </c>
      <c r="F54" s="232">
        <v>0</v>
      </c>
      <c r="G54" s="232">
        <v>0</v>
      </c>
      <c r="H54" s="245">
        <v>2.4</v>
      </c>
      <c r="I54" s="52">
        <v>672.7</v>
      </c>
      <c r="J54" s="410" t="s">
        <v>386</v>
      </c>
      <c r="K54" s="429"/>
      <c r="L54" s="345"/>
      <c r="M54" s="430" t="s">
        <v>383</v>
      </c>
      <c r="N54" s="416"/>
      <c r="O54" s="345"/>
      <c r="P54" s="410" t="s">
        <v>384</v>
      </c>
      <c r="Q54" s="429"/>
      <c r="R54" s="345"/>
      <c r="S54" s="234" t="s">
        <v>36</v>
      </c>
      <c r="T54" s="234"/>
      <c r="U54" s="345"/>
      <c r="V54" s="410" t="s">
        <v>97</v>
      </c>
      <c r="W54" s="411"/>
      <c r="X54" s="345"/>
      <c r="Y54" s="347" t="s">
        <v>28</v>
      </c>
      <c r="Z54" s="20"/>
      <c r="AA54" s="21"/>
      <c r="AB54" s="360" t="str">
        <f t="shared" ref="AB54" si="77">A54</f>
        <v>P3</v>
      </c>
      <c r="AC54" s="358" t="str">
        <f>J54</f>
        <v>拌麵特餐</v>
      </c>
      <c r="AD54" s="358" t="str">
        <f>J55&amp;" "&amp;J56&amp;" "&amp;J57&amp;" "&amp;J58&amp;" "&amp;J59&amp;" "&amp;J60</f>
        <v xml:space="preserve">麵條     </v>
      </c>
      <c r="AE54" s="358" t="str">
        <f>M54</f>
        <v>香菇絞肉</v>
      </c>
      <c r="AF54" s="358" t="str">
        <f>M55&amp;" "&amp;M56&amp;" "&amp;M57&amp;" "&amp;M60&amp;" "&amp;M58&amp;" "&amp;M59</f>
        <v xml:space="preserve">豬絞肉 冬瓜 乾香菇  大蒜 </v>
      </c>
      <c r="AG54" s="358" t="str">
        <f>P54</f>
        <v>拌麵配料</v>
      </c>
      <c r="AH54" s="358" t="str">
        <f>P55&amp;" "&amp;P56&amp;" "&amp;P57&amp;" "&amp;P58&amp;" "&amp;P59&amp;" "&amp;P60</f>
        <v xml:space="preserve">甘藍 胡蘿蔔 大蒜 豬後腿肉 紅蔥頭 </v>
      </c>
      <c r="AI54" s="358" t="str">
        <f>S54</f>
        <v>時蔬</v>
      </c>
      <c r="AJ54" s="358" t="str">
        <f>S55&amp;" "&amp;S56&amp;" "&amp;S57&amp;" "&amp;S58&amp;" "&amp;S59&amp;" "&amp;S60</f>
        <v xml:space="preserve">時蔬 大蒜    </v>
      </c>
      <c r="AK54" s="358" t="str">
        <f>V54</f>
        <v>肉羹湯</v>
      </c>
      <c r="AL54" s="358" t="str">
        <f>V55&amp;" "&amp;V56&amp;" "&amp;V57&amp;" "&amp;V58&amp;" "&amp;V59&amp;" "&amp;V60</f>
        <v xml:space="preserve">雞蛋 脆筍 時蔬 肉羹 乾木耳 </v>
      </c>
      <c r="AM54" s="359" t="str">
        <f>Y54</f>
        <v>點心</v>
      </c>
      <c r="AN54" s="359">
        <f>Z54</f>
        <v>0</v>
      </c>
      <c r="AO54" s="350">
        <f t="shared" ref="AO54" si="78">C54</f>
        <v>5</v>
      </c>
      <c r="AP54" s="350">
        <f t="shared" ref="AP54" si="79">H54</f>
        <v>2.4</v>
      </c>
      <c r="AQ54" s="350">
        <f t="shared" ref="AQ54" si="80">E54</f>
        <v>1.9</v>
      </c>
      <c r="AR54" s="350">
        <f t="shared" ref="AR54" si="81">D54</f>
        <v>2.1</v>
      </c>
      <c r="AS54" s="350">
        <f t="shared" ref="AS54:AT54" si="82">F54</f>
        <v>0</v>
      </c>
      <c r="AT54" s="350">
        <f t="shared" si="82"/>
        <v>0</v>
      </c>
      <c r="AU54" s="350">
        <f t="shared" ref="AU54" si="83">I54</f>
        <v>672.7</v>
      </c>
    </row>
    <row r="55" spans="1:47" ht="18" customHeight="1">
      <c r="A55" s="44"/>
      <c r="B55" s="229"/>
      <c r="C55" s="39"/>
      <c r="D55" s="39"/>
      <c r="E55" s="231"/>
      <c r="F55" s="39"/>
      <c r="G55" s="39"/>
      <c r="H55" s="233"/>
      <c r="I55" s="40"/>
      <c r="J55" s="45" t="s">
        <v>387</v>
      </c>
      <c r="K55" s="45">
        <v>15</v>
      </c>
      <c r="L55" s="346" t="str">
        <f t="shared" ref="L55" si="84">IF(K55,"公斤","")</f>
        <v>公斤</v>
      </c>
      <c r="M55" s="45" t="s">
        <v>41</v>
      </c>
      <c r="N55" s="45">
        <v>6</v>
      </c>
      <c r="O55" s="346" t="str">
        <f t="shared" ref="O55" si="85">IF(N55,"公斤","")</f>
        <v>公斤</v>
      </c>
      <c r="P55" s="45" t="s">
        <v>45</v>
      </c>
      <c r="Q55" s="45">
        <v>4</v>
      </c>
      <c r="R55" s="346" t="str">
        <f t="shared" ref="R55" si="86">IF(Q55,"公斤","")</f>
        <v>公斤</v>
      </c>
      <c r="S55" s="43" t="s">
        <v>36</v>
      </c>
      <c r="T55" s="43">
        <v>7</v>
      </c>
      <c r="U55" s="346" t="str">
        <f t="shared" ref="U55" si="87">IF(T55,"公斤","")</f>
        <v>公斤</v>
      </c>
      <c r="V55" s="45" t="s">
        <v>58</v>
      </c>
      <c r="W55" s="45">
        <v>0.6</v>
      </c>
      <c r="X55" s="346" t="str">
        <f t="shared" ref="X55" si="88">IF(W55,"公斤","")</f>
        <v>公斤</v>
      </c>
      <c r="Y55" s="28" t="s">
        <v>28</v>
      </c>
      <c r="Z55" s="29"/>
      <c r="AA55" s="21"/>
      <c r="AB55" s="361"/>
      <c r="AC55" s="359"/>
      <c r="AD55" s="359"/>
      <c r="AE55" s="359"/>
      <c r="AF55" s="359"/>
      <c r="AG55" s="359"/>
      <c r="AH55" s="359"/>
      <c r="AI55" s="359"/>
      <c r="AJ55" s="359"/>
      <c r="AK55" s="359"/>
      <c r="AL55" s="359"/>
      <c r="AM55" s="359"/>
      <c r="AN55" s="359"/>
      <c r="AO55" s="351"/>
      <c r="AP55" s="351"/>
      <c r="AQ55" s="351"/>
      <c r="AR55" s="351"/>
      <c r="AS55" s="351"/>
      <c r="AT55" s="351"/>
      <c r="AU55" s="351"/>
    </row>
    <row r="56" spans="1:47" ht="15.75" customHeight="1">
      <c r="A56" s="44"/>
      <c r="B56" s="229"/>
      <c r="C56" s="230"/>
      <c r="D56" s="39"/>
      <c r="E56" s="231"/>
      <c r="F56" s="39"/>
      <c r="G56" s="39"/>
      <c r="H56" s="236"/>
      <c r="I56" s="40"/>
      <c r="J56" s="235"/>
      <c r="K56" s="45"/>
      <c r="L56" s="346" t="str">
        <f t="shared" si="48"/>
        <v/>
      </c>
      <c r="M56" s="313" t="s">
        <v>381</v>
      </c>
      <c r="N56" s="45">
        <v>4</v>
      </c>
      <c r="O56" s="346" t="str">
        <f t="shared" si="49"/>
        <v>公斤</v>
      </c>
      <c r="P56" s="45" t="s">
        <v>49</v>
      </c>
      <c r="Q56" s="45">
        <v>0.5</v>
      </c>
      <c r="R56" s="346" t="str">
        <f t="shared" si="50"/>
        <v>公斤</v>
      </c>
      <c r="S56" s="45" t="s">
        <v>46</v>
      </c>
      <c r="T56" s="45">
        <v>0.05</v>
      </c>
      <c r="U56" s="346" t="str">
        <f t="shared" si="51"/>
        <v>公斤</v>
      </c>
      <c r="V56" s="45" t="s">
        <v>69</v>
      </c>
      <c r="W56" s="45">
        <v>2</v>
      </c>
      <c r="X56" s="346" t="str">
        <f t="shared" si="52"/>
        <v>公斤</v>
      </c>
      <c r="Y56" s="92"/>
      <c r="Z56" s="29"/>
      <c r="AA56" s="21"/>
      <c r="AB56" s="361"/>
      <c r="AC56" s="359"/>
      <c r="AD56" s="359"/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1"/>
      <c r="AP56" s="351"/>
      <c r="AQ56" s="351"/>
      <c r="AR56" s="351"/>
      <c r="AS56" s="351"/>
      <c r="AT56" s="351"/>
      <c r="AU56" s="351"/>
    </row>
    <row r="57" spans="1:47" ht="15.75" customHeight="1">
      <c r="A57" s="44"/>
      <c r="B57" s="229"/>
      <c r="C57" s="39"/>
      <c r="D57" s="39"/>
      <c r="E57" s="231"/>
      <c r="F57" s="39"/>
      <c r="G57" s="39"/>
      <c r="H57" s="233"/>
      <c r="I57" s="40"/>
      <c r="J57" s="235"/>
      <c r="K57" s="45"/>
      <c r="L57" s="346" t="str">
        <f t="shared" si="48"/>
        <v/>
      </c>
      <c r="M57" s="313" t="s">
        <v>382</v>
      </c>
      <c r="N57" s="45">
        <v>0.05</v>
      </c>
      <c r="O57" s="346" t="str">
        <f t="shared" si="49"/>
        <v>公斤</v>
      </c>
      <c r="P57" s="45" t="s">
        <v>46</v>
      </c>
      <c r="Q57" s="45">
        <v>0.05</v>
      </c>
      <c r="R57" s="346" t="str">
        <f t="shared" si="50"/>
        <v>公斤</v>
      </c>
      <c r="S57" s="43"/>
      <c r="T57" s="43"/>
      <c r="U57" s="346" t="str">
        <f t="shared" si="51"/>
        <v/>
      </c>
      <c r="V57" s="45" t="s">
        <v>36</v>
      </c>
      <c r="W57" s="45">
        <v>1.5</v>
      </c>
      <c r="X57" s="346" t="str">
        <f t="shared" si="52"/>
        <v>公斤</v>
      </c>
      <c r="Y57" s="92"/>
      <c r="Z57" s="29"/>
      <c r="AA57" s="21"/>
      <c r="AB57" s="361"/>
      <c r="AC57" s="359"/>
      <c r="AD57" s="359"/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1"/>
      <c r="AP57" s="351"/>
      <c r="AQ57" s="351"/>
      <c r="AR57" s="351"/>
      <c r="AS57" s="351"/>
      <c r="AT57" s="351"/>
      <c r="AU57" s="351"/>
    </row>
    <row r="58" spans="1:47" ht="15.75" customHeight="1">
      <c r="A58" s="44"/>
      <c r="B58" s="229"/>
      <c r="C58" s="39"/>
      <c r="D58" s="39"/>
      <c r="E58" s="231"/>
      <c r="F58" s="39"/>
      <c r="G58" s="39"/>
      <c r="H58" s="233"/>
      <c r="I58" s="40"/>
      <c r="J58" s="235"/>
      <c r="K58" s="45"/>
      <c r="L58" s="346" t="str">
        <f t="shared" si="48"/>
        <v/>
      </c>
      <c r="M58" s="45" t="s">
        <v>46</v>
      </c>
      <c r="N58" s="45">
        <v>0.05</v>
      </c>
      <c r="O58" s="346" t="str">
        <f t="shared" si="49"/>
        <v>公斤</v>
      </c>
      <c r="P58" s="45" t="s">
        <v>63</v>
      </c>
      <c r="Q58" s="45">
        <v>1</v>
      </c>
      <c r="R58" s="346" t="str">
        <f t="shared" si="50"/>
        <v>公斤</v>
      </c>
      <c r="S58" s="43"/>
      <c r="T58" s="43"/>
      <c r="U58" s="346" t="str">
        <f t="shared" si="51"/>
        <v/>
      </c>
      <c r="V58" s="45" t="s">
        <v>100</v>
      </c>
      <c r="W58" s="45">
        <v>1.5</v>
      </c>
      <c r="X58" s="346" t="str">
        <f t="shared" si="52"/>
        <v>公斤</v>
      </c>
      <c r="Y58" s="92"/>
      <c r="Z58" s="29"/>
      <c r="AA58" s="21"/>
      <c r="AB58" s="361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9"/>
      <c r="AN58" s="359"/>
      <c r="AO58" s="351"/>
      <c r="AP58" s="351"/>
      <c r="AQ58" s="351"/>
      <c r="AR58" s="351"/>
      <c r="AS58" s="351"/>
      <c r="AT58" s="351"/>
      <c r="AU58" s="351"/>
    </row>
    <row r="59" spans="1:47" ht="15.75" customHeight="1">
      <c r="A59" s="44"/>
      <c r="B59" s="229"/>
      <c r="C59" s="39"/>
      <c r="D59" s="39"/>
      <c r="E59" s="231"/>
      <c r="F59" s="39"/>
      <c r="G59" s="39"/>
      <c r="H59" s="233"/>
      <c r="I59" s="40"/>
      <c r="J59" s="235"/>
      <c r="K59" s="45"/>
      <c r="L59" s="346" t="str">
        <f t="shared" si="48"/>
        <v/>
      </c>
      <c r="M59" s="45"/>
      <c r="N59" s="45"/>
      <c r="O59" s="346" t="str">
        <f t="shared" si="49"/>
        <v/>
      </c>
      <c r="P59" s="45" t="s">
        <v>385</v>
      </c>
      <c r="Q59" s="45"/>
      <c r="R59" s="346" t="str">
        <f t="shared" si="50"/>
        <v/>
      </c>
      <c r="S59" s="43"/>
      <c r="T59" s="43"/>
      <c r="U59" s="346" t="str">
        <f t="shared" si="51"/>
        <v/>
      </c>
      <c r="V59" s="45" t="s">
        <v>72</v>
      </c>
      <c r="W59" s="45">
        <v>0.01</v>
      </c>
      <c r="X59" s="346" t="str">
        <f t="shared" si="52"/>
        <v>公斤</v>
      </c>
      <c r="Y59" s="92"/>
      <c r="Z59" s="29"/>
      <c r="AA59" s="21"/>
      <c r="AB59" s="361"/>
      <c r="AC59" s="359"/>
      <c r="AD59" s="359"/>
      <c r="AE59" s="359"/>
      <c r="AF59" s="359"/>
      <c r="AG59" s="359"/>
      <c r="AH59" s="359"/>
      <c r="AI59" s="359"/>
      <c r="AJ59" s="359"/>
      <c r="AK59" s="359"/>
      <c r="AL59" s="359"/>
      <c r="AM59" s="359"/>
      <c r="AN59" s="359"/>
      <c r="AO59" s="351"/>
      <c r="AP59" s="351"/>
      <c r="AQ59" s="351"/>
      <c r="AR59" s="351"/>
      <c r="AS59" s="351"/>
      <c r="AT59" s="351"/>
      <c r="AU59" s="351"/>
    </row>
    <row r="60" spans="1:47" ht="15.75" customHeight="1" thickBot="1">
      <c r="A60" s="44"/>
      <c r="B60" s="56"/>
      <c r="C60" s="48"/>
      <c r="D60" s="48"/>
      <c r="E60" s="248"/>
      <c r="F60" s="48"/>
      <c r="G60" s="48"/>
      <c r="H60" s="249"/>
      <c r="I60" s="57"/>
      <c r="J60" s="251"/>
      <c r="K60" s="240"/>
      <c r="L60" s="346" t="str">
        <f t="shared" si="48"/>
        <v/>
      </c>
      <c r="M60" s="240"/>
      <c r="N60" s="240"/>
      <c r="O60" s="346" t="str">
        <f t="shared" si="49"/>
        <v/>
      </c>
      <c r="P60" s="254"/>
      <c r="Q60" s="254"/>
      <c r="R60" s="346" t="str">
        <f t="shared" si="50"/>
        <v/>
      </c>
      <c r="S60" s="239"/>
      <c r="T60" s="239"/>
      <c r="U60" s="346" t="str">
        <f t="shared" si="51"/>
        <v/>
      </c>
      <c r="V60" s="49"/>
      <c r="W60" s="49"/>
      <c r="X60" s="346" t="str">
        <f t="shared" si="52"/>
        <v/>
      </c>
      <c r="Y60" s="348"/>
      <c r="Z60" s="38"/>
      <c r="AA60" s="21"/>
      <c r="AB60" s="362"/>
      <c r="AC60" s="359"/>
      <c r="AD60" s="359"/>
      <c r="AE60" s="359"/>
      <c r="AF60" s="359"/>
      <c r="AG60" s="359"/>
      <c r="AH60" s="359"/>
      <c r="AI60" s="359"/>
      <c r="AJ60" s="359"/>
      <c r="AK60" s="359"/>
      <c r="AL60" s="359"/>
      <c r="AM60" s="359"/>
      <c r="AN60" s="359"/>
      <c r="AO60" s="351"/>
      <c r="AP60" s="351"/>
      <c r="AQ60" s="351"/>
      <c r="AR60" s="351"/>
      <c r="AS60" s="351"/>
      <c r="AT60" s="351"/>
      <c r="AU60" s="351"/>
    </row>
    <row r="61" spans="1:47" ht="15.75" customHeight="1">
      <c r="A61" s="228" t="s">
        <v>215</v>
      </c>
      <c r="B61" s="400" t="s">
        <v>464</v>
      </c>
      <c r="C61" s="230">
        <v>5</v>
      </c>
      <c r="D61" s="39">
        <v>2.2999999999999998</v>
      </c>
      <c r="E61" s="231">
        <v>1.9</v>
      </c>
      <c r="F61" s="232">
        <v>0</v>
      </c>
      <c r="G61" s="232">
        <v>0</v>
      </c>
      <c r="H61" s="233">
        <v>2.6</v>
      </c>
      <c r="I61" s="40">
        <v>696.5</v>
      </c>
      <c r="J61" s="410" t="s">
        <v>55</v>
      </c>
      <c r="K61" s="411"/>
      <c r="L61" s="345"/>
      <c r="M61" s="410" t="s">
        <v>256</v>
      </c>
      <c r="N61" s="411"/>
      <c r="O61" s="345"/>
      <c r="P61" s="431" t="s">
        <v>399</v>
      </c>
      <c r="Q61" s="411"/>
      <c r="R61" s="345"/>
      <c r="S61" s="234" t="s">
        <v>36</v>
      </c>
      <c r="T61" s="234"/>
      <c r="U61" s="345"/>
      <c r="V61" s="446" t="s">
        <v>258</v>
      </c>
      <c r="W61" s="447"/>
      <c r="X61" s="345"/>
      <c r="Y61" s="347" t="s">
        <v>28</v>
      </c>
      <c r="Z61" s="42"/>
      <c r="AA61" s="54"/>
      <c r="AB61" s="360" t="str">
        <f t="shared" ref="AB61" si="89">A61</f>
        <v>P4</v>
      </c>
      <c r="AC61" s="358" t="str">
        <f>J61</f>
        <v>糙米飯</v>
      </c>
      <c r="AD61" s="358" t="str">
        <f>J62&amp;" "&amp;J63&amp;" "&amp;J64&amp;" "&amp;J65&amp;" "&amp;J66&amp;" "&amp;J67</f>
        <v xml:space="preserve">米 糙米    </v>
      </c>
      <c r="AE61" s="358" t="str">
        <f>M61</f>
        <v>筍干豬腳</v>
      </c>
      <c r="AF61" s="358" t="str">
        <f>M62&amp;" "&amp;M63&amp;" "&amp;M64&amp;" "&amp;M65&amp;" "&amp;M66&amp;" "&amp;M67</f>
        <v xml:space="preserve">豬後腿肉 豬後腳 麻竹筍干 胡蘿蔔 大蒜 </v>
      </c>
      <c r="AG61" s="358" t="str">
        <f>P61</f>
        <v>鮮菇豆腐</v>
      </c>
      <c r="AH61" s="358" t="str">
        <f>P62&amp;" "&amp;P63&amp;" "&amp;P64&amp;" "&amp;P65&amp;" "&amp;P66&amp;" "&amp;P67</f>
        <v xml:space="preserve">豆腐 金針菇 乾香菇 大蒜 胡蘿蔔 </v>
      </c>
      <c r="AI61" s="358" t="str">
        <f>S61</f>
        <v>時蔬</v>
      </c>
      <c r="AJ61" s="358" t="str">
        <f>S62&amp;" "&amp;S63&amp;" "&amp;S64&amp;" "&amp;S65&amp;" "&amp;S66&amp;" "&amp;S67</f>
        <v xml:space="preserve">時蔬 大蒜    </v>
      </c>
      <c r="AK61" s="358" t="str">
        <f>V61</f>
        <v>冬瓜銀耳湯</v>
      </c>
      <c r="AL61" s="358" t="str">
        <f>V62&amp;" "&amp;V63&amp;" "&amp;V64&amp;" "&amp;V65&amp;" "&amp;V66&amp;" "&amp;V67</f>
        <v xml:space="preserve">冬瓜糖磚 乾銀耳 紅砂糖   </v>
      </c>
      <c r="AM61" s="359" t="str">
        <f>Y61</f>
        <v>點心</v>
      </c>
      <c r="AN61" s="359">
        <f>Z61</f>
        <v>0</v>
      </c>
      <c r="AO61" s="350">
        <f t="shared" ref="AO61" si="90">C61</f>
        <v>5</v>
      </c>
      <c r="AP61" s="350">
        <f t="shared" ref="AP61" si="91">H61</f>
        <v>2.6</v>
      </c>
      <c r="AQ61" s="350">
        <f t="shared" ref="AQ61" si="92">E61</f>
        <v>1.9</v>
      </c>
      <c r="AR61" s="350">
        <f t="shared" ref="AR61" si="93">D61</f>
        <v>2.2999999999999998</v>
      </c>
      <c r="AS61" s="350">
        <f t="shared" ref="AS61:AT61" si="94">F61</f>
        <v>0</v>
      </c>
      <c r="AT61" s="350">
        <f t="shared" si="94"/>
        <v>0</v>
      </c>
      <c r="AU61" s="350">
        <f t="shared" ref="AU61" si="95">I61</f>
        <v>696.5</v>
      </c>
    </row>
    <row r="62" spans="1:47" ht="15.75" customHeight="1">
      <c r="A62" s="44"/>
      <c r="B62" s="229"/>
      <c r="C62" s="39"/>
      <c r="D62" s="39"/>
      <c r="E62" s="231"/>
      <c r="F62" s="39"/>
      <c r="G62" s="39"/>
      <c r="H62" s="233"/>
      <c r="I62" s="40"/>
      <c r="J62" s="235" t="s">
        <v>38</v>
      </c>
      <c r="K62" s="45">
        <v>7</v>
      </c>
      <c r="L62" s="346" t="str">
        <f t="shared" ref="L62" si="96">IF(K62,"公斤","")</f>
        <v>公斤</v>
      </c>
      <c r="M62" s="45" t="s">
        <v>63</v>
      </c>
      <c r="N62" s="45">
        <v>4.5</v>
      </c>
      <c r="O62" s="346" t="str">
        <f t="shared" ref="O62" si="97">IF(N62,"公斤","")</f>
        <v>公斤</v>
      </c>
      <c r="P62" s="45" t="s">
        <v>125</v>
      </c>
      <c r="Q62" s="45">
        <v>5</v>
      </c>
      <c r="R62" s="346" t="str">
        <f t="shared" ref="R62" si="98">IF(Q62,"公斤","")</f>
        <v>公斤</v>
      </c>
      <c r="S62" s="43" t="s">
        <v>36</v>
      </c>
      <c r="T62" s="43">
        <v>7</v>
      </c>
      <c r="U62" s="346" t="str">
        <f t="shared" ref="U62" si="99">IF(T62,"公斤","")</f>
        <v>公斤</v>
      </c>
      <c r="V62" s="246" t="s">
        <v>259</v>
      </c>
      <c r="W62" s="246">
        <v>1</v>
      </c>
      <c r="X62" s="346" t="str">
        <f t="shared" ref="X62" si="100">IF(W62,"公斤","")</f>
        <v>公斤</v>
      </c>
      <c r="Y62" s="28" t="s">
        <v>28</v>
      </c>
      <c r="Z62" s="43"/>
      <c r="AA62" s="54"/>
      <c r="AB62" s="361"/>
      <c r="AC62" s="359"/>
      <c r="AD62" s="359"/>
      <c r="AE62" s="359"/>
      <c r="AF62" s="359"/>
      <c r="AG62" s="359"/>
      <c r="AH62" s="359"/>
      <c r="AI62" s="359"/>
      <c r="AJ62" s="359"/>
      <c r="AK62" s="359"/>
      <c r="AL62" s="359"/>
      <c r="AM62" s="359"/>
      <c r="AN62" s="359"/>
      <c r="AO62" s="351"/>
      <c r="AP62" s="351"/>
      <c r="AQ62" s="351"/>
      <c r="AR62" s="351"/>
      <c r="AS62" s="351"/>
      <c r="AT62" s="351"/>
      <c r="AU62" s="351"/>
    </row>
    <row r="63" spans="1:47" ht="15.75" customHeight="1">
      <c r="A63" s="44"/>
      <c r="B63" s="229"/>
      <c r="C63" s="230"/>
      <c r="D63" s="39"/>
      <c r="E63" s="231"/>
      <c r="F63" s="39"/>
      <c r="G63" s="39"/>
      <c r="H63" s="236"/>
      <c r="I63" s="40"/>
      <c r="J63" s="235" t="s">
        <v>60</v>
      </c>
      <c r="K63" s="45">
        <v>3</v>
      </c>
      <c r="L63" s="346" t="str">
        <f t="shared" si="60"/>
        <v>公斤</v>
      </c>
      <c r="M63" s="45" t="s">
        <v>257</v>
      </c>
      <c r="N63" s="45">
        <v>2.5</v>
      </c>
      <c r="O63" s="346" t="str">
        <f t="shared" si="61"/>
        <v>公斤</v>
      </c>
      <c r="P63" s="313" t="s">
        <v>400</v>
      </c>
      <c r="Q63" s="45">
        <v>2</v>
      </c>
      <c r="R63" s="346" t="str">
        <f t="shared" si="62"/>
        <v>公斤</v>
      </c>
      <c r="S63" s="45" t="s">
        <v>46</v>
      </c>
      <c r="T63" s="45">
        <v>0.05</v>
      </c>
      <c r="U63" s="346" t="str">
        <f t="shared" si="63"/>
        <v>公斤</v>
      </c>
      <c r="V63" s="246" t="s">
        <v>260</v>
      </c>
      <c r="W63" s="246">
        <v>1</v>
      </c>
      <c r="X63" s="346" t="str">
        <f t="shared" si="64"/>
        <v>公斤</v>
      </c>
      <c r="Y63" s="92"/>
      <c r="Z63" s="43"/>
      <c r="AA63" s="54"/>
      <c r="AB63" s="361"/>
      <c r="AC63" s="359"/>
      <c r="AD63" s="359"/>
      <c r="AE63" s="359"/>
      <c r="AF63" s="359"/>
      <c r="AG63" s="359"/>
      <c r="AH63" s="359"/>
      <c r="AI63" s="359"/>
      <c r="AJ63" s="359"/>
      <c r="AK63" s="359"/>
      <c r="AL63" s="359"/>
      <c r="AM63" s="359"/>
      <c r="AN63" s="359"/>
      <c r="AO63" s="351"/>
      <c r="AP63" s="351"/>
      <c r="AQ63" s="351"/>
      <c r="AR63" s="351"/>
      <c r="AS63" s="351"/>
      <c r="AT63" s="351"/>
      <c r="AU63" s="351"/>
    </row>
    <row r="64" spans="1:47" ht="15.75" customHeight="1">
      <c r="A64" s="44"/>
      <c r="B64" s="229"/>
      <c r="C64" s="39"/>
      <c r="D64" s="39"/>
      <c r="E64" s="231"/>
      <c r="F64" s="39"/>
      <c r="G64" s="39"/>
      <c r="H64" s="233"/>
      <c r="I64" s="40"/>
      <c r="J64" s="235"/>
      <c r="K64" s="45"/>
      <c r="L64" s="346" t="str">
        <f t="shared" si="60"/>
        <v/>
      </c>
      <c r="M64" s="45" t="s">
        <v>132</v>
      </c>
      <c r="N64" s="45">
        <v>3.5</v>
      </c>
      <c r="O64" s="346" t="str">
        <f t="shared" si="61"/>
        <v>公斤</v>
      </c>
      <c r="P64" s="45" t="s">
        <v>62</v>
      </c>
      <c r="Q64" s="45">
        <v>0.01</v>
      </c>
      <c r="R64" s="346" t="str">
        <f t="shared" si="62"/>
        <v>公斤</v>
      </c>
      <c r="S64" s="43"/>
      <c r="T64" s="43"/>
      <c r="U64" s="346" t="str">
        <f t="shared" si="63"/>
        <v/>
      </c>
      <c r="V64" s="246" t="s">
        <v>78</v>
      </c>
      <c r="W64" s="246">
        <v>1</v>
      </c>
      <c r="X64" s="346" t="str">
        <f t="shared" si="64"/>
        <v>公斤</v>
      </c>
      <c r="Y64" s="92"/>
      <c r="Z64" s="43"/>
      <c r="AA64" s="54"/>
      <c r="AB64" s="361"/>
      <c r="AC64" s="359"/>
      <c r="AD64" s="359"/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1"/>
      <c r="AP64" s="351"/>
      <c r="AQ64" s="351"/>
      <c r="AR64" s="351"/>
      <c r="AS64" s="351"/>
      <c r="AT64" s="351"/>
      <c r="AU64" s="351"/>
    </row>
    <row r="65" spans="1:47" ht="15.75" customHeight="1">
      <c r="A65" s="44"/>
      <c r="B65" s="229"/>
      <c r="C65" s="39"/>
      <c r="D65" s="39"/>
      <c r="E65" s="231"/>
      <c r="F65" s="39"/>
      <c r="G65" s="39"/>
      <c r="H65" s="233"/>
      <c r="I65" s="40"/>
      <c r="J65" s="235"/>
      <c r="K65" s="45"/>
      <c r="L65" s="346" t="str">
        <f t="shared" si="60"/>
        <v/>
      </c>
      <c r="M65" s="45" t="s">
        <v>49</v>
      </c>
      <c r="N65" s="45">
        <v>1</v>
      </c>
      <c r="O65" s="346" t="str">
        <f t="shared" si="61"/>
        <v>公斤</v>
      </c>
      <c r="P65" s="45" t="s">
        <v>46</v>
      </c>
      <c r="Q65" s="45">
        <v>0.05</v>
      </c>
      <c r="R65" s="346" t="str">
        <f t="shared" si="62"/>
        <v>公斤</v>
      </c>
      <c r="S65" s="43"/>
      <c r="T65" s="43"/>
      <c r="U65" s="346" t="str">
        <f t="shared" si="63"/>
        <v/>
      </c>
      <c r="V65" s="247"/>
      <c r="W65" s="247"/>
      <c r="X65" s="346" t="str">
        <f t="shared" si="64"/>
        <v/>
      </c>
      <c r="Y65" s="92"/>
      <c r="Z65" s="43"/>
      <c r="AA65" s="54"/>
      <c r="AB65" s="361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1"/>
      <c r="AP65" s="351"/>
      <c r="AQ65" s="351"/>
      <c r="AR65" s="351"/>
      <c r="AS65" s="351"/>
      <c r="AT65" s="351"/>
      <c r="AU65" s="351"/>
    </row>
    <row r="66" spans="1:47" ht="15.75" customHeight="1">
      <c r="A66" s="44"/>
      <c r="B66" s="229"/>
      <c r="C66" s="39"/>
      <c r="D66" s="39"/>
      <c r="E66" s="231"/>
      <c r="F66" s="39"/>
      <c r="G66" s="39"/>
      <c r="H66" s="233"/>
      <c r="I66" s="40"/>
      <c r="J66" s="235"/>
      <c r="K66" s="45"/>
      <c r="L66" s="346" t="str">
        <f t="shared" si="60"/>
        <v/>
      </c>
      <c r="M66" s="45" t="s">
        <v>46</v>
      </c>
      <c r="N66" s="45">
        <v>0.05</v>
      </c>
      <c r="O66" s="346" t="str">
        <f t="shared" si="61"/>
        <v>公斤</v>
      </c>
      <c r="P66" s="45" t="s">
        <v>49</v>
      </c>
      <c r="Q66" s="45">
        <v>0.5</v>
      </c>
      <c r="R66" s="346" t="str">
        <f t="shared" si="62"/>
        <v>公斤</v>
      </c>
      <c r="S66" s="43"/>
      <c r="T66" s="43"/>
      <c r="U66" s="346" t="str">
        <f t="shared" si="63"/>
        <v/>
      </c>
      <c r="V66" s="247"/>
      <c r="W66" s="247"/>
      <c r="X66" s="346" t="str">
        <f t="shared" si="64"/>
        <v/>
      </c>
      <c r="Y66" s="92"/>
      <c r="Z66" s="43"/>
      <c r="AA66" s="54"/>
      <c r="AB66" s="361"/>
      <c r="AC66" s="359"/>
      <c r="AD66" s="359"/>
      <c r="AE66" s="359"/>
      <c r="AF66" s="359"/>
      <c r="AG66" s="359"/>
      <c r="AH66" s="359"/>
      <c r="AI66" s="359"/>
      <c r="AJ66" s="359"/>
      <c r="AK66" s="359"/>
      <c r="AL66" s="359"/>
      <c r="AM66" s="359"/>
      <c r="AN66" s="359"/>
      <c r="AO66" s="351"/>
      <c r="AP66" s="351"/>
      <c r="AQ66" s="351"/>
      <c r="AR66" s="351"/>
      <c r="AS66" s="351"/>
      <c r="AT66" s="351"/>
      <c r="AU66" s="351"/>
    </row>
    <row r="67" spans="1:47" ht="15.75" customHeight="1" thickBot="1">
      <c r="A67" s="47"/>
      <c r="B67" s="56"/>
      <c r="C67" s="39"/>
      <c r="D67" s="39"/>
      <c r="E67" s="231"/>
      <c r="F67" s="48"/>
      <c r="G67" s="48"/>
      <c r="H67" s="233"/>
      <c r="I67" s="40"/>
      <c r="J67" s="238"/>
      <c r="K67" s="49"/>
      <c r="L67" s="346" t="str">
        <f t="shared" si="60"/>
        <v/>
      </c>
      <c r="M67" s="240"/>
      <c r="N67" s="240"/>
      <c r="O67" s="346" t="str">
        <f t="shared" si="61"/>
        <v/>
      </c>
      <c r="P67" s="49"/>
      <c r="Q67" s="49"/>
      <c r="R67" s="346" t="str">
        <f t="shared" si="62"/>
        <v/>
      </c>
      <c r="S67" s="239"/>
      <c r="T67" s="239"/>
      <c r="U67" s="346" t="str">
        <f t="shared" si="63"/>
        <v/>
      </c>
      <c r="V67" s="257"/>
      <c r="W67" s="257"/>
      <c r="X67" s="346" t="str">
        <f t="shared" si="64"/>
        <v/>
      </c>
      <c r="Y67" s="348"/>
      <c r="Z67" s="43"/>
      <c r="AA67" s="54"/>
      <c r="AB67" s="362"/>
      <c r="AC67" s="359"/>
      <c r="AD67" s="359"/>
      <c r="AE67" s="359"/>
      <c r="AF67" s="359"/>
      <c r="AG67" s="359"/>
      <c r="AH67" s="359"/>
      <c r="AI67" s="359"/>
      <c r="AJ67" s="359"/>
      <c r="AK67" s="359"/>
      <c r="AL67" s="359"/>
      <c r="AM67" s="359"/>
      <c r="AN67" s="359"/>
      <c r="AO67" s="351"/>
      <c r="AP67" s="351"/>
      <c r="AQ67" s="351"/>
      <c r="AR67" s="351"/>
      <c r="AS67" s="351"/>
      <c r="AT67" s="351"/>
      <c r="AU67" s="351"/>
    </row>
    <row r="68" spans="1:47" ht="15.75" customHeight="1">
      <c r="A68" s="228" t="s">
        <v>216</v>
      </c>
      <c r="B68" s="400" t="s">
        <v>464</v>
      </c>
      <c r="C68" s="242">
        <v>5.7</v>
      </c>
      <c r="D68" s="243">
        <v>2</v>
      </c>
      <c r="E68" s="244">
        <v>1.6</v>
      </c>
      <c r="F68" s="232">
        <v>0</v>
      </c>
      <c r="G68" s="232">
        <v>0</v>
      </c>
      <c r="H68" s="245">
        <v>2.5</v>
      </c>
      <c r="I68" s="52">
        <v>716</v>
      </c>
      <c r="J68" s="419" t="s">
        <v>418</v>
      </c>
      <c r="K68" s="411"/>
      <c r="L68" s="345"/>
      <c r="M68" s="410" t="s">
        <v>245</v>
      </c>
      <c r="N68" s="411"/>
      <c r="O68" s="345"/>
      <c r="P68" s="410" t="s">
        <v>262</v>
      </c>
      <c r="Q68" s="411"/>
      <c r="R68" s="345"/>
      <c r="S68" s="234" t="s">
        <v>36</v>
      </c>
      <c r="T68" s="234"/>
      <c r="U68" s="345"/>
      <c r="V68" s="410" t="s">
        <v>67</v>
      </c>
      <c r="W68" s="411"/>
      <c r="X68" s="345"/>
      <c r="Y68" s="347" t="s">
        <v>28</v>
      </c>
      <c r="Z68" s="20" t="s">
        <v>83</v>
      </c>
      <c r="AA68" s="21"/>
      <c r="AB68" s="360" t="str">
        <f t="shared" ref="AB68" si="101">A68</f>
        <v>P5</v>
      </c>
      <c r="AC68" s="358" t="str">
        <f>J68</f>
        <v>燕麥飯</v>
      </c>
      <c r="AD68" s="358" t="str">
        <f>J69&amp;" "&amp;J70&amp;" "&amp;J71&amp;" "&amp;J72&amp;" "&amp;J73&amp;" "&amp;J74</f>
        <v xml:space="preserve">米 燕麥    </v>
      </c>
      <c r="AE68" s="358" t="str">
        <f>M68</f>
        <v>三杯雞</v>
      </c>
      <c r="AF68" s="358" t="str">
        <f>M69&amp;" "&amp;M70&amp;" "&amp;M71&amp;" "&amp;M72&amp;" "&amp;M73&amp;" "&amp;M74</f>
        <v xml:space="preserve">肉雞 洋蔥 胡蘿蔔 九層塔 大蒜 </v>
      </c>
      <c r="AG68" s="358" t="str">
        <f>P68</f>
        <v>啵啵玉米</v>
      </c>
      <c r="AH68" s="358" t="str">
        <f>P69&amp;" "&amp;P70&amp;" "&amp;P71&amp;" "&amp;P72&amp;" "&amp;P73&amp;" "&amp;P74</f>
        <v xml:space="preserve">冷凍玉米粒 冷凍毛豆仁 胡蘿蔔 培根 大蒜 </v>
      </c>
      <c r="AI68" s="358" t="str">
        <f>S68</f>
        <v>時蔬</v>
      </c>
      <c r="AJ68" s="358" t="str">
        <f>S69&amp;" "&amp;S70&amp;" "&amp;S71&amp;" "&amp;S72&amp;" "&amp;S73&amp;" "&amp;S74</f>
        <v xml:space="preserve">時蔬 大蒜    </v>
      </c>
      <c r="AK68" s="358" t="str">
        <f>V68</f>
        <v>時瓜湯</v>
      </c>
      <c r="AL68" s="358" t="str">
        <f>V69&amp;" "&amp;V70&amp;" "&amp;V71&amp;" "&amp;V72&amp;" "&amp;V73&amp;" "&amp;V74</f>
        <v xml:space="preserve">時瓜 薑 大骨   </v>
      </c>
      <c r="AM68" s="359" t="str">
        <f>Y68</f>
        <v>點心</v>
      </c>
      <c r="AN68" s="359" t="str">
        <f>Z68</f>
        <v>有機豆奶</v>
      </c>
      <c r="AO68" s="350">
        <f t="shared" ref="AO68" si="102">C68</f>
        <v>5.7</v>
      </c>
      <c r="AP68" s="350">
        <f t="shared" ref="AP68" si="103">H68</f>
        <v>2.5</v>
      </c>
      <c r="AQ68" s="350">
        <f t="shared" ref="AQ68" si="104">E68</f>
        <v>1.6</v>
      </c>
      <c r="AR68" s="350">
        <f t="shared" ref="AR68" si="105">D68</f>
        <v>2</v>
      </c>
      <c r="AS68" s="350">
        <f t="shared" ref="AS68:AT68" si="106">F68</f>
        <v>0</v>
      </c>
      <c r="AT68" s="350">
        <f t="shared" si="106"/>
        <v>0</v>
      </c>
      <c r="AU68" s="350">
        <f t="shared" ref="AU68" si="107">I68</f>
        <v>716</v>
      </c>
    </row>
    <row r="69" spans="1:47" ht="15.75" customHeight="1">
      <c r="A69" s="44"/>
      <c r="B69" s="229"/>
      <c r="C69" s="39"/>
      <c r="D69" s="39"/>
      <c r="E69" s="231"/>
      <c r="F69" s="39"/>
      <c r="G69" s="39"/>
      <c r="H69" s="233"/>
      <c r="I69" s="40"/>
      <c r="J69" s="235" t="s">
        <v>38</v>
      </c>
      <c r="K69" s="45">
        <v>10</v>
      </c>
      <c r="L69" s="346" t="str">
        <f t="shared" ref="L69" si="108">IF(K69,"公斤","")</f>
        <v>公斤</v>
      </c>
      <c r="M69" s="45" t="s">
        <v>74</v>
      </c>
      <c r="N69" s="45">
        <v>9</v>
      </c>
      <c r="O69" s="346" t="str">
        <f t="shared" ref="O69" si="109">IF(N69,"公斤","")</f>
        <v>公斤</v>
      </c>
      <c r="P69" s="45" t="s">
        <v>75</v>
      </c>
      <c r="Q69" s="45">
        <v>4</v>
      </c>
      <c r="R69" s="346" t="str">
        <f t="shared" ref="R69" si="110">IF(Q69,"公斤","")</f>
        <v>公斤</v>
      </c>
      <c r="S69" s="43" t="s">
        <v>36</v>
      </c>
      <c r="T69" s="43">
        <v>7</v>
      </c>
      <c r="U69" s="346" t="str">
        <f t="shared" ref="U69" si="111">IF(T69,"公斤","")</f>
        <v>公斤</v>
      </c>
      <c r="V69" s="45" t="s">
        <v>68</v>
      </c>
      <c r="W69" s="45">
        <v>3.5</v>
      </c>
      <c r="X69" s="346" t="str">
        <f t="shared" ref="X69" si="112">IF(W69,"公斤","")</f>
        <v>公斤</v>
      </c>
      <c r="Y69" s="28" t="s">
        <v>28</v>
      </c>
      <c r="Z69" s="29" t="s">
        <v>83</v>
      </c>
      <c r="AA69" s="21">
        <v>19</v>
      </c>
      <c r="AB69" s="361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1"/>
      <c r="AP69" s="351"/>
      <c r="AQ69" s="351"/>
      <c r="AR69" s="351"/>
      <c r="AS69" s="351"/>
      <c r="AT69" s="351"/>
      <c r="AU69" s="351"/>
    </row>
    <row r="70" spans="1:47" ht="15.75" customHeight="1">
      <c r="A70" s="44"/>
      <c r="B70" s="229"/>
      <c r="C70" s="230"/>
      <c r="D70" s="39"/>
      <c r="E70" s="231"/>
      <c r="F70" s="39"/>
      <c r="G70" s="39"/>
      <c r="H70" s="236"/>
      <c r="I70" s="40"/>
      <c r="J70" s="334" t="s">
        <v>417</v>
      </c>
      <c r="K70" s="45">
        <v>0.4</v>
      </c>
      <c r="L70" s="346" t="str">
        <f t="shared" si="36"/>
        <v>公斤</v>
      </c>
      <c r="M70" s="45" t="s">
        <v>48</v>
      </c>
      <c r="N70" s="45">
        <v>3</v>
      </c>
      <c r="O70" s="346" t="str">
        <f t="shared" si="37"/>
        <v>公斤</v>
      </c>
      <c r="P70" s="45" t="s">
        <v>98</v>
      </c>
      <c r="Q70" s="45">
        <v>0.5</v>
      </c>
      <c r="R70" s="346" t="str">
        <f t="shared" si="38"/>
        <v>公斤</v>
      </c>
      <c r="S70" s="45" t="s">
        <v>46</v>
      </c>
      <c r="T70" s="45">
        <v>0.05</v>
      </c>
      <c r="U70" s="346" t="str">
        <f t="shared" si="39"/>
        <v>公斤</v>
      </c>
      <c r="V70" s="45" t="s">
        <v>50</v>
      </c>
      <c r="W70" s="45">
        <v>0.05</v>
      </c>
      <c r="X70" s="346" t="str">
        <f t="shared" si="40"/>
        <v>公斤</v>
      </c>
      <c r="Y70" s="92"/>
      <c r="Z70" s="29"/>
      <c r="AA70" s="21"/>
      <c r="AB70" s="361"/>
      <c r="AC70" s="359"/>
      <c r="AD70" s="359"/>
      <c r="AE70" s="359"/>
      <c r="AF70" s="359"/>
      <c r="AG70" s="359"/>
      <c r="AH70" s="359"/>
      <c r="AI70" s="359"/>
      <c r="AJ70" s="359"/>
      <c r="AK70" s="359"/>
      <c r="AL70" s="359"/>
      <c r="AM70" s="359"/>
      <c r="AN70" s="359"/>
      <c r="AO70" s="351"/>
      <c r="AP70" s="351"/>
      <c r="AQ70" s="351"/>
      <c r="AR70" s="351"/>
      <c r="AS70" s="351"/>
      <c r="AT70" s="351"/>
      <c r="AU70" s="351"/>
    </row>
    <row r="71" spans="1:47" ht="15.75" customHeight="1">
      <c r="A71" s="44"/>
      <c r="B71" s="229"/>
      <c r="C71" s="39"/>
      <c r="D71" s="39"/>
      <c r="E71" s="231"/>
      <c r="F71" s="39"/>
      <c r="G71" s="39"/>
      <c r="H71" s="233"/>
      <c r="I71" s="40"/>
      <c r="J71" s="235"/>
      <c r="K71" s="45"/>
      <c r="L71" s="346" t="str">
        <f t="shared" si="36"/>
        <v/>
      </c>
      <c r="M71" s="45" t="s">
        <v>49</v>
      </c>
      <c r="N71" s="45">
        <v>1</v>
      </c>
      <c r="O71" s="346" t="str">
        <f t="shared" si="37"/>
        <v>公斤</v>
      </c>
      <c r="P71" s="45" t="s">
        <v>49</v>
      </c>
      <c r="Q71" s="45">
        <v>1</v>
      </c>
      <c r="R71" s="346" t="str">
        <f t="shared" si="38"/>
        <v>公斤</v>
      </c>
      <c r="S71" s="43"/>
      <c r="T71" s="43"/>
      <c r="U71" s="346" t="str">
        <f t="shared" si="39"/>
        <v/>
      </c>
      <c r="V71" s="45" t="s">
        <v>64</v>
      </c>
      <c r="W71" s="45">
        <v>1</v>
      </c>
      <c r="X71" s="346" t="str">
        <f t="shared" si="40"/>
        <v>公斤</v>
      </c>
      <c r="Y71" s="92"/>
      <c r="Z71" s="29"/>
      <c r="AA71" s="21"/>
      <c r="AB71" s="361"/>
      <c r="AC71" s="359"/>
      <c r="AD71" s="359"/>
      <c r="AE71" s="359"/>
      <c r="AF71" s="359"/>
      <c r="AG71" s="359"/>
      <c r="AH71" s="359"/>
      <c r="AI71" s="359"/>
      <c r="AJ71" s="359"/>
      <c r="AK71" s="359"/>
      <c r="AL71" s="359"/>
      <c r="AM71" s="359"/>
      <c r="AN71" s="359"/>
      <c r="AO71" s="351"/>
      <c r="AP71" s="351"/>
      <c r="AQ71" s="351"/>
      <c r="AR71" s="351"/>
      <c r="AS71" s="351"/>
      <c r="AT71" s="351"/>
      <c r="AU71" s="351"/>
    </row>
    <row r="72" spans="1:47" ht="15.75" customHeight="1">
      <c r="A72" s="44"/>
      <c r="B72" s="229"/>
      <c r="C72" s="39"/>
      <c r="D72" s="39"/>
      <c r="E72" s="231"/>
      <c r="F72" s="39"/>
      <c r="G72" s="39"/>
      <c r="H72" s="233"/>
      <c r="I72" s="40"/>
      <c r="J72" s="235"/>
      <c r="K72" s="45"/>
      <c r="L72" s="346" t="str">
        <f t="shared" si="36"/>
        <v/>
      </c>
      <c r="M72" s="45" t="s">
        <v>87</v>
      </c>
      <c r="N72" s="45">
        <v>0.1</v>
      </c>
      <c r="O72" s="346" t="str">
        <f t="shared" si="37"/>
        <v>公斤</v>
      </c>
      <c r="P72" s="45" t="s">
        <v>95</v>
      </c>
      <c r="Q72" s="45">
        <v>0.3</v>
      </c>
      <c r="R72" s="346" t="str">
        <f t="shared" si="38"/>
        <v>公斤</v>
      </c>
      <c r="S72" s="43"/>
      <c r="T72" s="43"/>
      <c r="U72" s="346" t="str">
        <f t="shared" si="39"/>
        <v/>
      </c>
      <c r="V72" s="45"/>
      <c r="W72" s="45"/>
      <c r="X72" s="346" t="str">
        <f t="shared" si="40"/>
        <v/>
      </c>
      <c r="Y72" s="92"/>
      <c r="Z72" s="29"/>
      <c r="AA72" s="21"/>
      <c r="AB72" s="361"/>
      <c r="AC72" s="359"/>
      <c r="AD72" s="359"/>
      <c r="AE72" s="359"/>
      <c r="AF72" s="359"/>
      <c r="AG72" s="359"/>
      <c r="AH72" s="359"/>
      <c r="AI72" s="359"/>
      <c r="AJ72" s="359"/>
      <c r="AK72" s="359"/>
      <c r="AL72" s="359"/>
      <c r="AM72" s="359"/>
      <c r="AN72" s="359"/>
      <c r="AO72" s="351"/>
      <c r="AP72" s="351"/>
      <c r="AQ72" s="351"/>
      <c r="AR72" s="351"/>
      <c r="AS72" s="351"/>
      <c r="AT72" s="351"/>
      <c r="AU72" s="351"/>
    </row>
    <row r="73" spans="1:47" ht="15.75" customHeight="1">
      <c r="A73" s="44"/>
      <c r="B73" s="229"/>
      <c r="C73" s="39"/>
      <c r="D73" s="39"/>
      <c r="E73" s="231"/>
      <c r="F73" s="39"/>
      <c r="G73" s="39"/>
      <c r="H73" s="233"/>
      <c r="I73" s="40"/>
      <c r="J73" s="235"/>
      <c r="K73" s="45"/>
      <c r="L73" s="346" t="str">
        <f t="shared" si="36"/>
        <v/>
      </c>
      <c r="M73" s="45" t="s">
        <v>46</v>
      </c>
      <c r="N73" s="45">
        <v>0.05</v>
      </c>
      <c r="O73" s="346" t="str">
        <f t="shared" si="37"/>
        <v>公斤</v>
      </c>
      <c r="P73" s="45" t="s">
        <v>46</v>
      </c>
      <c r="Q73" s="45">
        <v>0.05</v>
      </c>
      <c r="R73" s="346" t="str">
        <f t="shared" si="38"/>
        <v>公斤</v>
      </c>
      <c r="S73" s="43"/>
      <c r="T73" s="43"/>
      <c r="U73" s="346" t="str">
        <f t="shared" si="39"/>
        <v/>
      </c>
      <c r="V73" s="45"/>
      <c r="W73" s="45"/>
      <c r="X73" s="346" t="str">
        <f t="shared" si="40"/>
        <v/>
      </c>
      <c r="Y73" s="92"/>
      <c r="Z73" s="29"/>
      <c r="AA73" s="21"/>
      <c r="AB73" s="361"/>
      <c r="AC73" s="359"/>
      <c r="AD73" s="359"/>
      <c r="AE73" s="359"/>
      <c r="AF73" s="359"/>
      <c r="AG73" s="359"/>
      <c r="AH73" s="359"/>
      <c r="AI73" s="359"/>
      <c r="AJ73" s="359"/>
      <c r="AK73" s="359"/>
      <c r="AL73" s="359"/>
      <c r="AM73" s="359"/>
      <c r="AN73" s="359"/>
      <c r="AO73" s="351"/>
      <c r="AP73" s="351"/>
      <c r="AQ73" s="351"/>
      <c r="AR73" s="351"/>
      <c r="AS73" s="351"/>
      <c r="AT73" s="351"/>
      <c r="AU73" s="351"/>
    </row>
    <row r="74" spans="1:47" ht="15.75" customHeight="1" thickBot="1">
      <c r="A74" s="47"/>
      <c r="B74" s="56"/>
      <c r="C74" s="48"/>
      <c r="D74" s="48"/>
      <c r="E74" s="248"/>
      <c r="F74" s="48"/>
      <c r="G74" s="48"/>
      <c r="H74" s="249"/>
      <c r="I74" s="57"/>
      <c r="J74" s="238"/>
      <c r="K74" s="49"/>
      <c r="L74" s="346" t="str">
        <f t="shared" si="36"/>
        <v/>
      </c>
      <c r="M74" s="49"/>
      <c r="N74" s="49"/>
      <c r="O74" s="346" t="str">
        <f t="shared" si="37"/>
        <v/>
      </c>
      <c r="P74" s="49"/>
      <c r="Q74" s="49"/>
      <c r="R74" s="346" t="str">
        <f t="shared" si="38"/>
        <v/>
      </c>
      <c r="S74" s="239"/>
      <c r="T74" s="239"/>
      <c r="U74" s="346" t="str">
        <f t="shared" si="39"/>
        <v/>
      </c>
      <c r="V74" s="49"/>
      <c r="W74" s="49"/>
      <c r="X74" s="346" t="str">
        <f t="shared" si="40"/>
        <v/>
      </c>
      <c r="Y74" s="348"/>
      <c r="Z74" s="38"/>
      <c r="AA74" s="21"/>
      <c r="AB74" s="362"/>
      <c r="AC74" s="359"/>
      <c r="AD74" s="359"/>
      <c r="AE74" s="359"/>
      <c r="AF74" s="359"/>
      <c r="AG74" s="359"/>
      <c r="AH74" s="359"/>
      <c r="AI74" s="359"/>
      <c r="AJ74" s="359"/>
      <c r="AK74" s="359"/>
      <c r="AL74" s="359"/>
      <c r="AM74" s="359"/>
      <c r="AN74" s="359"/>
      <c r="AO74" s="351"/>
      <c r="AP74" s="351"/>
      <c r="AQ74" s="351"/>
      <c r="AR74" s="351"/>
      <c r="AS74" s="351"/>
      <c r="AT74" s="351"/>
      <c r="AU74" s="351"/>
    </row>
    <row r="75" spans="1:47" ht="15.75" customHeight="1">
      <c r="A75" s="228" t="s">
        <v>217</v>
      </c>
      <c r="B75" s="400" t="s">
        <v>464</v>
      </c>
      <c r="C75" s="230">
        <v>5</v>
      </c>
      <c r="D75" s="39">
        <v>2.4</v>
      </c>
      <c r="E75" s="231">
        <v>1.7</v>
      </c>
      <c r="F75" s="232">
        <v>0</v>
      </c>
      <c r="G75" s="232">
        <v>0</v>
      </c>
      <c r="H75" s="233">
        <v>3</v>
      </c>
      <c r="I75" s="40">
        <v>724.4</v>
      </c>
      <c r="J75" s="410" t="s">
        <v>35</v>
      </c>
      <c r="K75" s="411"/>
      <c r="L75" s="345"/>
      <c r="M75" s="410" t="s">
        <v>264</v>
      </c>
      <c r="N75" s="411"/>
      <c r="O75" s="345"/>
      <c r="P75" s="412" t="s">
        <v>189</v>
      </c>
      <c r="Q75" s="413"/>
      <c r="R75" s="345"/>
      <c r="S75" s="234" t="s">
        <v>36</v>
      </c>
      <c r="T75" s="234"/>
      <c r="U75" s="345"/>
      <c r="V75" s="414" t="s">
        <v>404</v>
      </c>
      <c r="W75" s="411"/>
      <c r="X75" s="345"/>
      <c r="Y75" s="347" t="s">
        <v>28</v>
      </c>
      <c r="Z75" s="20"/>
      <c r="AA75" s="21"/>
      <c r="AB75" s="360" t="str">
        <f t="shared" ref="AB75" si="113">A75</f>
        <v>Q1</v>
      </c>
      <c r="AC75" s="358" t="str">
        <f>J75</f>
        <v>白米飯</v>
      </c>
      <c r="AD75" s="358" t="str">
        <f>J76&amp;" "&amp;J77&amp;" "&amp;J78&amp;" "&amp;J79&amp;" "&amp;J80&amp;" "&amp;J81</f>
        <v xml:space="preserve">米     </v>
      </c>
      <c r="AE75" s="358" t="str">
        <f>M75</f>
        <v>蒜泥白肉</v>
      </c>
      <c r="AF75" s="358" t="str">
        <f>M76&amp;" "&amp;M77&amp;" "&amp;M78&amp;" "&amp;M79&amp;" "&amp;M80&amp;" "&amp;M81</f>
        <v xml:space="preserve">豬後腿肉 甘藍 大蒜   </v>
      </c>
      <c r="AG75" s="358" t="str">
        <f>P75</f>
        <v>芹香豆干</v>
      </c>
      <c r="AH75" s="358" t="str">
        <f>P76&amp;" "&amp;P77&amp;" "&amp;P78&amp;" "&amp;P79&amp;" "&amp;P80&amp;" "&amp;P81</f>
        <v xml:space="preserve">豆干 芹菜 大蒜   </v>
      </c>
      <c r="AI75" s="358" t="str">
        <f>S75</f>
        <v>時蔬</v>
      </c>
      <c r="AJ75" s="358" t="str">
        <f>S76&amp;" "&amp;S77&amp;" "&amp;S78&amp;" "&amp;S79&amp;" "&amp;S80&amp;" "&amp;S81</f>
        <v xml:space="preserve">時蔬 大蒜    </v>
      </c>
      <c r="AK75" s="358" t="str">
        <f>V75</f>
        <v>仙草雞湯</v>
      </c>
      <c r="AL75" s="358" t="str">
        <f>V76&amp;" "&amp;V77&amp;" "&amp;V78&amp;" "&amp;V79&amp;" "&amp;V80&amp;" "&amp;V81</f>
        <v xml:space="preserve">仙草干 肉雞 紅棗 枸杞  </v>
      </c>
      <c r="AM75" s="359" t="str">
        <f>Y75</f>
        <v>點心</v>
      </c>
      <c r="AN75" s="359">
        <f>Z75</f>
        <v>0</v>
      </c>
      <c r="AO75" s="350">
        <f t="shared" ref="AO75" si="114">C75</f>
        <v>5</v>
      </c>
      <c r="AP75" s="350">
        <f t="shared" ref="AP75" si="115">H75</f>
        <v>3</v>
      </c>
      <c r="AQ75" s="350">
        <f t="shared" ref="AQ75" si="116">E75</f>
        <v>1.7</v>
      </c>
      <c r="AR75" s="350">
        <f t="shared" ref="AR75" si="117">D75</f>
        <v>2.4</v>
      </c>
      <c r="AS75" s="350">
        <f t="shared" ref="AS75:AT75" si="118">F75</f>
        <v>0</v>
      </c>
      <c r="AT75" s="350">
        <f t="shared" si="118"/>
        <v>0</v>
      </c>
      <c r="AU75" s="350">
        <f t="shared" ref="AU75" si="119">I75</f>
        <v>724.4</v>
      </c>
    </row>
    <row r="76" spans="1:47" ht="15.75" customHeight="1">
      <c r="A76" s="44"/>
      <c r="B76" s="229"/>
      <c r="C76" s="39"/>
      <c r="D76" s="39"/>
      <c r="E76" s="231"/>
      <c r="F76" s="39"/>
      <c r="G76" s="39"/>
      <c r="H76" s="233"/>
      <c r="I76" s="40"/>
      <c r="J76" s="235" t="s">
        <v>38</v>
      </c>
      <c r="K76" s="45">
        <v>10</v>
      </c>
      <c r="L76" s="346" t="str">
        <f t="shared" ref="L76" si="120">IF(K76,"公斤","")</f>
        <v>公斤</v>
      </c>
      <c r="M76" s="45" t="s">
        <v>63</v>
      </c>
      <c r="N76" s="45">
        <v>6</v>
      </c>
      <c r="O76" s="346" t="str">
        <f t="shared" ref="O76" si="121">IF(N76,"公斤","")</f>
        <v>公斤</v>
      </c>
      <c r="P76" s="327" t="s">
        <v>40</v>
      </c>
      <c r="Q76" s="343">
        <v>2</v>
      </c>
      <c r="R76" s="346" t="str">
        <f t="shared" ref="R76" si="122">IF(Q76,"公斤","")</f>
        <v>公斤</v>
      </c>
      <c r="S76" s="43" t="s">
        <v>36</v>
      </c>
      <c r="T76" s="43">
        <v>7</v>
      </c>
      <c r="U76" s="346" t="str">
        <f t="shared" ref="U76" si="123">IF(T76,"公斤","")</f>
        <v>公斤</v>
      </c>
      <c r="V76" s="313" t="s">
        <v>405</v>
      </c>
      <c r="W76" s="45">
        <v>0.4</v>
      </c>
      <c r="X76" s="346" t="str">
        <f t="shared" ref="X76" si="124">IF(W76,"公斤","")</f>
        <v>公斤</v>
      </c>
      <c r="Y76" s="28" t="s">
        <v>28</v>
      </c>
      <c r="Z76" s="29"/>
      <c r="AA76" s="21"/>
      <c r="AB76" s="361"/>
      <c r="AC76" s="359"/>
      <c r="AD76" s="359"/>
      <c r="AE76" s="359"/>
      <c r="AF76" s="359"/>
      <c r="AG76" s="359"/>
      <c r="AH76" s="359"/>
      <c r="AI76" s="359"/>
      <c r="AJ76" s="359"/>
      <c r="AK76" s="359"/>
      <c r="AL76" s="359"/>
      <c r="AM76" s="359"/>
      <c r="AN76" s="359"/>
      <c r="AO76" s="351"/>
      <c r="AP76" s="351"/>
      <c r="AQ76" s="351"/>
      <c r="AR76" s="351"/>
      <c r="AS76" s="351"/>
      <c r="AT76" s="351"/>
      <c r="AU76" s="351"/>
    </row>
    <row r="77" spans="1:47" ht="15.75" customHeight="1">
      <c r="A77" s="44"/>
      <c r="B77" s="229"/>
      <c r="C77" s="230"/>
      <c r="D77" s="39"/>
      <c r="E77" s="231"/>
      <c r="F77" s="39"/>
      <c r="G77" s="39"/>
      <c r="H77" s="236"/>
      <c r="I77" s="40"/>
      <c r="J77" s="235"/>
      <c r="K77" s="45"/>
      <c r="L77" s="346" t="str">
        <f t="shared" si="48"/>
        <v/>
      </c>
      <c r="M77" s="45" t="s">
        <v>45</v>
      </c>
      <c r="N77" s="45">
        <v>3</v>
      </c>
      <c r="O77" s="346" t="str">
        <f t="shared" si="49"/>
        <v>公斤</v>
      </c>
      <c r="P77" s="327" t="s">
        <v>110</v>
      </c>
      <c r="Q77" s="343">
        <v>2</v>
      </c>
      <c r="R77" s="346" t="str">
        <f t="shared" si="50"/>
        <v>公斤</v>
      </c>
      <c r="S77" s="45" t="s">
        <v>46</v>
      </c>
      <c r="T77" s="45">
        <v>0.05</v>
      </c>
      <c r="U77" s="346" t="str">
        <f t="shared" si="51"/>
        <v>公斤</v>
      </c>
      <c r="V77" s="319" t="s">
        <v>358</v>
      </c>
      <c r="W77" s="45">
        <v>3</v>
      </c>
      <c r="X77" s="346" t="str">
        <f t="shared" si="52"/>
        <v>公斤</v>
      </c>
      <c r="Y77" s="92"/>
      <c r="Z77" s="29"/>
      <c r="AA77" s="21"/>
      <c r="AB77" s="361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59"/>
      <c r="AO77" s="351"/>
      <c r="AP77" s="351"/>
      <c r="AQ77" s="351"/>
      <c r="AR77" s="351"/>
      <c r="AS77" s="351"/>
      <c r="AT77" s="351"/>
      <c r="AU77" s="351"/>
    </row>
    <row r="78" spans="1:47" ht="15.75" customHeight="1">
      <c r="A78" s="44"/>
      <c r="B78" s="229"/>
      <c r="C78" s="39"/>
      <c r="D78" s="39"/>
      <c r="E78" s="231"/>
      <c r="F78" s="39"/>
      <c r="G78" s="39"/>
      <c r="H78" s="233"/>
      <c r="I78" s="40"/>
      <c r="J78" s="235"/>
      <c r="K78" s="45"/>
      <c r="L78" s="346" t="str">
        <f t="shared" si="48"/>
        <v/>
      </c>
      <c r="M78" s="45" t="s">
        <v>46</v>
      </c>
      <c r="N78" s="45">
        <v>0.05</v>
      </c>
      <c r="O78" s="346" t="str">
        <f t="shared" si="49"/>
        <v>公斤</v>
      </c>
      <c r="P78" s="327" t="s">
        <v>46</v>
      </c>
      <c r="Q78" s="343">
        <v>0.05</v>
      </c>
      <c r="R78" s="346" t="str">
        <f t="shared" si="50"/>
        <v>公斤</v>
      </c>
      <c r="S78" s="43"/>
      <c r="T78" s="43"/>
      <c r="U78" s="346" t="str">
        <f t="shared" si="51"/>
        <v/>
      </c>
      <c r="V78" s="319" t="s">
        <v>364</v>
      </c>
      <c r="W78" s="45">
        <v>0.1</v>
      </c>
      <c r="X78" s="346" t="str">
        <f t="shared" si="52"/>
        <v>公斤</v>
      </c>
      <c r="Y78" s="92"/>
      <c r="Z78" s="29"/>
      <c r="AA78" s="21"/>
      <c r="AB78" s="361"/>
      <c r="AC78" s="359"/>
      <c r="AD78" s="359"/>
      <c r="AE78" s="359"/>
      <c r="AF78" s="359"/>
      <c r="AG78" s="359"/>
      <c r="AH78" s="359"/>
      <c r="AI78" s="359"/>
      <c r="AJ78" s="359"/>
      <c r="AK78" s="359"/>
      <c r="AL78" s="359"/>
      <c r="AM78" s="359"/>
      <c r="AN78" s="359"/>
      <c r="AO78" s="351"/>
      <c r="AP78" s="351"/>
      <c r="AQ78" s="351"/>
      <c r="AR78" s="351"/>
      <c r="AS78" s="351"/>
      <c r="AT78" s="351"/>
      <c r="AU78" s="351"/>
    </row>
    <row r="79" spans="1:47" ht="15.75" customHeight="1">
      <c r="A79" s="44"/>
      <c r="B79" s="229"/>
      <c r="C79" s="39"/>
      <c r="D79" s="39"/>
      <c r="E79" s="231"/>
      <c r="F79" s="39"/>
      <c r="G79" s="39"/>
      <c r="H79" s="233"/>
      <c r="I79" s="40"/>
      <c r="J79" s="235"/>
      <c r="K79" s="45"/>
      <c r="L79" s="346" t="str">
        <f t="shared" si="48"/>
        <v/>
      </c>
      <c r="M79" s="45"/>
      <c r="N79" s="45"/>
      <c r="O79" s="346" t="str">
        <f t="shared" si="49"/>
        <v/>
      </c>
      <c r="P79" s="328"/>
      <c r="Q79" s="328"/>
      <c r="R79" s="346" t="str">
        <f t="shared" si="50"/>
        <v/>
      </c>
      <c r="S79" s="43"/>
      <c r="T79" s="43"/>
      <c r="U79" s="346" t="str">
        <f t="shared" si="51"/>
        <v/>
      </c>
      <c r="V79" s="313" t="s">
        <v>363</v>
      </c>
      <c r="W79" s="45">
        <v>0.05</v>
      </c>
      <c r="X79" s="346" t="str">
        <f t="shared" si="52"/>
        <v>公斤</v>
      </c>
      <c r="Y79" s="92"/>
      <c r="Z79" s="29"/>
      <c r="AA79" s="21"/>
      <c r="AB79" s="361"/>
      <c r="AC79" s="359"/>
      <c r="AD79" s="359"/>
      <c r="AE79" s="359"/>
      <c r="AF79" s="359"/>
      <c r="AG79" s="359"/>
      <c r="AH79" s="359"/>
      <c r="AI79" s="359"/>
      <c r="AJ79" s="359"/>
      <c r="AK79" s="359"/>
      <c r="AL79" s="359"/>
      <c r="AM79" s="359"/>
      <c r="AN79" s="359"/>
      <c r="AO79" s="351"/>
      <c r="AP79" s="351"/>
      <c r="AQ79" s="351"/>
      <c r="AR79" s="351"/>
      <c r="AS79" s="351"/>
      <c r="AT79" s="351"/>
      <c r="AU79" s="351"/>
    </row>
    <row r="80" spans="1:47" ht="15.75" customHeight="1">
      <c r="A80" s="44"/>
      <c r="B80" s="229"/>
      <c r="C80" s="39"/>
      <c r="D80" s="39"/>
      <c r="E80" s="231"/>
      <c r="F80" s="39"/>
      <c r="G80" s="39"/>
      <c r="H80" s="233"/>
      <c r="I80" s="40"/>
      <c r="J80" s="235"/>
      <c r="K80" s="45"/>
      <c r="L80" s="346" t="str">
        <f t="shared" si="48"/>
        <v/>
      </c>
      <c r="M80" s="45"/>
      <c r="N80" s="45"/>
      <c r="O80" s="346" t="str">
        <f t="shared" si="49"/>
        <v/>
      </c>
      <c r="P80" s="328"/>
      <c r="Q80" s="328"/>
      <c r="R80" s="346" t="str">
        <f t="shared" si="50"/>
        <v/>
      </c>
      <c r="S80" s="43"/>
      <c r="T80" s="43"/>
      <c r="U80" s="346" t="str">
        <f t="shared" si="51"/>
        <v/>
      </c>
      <c r="V80" s="45"/>
      <c r="W80" s="45"/>
      <c r="X80" s="346" t="str">
        <f t="shared" si="52"/>
        <v/>
      </c>
      <c r="Y80" s="92"/>
      <c r="Z80" s="29"/>
      <c r="AA80" s="21"/>
      <c r="AB80" s="361"/>
      <c r="AC80" s="359"/>
      <c r="AD80" s="359"/>
      <c r="AE80" s="359"/>
      <c r="AF80" s="359"/>
      <c r="AG80" s="359"/>
      <c r="AH80" s="359"/>
      <c r="AI80" s="359"/>
      <c r="AJ80" s="359"/>
      <c r="AK80" s="359"/>
      <c r="AL80" s="359"/>
      <c r="AM80" s="359"/>
      <c r="AN80" s="359"/>
      <c r="AO80" s="351"/>
      <c r="AP80" s="351"/>
      <c r="AQ80" s="351"/>
      <c r="AR80" s="351"/>
      <c r="AS80" s="351"/>
      <c r="AT80" s="351"/>
      <c r="AU80" s="351"/>
    </row>
    <row r="81" spans="1:47" ht="15.75" customHeight="1" thickBot="1">
      <c r="A81" s="47"/>
      <c r="B81" s="56"/>
      <c r="C81" s="39"/>
      <c r="D81" s="39"/>
      <c r="E81" s="231"/>
      <c r="F81" s="48"/>
      <c r="G81" s="48"/>
      <c r="H81" s="233"/>
      <c r="I81" s="40"/>
      <c r="J81" s="251"/>
      <c r="K81" s="240"/>
      <c r="L81" s="346" t="str">
        <f t="shared" si="48"/>
        <v/>
      </c>
      <c r="M81" s="240"/>
      <c r="N81" s="240"/>
      <c r="O81" s="346" t="str">
        <f t="shared" si="49"/>
        <v/>
      </c>
      <c r="P81" s="329"/>
      <c r="Q81" s="329"/>
      <c r="R81" s="346" t="str">
        <f t="shared" si="50"/>
        <v/>
      </c>
      <c r="S81" s="239"/>
      <c r="T81" s="239"/>
      <c r="U81" s="346" t="str">
        <f t="shared" si="51"/>
        <v/>
      </c>
      <c r="V81" s="240"/>
      <c r="W81" s="240"/>
      <c r="X81" s="346" t="str">
        <f t="shared" si="52"/>
        <v/>
      </c>
      <c r="Y81" s="348"/>
      <c r="Z81" s="38"/>
      <c r="AA81" s="21"/>
      <c r="AB81" s="362"/>
      <c r="AC81" s="359"/>
      <c r="AD81" s="359"/>
      <c r="AE81" s="359"/>
      <c r="AF81" s="359"/>
      <c r="AG81" s="359"/>
      <c r="AH81" s="359"/>
      <c r="AI81" s="359"/>
      <c r="AJ81" s="359"/>
      <c r="AK81" s="359"/>
      <c r="AL81" s="359"/>
      <c r="AM81" s="359"/>
      <c r="AN81" s="359"/>
      <c r="AO81" s="351"/>
      <c r="AP81" s="351"/>
      <c r="AQ81" s="351"/>
      <c r="AR81" s="351"/>
      <c r="AS81" s="351"/>
      <c r="AT81" s="351"/>
      <c r="AU81" s="351"/>
    </row>
    <row r="82" spans="1:47" ht="15.75" customHeight="1">
      <c r="A82" s="44" t="s">
        <v>218</v>
      </c>
      <c r="B82" s="400" t="s">
        <v>464</v>
      </c>
      <c r="C82" s="242">
        <v>5.4</v>
      </c>
      <c r="D82" s="243">
        <v>2.2000000000000002</v>
      </c>
      <c r="E82" s="244">
        <v>1.5</v>
      </c>
      <c r="F82" s="232">
        <v>0</v>
      </c>
      <c r="G82" s="232">
        <v>0</v>
      </c>
      <c r="H82" s="245">
        <v>2.8</v>
      </c>
      <c r="I82" s="52">
        <v>719.1</v>
      </c>
      <c r="J82" s="415" t="s">
        <v>55</v>
      </c>
      <c r="K82" s="416"/>
      <c r="L82" s="345"/>
      <c r="M82" s="410" t="s">
        <v>266</v>
      </c>
      <c r="N82" s="411"/>
      <c r="O82" s="345"/>
      <c r="P82" s="414" t="s">
        <v>438</v>
      </c>
      <c r="Q82" s="411"/>
      <c r="R82" s="345"/>
      <c r="S82" s="234" t="s">
        <v>36</v>
      </c>
      <c r="T82" s="234"/>
      <c r="U82" s="345"/>
      <c r="V82" s="410" t="s">
        <v>265</v>
      </c>
      <c r="W82" s="411"/>
      <c r="X82" s="345"/>
      <c r="Y82" s="347" t="s">
        <v>28</v>
      </c>
      <c r="Z82" s="42"/>
      <c r="AA82" s="21"/>
      <c r="AB82" s="360" t="str">
        <f t="shared" ref="AB82" si="125">A82</f>
        <v>Q2</v>
      </c>
      <c r="AC82" s="358" t="str">
        <f>J82</f>
        <v>糙米飯</v>
      </c>
      <c r="AD82" s="358" t="str">
        <f>J83&amp;" "&amp;J84&amp;" "&amp;J85&amp;" "&amp;J86&amp;" "&amp;J87&amp;" "&amp;J88</f>
        <v xml:space="preserve">米 糙米    </v>
      </c>
      <c r="AE82" s="358" t="str">
        <f>M82</f>
        <v>瓜仔雞</v>
      </c>
      <c r="AF82" s="358" t="str">
        <f>M83&amp;" "&amp;M84&amp;" "&amp;M85&amp;" "&amp;M86&amp;" "&amp;M87&amp;" "&amp;M88</f>
        <v xml:space="preserve">肉雞 醃漬花胡瓜 胡蘿蔔 大蒜  </v>
      </c>
      <c r="AG82" s="358" t="str">
        <f>P82</f>
        <v>沙茶凍腐</v>
      </c>
      <c r="AH82" s="358" t="str">
        <f>P83&amp;" "&amp;P84&amp;" "&amp;P85&amp;" "&amp;P86&amp;" "&amp;P87&amp;" "&amp;P88</f>
        <v xml:space="preserve">凍豆腐 白蘿蔔 胡蘿蔔 大蒜 沙茶醬 </v>
      </c>
      <c r="AI82" s="358" t="str">
        <f>S82</f>
        <v>時蔬</v>
      </c>
      <c r="AJ82" s="358" t="str">
        <f>S83&amp;" "&amp;S84&amp;" "&amp;S85&amp;" "&amp;S86&amp;" "&amp;S87&amp;" "&amp;S88</f>
        <v xml:space="preserve">時蔬 大蒜    </v>
      </c>
      <c r="AK82" s="358" t="str">
        <f>V82</f>
        <v>紫菜蛋花湯</v>
      </c>
      <c r="AL82" s="358" t="str">
        <f>V83&amp;" "&amp;V84&amp;" "&amp;V85&amp;" "&amp;V86&amp;" "&amp;V87&amp;" "&amp;V88</f>
        <v xml:space="preserve">紫菜 雞蛋 薑   </v>
      </c>
      <c r="AM82" s="359" t="str">
        <f>Y82</f>
        <v>點心</v>
      </c>
      <c r="AN82" s="359">
        <f>Z82</f>
        <v>0</v>
      </c>
      <c r="AO82" s="350">
        <f t="shared" ref="AO82" si="126">C82</f>
        <v>5.4</v>
      </c>
      <c r="AP82" s="350">
        <f t="shared" ref="AP82" si="127">H82</f>
        <v>2.8</v>
      </c>
      <c r="AQ82" s="350">
        <f t="shared" ref="AQ82" si="128">E82</f>
        <v>1.5</v>
      </c>
      <c r="AR82" s="350">
        <f t="shared" ref="AR82" si="129">D82</f>
        <v>2.2000000000000002</v>
      </c>
      <c r="AS82" s="350">
        <f t="shared" ref="AS82:AT82" si="130">F82</f>
        <v>0</v>
      </c>
      <c r="AT82" s="350">
        <f t="shared" si="130"/>
        <v>0</v>
      </c>
      <c r="AU82" s="350">
        <f t="shared" ref="AU82" si="131">I82</f>
        <v>719.1</v>
      </c>
    </row>
    <row r="83" spans="1:47" ht="15.75" customHeight="1">
      <c r="A83" s="44"/>
      <c r="B83" s="229"/>
      <c r="C83" s="39"/>
      <c r="D83" s="39"/>
      <c r="E83" s="231"/>
      <c r="F83" s="39"/>
      <c r="G83" s="39"/>
      <c r="H83" s="233"/>
      <c r="I83" s="40"/>
      <c r="J83" s="235" t="s">
        <v>38</v>
      </c>
      <c r="K83" s="45">
        <v>7</v>
      </c>
      <c r="L83" s="346" t="str">
        <f t="shared" ref="L83" si="132">IF(K83,"公斤","")</f>
        <v>公斤</v>
      </c>
      <c r="M83" s="45" t="s">
        <v>74</v>
      </c>
      <c r="N83" s="45">
        <v>9</v>
      </c>
      <c r="O83" s="346" t="str">
        <f t="shared" ref="O83" si="133">IF(N83,"公斤","")</f>
        <v>公斤</v>
      </c>
      <c r="P83" s="45" t="s">
        <v>59</v>
      </c>
      <c r="Q83" s="45">
        <v>3</v>
      </c>
      <c r="R83" s="346" t="str">
        <f t="shared" ref="R83" si="134">IF(Q83,"公斤","")</f>
        <v>公斤</v>
      </c>
      <c r="S83" s="43" t="s">
        <v>36</v>
      </c>
      <c r="T83" s="43">
        <v>7</v>
      </c>
      <c r="U83" s="346" t="str">
        <f t="shared" ref="U83" si="135">IF(T83,"公斤","")</f>
        <v>公斤</v>
      </c>
      <c r="V83" s="45" t="s">
        <v>90</v>
      </c>
      <c r="W83" s="45">
        <v>0.4</v>
      </c>
      <c r="X83" s="346" t="str">
        <f t="shared" ref="X83" si="136">IF(W83,"公斤","")</f>
        <v>公斤</v>
      </c>
      <c r="Y83" s="28" t="s">
        <v>28</v>
      </c>
      <c r="Z83" s="43"/>
      <c r="AA83" s="21"/>
      <c r="AB83" s="361"/>
      <c r="AC83" s="359"/>
      <c r="AD83" s="359"/>
      <c r="AE83" s="359"/>
      <c r="AF83" s="359"/>
      <c r="AG83" s="359"/>
      <c r="AH83" s="359"/>
      <c r="AI83" s="359"/>
      <c r="AJ83" s="359"/>
      <c r="AK83" s="359"/>
      <c r="AL83" s="359"/>
      <c r="AM83" s="359"/>
      <c r="AN83" s="359"/>
      <c r="AO83" s="351"/>
      <c r="AP83" s="351"/>
      <c r="AQ83" s="351"/>
      <c r="AR83" s="351"/>
      <c r="AS83" s="351"/>
      <c r="AT83" s="351"/>
      <c r="AU83" s="351"/>
    </row>
    <row r="84" spans="1:47" ht="15.75" customHeight="1">
      <c r="A84" s="44"/>
      <c r="B84" s="229"/>
      <c r="C84" s="230"/>
      <c r="D84" s="39"/>
      <c r="E84" s="231"/>
      <c r="F84" s="39"/>
      <c r="G84" s="39"/>
      <c r="H84" s="236"/>
      <c r="I84" s="40"/>
      <c r="J84" s="235" t="s">
        <v>60</v>
      </c>
      <c r="K84" s="45">
        <v>3</v>
      </c>
      <c r="L84" s="346" t="str">
        <f t="shared" si="60"/>
        <v>公斤</v>
      </c>
      <c r="M84" s="45" t="s">
        <v>44</v>
      </c>
      <c r="N84" s="45">
        <v>2.5</v>
      </c>
      <c r="O84" s="346" t="str">
        <f t="shared" si="61"/>
        <v>公斤</v>
      </c>
      <c r="P84" s="45" t="s">
        <v>53</v>
      </c>
      <c r="Q84" s="45">
        <v>2</v>
      </c>
      <c r="R84" s="346" t="str">
        <f t="shared" si="62"/>
        <v>公斤</v>
      </c>
      <c r="S84" s="45" t="s">
        <v>46</v>
      </c>
      <c r="T84" s="45">
        <v>0.05</v>
      </c>
      <c r="U84" s="346" t="str">
        <f t="shared" si="63"/>
        <v>公斤</v>
      </c>
      <c r="V84" s="45" t="s">
        <v>58</v>
      </c>
      <c r="W84" s="45">
        <v>0.6</v>
      </c>
      <c r="X84" s="346" t="str">
        <f t="shared" si="64"/>
        <v>公斤</v>
      </c>
      <c r="Y84" s="92"/>
      <c r="Z84" s="43"/>
      <c r="AA84" s="21"/>
      <c r="AB84" s="361"/>
      <c r="AC84" s="359"/>
      <c r="AD84" s="359"/>
      <c r="AE84" s="359"/>
      <c r="AF84" s="359"/>
      <c r="AG84" s="359"/>
      <c r="AH84" s="359"/>
      <c r="AI84" s="359"/>
      <c r="AJ84" s="359"/>
      <c r="AK84" s="359"/>
      <c r="AL84" s="359"/>
      <c r="AM84" s="359"/>
      <c r="AN84" s="359"/>
      <c r="AO84" s="351"/>
      <c r="AP84" s="351"/>
      <c r="AQ84" s="351"/>
      <c r="AR84" s="351"/>
      <c r="AS84" s="351"/>
      <c r="AT84" s="351"/>
      <c r="AU84" s="351"/>
    </row>
    <row r="85" spans="1:47" ht="15.75" customHeight="1">
      <c r="A85" s="44"/>
      <c r="B85" s="229"/>
      <c r="C85" s="39"/>
      <c r="D85" s="39"/>
      <c r="E85" s="231"/>
      <c r="F85" s="39"/>
      <c r="G85" s="39"/>
      <c r="H85" s="233"/>
      <c r="I85" s="40"/>
      <c r="J85" s="235"/>
      <c r="K85" s="45"/>
      <c r="L85" s="346" t="str">
        <f t="shared" si="60"/>
        <v/>
      </c>
      <c r="M85" s="45" t="s">
        <v>49</v>
      </c>
      <c r="N85" s="45">
        <v>1</v>
      </c>
      <c r="O85" s="346" t="str">
        <f t="shared" si="61"/>
        <v>公斤</v>
      </c>
      <c r="P85" s="45" t="s">
        <v>49</v>
      </c>
      <c r="Q85" s="45">
        <v>0.5</v>
      </c>
      <c r="R85" s="346" t="str">
        <f t="shared" si="62"/>
        <v>公斤</v>
      </c>
      <c r="S85" s="43"/>
      <c r="T85" s="43"/>
      <c r="U85" s="346" t="str">
        <f t="shared" si="63"/>
        <v/>
      </c>
      <c r="V85" s="45" t="s">
        <v>50</v>
      </c>
      <c r="W85" s="45">
        <v>0.05</v>
      </c>
      <c r="X85" s="346" t="str">
        <f t="shared" si="64"/>
        <v>公斤</v>
      </c>
      <c r="Y85" s="92"/>
      <c r="Z85" s="43"/>
      <c r="AA85" s="21"/>
      <c r="AB85" s="361"/>
      <c r="AC85" s="359"/>
      <c r="AD85" s="359"/>
      <c r="AE85" s="359"/>
      <c r="AF85" s="359"/>
      <c r="AG85" s="359"/>
      <c r="AH85" s="359"/>
      <c r="AI85" s="359"/>
      <c r="AJ85" s="359"/>
      <c r="AK85" s="359"/>
      <c r="AL85" s="359"/>
      <c r="AM85" s="359"/>
      <c r="AN85" s="359"/>
      <c r="AO85" s="351"/>
      <c r="AP85" s="351"/>
      <c r="AQ85" s="351"/>
      <c r="AR85" s="351"/>
      <c r="AS85" s="351"/>
      <c r="AT85" s="351"/>
      <c r="AU85" s="351"/>
    </row>
    <row r="86" spans="1:47" ht="15.75" customHeight="1">
      <c r="A86" s="44"/>
      <c r="B86" s="229"/>
      <c r="C86" s="39"/>
      <c r="D86" s="39"/>
      <c r="E86" s="231"/>
      <c r="F86" s="39"/>
      <c r="G86" s="39"/>
      <c r="H86" s="233"/>
      <c r="I86" s="40"/>
      <c r="J86" s="235"/>
      <c r="K86" s="45"/>
      <c r="L86" s="346" t="str">
        <f t="shared" si="60"/>
        <v/>
      </c>
      <c r="M86" s="45" t="s">
        <v>46</v>
      </c>
      <c r="N86" s="45">
        <v>0.05</v>
      </c>
      <c r="O86" s="346" t="str">
        <f t="shared" si="61"/>
        <v>公斤</v>
      </c>
      <c r="P86" s="45" t="s">
        <v>46</v>
      </c>
      <c r="Q86" s="45">
        <v>0.05</v>
      </c>
      <c r="R86" s="346" t="str">
        <f t="shared" si="62"/>
        <v>公斤</v>
      </c>
      <c r="S86" s="43"/>
      <c r="T86" s="43"/>
      <c r="U86" s="346" t="str">
        <f t="shared" si="63"/>
        <v/>
      </c>
      <c r="V86" s="45"/>
      <c r="W86" s="45"/>
      <c r="X86" s="346" t="str">
        <f t="shared" si="64"/>
        <v/>
      </c>
      <c r="Y86" s="92"/>
      <c r="Z86" s="43"/>
      <c r="AA86" s="21"/>
      <c r="AB86" s="361"/>
      <c r="AC86" s="359"/>
      <c r="AD86" s="359"/>
      <c r="AE86" s="359"/>
      <c r="AF86" s="359"/>
      <c r="AG86" s="359"/>
      <c r="AH86" s="359"/>
      <c r="AI86" s="359"/>
      <c r="AJ86" s="359"/>
      <c r="AK86" s="359"/>
      <c r="AL86" s="359"/>
      <c r="AM86" s="359"/>
      <c r="AN86" s="359"/>
      <c r="AO86" s="351"/>
      <c r="AP86" s="351"/>
      <c r="AQ86" s="351"/>
      <c r="AR86" s="351"/>
      <c r="AS86" s="351"/>
      <c r="AT86" s="351"/>
      <c r="AU86" s="351"/>
    </row>
    <row r="87" spans="1:47" ht="15.75" customHeight="1">
      <c r="A87" s="44"/>
      <c r="B87" s="229"/>
      <c r="C87" s="39"/>
      <c r="D87" s="39"/>
      <c r="E87" s="231"/>
      <c r="F87" s="39"/>
      <c r="G87" s="39"/>
      <c r="H87" s="233"/>
      <c r="I87" s="40"/>
      <c r="J87" s="235"/>
      <c r="K87" s="45"/>
      <c r="L87" s="346" t="str">
        <f t="shared" si="60"/>
        <v/>
      </c>
      <c r="M87" s="45"/>
      <c r="N87" s="45"/>
      <c r="O87" s="346" t="str">
        <f t="shared" si="61"/>
        <v/>
      </c>
      <c r="P87" s="319" t="s">
        <v>402</v>
      </c>
      <c r="Q87" s="45"/>
      <c r="R87" s="346" t="str">
        <f t="shared" si="62"/>
        <v/>
      </c>
      <c r="S87" s="43"/>
      <c r="T87" s="43"/>
      <c r="U87" s="346" t="str">
        <f t="shared" si="63"/>
        <v/>
      </c>
      <c r="V87" s="45"/>
      <c r="W87" s="45"/>
      <c r="X87" s="346" t="str">
        <f t="shared" si="64"/>
        <v/>
      </c>
      <c r="Y87" s="92"/>
      <c r="Z87" s="43"/>
      <c r="AA87" s="21"/>
      <c r="AB87" s="361"/>
      <c r="AC87" s="359"/>
      <c r="AD87" s="359"/>
      <c r="AE87" s="359"/>
      <c r="AF87" s="359"/>
      <c r="AG87" s="359"/>
      <c r="AH87" s="359"/>
      <c r="AI87" s="359"/>
      <c r="AJ87" s="359"/>
      <c r="AK87" s="359"/>
      <c r="AL87" s="359"/>
      <c r="AM87" s="359"/>
      <c r="AN87" s="359"/>
      <c r="AO87" s="351"/>
      <c r="AP87" s="351"/>
      <c r="AQ87" s="351"/>
      <c r="AR87" s="351"/>
      <c r="AS87" s="351"/>
      <c r="AT87" s="351"/>
      <c r="AU87" s="351"/>
    </row>
    <row r="88" spans="1:47" ht="15.75" customHeight="1" thickBot="1">
      <c r="A88" s="44"/>
      <c r="B88" s="56"/>
      <c r="C88" s="48"/>
      <c r="D88" s="48"/>
      <c r="E88" s="248"/>
      <c r="F88" s="48"/>
      <c r="G88" s="48"/>
      <c r="H88" s="249"/>
      <c r="I88" s="57"/>
      <c r="J88" s="251"/>
      <c r="K88" s="240"/>
      <c r="L88" s="346" t="str">
        <f t="shared" si="60"/>
        <v/>
      </c>
      <c r="M88" s="240"/>
      <c r="N88" s="240"/>
      <c r="O88" s="346" t="str">
        <f t="shared" si="61"/>
        <v/>
      </c>
      <c r="P88" s="49"/>
      <c r="Q88" s="49"/>
      <c r="R88" s="346" t="str">
        <f t="shared" si="62"/>
        <v/>
      </c>
      <c r="S88" s="239"/>
      <c r="T88" s="239"/>
      <c r="U88" s="346" t="str">
        <f t="shared" si="63"/>
        <v/>
      </c>
      <c r="V88" s="240"/>
      <c r="W88" s="240"/>
      <c r="X88" s="346" t="str">
        <f t="shared" si="64"/>
        <v/>
      </c>
      <c r="Y88" s="348"/>
      <c r="Z88" s="51"/>
      <c r="AA88" s="21"/>
      <c r="AB88" s="362"/>
      <c r="AC88" s="359"/>
      <c r="AD88" s="359"/>
      <c r="AE88" s="359"/>
      <c r="AF88" s="359"/>
      <c r="AG88" s="359"/>
      <c r="AH88" s="359"/>
      <c r="AI88" s="359"/>
      <c r="AJ88" s="359"/>
      <c r="AK88" s="359"/>
      <c r="AL88" s="359"/>
      <c r="AM88" s="359"/>
      <c r="AN88" s="359"/>
      <c r="AO88" s="351"/>
      <c r="AP88" s="351"/>
      <c r="AQ88" s="351"/>
      <c r="AR88" s="351"/>
      <c r="AS88" s="351"/>
      <c r="AT88" s="351"/>
      <c r="AU88" s="351"/>
    </row>
    <row r="89" spans="1:47" ht="15.75" customHeight="1">
      <c r="A89" s="228" t="s">
        <v>219</v>
      </c>
      <c r="B89" s="400" t="s">
        <v>464</v>
      </c>
      <c r="C89" s="230">
        <v>5.0999999999999996</v>
      </c>
      <c r="D89" s="39">
        <v>1.8</v>
      </c>
      <c r="E89" s="231">
        <v>1.3</v>
      </c>
      <c r="F89" s="232">
        <v>0</v>
      </c>
      <c r="G89" s="232">
        <v>0</v>
      </c>
      <c r="H89" s="233">
        <v>2.4</v>
      </c>
      <c r="I89" s="40">
        <v>647.4</v>
      </c>
      <c r="J89" s="419" t="s">
        <v>425</v>
      </c>
      <c r="K89" s="411"/>
      <c r="L89" s="345"/>
      <c r="M89" s="445" t="s">
        <v>298</v>
      </c>
      <c r="N89" s="423"/>
      <c r="O89" s="345"/>
      <c r="P89" s="419" t="s">
        <v>427</v>
      </c>
      <c r="Q89" s="411"/>
      <c r="R89" s="345"/>
      <c r="S89" s="234" t="s">
        <v>36</v>
      </c>
      <c r="T89" s="234"/>
      <c r="U89" s="345"/>
      <c r="V89" s="414" t="s">
        <v>423</v>
      </c>
      <c r="W89" s="411"/>
      <c r="X89" s="345"/>
      <c r="Y89" s="347" t="s">
        <v>28</v>
      </c>
      <c r="Z89" s="20"/>
      <c r="AA89" s="21"/>
      <c r="AB89" s="360" t="str">
        <f t="shared" ref="AB89" si="137">A89</f>
        <v>Q3</v>
      </c>
      <c r="AC89" s="358" t="str">
        <f>J89</f>
        <v>炊飯特餐</v>
      </c>
      <c r="AD89" s="358" t="str">
        <f>J90&amp;" "&amp;J91&amp;" "&amp;J92&amp;" "&amp;J93&amp;" "&amp;J94&amp;" "&amp;J95</f>
        <v xml:space="preserve">米 糙米 紅藜   </v>
      </c>
      <c r="AE89" s="358" t="str">
        <f>M89</f>
        <v>炸雞塊</v>
      </c>
      <c r="AF89" s="358" t="str">
        <f>M90&amp;" "&amp;M91&amp;" "&amp;M92&amp;" "&amp;M93&amp;" "&amp;M94&amp;" "&amp;M95</f>
        <v xml:space="preserve">冷凍雞塊     </v>
      </c>
      <c r="AG89" s="358" t="str">
        <f>P89</f>
        <v>炊飯配料</v>
      </c>
      <c r="AH89" s="358" t="str">
        <f>P90&amp;" "&amp;P91&amp;" "&amp;P92&amp;" "&amp;P93&amp;" "&amp;P94&amp;" "&amp;P95</f>
        <v xml:space="preserve">肉雞 鴻喜菇 胡蘿蔔 冷凍玉米粒 冷凍毛豆仁 </v>
      </c>
      <c r="AI89" s="358" t="str">
        <f>S89</f>
        <v>時蔬</v>
      </c>
      <c r="AJ89" s="358" t="str">
        <f>S90&amp;" "&amp;S91&amp;" "&amp;S92&amp;" "&amp;S93&amp;" "&amp;S94&amp;" "&amp;S95</f>
        <v xml:space="preserve">時蔬 大蒜    </v>
      </c>
      <c r="AK89" s="358" t="str">
        <f>V89</f>
        <v>蘿蔔湯</v>
      </c>
      <c r="AL89" s="358" t="str">
        <f>V90&amp;" "&amp;V91&amp;" "&amp;V92&amp;" "&amp;V93&amp;" "&amp;V94&amp;" "&amp;V95</f>
        <v xml:space="preserve">大骨 芹菜 白蘿蔔 胡蘿蔔  </v>
      </c>
      <c r="AM89" s="359" t="str">
        <f>Y89</f>
        <v>點心</v>
      </c>
      <c r="AN89" s="359">
        <f>Z89</f>
        <v>0</v>
      </c>
      <c r="AO89" s="350">
        <f t="shared" ref="AO89" si="138">C89</f>
        <v>5.0999999999999996</v>
      </c>
      <c r="AP89" s="350">
        <f t="shared" ref="AP89" si="139">H89</f>
        <v>2.4</v>
      </c>
      <c r="AQ89" s="350">
        <f t="shared" ref="AQ89" si="140">E89</f>
        <v>1.3</v>
      </c>
      <c r="AR89" s="350">
        <f t="shared" ref="AR89" si="141">D89</f>
        <v>1.8</v>
      </c>
      <c r="AS89" s="350">
        <f t="shared" ref="AS89:AT89" si="142">F89</f>
        <v>0</v>
      </c>
      <c r="AT89" s="350">
        <f t="shared" si="142"/>
        <v>0</v>
      </c>
      <c r="AU89" s="350">
        <f t="shared" ref="AU89" si="143">I89</f>
        <v>647.4</v>
      </c>
    </row>
    <row r="90" spans="1:47" ht="15.75" customHeight="1">
      <c r="A90" s="44"/>
      <c r="B90" s="229"/>
      <c r="C90" s="39"/>
      <c r="D90" s="39"/>
      <c r="E90" s="231"/>
      <c r="F90" s="39"/>
      <c r="G90" s="39"/>
      <c r="H90" s="233"/>
      <c r="I90" s="40"/>
      <c r="J90" s="235" t="s">
        <v>38</v>
      </c>
      <c r="K90" s="45">
        <v>7</v>
      </c>
      <c r="L90" s="346" t="str">
        <f t="shared" ref="L90:L137" si="144">IF(K90,"公斤","")</f>
        <v>公斤</v>
      </c>
      <c r="M90" s="45" t="s">
        <v>127</v>
      </c>
      <c r="N90" s="45">
        <v>5</v>
      </c>
      <c r="O90" s="346" t="str">
        <f t="shared" ref="O90:O137" si="145">IF(N90,"公斤","")</f>
        <v>公斤</v>
      </c>
      <c r="P90" s="319" t="s">
        <v>358</v>
      </c>
      <c r="Q90" s="45">
        <v>4.5</v>
      </c>
      <c r="R90" s="346" t="str">
        <f t="shared" ref="R90:R137" si="146">IF(Q90,"公斤","")</f>
        <v>公斤</v>
      </c>
      <c r="S90" s="43" t="s">
        <v>36</v>
      </c>
      <c r="T90" s="43">
        <v>7</v>
      </c>
      <c r="U90" s="346" t="str">
        <f t="shared" ref="U90:U137" si="147">IF(T90,"公斤","")</f>
        <v>公斤</v>
      </c>
      <c r="V90" s="45" t="s">
        <v>64</v>
      </c>
      <c r="W90" s="45">
        <v>1</v>
      </c>
      <c r="X90" s="346" t="str">
        <f t="shared" ref="X90:X137" si="148">IF(W90,"公斤","")</f>
        <v>公斤</v>
      </c>
      <c r="Y90" s="28" t="s">
        <v>28</v>
      </c>
      <c r="Z90" s="29"/>
      <c r="AA90" s="21"/>
      <c r="AB90" s="361"/>
      <c r="AC90" s="359"/>
      <c r="AD90" s="359"/>
      <c r="AE90" s="359"/>
      <c r="AF90" s="359"/>
      <c r="AG90" s="359"/>
      <c r="AH90" s="359"/>
      <c r="AI90" s="359"/>
      <c r="AJ90" s="359"/>
      <c r="AK90" s="359"/>
      <c r="AL90" s="359"/>
      <c r="AM90" s="359"/>
      <c r="AN90" s="359"/>
      <c r="AO90" s="351"/>
      <c r="AP90" s="351"/>
      <c r="AQ90" s="351"/>
      <c r="AR90" s="351"/>
      <c r="AS90" s="351"/>
      <c r="AT90" s="351"/>
      <c r="AU90" s="351"/>
    </row>
    <row r="91" spans="1:47" ht="15.75" customHeight="1">
      <c r="A91" s="44"/>
      <c r="B91" s="229"/>
      <c r="C91" s="230"/>
      <c r="D91" s="39"/>
      <c r="E91" s="231"/>
      <c r="F91" s="39"/>
      <c r="G91" s="39"/>
      <c r="H91" s="236"/>
      <c r="I91" s="40"/>
      <c r="J91" s="235" t="s">
        <v>60</v>
      </c>
      <c r="K91" s="45">
        <v>3</v>
      </c>
      <c r="L91" s="346" t="str">
        <f t="shared" si="144"/>
        <v>公斤</v>
      </c>
      <c r="M91" s="256"/>
      <c r="N91" s="45"/>
      <c r="O91" s="346" t="str">
        <f t="shared" si="145"/>
        <v/>
      </c>
      <c r="P91" s="313" t="s">
        <v>419</v>
      </c>
      <c r="Q91" s="45">
        <v>1.5</v>
      </c>
      <c r="R91" s="346" t="str">
        <f t="shared" si="146"/>
        <v>公斤</v>
      </c>
      <c r="S91" s="45" t="s">
        <v>46</v>
      </c>
      <c r="T91" s="45">
        <v>0.05</v>
      </c>
      <c r="U91" s="346" t="str">
        <f t="shared" si="147"/>
        <v>公斤</v>
      </c>
      <c r="V91" s="313" t="s">
        <v>421</v>
      </c>
      <c r="W91" s="45">
        <v>0.05</v>
      </c>
      <c r="X91" s="346" t="str">
        <f t="shared" si="148"/>
        <v>公斤</v>
      </c>
      <c r="Y91" s="92"/>
      <c r="Z91" s="29"/>
      <c r="AA91" s="21"/>
      <c r="AB91" s="361"/>
      <c r="AC91" s="359"/>
      <c r="AD91" s="359"/>
      <c r="AE91" s="359"/>
      <c r="AF91" s="359"/>
      <c r="AG91" s="359"/>
      <c r="AH91" s="359"/>
      <c r="AI91" s="359"/>
      <c r="AJ91" s="359"/>
      <c r="AK91" s="359"/>
      <c r="AL91" s="359"/>
      <c r="AM91" s="359"/>
      <c r="AN91" s="359"/>
      <c r="AO91" s="351"/>
      <c r="AP91" s="351"/>
      <c r="AQ91" s="351"/>
      <c r="AR91" s="351"/>
      <c r="AS91" s="351"/>
      <c r="AT91" s="351"/>
      <c r="AU91" s="351"/>
    </row>
    <row r="92" spans="1:47" ht="15.75" customHeight="1">
      <c r="A92" s="44"/>
      <c r="B92" s="229"/>
      <c r="C92" s="39"/>
      <c r="D92" s="39"/>
      <c r="E92" s="231"/>
      <c r="F92" s="39"/>
      <c r="G92" s="39"/>
      <c r="H92" s="233"/>
      <c r="I92" s="40"/>
      <c r="J92" s="235" t="s">
        <v>103</v>
      </c>
      <c r="K92" s="45">
        <v>0.2</v>
      </c>
      <c r="L92" s="346" t="str">
        <f t="shared" si="144"/>
        <v>公斤</v>
      </c>
      <c r="M92" s="45"/>
      <c r="N92" s="45"/>
      <c r="O92" s="346" t="str">
        <f t="shared" si="145"/>
        <v/>
      </c>
      <c r="P92" s="45" t="s">
        <v>49</v>
      </c>
      <c r="Q92" s="45">
        <v>0.5</v>
      </c>
      <c r="R92" s="346" t="str">
        <f t="shared" si="146"/>
        <v>公斤</v>
      </c>
      <c r="S92" s="43"/>
      <c r="T92" s="43"/>
      <c r="U92" s="346" t="str">
        <f t="shared" si="147"/>
        <v/>
      </c>
      <c r="V92" s="313" t="s">
        <v>422</v>
      </c>
      <c r="W92" s="45">
        <v>3.5</v>
      </c>
      <c r="X92" s="346" t="str">
        <f t="shared" si="148"/>
        <v>公斤</v>
      </c>
      <c r="Y92" s="92"/>
      <c r="Z92" s="29"/>
      <c r="AA92" s="21"/>
      <c r="AB92" s="361"/>
      <c r="AC92" s="359"/>
      <c r="AD92" s="359"/>
      <c r="AE92" s="359"/>
      <c r="AF92" s="359"/>
      <c r="AG92" s="359"/>
      <c r="AH92" s="359"/>
      <c r="AI92" s="359"/>
      <c r="AJ92" s="359"/>
      <c r="AK92" s="359"/>
      <c r="AL92" s="359"/>
      <c r="AM92" s="359"/>
      <c r="AN92" s="359"/>
      <c r="AO92" s="351"/>
      <c r="AP92" s="351"/>
      <c r="AQ92" s="351"/>
      <c r="AR92" s="351"/>
      <c r="AS92" s="351"/>
      <c r="AT92" s="351"/>
      <c r="AU92" s="351"/>
    </row>
    <row r="93" spans="1:47" ht="15.75" customHeight="1">
      <c r="A93" s="44"/>
      <c r="B93" s="229"/>
      <c r="C93" s="39"/>
      <c r="D93" s="39"/>
      <c r="E93" s="231"/>
      <c r="F93" s="39"/>
      <c r="G93" s="39"/>
      <c r="H93" s="233"/>
      <c r="I93" s="40"/>
      <c r="J93" s="235"/>
      <c r="K93" s="45"/>
      <c r="L93" s="346" t="str">
        <f t="shared" si="144"/>
        <v/>
      </c>
      <c r="M93" s="45"/>
      <c r="N93" s="45"/>
      <c r="O93" s="346" t="str">
        <f t="shared" si="145"/>
        <v/>
      </c>
      <c r="P93" s="45" t="s">
        <v>75</v>
      </c>
      <c r="Q93" s="45">
        <v>0.7</v>
      </c>
      <c r="R93" s="346" t="str">
        <f t="shared" si="146"/>
        <v>公斤</v>
      </c>
      <c r="S93" s="43"/>
      <c r="T93" s="43"/>
      <c r="U93" s="346" t="str">
        <f t="shared" si="147"/>
        <v/>
      </c>
      <c r="V93" s="45" t="s">
        <v>49</v>
      </c>
      <c r="W93" s="45">
        <v>0.5</v>
      </c>
      <c r="X93" s="346" t="str">
        <f t="shared" si="148"/>
        <v>公斤</v>
      </c>
      <c r="Y93" s="92"/>
      <c r="Z93" s="29"/>
      <c r="AA93" s="21"/>
      <c r="AB93" s="361"/>
      <c r="AC93" s="359"/>
      <c r="AD93" s="359"/>
      <c r="AE93" s="359"/>
      <c r="AF93" s="359"/>
      <c r="AG93" s="359"/>
      <c r="AH93" s="359"/>
      <c r="AI93" s="359"/>
      <c r="AJ93" s="359"/>
      <c r="AK93" s="359"/>
      <c r="AL93" s="359"/>
      <c r="AM93" s="359"/>
      <c r="AN93" s="359"/>
      <c r="AO93" s="351"/>
      <c r="AP93" s="351"/>
      <c r="AQ93" s="351"/>
      <c r="AR93" s="351"/>
      <c r="AS93" s="351"/>
      <c r="AT93" s="351"/>
      <c r="AU93" s="351"/>
    </row>
    <row r="94" spans="1:47" ht="15.75" customHeight="1">
      <c r="A94" s="44"/>
      <c r="B94" s="229"/>
      <c r="C94" s="39"/>
      <c r="D94" s="39"/>
      <c r="E94" s="231"/>
      <c r="F94" s="39"/>
      <c r="G94" s="39"/>
      <c r="H94" s="233"/>
      <c r="I94" s="40"/>
      <c r="J94" s="235"/>
      <c r="K94" s="45"/>
      <c r="L94" s="346" t="str">
        <f t="shared" si="144"/>
        <v/>
      </c>
      <c r="M94" s="45"/>
      <c r="N94" s="45"/>
      <c r="O94" s="346" t="str">
        <f t="shared" si="145"/>
        <v/>
      </c>
      <c r="P94" s="45" t="s">
        <v>98</v>
      </c>
      <c r="Q94" s="45">
        <v>0.5</v>
      </c>
      <c r="R94" s="346" t="str">
        <f t="shared" si="146"/>
        <v>公斤</v>
      </c>
      <c r="S94" s="43"/>
      <c r="T94" s="43"/>
      <c r="U94" s="346" t="str">
        <f t="shared" si="147"/>
        <v/>
      </c>
      <c r="V94" s="45"/>
      <c r="W94" s="45"/>
      <c r="X94" s="346" t="str">
        <f t="shared" si="148"/>
        <v/>
      </c>
      <c r="Y94" s="92"/>
      <c r="Z94" s="29"/>
      <c r="AA94" s="21"/>
      <c r="AB94" s="361"/>
      <c r="AC94" s="359"/>
      <c r="AD94" s="359"/>
      <c r="AE94" s="359"/>
      <c r="AF94" s="359"/>
      <c r="AG94" s="359"/>
      <c r="AH94" s="359"/>
      <c r="AI94" s="359"/>
      <c r="AJ94" s="359"/>
      <c r="AK94" s="359"/>
      <c r="AL94" s="359"/>
      <c r="AM94" s="359"/>
      <c r="AN94" s="359"/>
      <c r="AO94" s="351"/>
      <c r="AP94" s="351"/>
      <c r="AQ94" s="351"/>
      <c r="AR94" s="351"/>
      <c r="AS94" s="351"/>
      <c r="AT94" s="351"/>
      <c r="AU94" s="351"/>
    </row>
    <row r="95" spans="1:47" ht="15.75" customHeight="1" thickBot="1">
      <c r="A95" s="47"/>
      <c r="B95" s="56"/>
      <c r="C95" s="39"/>
      <c r="D95" s="39"/>
      <c r="E95" s="231"/>
      <c r="F95" s="48"/>
      <c r="G95" s="48"/>
      <c r="H95" s="233"/>
      <c r="I95" s="40"/>
      <c r="J95" s="251"/>
      <c r="K95" s="240"/>
      <c r="L95" s="346" t="str">
        <f t="shared" si="144"/>
        <v/>
      </c>
      <c r="M95" s="240"/>
      <c r="N95" s="240"/>
      <c r="O95" s="346" t="str">
        <f t="shared" si="145"/>
        <v/>
      </c>
      <c r="P95" s="335"/>
      <c r="Q95" s="240"/>
      <c r="R95" s="346" t="str">
        <f t="shared" si="146"/>
        <v/>
      </c>
      <c r="S95" s="239"/>
      <c r="T95" s="239"/>
      <c r="U95" s="346" t="str">
        <f t="shared" si="147"/>
        <v/>
      </c>
      <c r="V95" s="49"/>
      <c r="W95" s="49"/>
      <c r="X95" s="346" t="str">
        <f t="shared" si="148"/>
        <v/>
      </c>
      <c r="Y95" s="348"/>
      <c r="Z95" s="38"/>
      <c r="AA95" s="21"/>
      <c r="AB95" s="362"/>
      <c r="AC95" s="359"/>
      <c r="AD95" s="359"/>
      <c r="AE95" s="359"/>
      <c r="AF95" s="359"/>
      <c r="AG95" s="359"/>
      <c r="AH95" s="359"/>
      <c r="AI95" s="359"/>
      <c r="AJ95" s="359"/>
      <c r="AK95" s="359"/>
      <c r="AL95" s="359"/>
      <c r="AM95" s="359"/>
      <c r="AN95" s="359"/>
      <c r="AO95" s="351"/>
      <c r="AP95" s="351"/>
      <c r="AQ95" s="351"/>
      <c r="AR95" s="351"/>
      <c r="AS95" s="351"/>
      <c r="AT95" s="351"/>
      <c r="AU95" s="351"/>
    </row>
    <row r="96" spans="1:47" ht="15.75" customHeight="1">
      <c r="A96" s="44" t="s">
        <v>220</v>
      </c>
      <c r="B96" s="400" t="s">
        <v>464</v>
      </c>
      <c r="C96" s="242">
        <v>6.1</v>
      </c>
      <c r="D96" s="243">
        <v>1.9</v>
      </c>
      <c r="E96" s="244">
        <v>1.7</v>
      </c>
      <c r="F96" s="232">
        <v>0</v>
      </c>
      <c r="G96" s="232">
        <v>0</v>
      </c>
      <c r="H96" s="245">
        <v>2.2000000000000002</v>
      </c>
      <c r="I96" s="52">
        <v>714.1</v>
      </c>
      <c r="J96" s="415" t="s">
        <v>55</v>
      </c>
      <c r="K96" s="416"/>
      <c r="L96" s="345"/>
      <c r="M96" s="414" t="s">
        <v>388</v>
      </c>
      <c r="N96" s="411"/>
      <c r="O96" s="345"/>
      <c r="P96" s="410" t="s">
        <v>268</v>
      </c>
      <c r="Q96" s="411"/>
      <c r="R96" s="345"/>
      <c r="S96" s="234" t="s">
        <v>36</v>
      </c>
      <c r="T96" s="234"/>
      <c r="U96" s="345"/>
      <c r="V96" s="417" t="s">
        <v>269</v>
      </c>
      <c r="W96" s="418"/>
      <c r="X96" s="345"/>
      <c r="Y96" s="347" t="s">
        <v>28</v>
      </c>
      <c r="Z96" s="42"/>
      <c r="AA96" s="21"/>
      <c r="AB96" s="360" t="str">
        <f t="shared" ref="AB96" si="149">A96</f>
        <v>Q4</v>
      </c>
      <c r="AC96" s="358" t="str">
        <f>J96</f>
        <v>糙米飯</v>
      </c>
      <c r="AD96" s="358" t="str">
        <f>J97&amp;" "&amp;J98&amp;" "&amp;J99&amp;" "&amp;J100&amp;" "&amp;J101&amp;" "&amp;J102</f>
        <v xml:space="preserve">米 糙米    </v>
      </c>
      <c r="AE96" s="358" t="str">
        <f>M96</f>
        <v>味噌肉片</v>
      </c>
      <c r="AF96" s="358" t="str">
        <f>M97&amp;" "&amp;M98&amp;" "&amp;M99&amp;" "&amp;M100&amp;" "&amp;M101&amp;" "&amp;M102</f>
        <v>豬後腿肉 洋蔥 胡蘿蔔 青椒 芝麻(熟) 味噌</v>
      </c>
      <c r="AG96" s="358" t="str">
        <f>P96</f>
        <v>豆包豆芽</v>
      </c>
      <c r="AH96" s="358" t="str">
        <f>P97&amp;" "&amp;P98&amp;" "&amp;P99&amp;" "&amp;P100&amp;" "&amp;P101&amp;" "&amp;P102</f>
        <v xml:space="preserve">豆包 綠豆芽 韮菜 乾木耳 大蒜 </v>
      </c>
      <c r="AI96" s="358" t="str">
        <f>S96</f>
        <v>時蔬</v>
      </c>
      <c r="AJ96" s="358" t="str">
        <f>S97&amp;" "&amp;S98&amp;" "&amp;S99&amp;" "&amp;S100&amp;" "&amp;S101&amp;" "&amp;S102</f>
        <v xml:space="preserve">時蔬 大蒜    </v>
      </c>
      <c r="AK96" s="358" t="str">
        <f>V96</f>
        <v>綠豆西谷米</v>
      </c>
      <c r="AL96" s="358" t="str">
        <f>V97&amp;" "&amp;V98&amp;" "&amp;V99&amp;" "&amp;V100&amp;" "&amp;V101&amp;" "&amp;V102</f>
        <v xml:space="preserve">綠豆 二砂糖 西谷米   </v>
      </c>
      <c r="AM96" s="359" t="str">
        <f>Y96</f>
        <v>點心</v>
      </c>
      <c r="AN96" s="359">
        <f>Z96</f>
        <v>0</v>
      </c>
      <c r="AO96" s="350">
        <f t="shared" ref="AO96" si="150">C96</f>
        <v>6.1</v>
      </c>
      <c r="AP96" s="350">
        <f t="shared" ref="AP96" si="151">H96</f>
        <v>2.2000000000000002</v>
      </c>
      <c r="AQ96" s="350">
        <f t="shared" ref="AQ96" si="152">E96</f>
        <v>1.7</v>
      </c>
      <c r="AR96" s="350">
        <f t="shared" ref="AR96" si="153">D96</f>
        <v>1.9</v>
      </c>
      <c r="AS96" s="350">
        <f t="shared" ref="AS96:AT96" si="154">F96</f>
        <v>0</v>
      </c>
      <c r="AT96" s="350">
        <f t="shared" si="154"/>
        <v>0</v>
      </c>
      <c r="AU96" s="350">
        <f t="shared" ref="AU96" si="155">I96</f>
        <v>714.1</v>
      </c>
    </row>
    <row r="97" spans="1:47" ht="15.75" customHeight="1">
      <c r="A97" s="44"/>
      <c r="B97" s="229"/>
      <c r="C97" s="39"/>
      <c r="D97" s="39"/>
      <c r="E97" s="231"/>
      <c r="F97" s="39"/>
      <c r="G97" s="39"/>
      <c r="H97" s="233"/>
      <c r="I97" s="40"/>
      <c r="J97" s="235" t="s">
        <v>38</v>
      </c>
      <c r="K97" s="45">
        <v>7</v>
      </c>
      <c r="L97" s="346" t="str">
        <f t="shared" ref="L97:L144" si="156">IF(K97,"公斤","")</f>
        <v>公斤</v>
      </c>
      <c r="M97" s="45" t="s">
        <v>63</v>
      </c>
      <c r="N97" s="45">
        <v>6.4</v>
      </c>
      <c r="O97" s="346" t="str">
        <f t="shared" ref="O97:O144" si="157">IF(N97,"公斤","")</f>
        <v>公斤</v>
      </c>
      <c r="P97" s="45" t="s">
        <v>118</v>
      </c>
      <c r="Q97" s="45">
        <v>1</v>
      </c>
      <c r="R97" s="346" t="str">
        <f t="shared" ref="R97:R144" si="158">IF(Q97,"公斤","")</f>
        <v>公斤</v>
      </c>
      <c r="S97" s="43" t="s">
        <v>36</v>
      </c>
      <c r="T97" s="43">
        <v>7</v>
      </c>
      <c r="U97" s="346" t="str">
        <f t="shared" ref="U97:U144" si="159">IF(T97,"公斤","")</f>
        <v>公斤</v>
      </c>
      <c r="V97" s="45" t="s">
        <v>270</v>
      </c>
      <c r="W97" s="45">
        <v>1.5</v>
      </c>
      <c r="X97" s="346" t="str">
        <f t="shared" ref="X97:X144" si="160">IF(W97,"公斤","")</f>
        <v>公斤</v>
      </c>
      <c r="Y97" s="28" t="s">
        <v>28</v>
      </c>
      <c r="Z97" s="43"/>
      <c r="AA97" s="21"/>
      <c r="AB97" s="361"/>
      <c r="AC97" s="359"/>
      <c r="AD97" s="359"/>
      <c r="AE97" s="359"/>
      <c r="AF97" s="359"/>
      <c r="AG97" s="359"/>
      <c r="AH97" s="359"/>
      <c r="AI97" s="359"/>
      <c r="AJ97" s="359"/>
      <c r="AK97" s="359"/>
      <c r="AL97" s="359"/>
      <c r="AM97" s="359"/>
      <c r="AN97" s="359"/>
      <c r="AO97" s="351"/>
      <c r="AP97" s="351"/>
      <c r="AQ97" s="351"/>
      <c r="AR97" s="351"/>
      <c r="AS97" s="351"/>
      <c r="AT97" s="351"/>
      <c r="AU97" s="351"/>
    </row>
    <row r="98" spans="1:47" ht="15.75" customHeight="1">
      <c r="A98" s="44"/>
      <c r="B98" s="229"/>
      <c r="C98" s="230"/>
      <c r="D98" s="39"/>
      <c r="E98" s="231"/>
      <c r="F98" s="39"/>
      <c r="G98" s="39"/>
      <c r="H98" s="236"/>
      <c r="I98" s="40"/>
      <c r="J98" s="235" t="s">
        <v>60</v>
      </c>
      <c r="K98" s="45">
        <v>3</v>
      </c>
      <c r="L98" s="346" t="str">
        <f t="shared" si="156"/>
        <v>公斤</v>
      </c>
      <c r="M98" s="313" t="s">
        <v>357</v>
      </c>
      <c r="N98" s="45">
        <v>2</v>
      </c>
      <c r="O98" s="346" t="str">
        <f t="shared" si="157"/>
        <v>公斤</v>
      </c>
      <c r="P98" s="45" t="s">
        <v>70</v>
      </c>
      <c r="Q98" s="45">
        <v>5</v>
      </c>
      <c r="R98" s="346" t="str">
        <f t="shared" si="158"/>
        <v>公斤</v>
      </c>
      <c r="S98" s="45" t="s">
        <v>46</v>
      </c>
      <c r="T98" s="45">
        <v>0.05</v>
      </c>
      <c r="U98" s="346" t="str">
        <f t="shared" si="159"/>
        <v>公斤</v>
      </c>
      <c r="V98" s="45" t="s">
        <v>271</v>
      </c>
      <c r="W98" s="45">
        <v>1</v>
      </c>
      <c r="X98" s="346" t="str">
        <f t="shared" si="160"/>
        <v>公斤</v>
      </c>
      <c r="Y98" s="92"/>
      <c r="Z98" s="43"/>
      <c r="AA98" s="21"/>
      <c r="AB98" s="361"/>
      <c r="AC98" s="359"/>
      <c r="AD98" s="359"/>
      <c r="AE98" s="359"/>
      <c r="AF98" s="359"/>
      <c r="AG98" s="359"/>
      <c r="AH98" s="359"/>
      <c r="AI98" s="359"/>
      <c r="AJ98" s="359"/>
      <c r="AK98" s="359"/>
      <c r="AL98" s="359"/>
      <c r="AM98" s="359"/>
      <c r="AN98" s="359"/>
      <c r="AO98" s="351"/>
      <c r="AP98" s="351"/>
      <c r="AQ98" s="351"/>
      <c r="AR98" s="351"/>
      <c r="AS98" s="351"/>
      <c r="AT98" s="351"/>
      <c r="AU98" s="351"/>
    </row>
    <row r="99" spans="1:47" ht="15.75" customHeight="1">
      <c r="A99" s="44"/>
      <c r="B99" s="229"/>
      <c r="C99" s="39"/>
      <c r="D99" s="39"/>
      <c r="E99" s="231"/>
      <c r="F99" s="39"/>
      <c r="G99" s="39"/>
      <c r="H99" s="233"/>
      <c r="I99" s="40"/>
      <c r="J99" s="235"/>
      <c r="K99" s="45"/>
      <c r="L99" s="346" t="str">
        <f t="shared" si="156"/>
        <v/>
      </c>
      <c r="M99" s="45" t="s">
        <v>49</v>
      </c>
      <c r="N99" s="45">
        <v>1</v>
      </c>
      <c r="O99" s="346" t="str">
        <f t="shared" si="157"/>
        <v>公斤</v>
      </c>
      <c r="P99" s="45" t="s">
        <v>71</v>
      </c>
      <c r="Q99" s="45">
        <v>0.5</v>
      </c>
      <c r="R99" s="346" t="str">
        <f t="shared" si="158"/>
        <v>公斤</v>
      </c>
      <c r="S99" s="43"/>
      <c r="T99" s="43"/>
      <c r="U99" s="346" t="str">
        <f t="shared" si="159"/>
        <v/>
      </c>
      <c r="V99" s="45" t="s">
        <v>272</v>
      </c>
      <c r="W99" s="45">
        <v>0.7</v>
      </c>
      <c r="X99" s="346" t="str">
        <f t="shared" si="160"/>
        <v>公斤</v>
      </c>
      <c r="Y99" s="92"/>
      <c r="Z99" s="43"/>
      <c r="AA99" s="21"/>
      <c r="AB99" s="361"/>
      <c r="AC99" s="359"/>
      <c r="AD99" s="359"/>
      <c r="AE99" s="359"/>
      <c r="AF99" s="359"/>
      <c r="AG99" s="359"/>
      <c r="AH99" s="359"/>
      <c r="AI99" s="359"/>
      <c r="AJ99" s="359"/>
      <c r="AK99" s="359"/>
      <c r="AL99" s="359"/>
      <c r="AM99" s="359"/>
      <c r="AN99" s="359"/>
      <c r="AO99" s="351"/>
      <c r="AP99" s="351"/>
      <c r="AQ99" s="351"/>
      <c r="AR99" s="351"/>
      <c r="AS99" s="351"/>
      <c r="AT99" s="351"/>
      <c r="AU99" s="351"/>
    </row>
    <row r="100" spans="1:47" ht="15.75" customHeight="1">
      <c r="A100" s="44"/>
      <c r="B100" s="229"/>
      <c r="C100" s="39"/>
      <c r="D100" s="39"/>
      <c r="E100" s="231"/>
      <c r="F100" s="39"/>
      <c r="G100" s="39"/>
      <c r="H100" s="233"/>
      <c r="I100" s="40"/>
      <c r="J100" s="235"/>
      <c r="K100" s="45"/>
      <c r="L100" s="346" t="str">
        <f t="shared" si="156"/>
        <v/>
      </c>
      <c r="M100" s="313" t="s">
        <v>389</v>
      </c>
      <c r="N100" s="45">
        <v>1</v>
      </c>
      <c r="O100" s="346" t="str">
        <f t="shared" si="157"/>
        <v>公斤</v>
      </c>
      <c r="P100" s="45" t="s">
        <v>72</v>
      </c>
      <c r="Q100" s="45">
        <v>0.01</v>
      </c>
      <c r="R100" s="346" t="str">
        <f t="shared" si="158"/>
        <v>公斤</v>
      </c>
      <c r="S100" s="43"/>
      <c r="T100" s="43"/>
      <c r="U100" s="346" t="str">
        <f t="shared" si="159"/>
        <v/>
      </c>
      <c r="V100" s="45"/>
      <c r="W100" s="45"/>
      <c r="X100" s="346" t="str">
        <f t="shared" si="160"/>
        <v/>
      </c>
      <c r="Y100" s="92"/>
      <c r="Z100" s="43"/>
      <c r="AA100" s="21"/>
      <c r="AB100" s="361"/>
      <c r="AC100" s="359"/>
      <c r="AD100" s="359"/>
      <c r="AE100" s="359"/>
      <c r="AF100" s="359"/>
      <c r="AG100" s="359"/>
      <c r="AH100" s="359"/>
      <c r="AI100" s="359"/>
      <c r="AJ100" s="359"/>
      <c r="AK100" s="359"/>
      <c r="AL100" s="359"/>
      <c r="AM100" s="359"/>
      <c r="AN100" s="359"/>
      <c r="AO100" s="351"/>
      <c r="AP100" s="351"/>
      <c r="AQ100" s="351"/>
      <c r="AR100" s="351"/>
      <c r="AS100" s="351"/>
      <c r="AT100" s="351"/>
      <c r="AU100" s="351"/>
    </row>
    <row r="101" spans="1:47" ht="15.75" customHeight="1">
      <c r="A101" s="44"/>
      <c r="B101" s="229"/>
      <c r="C101" s="39"/>
      <c r="D101" s="39"/>
      <c r="E101" s="231"/>
      <c r="F101" s="39"/>
      <c r="G101" s="39"/>
      <c r="H101" s="233"/>
      <c r="I101" s="40"/>
      <c r="J101" s="235"/>
      <c r="K101" s="45"/>
      <c r="L101" s="346" t="str">
        <f t="shared" si="156"/>
        <v/>
      </c>
      <c r="M101" s="45" t="s">
        <v>107</v>
      </c>
      <c r="N101" s="45">
        <v>0.01</v>
      </c>
      <c r="O101" s="346" t="str">
        <f t="shared" si="157"/>
        <v>公斤</v>
      </c>
      <c r="P101" s="45" t="s">
        <v>46</v>
      </c>
      <c r="Q101" s="45">
        <v>0.05</v>
      </c>
      <c r="R101" s="346" t="str">
        <f t="shared" si="158"/>
        <v>公斤</v>
      </c>
      <c r="S101" s="43"/>
      <c r="T101" s="43"/>
      <c r="U101" s="346" t="str">
        <f t="shared" si="159"/>
        <v/>
      </c>
      <c r="V101" s="45"/>
      <c r="W101" s="45"/>
      <c r="X101" s="346" t="str">
        <f t="shared" si="160"/>
        <v/>
      </c>
      <c r="Y101" s="92"/>
      <c r="Z101" s="43"/>
      <c r="AA101" s="21"/>
      <c r="AB101" s="361"/>
      <c r="AC101" s="359"/>
      <c r="AD101" s="359"/>
      <c r="AE101" s="359"/>
      <c r="AF101" s="359"/>
      <c r="AG101" s="359"/>
      <c r="AH101" s="359"/>
      <c r="AI101" s="359"/>
      <c r="AJ101" s="359"/>
      <c r="AK101" s="359"/>
      <c r="AL101" s="359"/>
      <c r="AM101" s="359"/>
      <c r="AN101" s="359"/>
      <c r="AO101" s="351"/>
      <c r="AP101" s="351"/>
      <c r="AQ101" s="351"/>
      <c r="AR101" s="351"/>
      <c r="AS101" s="351"/>
      <c r="AT101" s="351"/>
      <c r="AU101" s="351"/>
    </row>
    <row r="102" spans="1:47" ht="15.75" customHeight="1" thickBot="1">
      <c r="A102" s="44"/>
      <c r="B102" s="56"/>
      <c r="C102" s="48"/>
      <c r="D102" s="48"/>
      <c r="E102" s="248"/>
      <c r="F102" s="48"/>
      <c r="G102" s="48"/>
      <c r="H102" s="249"/>
      <c r="I102" s="57"/>
      <c r="J102" s="251"/>
      <c r="K102" s="240"/>
      <c r="L102" s="346" t="str">
        <f t="shared" si="156"/>
        <v/>
      </c>
      <c r="M102" s="326" t="s">
        <v>390</v>
      </c>
      <c r="N102" s="49">
        <v>0.3</v>
      </c>
      <c r="O102" s="346" t="str">
        <f t="shared" si="157"/>
        <v>公斤</v>
      </c>
      <c r="P102" s="240"/>
      <c r="Q102" s="240"/>
      <c r="R102" s="346" t="str">
        <f t="shared" si="158"/>
        <v/>
      </c>
      <c r="S102" s="239"/>
      <c r="T102" s="239"/>
      <c r="U102" s="346" t="str">
        <f t="shared" si="159"/>
        <v/>
      </c>
      <c r="V102" s="240"/>
      <c r="W102" s="240"/>
      <c r="X102" s="346" t="str">
        <f t="shared" si="160"/>
        <v/>
      </c>
      <c r="Y102" s="348"/>
      <c r="Z102" s="43"/>
      <c r="AA102" s="21"/>
      <c r="AB102" s="362"/>
      <c r="AC102" s="359"/>
      <c r="AD102" s="359"/>
      <c r="AE102" s="359"/>
      <c r="AF102" s="359"/>
      <c r="AG102" s="359"/>
      <c r="AH102" s="359"/>
      <c r="AI102" s="359"/>
      <c r="AJ102" s="359"/>
      <c r="AK102" s="359"/>
      <c r="AL102" s="359"/>
      <c r="AM102" s="359"/>
      <c r="AN102" s="359"/>
      <c r="AO102" s="351"/>
      <c r="AP102" s="351"/>
      <c r="AQ102" s="351"/>
      <c r="AR102" s="351"/>
      <c r="AS102" s="351"/>
      <c r="AT102" s="351"/>
      <c r="AU102" s="351"/>
    </row>
    <row r="103" spans="1:47" ht="18" customHeight="1">
      <c r="A103" s="228" t="s">
        <v>221</v>
      </c>
      <c r="B103" s="400" t="s">
        <v>464</v>
      </c>
      <c r="C103" s="230">
        <v>5.7</v>
      </c>
      <c r="D103" s="39">
        <v>1.9</v>
      </c>
      <c r="E103" s="231">
        <v>1.7</v>
      </c>
      <c r="F103" s="232">
        <v>0</v>
      </c>
      <c r="G103" s="232">
        <v>0</v>
      </c>
      <c r="H103" s="233">
        <v>2.1</v>
      </c>
      <c r="I103" s="40">
        <v>686.1</v>
      </c>
      <c r="J103" s="410" t="s">
        <v>81</v>
      </c>
      <c r="K103" s="411"/>
      <c r="L103" s="345"/>
      <c r="M103" s="422" t="s">
        <v>420</v>
      </c>
      <c r="N103" s="423"/>
      <c r="O103" s="345"/>
      <c r="P103" s="415" t="s">
        <v>274</v>
      </c>
      <c r="Q103" s="416"/>
      <c r="R103" s="345"/>
      <c r="S103" s="234" t="s">
        <v>36</v>
      </c>
      <c r="T103" s="234"/>
      <c r="U103" s="345"/>
      <c r="V103" s="415" t="s">
        <v>275</v>
      </c>
      <c r="W103" s="416"/>
      <c r="X103" s="345"/>
      <c r="Y103" s="347" t="s">
        <v>28</v>
      </c>
      <c r="Z103" s="20" t="s">
        <v>83</v>
      </c>
      <c r="AA103" s="21"/>
      <c r="AB103" s="360" t="str">
        <f t="shared" ref="AB103" si="161">A103</f>
        <v>Q5</v>
      </c>
      <c r="AC103" s="358" t="str">
        <f>J103</f>
        <v>小米飯</v>
      </c>
      <c r="AD103" s="358" t="str">
        <f>J104&amp;" "&amp;J105&amp;" "&amp;J106&amp;" "&amp;J107&amp;" "&amp;J108&amp;" "&amp;J109</f>
        <v xml:space="preserve">米 小米    </v>
      </c>
      <c r="AE103" s="358" t="str">
        <f>M103</f>
        <v>打拋豬</v>
      </c>
      <c r="AF103" s="358" t="str">
        <f>M104&amp;" "&amp;M105&amp;" "&amp;M106&amp;" "&amp;M107&amp;" "&amp;M108&amp;" "&amp;M109</f>
        <v xml:space="preserve">豬絞肉 刈薯 九層塔 大蒜  </v>
      </c>
      <c r="AG103" s="358" t="str">
        <f>P103</f>
        <v>蛋香季豆</v>
      </c>
      <c r="AH103" s="358" t="str">
        <f>P104&amp;" "&amp;P105&amp;" "&amp;P106&amp;" "&amp;P107&amp;" "&amp;P108&amp;" "&amp;P109</f>
        <v xml:space="preserve">雞蛋 冷凍菜豆(莢) 胡蘿蔔 大蒜  </v>
      </c>
      <c r="AI103" s="358" t="str">
        <f>S103</f>
        <v>時蔬</v>
      </c>
      <c r="AJ103" s="358" t="str">
        <f>S104&amp;" "&amp;S105&amp;" "&amp;S106&amp;" "&amp;S107&amp;" "&amp;S108&amp;" "&amp;S109</f>
        <v xml:space="preserve">時蔬 大蒜    </v>
      </c>
      <c r="AK103" s="358" t="str">
        <f>V103</f>
        <v>鹹湯圓</v>
      </c>
      <c r="AL103" s="358" t="str">
        <f>V104&amp;" "&amp;V105&amp;" "&amp;V106&amp;" "&amp;V107&amp;" "&amp;V108&amp;" "&amp;V109</f>
        <v>湯圓 豬後腿肉 蝦米 乾香菇 油蔥酥 時蔬</v>
      </c>
      <c r="AM103" s="359" t="str">
        <f>Y103</f>
        <v>點心</v>
      </c>
      <c r="AN103" s="359" t="str">
        <f>Z103</f>
        <v>有機豆奶</v>
      </c>
      <c r="AO103" s="350">
        <f t="shared" ref="AO103" si="162">C103</f>
        <v>5.7</v>
      </c>
      <c r="AP103" s="350">
        <f t="shared" ref="AP103" si="163">H103</f>
        <v>2.1</v>
      </c>
      <c r="AQ103" s="350">
        <f t="shared" ref="AQ103" si="164">E103</f>
        <v>1.7</v>
      </c>
      <c r="AR103" s="350">
        <f t="shared" ref="AR103" si="165">D103</f>
        <v>1.9</v>
      </c>
      <c r="AS103" s="350">
        <f t="shared" ref="AS103:AT103" si="166">F103</f>
        <v>0</v>
      </c>
      <c r="AT103" s="350">
        <f t="shared" si="166"/>
        <v>0</v>
      </c>
      <c r="AU103" s="350">
        <f t="shared" ref="AU103" si="167">I103</f>
        <v>686.1</v>
      </c>
    </row>
    <row r="104" spans="1:47" ht="15.75" customHeight="1">
      <c r="A104" s="44"/>
      <c r="B104" s="229"/>
      <c r="C104" s="39"/>
      <c r="D104" s="39"/>
      <c r="E104" s="231"/>
      <c r="F104" s="39"/>
      <c r="G104" s="39"/>
      <c r="H104" s="233"/>
      <c r="I104" s="40"/>
      <c r="J104" s="235" t="s">
        <v>38</v>
      </c>
      <c r="K104" s="45">
        <v>10</v>
      </c>
      <c r="L104" s="346" t="str">
        <f t="shared" ref="L104:L151" si="168">IF(K104,"公斤","")</f>
        <v>公斤</v>
      </c>
      <c r="M104" s="45" t="s">
        <v>41</v>
      </c>
      <c r="N104" s="45">
        <v>6</v>
      </c>
      <c r="O104" s="346" t="str">
        <f t="shared" ref="O104:O151" si="169">IF(N104,"公斤","")</f>
        <v>公斤</v>
      </c>
      <c r="P104" s="45" t="s">
        <v>58</v>
      </c>
      <c r="Q104" s="45">
        <v>0.6</v>
      </c>
      <c r="R104" s="346" t="str">
        <f t="shared" ref="R104:R151" si="170">IF(Q104,"公斤","")</f>
        <v>公斤</v>
      </c>
      <c r="S104" s="43" t="s">
        <v>36</v>
      </c>
      <c r="T104" s="43">
        <v>7</v>
      </c>
      <c r="U104" s="346" t="str">
        <f t="shared" ref="U104:U151" si="171">IF(T104,"公斤","")</f>
        <v>公斤</v>
      </c>
      <c r="V104" s="45" t="s">
        <v>276</v>
      </c>
      <c r="W104" s="45">
        <v>1.5</v>
      </c>
      <c r="X104" s="346" t="str">
        <f t="shared" ref="X104:X151" si="172">IF(W104,"公斤","")</f>
        <v>公斤</v>
      </c>
      <c r="Y104" s="28" t="s">
        <v>28</v>
      </c>
      <c r="Z104" s="29" t="s">
        <v>83</v>
      </c>
      <c r="AA104" s="21">
        <v>19</v>
      </c>
      <c r="AB104" s="361"/>
      <c r="AC104" s="359"/>
      <c r="AD104" s="359"/>
      <c r="AE104" s="359"/>
      <c r="AF104" s="359"/>
      <c r="AG104" s="359"/>
      <c r="AH104" s="359"/>
      <c r="AI104" s="359"/>
      <c r="AJ104" s="359"/>
      <c r="AK104" s="359"/>
      <c r="AL104" s="359"/>
      <c r="AM104" s="359"/>
      <c r="AN104" s="359"/>
      <c r="AO104" s="351"/>
      <c r="AP104" s="351"/>
      <c r="AQ104" s="351"/>
      <c r="AR104" s="351"/>
      <c r="AS104" s="351"/>
      <c r="AT104" s="351"/>
      <c r="AU104" s="351"/>
    </row>
    <row r="105" spans="1:47" ht="15.75" customHeight="1">
      <c r="A105" s="44"/>
      <c r="B105" s="229"/>
      <c r="C105" s="230"/>
      <c r="D105" s="39"/>
      <c r="E105" s="231"/>
      <c r="F105" s="39"/>
      <c r="G105" s="39"/>
      <c r="H105" s="236"/>
      <c r="I105" s="40"/>
      <c r="J105" s="235" t="s">
        <v>85</v>
      </c>
      <c r="K105" s="45">
        <v>0.4</v>
      </c>
      <c r="L105" s="346" t="str">
        <f t="shared" si="168"/>
        <v>公斤</v>
      </c>
      <c r="M105" s="322" t="s">
        <v>365</v>
      </c>
      <c r="N105" s="45">
        <v>2.5</v>
      </c>
      <c r="O105" s="346" t="str">
        <f t="shared" si="169"/>
        <v>公斤</v>
      </c>
      <c r="P105" s="45" t="s">
        <v>249</v>
      </c>
      <c r="Q105" s="45">
        <v>5</v>
      </c>
      <c r="R105" s="346" t="str">
        <f t="shared" si="170"/>
        <v>公斤</v>
      </c>
      <c r="S105" s="45" t="s">
        <v>46</v>
      </c>
      <c r="T105" s="45">
        <v>0.05</v>
      </c>
      <c r="U105" s="346" t="str">
        <f t="shared" si="171"/>
        <v>公斤</v>
      </c>
      <c r="V105" s="45" t="s">
        <v>63</v>
      </c>
      <c r="W105" s="45">
        <v>1</v>
      </c>
      <c r="X105" s="346" t="str">
        <f t="shared" si="172"/>
        <v>公斤</v>
      </c>
      <c r="Y105" s="92"/>
      <c r="Z105" s="29"/>
      <c r="AA105" s="21"/>
      <c r="AB105" s="361"/>
      <c r="AC105" s="359"/>
      <c r="AD105" s="359"/>
      <c r="AE105" s="359"/>
      <c r="AF105" s="359"/>
      <c r="AG105" s="359"/>
      <c r="AH105" s="359"/>
      <c r="AI105" s="359"/>
      <c r="AJ105" s="359"/>
      <c r="AK105" s="359"/>
      <c r="AL105" s="359"/>
      <c r="AM105" s="359"/>
      <c r="AN105" s="359"/>
      <c r="AO105" s="351"/>
      <c r="AP105" s="351"/>
      <c r="AQ105" s="351"/>
      <c r="AR105" s="351"/>
      <c r="AS105" s="351"/>
      <c r="AT105" s="351"/>
      <c r="AU105" s="351"/>
    </row>
    <row r="106" spans="1:47" ht="15.75" customHeight="1">
      <c r="A106" s="44"/>
      <c r="B106" s="229"/>
      <c r="C106" s="39"/>
      <c r="D106" s="39"/>
      <c r="E106" s="231"/>
      <c r="F106" s="39"/>
      <c r="G106" s="39"/>
      <c r="H106" s="233"/>
      <c r="I106" s="40"/>
      <c r="J106" s="235"/>
      <c r="K106" s="45"/>
      <c r="L106" s="346" t="str">
        <f t="shared" si="168"/>
        <v/>
      </c>
      <c r="M106" s="45" t="s">
        <v>87</v>
      </c>
      <c r="N106" s="45">
        <v>0.1</v>
      </c>
      <c r="O106" s="346" t="str">
        <f t="shared" si="169"/>
        <v>公斤</v>
      </c>
      <c r="P106" s="45" t="s">
        <v>49</v>
      </c>
      <c r="Q106" s="45">
        <v>0.5</v>
      </c>
      <c r="R106" s="346" t="str">
        <f t="shared" si="170"/>
        <v>公斤</v>
      </c>
      <c r="S106" s="43"/>
      <c r="T106" s="43"/>
      <c r="U106" s="346" t="str">
        <f t="shared" si="171"/>
        <v/>
      </c>
      <c r="V106" s="45" t="s">
        <v>255</v>
      </c>
      <c r="W106" s="45">
        <v>0.05</v>
      </c>
      <c r="X106" s="346" t="str">
        <f t="shared" si="172"/>
        <v>公斤</v>
      </c>
      <c r="Y106" s="92"/>
      <c r="Z106" s="29"/>
      <c r="AA106" s="21"/>
      <c r="AB106" s="361"/>
      <c r="AC106" s="359"/>
      <c r="AD106" s="359"/>
      <c r="AE106" s="359"/>
      <c r="AF106" s="359"/>
      <c r="AG106" s="359"/>
      <c r="AH106" s="359"/>
      <c r="AI106" s="359"/>
      <c r="AJ106" s="359"/>
      <c r="AK106" s="359"/>
      <c r="AL106" s="359"/>
      <c r="AM106" s="359"/>
      <c r="AN106" s="359"/>
      <c r="AO106" s="351"/>
      <c r="AP106" s="351"/>
      <c r="AQ106" s="351"/>
      <c r="AR106" s="351"/>
      <c r="AS106" s="351"/>
      <c r="AT106" s="351"/>
      <c r="AU106" s="351"/>
    </row>
    <row r="107" spans="1:47" ht="15.75" customHeight="1">
      <c r="A107" s="44"/>
      <c r="B107" s="229"/>
      <c r="C107" s="39"/>
      <c r="D107" s="39"/>
      <c r="E107" s="231"/>
      <c r="F107" s="39"/>
      <c r="G107" s="39"/>
      <c r="H107" s="233"/>
      <c r="I107" s="40"/>
      <c r="J107" s="235"/>
      <c r="K107" s="45"/>
      <c r="L107" s="346" t="str">
        <f t="shared" si="168"/>
        <v/>
      </c>
      <c r="M107" s="45" t="s">
        <v>46</v>
      </c>
      <c r="N107" s="45">
        <v>0.05</v>
      </c>
      <c r="O107" s="346" t="str">
        <f t="shared" si="169"/>
        <v>公斤</v>
      </c>
      <c r="P107" s="45" t="s">
        <v>46</v>
      </c>
      <c r="Q107" s="45">
        <v>0.05</v>
      </c>
      <c r="R107" s="346" t="str">
        <f t="shared" si="170"/>
        <v>公斤</v>
      </c>
      <c r="S107" s="43"/>
      <c r="T107" s="43"/>
      <c r="U107" s="346" t="str">
        <f t="shared" si="171"/>
        <v/>
      </c>
      <c r="V107" s="45" t="s">
        <v>62</v>
      </c>
      <c r="W107" s="45">
        <v>0.01</v>
      </c>
      <c r="X107" s="346" t="str">
        <f t="shared" si="172"/>
        <v>公斤</v>
      </c>
      <c r="Y107" s="92"/>
      <c r="Z107" s="29"/>
      <c r="AA107" s="21"/>
      <c r="AB107" s="361"/>
      <c r="AC107" s="359"/>
      <c r="AD107" s="359"/>
      <c r="AE107" s="359"/>
      <c r="AF107" s="359"/>
      <c r="AG107" s="359"/>
      <c r="AH107" s="359"/>
      <c r="AI107" s="359"/>
      <c r="AJ107" s="359"/>
      <c r="AK107" s="359"/>
      <c r="AL107" s="359"/>
      <c r="AM107" s="359"/>
      <c r="AN107" s="359"/>
      <c r="AO107" s="351"/>
      <c r="AP107" s="351"/>
      <c r="AQ107" s="351"/>
      <c r="AR107" s="351"/>
      <c r="AS107" s="351"/>
      <c r="AT107" s="351"/>
      <c r="AU107" s="351"/>
    </row>
    <row r="108" spans="1:47" ht="15.75" customHeight="1">
      <c r="A108" s="44"/>
      <c r="B108" s="229"/>
      <c r="C108" s="39"/>
      <c r="D108" s="39"/>
      <c r="E108" s="231"/>
      <c r="F108" s="39"/>
      <c r="G108" s="39"/>
      <c r="H108" s="233"/>
      <c r="I108" s="40"/>
      <c r="J108" s="235"/>
      <c r="K108" s="45"/>
      <c r="L108" s="346" t="str">
        <f t="shared" si="168"/>
        <v/>
      </c>
      <c r="M108" s="45"/>
      <c r="N108" s="45"/>
      <c r="O108" s="346" t="str">
        <f t="shared" si="169"/>
        <v/>
      </c>
      <c r="P108" s="45"/>
      <c r="Q108" s="45"/>
      <c r="R108" s="346" t="str">
        <f t="shared" si="170"/>
        <v/>
      </c>
      <c r="S108" s="43"/>
      <c r="T108" s="43"/>
      <c r="U108" s="346" t="str">
        <f t="shared" si="171"/>
        <v/>
      </c>
      <c r="V108" s="45" t="s">
        <v>277</v>
      </c>
      <c r="W108" s="45"/>
      <c r="X108" s="346" t="str">
        <f t="shared" si="172"/>
        <v/>
      </c>
      <c r="Y108" s="92"/>
      <c r="Z108" s="29"/>
      <c r="AA108" s="21"/>
      <c r="AB108" s="361"/>
      <c r="AC108" s="359"/>
      <c r="AD108" s="359"/>
      <c r="AE108" s="359"/>
      <c r="AF108" s="359"/>
      <c r="AG108" s="359"/>
      <c r="AH108" s="359"/>
      <c r="AI108" s="359"/>
      <c r="AJ108" s="359"/>
      <c r="AK108" s="359"/>
      <c r="AL108" s="359"/>
      <c r="AM108" s="359"/>
      <c r="AN108" s="359"/>
      <c r="AO108" s="351"/>
      <c r="AP108" s="351"/>
      <c r="AQ108" s="351"/>
      <c r="AR108" s="351"/>
      <c r="AS108" s="351"/>
      <c r="AT108" s="351"/>
      <c r="AU108" s="351"/>
    </row>
    <row r="109" spans="1:47" ht="15.75" customHeight="1" thickBot="1">
      <c r="A109" s="47"/>
      <c r="B109" s="56"/>
      <c r="C109" s="39"/>
      <c r="D109" s="39"/>
      <c r="E109" s="231"/>
      <c r="F109" s="48"/>
      <c r="G109" s="48"/>
      <c r="H109" s="233"/>
      <c r="I109" s="40"/>
      <c r="J109" s="238"/>
      <c r="K109" s="49"/>
      <c r="L109" s="346" t="str">
        <f t="shared" si="168"/>
        <v/>
      </c>
      <c r="M109" s="49"/>
      <c r="N109" s="49"/>
      <c r="O109" s="346" t="str">
        <f t="shared" si="169"/>
        <v/>
      </c>
      <c r="P109" s="240"/>
      <c r="Q109" s="240"/>
      <c r="R109" s="346" t="str">
        <f t="shared" si="170"/>
        <v/>
      </c>
      <c r="S109" s="239"/>
      <c r="T109" s="239"/>
      <c r="U109" s="346" t="str">
        <f t="shared" si="171"/>
        <v/>
      </c>
      <c r="V109" s="240" t="s">
        <v>36</v>
      </c>
      <c r="W109" s="240">
        <v>2</v>
      </c>
      <c r="X109" s="346" t="str">
        <f t="shared" si="172"/>
        <v>公斤</v>
      </c>
      <c r="Y109" s="348"/>
      <c r="Z109" s="38"/>
      <c r="AA109" s="21"/>
      <c r="AB109" s="362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359"/>
      <c r="AM109" s="359"/>
      <c r="AN109" s="359"/>
      <c r="AO109" s="351"/>
      <c r="AP109" s="351"/>
      <c r="AQ109" s="351"/>
      <c r="AR109" s="351"/>
      <c r="AS109" s="351"/>
      <c r="AT109" s="351"/>
      <c r="AU109" s="351"/>
    </row>
    <row r="110" spans="1:47" ht="15.75" customHeight="1">
      <c r="A110" s="228" t="s">
        <v>222</v>
      </c>
      <c r="B110" s="400" t="s">
        <v>464</v>
      </c>
      <c r="C110" s="230">
        <v>5.2</v>
      </c>
      <c r="D110" s="39">
        <v>2.1</v>
      </c>
      <c r="E110" s="231">
        <v>1.7</v>
      </c>
      <c r="F110" s="232">
        <v>0</v>
      </c>
      <c r="G110" s="232">
        <v>0</v>
      </c>
      <c r="H110" s="233">
        <v>2.5</v>
      </c>
      <c r="I110" s="40">
        <v>685.6</v>
      </c>
      <c r="J110" s="410" t="s">
        <v>35</v>
      </c>
      <c r="K110" s="411"/>
      <c r="L110" s="345"/>
      <c r="M110" s="414" t="s">
        <v>413</v>
      </c>
      <c r="N110" s="411"/>
      <c r="O110" s="345"/>
      <c r="P110" s="410" t="s">
        <v>282</v>
      </c>
      <c r="Q110" s="411"/>
      <c r="R110" s="345"/>
      <c r="S110" s="234" t="s">
        <v>36</v>
      </c>
      <c r="T110" s="234"/>
      <c r="U110" s="345"/>
      <c r="V110" s="410" t="s">
        <v>37</v>
      </c>
      <c r="W110" s="411"/>
      <c r="X110" s="345"/>
      <c r="Y110" s="347" t="s">
        <v>28</v>
      </c>
      <c r="Z110" s="20"/>
      <c r="AA110" s="21"/>
      <c r="AB110" s="360" t="str">
        <f t="shared" ref="AB110" si="173">A110</f>
        <v>R1</v>
      </c>
      <c r="AC110" s="358" t="str">
        <f>J110</f>
        <v>白米飯</v>
      </c>
      <c r="AD110" s="358" t="str">
        <f>J111&amp;" "&amp;J112&amp;" "&amp;J113&amp;" "&amp;J114&amp;" "&amp;J115&amp;" "&amp;J116</f>
        <v xml:space="preserve">米     </v>
      </c>
      <c r="AE110" s="358" t="str">
        <f>M110</f>
        <v>麻油魚丁</v>
      </c>
      <c r="AF110" s="358" t="str">
        <f>M111&amp;" "&amp;M112&amp;" "&amp;M113&amp;" "&amp;M114&amp;" "&amp;M115&amp;" "&amp;M116</f>
        <v xml:space="preserve">魚丁 杏鮑菇 枸杞 薑  </v>
      </c>
      <c r="AG110" s="358" t="str">
        <f>P110</f>
        <v>蛋香紅仁</v>
      </c>
      <c r="AH110" s="358" t="str">
        <f>P111&amp;" "&amp;P112&amp;" "&amp;P113&amp;" "&amp;P114&amp;" "&amp;P115&amp;" "&amp;P116</f>
        <v xml:space="preserve">雞蛋 胡蘿蔔 大蒜   </v>
      </c>
      <c r="AI110" s="358" t="str">
        <f>S110</f>
        <v>時蔬</v>
      </c>
      <c r="AJ110" s="358" t="str">
        <f>S111&amp;" "&amp;S112&amp;" "&amp;S113&amp;" "&amp;S114&amp;" "&amp;S115&amp;" "&amp;S116</f>
        <v xml:space="preserve">時蔬 大蒜    </v>
      </c>
      <c r="AK110" s="358" t="str">
        <f>V110</f>
        <v>味噌湯</v>
      </c>
      <c r="AL110" s="358" t="str">
        <f>V111&amp;" "&amp;V112&amp;" "&amp;V113&amp;" "&amp;V114&amp;" "&amp;V115&amp;" "&amp;V116</f>
        <v xml:space="preserve">時蔬 味噌 薑 柴魚片  </v>
      </c>
      <c r="AM110" s="359" t="str">
        <f>Y110</f>
        <v>點心</v>
      </c>
      <c r="AN110" s="359">
        <f>Z110</f>
        <v>0</v>
      </c>
      <c r="AO110" s="350">
        <f t="shared" ref="AO110" si="174">C110</f>
        <v>5.2</v>
      </c>
      <c r="AP110" s="350">
        <f t="shared" ref="AP110" si="175">H110</f>
        <v>2.5</v>
      </c>
      <c r="AQ110" s="350">
        <f t="shared" ref="AQ110" si="176">E110</f>
        <v>1.7</v>
      </c>
      <c r="AR110" s="350">
        <f t="shared" ref="AR110" si="177">D110</f>
        <v>2.1</v>
      </c>
      <c r="AS110" s="350">
        <f t="shared" ref="AS110:AT110" si="178">F110</f>
        <v>0</v>
      </c>
      <c r="AT110" s="350">
        <f t="shared" si="178"/>
        <v>0</v>
      </c>
      <c r="AU110" s="350">
        <f t="shared" ref="AU110" si="179">I110</f>
        <v>685.6</v>
      </c>
    </row>
    <row r="111" spans="1:47" ht="15.75" customHeight="1">
      <c r="A111" s="44"/>
      <c r="B111" s="229"/>
      <c r="C111" s="39"/>
      <c r="D111" s="39"/>
      <c r="E111" s="231"/>
      <c r="F111" s="39"/>
      <c r="G111" s="39"/>
      <c r="H111" s="233"/>
      <c r="I111" s="40"/>
      <c r="J111" s="235" t="s">
        <v>38</v>
      </c>
      <c r="K111" s="45">
        <v>10</v>
      </c>
      <c r="L111" s="346" t="str">
        <f t="shared" ref="L111" si="180">IF(K111,"公斤","")</f>
        <v>公斤</v>
      </c>
      <c r="M111" s="45" t="s">
        <v>39</v>
      </c>
      <c r="N111" s="45">
        <v>6.5</v>
      </c>
      <c r="O111" s="346" t="str">
        <f t="shared" ref="O111" si="181">IF(N111,"公斤","")</f>
        <v>公斤</v>
      </c>
      <c r="P111" s="45" t="s">
        <v>58</v>
      </c>
      <c r="Q111" s="45">
        <v>1.7</v>
      </c>
      <c r="R111" s="346" t="str">
        <f t="shared" ref="R111" si="182">IF(Q111,"公斤","")</f>
        <v>公斤</v>
      </c>
      <c r="S111" s="43" t="s">
        <v>36</v>
      </c>
      <c r="T111" s="43">
        <v>7</v>
      </c>
      <c r="U111" s="346" t="str">
        <f t="shared" ref="U111" si="183">IF(T111,"公斤","")</f>
        <v>公斤</v>
      </c>
      <c r="V111" s="45" t="s">
        <v>36</v>
      </c>
      <c r="W111" s="45">
        <v>3</v>
      </c>
      <c r="X111" s="346" t="str">
        <f t="shared" ref="X111" si="184">IF(W111,"公斤","")</f>
        <v>公斤</v>
      </c>
      <c r="Y111" s="28" t="s">
        <v>28</v>
      </c>
      <c r="Z111" s="29"/>
      <c r="AA111" s="21"/>
      <c r="AB111" s="361"/>
      <c r="AC111" s="359"/>
      <c r="AD111" s="359"/>
      <c r="AE111" s="359"/>
      <c r="AF111" s="359"/>
      <c r="AG111" s="359"/>
      <c r="AH111" s="359"/>
      <c r="AI111" s="359"/>
      <c r="AJ111" s="359"/>
      <c r="AK111" s="359"/>
      <c r="AL111" s="359"/>
      <c r="AM111" s="359"/>
      <c r="AN111" s="359"/>
      <c r="AO111" s="351"/>
      <c r="AP111" s="351"/>
      <c r="AQ111" s="351"/>
      <c r="AR111" s="351"/>
      <c r="AS111" s="351"/>
      <c r="AT111" s="351"/>
      <c r="AU111" s="351"/>
    </row>
    <row r="112" spans="1:47" ht="15.75" customHeight="1">
      <c r="A112" s="44"/>
      <c r="B112" s="229"/>
      <c r="C112" s="230"/>
      <c r="D112" s="39"/>
      <c r="E112" s="231"/>
      <c r="F112" s="39"/>
      <c r="G112" s="39"/>
      <c r="H112" s="236"/>
      <c r="I112" s="40"/>
      <c r="J112" s="235"/>
      <c r="K112" s="45"/>
      <c r="L112" s="346" t="str">
        <f t="shared" si="144"/>
        <v/>
      </c>
      <c r="M112" s="313" t="s">
        <v>415</v>
      </c>
      <c r="N112" s="45">
        <v>2</v>
      </c>
      <c r="O112" s="346" t="str">
        <f t="shared" si="145"/>
        <v>公斤</v>
      </c>
      <c r="P112" s="45" t="s">
        <v>49</v>
      </c>
      <c r="Q112" s="45">
        <v>4.5</v>
      </c>
      <c r="R112" s="346" t="str">
        <f t="shared" si="146"/>
        <v>公斤</v>
      </c>
      <c r="S112" s="45" t="s">
        <v>46</v>
      </c>
      <c r="T112" s="45">
        <v>0.05</v>
      </c>
      <c r="U112" s="346" t="str">
        <f t="shared" si="147"/>
        <v>公斤</v>
      </c>
      <c r="V112" s="45" t="s">
        <v>47</v>
      </c>
      <c r="W112" s="45">
        <v>1</v>
      </c>
      <c r="X112" s="346" t="str">
        <f t="shared" si="148"/>
        <v>公斤</v>
      </c>
      <c r="Y112" s="92"/>
      <c r="Z112" s="29"/>
      <c r="AA112" s="21"/>
      <c r="AB112" s="361"/>
      <c r="AC112" s="359"/>
      <c r="AD112" s="359"/>
      <c r="AE112" s="359"/>
      <c r="AF112" s="359"/>
      <c r="AG112" s="359"/>
      <c r="AH112" s="359"/>
      <c r="AI112" s="359"/>
      <c r="AJ112" s="359"/>
      <c r="AK112" s="359"/>
      <c r="AL112" s="359"/>
      <c r="AM112" s="359"/>
      <c r="AN112" s="359"/>
      <c r="AO112" s="351"/>
      <c r="AP112" s="351"/>
      <c r="AQ112" s="351"/>
      <c r="AR112" s="351"/>
      <c r="AS112" s="351"/>
      <c r="AT112" s="351"/>
      <c r="AU112" s="351"/>
    </row>
    <row r="113" spans="1:47" ht="15.75" customHeight="1">
      <c r="A113" s="44"/>
      <c r="B113" s="229"/>
      <c r="C113" s="39"/>
      <c r="D113" s="39"/>
      <c r="E113" s="231"/>
      <c r="F113" s="39"/>
      <c r="G113" s="39"/>
      <c r="H113" s="233"/>
      <c r="I113" s="40"/>
      <c r="J113" s="235"/>
      <c r="K113" s="45"/>
      <c r="L113" s="346" t="str">
        <f t="shared" si="144"/>
        <v/>
      </c>
      <c r="M113" s="319" t="s">
        <v>363</v>
      </c>
      <c r="N113" s="45">
        <v>0.01</v>
      </c>
      <c r="O113" s="346" t="str">
        <f t="shared" si="145"/>
        <v>公斤</v>
      </c>
      <c r="P113" s="45" t="s">
        <v>46</v>
      </c>
      <c r="Q113" s="45">
        <v>0.05</v>
      </c>
      <c r="R113" s="346" t="str">
        <f t="shared" si="146"/>
        <v>公斤</v>
      </c>
      <c r="S113" s="43"/>
      <c r="T113" s="43"/>
      <c r="U113" s="346" t="str">
        <f t="shared" si="147"/>
        <v/>
      </c>
      <c r="V113" s="45" t="s">
        <v>50</v>
      </c>
      <c r="W113" s="45">
        <v>0.05</v>
      </c>
      <c r="X113" s="346" t="str">
        <f t="shared" si="148"/>
        <v>公斤</v>
      </c>
      <c r="Y113" s="92"/>
      <c r="Z113" s="29"/>
      <c r="AA113" s="21"/>
      <c r="AB113" s="361"/>
      <c r="AC113" s="359"/>
      <c r="AD113" s="359"/>
      <c r="AE113" s="359"/>
      <c r="AF113" s="359"/>
      <c r="AG113" s="359"/>
      <c r="AH113" s="359"/>
      <c r="AI113" s="359"/>
      <c r="AJ113" s="359"/>
      <c r="AK113" s="359"/>
      <c r="AL113" s="359"/>
      <c r="AM113" s="359"/>
      <c r="AN113" s="359"/>
      <c r="AO113" s="351"/>
      <c r="AP113" s="351"/>
      <c r="AQ113" s="351"/>
      <c r="AR113" s="351"/>
      <c r="AS113" s="351"/>
      <c r="AT113" s="351"/>
      <c r="AU113" s="351"/>
    </row>
    <row r="114" spans="1:47" ht="15.75" customHeight="1">
      <c r="A114" s="44"/>
      <c r="B114" s="229"/>
      <c r="C114" s="39"/>
      <c r="D114" s="39"/>
      <c r="E114" s="231"/>
      <c r="F114" s="39"/>
      <c r="G114" s="39"/>
      <c r="H114" s="233"/>
      <c r="I114" s="40"/>
      <c r="J114" s="235"/>
      <c r="K114" s="45"/>
      <c r="L114" s="346" t="str">
        <f t="shared" si="144"/>
        <v/>
      </c>
      <c r="M114" s="331" t="s">
        <v>414</v>
      </c>
      <c r="N114" s="87">
        <v>0.1</v>
      </c>
      <c r="O114" s="346" t="str">
        <f t="shared" si="145"/>
        <v>公斤</v>
      </c>
      <c r="P114" s="45"/>
      <c r="Q114" s="45"/>
      <c r="R114" s="346" t="str">
        <f t="shared" si="146"/>
        <v/>
      </c>
      <c r="S114" s="43"/>
      <c r="T114" s="43"/>
      <c r="U114" s="346" t="str">
        <f t="shared" si="147"/>
        <v/>
      </c>
      <c r="V114" s="45" t="s">
        <v>52</v>
      </c>
      <c r="W114" s="45"/>
      <c r="X114" s="346" t="str">
        <f t="shared" si="148"/>
        <v/>
      </c>
      <c r="Y114" s="92"/>
      <c r="Z114" s="29"/>
      <c r="AA114" s="21"/>
      <c r="AB114" s="361"/>
      <c r="AC114" s="359"/>
      <c r="AD114" s="359"/>
      <c r="AE114" s="359"/>
      <c r="AF114" s="359"/>
      <c r="AG114" s="359"/>
      <c r="AH114" s="359"/>
      <c r="AI114" s="359"/>
      <c r="AJ114" s="359"/>
      <c r="AK114" s="359"/>
      <c r="AL114" s="359"/>
      <c r="AM114" s="359"/>
      <c r="AN114" s="359"/>
      <c r="AO114" s="351"/>
      <c r="AP114" s="351"/>
      <c r="AQ114" s="351"/>
      <c r="AR114" s="351"/>
      <c r="AS114" s="351"/>
      <c r="AT114" s="351"/>
      <c r="AU114" s="351"/>
    </row>
    <row r="115" spans="1:47" ht="15.75" customHeight="1">
      <c r="A115" s="44"/>
      <c r="B115" s="229"/>
      <c r="C115" s="39"/>
      <c r="D115" s="39"/>
      <c r="E115" s="231"/>
      <c r="F115" s="39"/>
      <c r="G115" s="39"/>
      <c r="H115" s="233"/>
      <c r="I115" s="40"/>
      <c r="J115" s="235"/>
      <c r="K115" s="45"/>
      <c r="L115" s="346" t="str">
        <f t="shared" si="144"/>
        <v/>
      </c>
      <c r="M115" s="45"/>
      <c r="N115" s="45"/>
      <c r="O115" s="346" t="str">
        <f t="shared" si="145"/>
        <v/>
      </c>
      <c r="P115" s="45"/>
      <c r="Q115" s="45"/>
      <c r="R115" s="346" t="str">
        <f t="shared" si="146"/>
        <v/>
      </c>
      <c r="S115" s="43"/>
      <c r="T115" s="43"/>
      <c r="U115" s="346" t="str">
        <f t="shared" si="147"/>
        <v/>
      </c>
      <c r="V115" s="45"/>
      <c r="W115" s="45"/>
      <c r="X115" s="346" t="str">
        <f t="shared" si="148"/>
        <v/>
      </c>
      <c r="Y115" s="92"/>
      <c r="Z115" s="29"/>
      <c r="AA115" s="21"/>
      <c r="AB115" s="361"/>
      <c r="AC115" s="359"/>
      <c r="AD115" s="359"/>
      <c r="AE115" s="359"/>
      <c r="AF115" s="359"/>
      <c r="AG115" s="359"/>
      <c r="AH115" s="359"/>
      <c r="AI115" s="359"/>
      <c r="AJ115" s="359"/>
      <c r="AK115" s="359"/>
      <c r="AL115" s="359"/>
      <c r="AM115" s="359"/>
      <c r="AN115" s="359"/>
      <c r="AO115" s="351"/>
      <c r="AP115" s="351"/>
      <c r="AQ115" s="351"/>
      <c r="AR115" s="351"/>
      <c r="AS115" s="351"/>
      <c r="AT115" s="351"/>
      <c r="AU115" s="351"/>
    </row>
    <row r="116" spans="1:47" ht="15.75" customHeight="1" thickBot="1">
      <c r="A116" s="47"/>
      <c r="B116" s="56"/>
      <c r="C116" s="39"/>
      <c r="D116" s="39"/>
      <c r="E116" s="231"/>
      <c r="F116" s="48"/>
      <c r="G116" s="48"/>
      <c r="H116" s="233"/>
      <c r="I116" s="40"/>
      <c r="J116" s="251"/>
      <c r="K116" s="240"/>
      <c r="L116" s="346" t="str">
        <f t="shared" si="144"/>
        <v/>
      </c>
      <c r="M116" s="240"/>
      <c r="N116" s="240"/>
      <c r="O116" s="346" t="str">
        <f t="shared" si="145"/>
        <v/>
      </c>
      <c r="P116" s="240"/>
      <c r="Q116" s="240"/>
      <c r="R116" s="346" t="str">
        <f t="shared" si="146"/>
        <v/>
      </c>
      <c r="S116" s="239"/>
      <c r="T116" s="239"/>
      <c r="U116" s="346" t="str">
        <f t="shared" si="147"/>
        <v/>
      </c>
      <c r="V116" s="240"/>
      <c r="W116" s="240"/>
      <c r="X116" s="346" t="str">
        <f t="shared" si="148"/>
        <v/>
      </c>
      <c r="Y116" s="348"/>
      <c r="Z116" s="38"/>
      <c r="AA116" s="21"/>
      <c r="AB116" s="362"/>
      <c r="AC116" s="359"/>
      <c r="AD116" s="359"/>
      <c r="AE116" s="359"/>
      <c r="AF116" s="359"/>
      <c r="AG116" s="359"/>
      <c r="AH116" s="359"/>
      <c r="AI116" s="359"/>
      <c r="AJ116" s="359"/>
      <c r="AK116" s="359"/>
      <c r="AL116" s="359"/>
      <c r="AM116" s="359"/>
      <c r="AN116" s="359"/>
      <c r="AO116" s="351"/>
      <c r="AP116" s="351"/>
      <c r="AQ116" s="351"/>
      <c r="AR116" s="351"/>
      <c r="AS116" s="351"/>
      <c r="AT116" s="351"/>
      <c r="AU116" s="351"/>
    </row>
    <row r="117" spans="1:47" ht="15.75" customHeight="1">
      <c r="A117" s="228" t="s">
        <v>223</v>
      </c>
      <c r="B117" s="400" t="s">
        <v>464</v>
      </c>
      <c r="C117" s="242">
        <v>3.5</v>
      </c>
      <c r="D117" s="243">
        <v>2.2999999999999998</v>
      </c>
      <c r="E117" s="244">
        <v>2.2000000000000002</v>
      </c>
      <c r="F117" s="232">
        <v>0</v>
      </c>
      <c r="G117" s="232">
        <v>0</v>
      </c>
      <c r="H117" s="245">
        <v>2.4</v>
      </c>
      <c r="I117" s="52">
        <v>582.6</v>
      </c>
      <c r="J117" s="410" t="s">
        <v>55</v>
      </c>
      <c r="K117" s="411"/>
      <c r="L117" s="345"/>
      <c r="M117" s="410" t="s">
        <v>278</v>
      </c>
      <c r="N117" s="411"/>
      <c r="O117" s="345"/>
      <c r="P117" s="427" t="s">
        <v>440</v>
      </c>
      <c r="Q117" s="428"/>
      <c r="R117" s="345"/>
      <c r="S117" s="234" t="s">
        <v>36</v>
      </c>
      <c r="T117" s="234"/>
      <c r="U117" s="345"/>
      <c r="V117" s="410" t="s">
        <v>279</v>
      </c>
      <c r="W117" s="411"/>
      <c r="X117" s="345"/>
      <c r="Y117" s="347" t="s">
        <v>28</v>
      </c>
      <c r="Z117" s="42"/>
      <c r="AA117" s="21"/>
      <c r="AB117" s="360" t="str">
        <f t="shared" ref="AB117" si="185">A117</f>
        <v>R2</v>
      </c>
      <c r="AC117" s="358" t="str">
        <f>J117</f>
        <v>糙米飯</v>
      </c>
      <c r="AD117" s="358" t="str">
        <f>J118&amp;" "&amp;J119&amp;" "&amp;J120&amp;" "&amp;J121&amp;" "&amp;J122&amp;" "&amp;J123</f>
        <v xml:space="preserve">米 糙米    </v>
      </c>
      <c r="AE117" s="358" t="str">
        <f>M117</f>
        <v>西式塔香燉雞</v>
      </c>
      <c r="AF117" s="358" t="str">
        <f>M118&amp;" "&amp;M119&amp;" "&amp;M120&amp;" "&amp;M121&amp;" "&amp;M122&amp;" "&amp;M123</f>
        <v>肉雞 洋蔥 胡蘿蔔 青醬 冷凍玉米筍 大蒜</v>
      </c>
      <c r="AG117" s="358" t="str">
        <f>P117</f>
        <v>干貝時瓜</v>
      </c>
      <c r="AH117" s="358" t="str">
        <f>P118&amp;" "&amp;P119&amp;" "&amp;P120&amp;" "&amp;P121&amp;" "&amp;P122&amp;" "&amp;P123</f>
        <v xml:space="preserve">干貝 時瓜 胡蘿蔔 大蒜  </v>
      </c>
      <c r="AI117" s="358" t="str">
        <f>S117</f>
        <v>時蔬</v>
      </c>
      <c r="AJ117" s="358" t="str">
        <f>S118&amp;" "&amp;S119&amp;" "&amp;S120&amp;" "&amp;S121&amp;" "&amp;S122&amp;" "&amp;S123</f>
        <v xml:space="preserve">時蔬 大蒜    </v>
      </c>
      <c r="AK117" s="358" t="str">
        <f>V117</f>
        <v>羅宋湯</v>
      </c>
      <c r="AL117" s="358" t="str">
        <f>V118&amp;" "&amp;V119&amp;" "&amp;V120&amp;" "&amp;V121&amp;" "&amp;V122&amp;" "&amp;V123</f>
        <v xml:space="preserve">番茄 芹菜 白蘿蔔 大骨  </v>
      </c>
      <c r="AM117" s="359" t="str">
        <f>Y117</f>
        <v>點心</v>
      </c>
      <c r="AN117" s="359">
        <f>Z117</f>
        <v>0</v>
      </c>
      <c r="AO117" s="350">
        <f t="shared" ref="AO117" si="186">C117</f>
        <v>3.5</v>
      </c>
      <c r="AP117" s="350">
        <f t="shared" ref="AP117" si="187">H117</f>
        <v>2.4</v>
      </c>
      <c r="AQ117" s="350">
        <f t="shared" ref="AQ117" si="188">E117</f>
        <v>2.2000000000000002</v>
      </c>
      <c r="AR117" s="350">
        <f t="shared" ref="AR117" si="189">D117</f>
        <v>2.2999999999999998</v>
      </c>
      <c r="AS117" s="350">
        <f t="shared" ref="AS117:AT117" si="190">F117</f>
        <v>0</v>
      </c>
      <c r="AT117" s="350">
        <f t="shared" si="190"/>
        <v>0</v>
      </c>
      <c r="AU117" s="350">
        <f t="shared" ref="AU117" si="191">I117</f>
        <v>582.6</v>
      </c>
    </row>
    <row r="118" spans="1:47" ht="15.75" customHeight="1">
      <c r="A118" s="44"/>
      <c r="B118" s="229"/>
      <c r="C118" s="39"/>
      <c r="D118" s="39"/>
      <c r="E118" s="231"/>
      <c r="F118" s="39"/>
      <c r="G118" s="39"/>
      <c r="H118" s="233"/>
      <c r="I118" s="40"/>
      <c r="J118" s="235" t="s">
        <v>38</v>
      </c>
      <c r="K118" s="45">
        <v>7</v>
      </c>
      <c r="L118" s="346" t="str">
        <f t="shared" ref="L118" si="192">IF(K118,"公斤","")</f>
        <v>公斤</v>
      </c>
      <c r="M118" s="45" t="s">
        <v>74</v>
      </c>
      <c r="N118" s="45">
        <v>9</v>
      </c>
      <c r="O118" s="346" t="str">
        <f t="shared" ref="O118" si="193">IF(N118,"公斤","")</f>
        <v>公斤</v>
      </c>
      <c r="P118" s="336" t="s">
        <v>441</v>
      </c>
      <c r="Q118" s="332">
        <v>0.1</v>
      </c>
      <c r="R118" s="346" t="str">
        <f t="shared" ref="R118" si="194">IF(Q118,"公斤","")</f>
        <v>公斤</v>
      </c>
      <c r="S118" s="43" t="s">
        <v>36</v>
      </c>
      <c r="T118" s="43">
        <v>7</v>
      </c>
      <c r="U118" s="346" t="str">
        <f t="shared" ref="U118" si="195">IF(T118,"公斤","")</f>
        <v>公斤</v>
      </c>
      <c r="V118" s="45" t="s">
        <v>280</v>
      </c>
      <c r="W118" s="45">
        <v>1.5</v>
      </c>
      <c r="X118" s="346" t="str">
        <f t="shared" ref="X118" si="196">IF(W118,"公斤","")</f>
        <v>公斤</v>
      </c>
      <c r="Y118" s="28" t="s">
        <v>28</v>
      </c>
      <c r="Z118" s="43"/>
      <c r="AA118" s="21"/>
      <c r="AB118" s="361"/>
      <c r="AC118" s="359"/>
      <c r="AD118" s="359"/>
      <c r="AE118" s="359"/>
      <c r="AF118" s="359"/>
      <c r="AG118" s="359"/>
      <c r="AH118" s="359"/>
      <c r="AI118" s="359"/>
      <c r="AJ118" s="359"/>
      <c r="AK118" s="359"/>
      <c r="AL118" s="359"/>
      <c r="AM118" s="359"/>
      <c r="AN118" s="359"/>
      <c r="AO118" s="351"/>
      <c r="AP118" s="351"/>
      <c r="AQ118" s="351"/>
      <c r="AR118" s="351"/>
      <c r="AS118" s="351"/>
      <c r="AT118" s="351"/>
      <c r="AU118" s="351"/>
    </row>
    <row r="119" spans="1:47" ht="15.75" customHeight="1">
      <c r="A119" s="44"/>
      <c r="B119" s="229"/>
      <c r="C119" s="230"/>
      <c r="D119" s="39"/>
      <c r="E119" s="231"/>
      <c r="F119" s="39"/>
      <c r="G119" s="39"/>
      <c r="H119" s="236"/>
      <c r="I119" s="40"/>
      <c r="J119" s="235" t="s">
        <v>60</v>
      </c>
      <c r="K119" s="45">
        <v>3</v>
      </c>
      <c r="L119" s="346" t="str">
        <f t="shared" si="156"/>
        <v>公斤</v>
      </c>
      <c r="M119" s="45" t="s">
        <v>48</v>
      </c>
      <c r="N119" s="45">
        <v>2</v>
      </c>
      <c r="O119" s="346" t="str">
        <f t="shared" si="157"/>
        <v>公斤</v>
      </c>
      <c r="P119" s="337" t="s">
        <v>391</v>
      </c>
      <c r="Q119" s="332">
        <v>6.5</v>
      </c>
      <c r="R119" s="346" t="str">
        <f t="shared" si="158"/>
        <v>公斤</v>
      </c>
      <c r="S119" s="45" t="s">
        <v>46</v>
      </c>
      <c r="T119" s="45">
        <v>0.05</v>
      </c>
      <c r="U119" s="346" t="str">
        <f t="shared" si="159"/>
        <v>公斤</v>
      </c>
      <c r="V119" s="45" t="s">
        <v>110</v>
      </c>
      <c r="W119" s="45">
        <v>1</v>
      </c>
      <c r="X119" s="346" t="str">
        <f t="shared" si="160"/>
        <v>公斤</v>
      </c>
      <c r="Y119" s="92"/>
      <c r="Z119" s="43"/>
      <c r="AA119" s="21"/>
      <c r="AB119" s="361"/>
      <c r="AC119" s="359"/>
      <c r="AD119" s="359"/>
      <c r="AE119" s="359"/>
      <c r="AF119" s="359"/>
      <c r="AG119" s="359"/>
      <c r="AH119" s="359"/>
      <c r="AI119" s="359"/>
      <c r="AJ119" s="359"/>
      <c r="AK119" s="359"/>
      <c r="AL119" s="359"/>
      <c r="AM119" s="359"/>
      <c r="AN119" s="359"/>
      <c r="AO119" s="351"/>
      <c r="AP119" s="351"/>
      <c r="AQ119" s="351"/>
      <c r="AR119" s="351"/>
      <c r="AS119" s="351"/>
      <c r="AT119" s="351"/>
      <c r="AU119" s="351"/>
    </row>
    <row r="120" spans="1:47" ht="15.75" customHeight="1">
      <c r="A120" s="44"/>
      <c r="B120" s="229"/>
      <c r="C120" s="39"/>
      <c r="D120" s="39"/>
      <c r="E120" s="231"/>
      <c r="F120" s="39"/>
      <c r="G120" s="39"/>
      <c r="H120" s="233"/>
      <c r="I120" s="40"/>
      <c r="J120" s="235"/>
      <c r="K120" s="45"/>
      <c r="L120" s="346" t="str">
        <f t="shared" si="156"/>
        <v/>
      </c>
      <c r="M120" s="45" t="s">
        <v>49</v>
      </c>
      <c r="N120" s="45">
        <v>0.5</v>
      </c>
      <c r="O120" s="346" t="str">
        <f t="shared" si="157"/>
        <v>公斤</v>
      </c>
      <c r="P120" s="332" t="s">
        <v>49</v>
      </c>
      <c r="Q120" s="332">
        <v>0.5</v>
      </c>
      <c r="R120" s="346" t="str">
        <f t="shared" si="158"/>
        <v>公斤</v>
      </c>
      <c r="S120" s="43"/>
      <c r="T120" s="43"/>
      <c r="U120" s="346" t="str">
        <f t="shared" si="159"/>
        <v/>
      </c>
      <c r="V120" s="45" t="s">
        <v>53</v>
      </c>
      <c r="W120" s="45">
        <v>1.5</v>
      </c>
      <c r="X120" s="346" t="str">
        <f t="shared" si="160"/>
        <v>公斤</v>
      </c>
      <c r="Y120" s="92"/>
      <c r="Z120" s="43"/>
      <c r="AA120" s="21"/>
      <c r="AB120" s="361"/>
      <c r="AC120" s="359"/>
      <c r="AD120" s="359"/>
      <c r="AE120" s="359"/>
      <c r="AF120" s="359"/>
      <c r="AG120" s="359"/>
      <c r="AH120" s="359"/>
      <c r="AI120" s="359"/>
      <c r="AJ120" s="359"/>
      <c r="AK120" s="359"/>
      <c r="AL120" s="359"/>
      <c r="AM120" s="359"/>
      <c r="AN120" s="359"/>
      <c r="AO120" s="351"/>
      <c r="AP120" s="351"/>
      <c r="AQ120" s="351"/>
      <c r="AR120" s="351"/>
      <c r="AS120" s="351"/>
      <c r="AT120" s="351"/>
      <c r="AU120" s="351"/>
    </row>
    <row r="121" spans="1:47" ht="15.75" customHeight="1">
      <c r="A121" s="44"/>
      <c r="B121" s="229"/>
      <c r="C121" s="39"/>
      <c r="D121" s="39"/>
      <c r="E121" s="231"/>
      <c r="F121" s="39"/>
      <c r="G121" s="39"/>
      <c r="H121" s="233"/>
      <c r="I121" s="40"/>
      <c r="J121" s="235"/>
      <c r="K121" s="45"/>
      <c r="L121" s="346" t="str">
        <f t="shared" si="156"/>
        <v/>
      </c>
      <c r="M121" s="45" t="s">
        <v>281</v>
      </c>
      <c r="N121" s="45">
        <v>1</v>
      </c>
      <c r="O121" s="346" t="str">
        <f t="shared" si="157"/>
        <v>公斤</v>
      </c>
      <c r="P121" s="332" t="s">
        <v>46</v>
      </c>
      <c r="Q121" s="332">
        <v>0.05</v>
      </c>
      <c r="R121" s="346" t="str">
        <f t="shared" si="158"/>
        <v>公斤</v>
      </c>
      <c r="S121" s="43"/>
      <c r="T121" s="43"/>
      <c r="U121" s="346" t="str">
        <f t="shared" si="159"/>
        <v/>
      </c>
      <c r="V121" s="45" t="s">
        <v>64</v>
      </c>
      <c r="W121" s="45">
        <v>1</v>
      </c>
      <c r="X121" s="346" t="str">
        <f t="shared" si="160"/>
        <v>公斤</v>
      </c>
      <c r="Y121" s="92"/>
      <c r="Z121" s="43"/>
      <c r="AA121" s="21"/>
      <c r="AB121" s="361"/>
      <c r="AC121" s="359"/>
      <c r="AD121" s="359"/>
      <c r="AE121" s="359"/>
      <c r="AF121" s="359"/>
      <c r="AG121" s="359"/>
      <c r="AH121" s="359"/>
      <c r="AI121" s="359"/>
      <c r="AJ121" s="359"/>
      <c r="AK121" s="359"/>
      <c r="AL121" s="359"/>
      <c r="AM121" s="359"/>
      <c r="AN121" s="359"/>
      <c r="AO121" s="351"/>
      <c r="AP121" s="351"/>
      <c r="AQ121" s="351"/>
      <c r="AR121" s="351"/>
      <c r="AS121" s="351"/>
      <c r="AT121" s="351"/>
      <c r="AU121" s="351"/>
    </row>
    <row r="122" spans="1:47" ht="15.75" customHeight="1">
      <c r="A122" s="44"/>
      <c r="B122" s="229"/>
      <c r="C122" s="39"/>
      <c r="D122" s="39"/>
      <c r="E122" s="231"/>
      <c r="F122" s="39"/>
      <c r="G122" s="39"/>
      <c r="H122" s="233"/>
      <c r="I122" s="40"/>
      <c r="J122" s="235"/>
      <c r="K122" s="45"/>
      <c r="L122" s="346" t="str">
        <f t="shared" si="156"/>
        <v/>
      </c>
      <c r="M122" s="87" t="s">
        <v>239</v>
      </c>
      <c r="N122" s="87">
        <v>1</v>
      </c>
      <c r="O122" s="346" t="str">
        <f t="shared" si="157"/>
        <v>公斤</v>
      </c>
      <c r="P122" s="332"/>
      <c r="Q122" s="332"/>
      <c r="R122" s="346" t="str">
        <f t="shared" si="158"/>
        <v/>
      </c>
      <c r="S122" s="43"/>
      <c r="T122" s="43"/>
      <c r="U122" s="346" t="str">
        <f t="shared" si="159"/>
        <v/>
      </c>
      <c r="V122" s="45"/>
      <c r="W122" s="45"/>
      <c r="X122" s="346" t="str">
        <f t="shared" si="160"/>
        <v/>
      </c>
      <c r="Y122" s="92"/>
      <c r="Z122" s="43"/>
      <c r="AA122" s="21"/>
      <c r="AB122" s="361"/>
      <c r="AC122" s="359"/>
      <c r="AD122" s="359"/>
      <c r="AE122" s="359"/>
      <c r="AF122" s="359"/>
      <c r="AG122" s="359"/>
      <c r="AH122" s="359"/>
      <c r="AI122" s="359"/>
      <c r="AJ122" s="359"/>
      <c r="AK122" s="359"/>
      <c r="AL122" s="359"/>
      <c r="AM122" s="359"/>
      <c r="AN122" s="359"/>
      <c r="AO122" s="351"/>
      <c r="AP122" s="351"/>
      <c r="AQ122" s="351"/>
      <c r="AR122" s="351"/>
      <c r="AS122" s="351"/>
      <c r="AT122" s="351"/>
      <c r="AU122" s="351"/>
    </row>
    <row r="123" spans="1:47" ht="15.75" customHeight="1" thickBot="1">
      <c r="A123" s="47"/>
      <c r="B123" s="56"/>
      <c r="C123" s="48"/>
      <c r="D123" s="48"/>
      <c r="E123" s="248"/>
      <c r="F123" s="48"/>
      <c r="G123" s="48"/>
      <c r="H123" s="249"/>
      <c r="I123" s="57"/>
      <c r="J123" s="238"/>
      <c r="K123" s="49"/>
      <c r="L123" s="346" t="str">
        <f t="shared" si="156"/>
        <v/>
      </c>
      <c r="M123" s="240" t="s">
        <v>46</v>
      </c>
      <c r="N123" s="240">
        <v>0.05</v>
      </c>
      <c r="O123" s="346" t="str">
        <f t="shared" si="157"/>
        <v>公斤</v>
      </c>
      <c r="P123" s="333"/>
      <c r="Q123" s="333"/>
      <c r="R123" s="346" t="str">
        <f t="shared" si="158"/>
        <v/>
      </c>
      <c r="S123" s="239"/>
      <c r="T123" s="239"/>
      <c r="U123" s="346" t="str">
        <f t="shared" si="159"/>
        <v/>
      </c>
      <c r="V123" s="49"/>
      <c r="W123" s="49"/>
      <c r="X123" s="346" t="str">
        <f t="shared" si="160"/>
        <v/>
      </c>
      <c r="Y123" s="348"/>
      <c r="Z123" s="51"/>
      <c r="AA123" s="21"/>
      <c r="AB123" s="362"/>
      <c r="AC123" s="359"/>
      <c r="AD123" s="359"/>
      <c r="AE123" s="359"/>
      <c r="AF123" s="359"/>
      <c r="AG123" s="359"/>
      <c r="AH123" s="359"/>
      <c r="AI123" s="359"/>
      <c r="AJ123" s="359"/>
      <c r="AK123" s="359"/>
      <c r="AL123" s="359"/>
      <c r="AM123" s="359"/>
      <c r="AN123" s="359"/>
      <c r="AO123" s="351"/>
      <c r="AP123" s="351"/>
      <c r="AQ123" s="351"/>
      <c r="AR123" s="351"/>
      <c r="AS123" s="351"/>
      <c r="AT123" s="351"/>
      <c r="AU123" s="351"/>
    </row>
    <row r="124" spans="1:47" ht="15.75" customHeight="1">
      <c r="A124" s="44" t="s">
        <v>224</v>
      </c>
      <c r="B124" s="400" t="s">
        <v>464</v>
      </c>
      <c r="C124" s="242">
        <v>4.2</v>
      </c>
      <c r="D124" s="243">
        <v>2.1</v>
      </c>
      <c r="E124" s="244">
        <v>2</v>
      </c>
      <c r="F124" s="232">
        <v>0</v>
      </c>
      <c r="G124" s="232">
        <v>0</v>
      </c>
      <c r="H124" s="245">
        <v>2.2000000000000002</v>
      </c>
      <c r="I124" s="52">
        <v>596.4</v>
      </c>
      <c r="J124" s="410" t="s">
        <v>112</v>
      </c>
      <c r="K124" s="411"/>
      <c r="L124" s="345"/>
      <c r="M124" s="424" t="s">
        <v>240</v>
      </c>
      <c r="N124" s="425"/>
      <c r="O124" s="345"/>
      <c r="P124" s="419" t="s">
        <v>446</v>
      </c>
      <c r="Q124" s="411"/>
      <c r="R124" s="345"/>
      <c r="S124" s="234" t="s">
        <v>36</v>
      </c>
      <c r="T124" s="234"/>
      <c r="U124" s="345"/>
      <c r="V124" s="420" t="s">
        <v>241</v>
      </c>
      <c r="W124" s="421"/>
      <c r="X124" s="345"/>
      <c r="Y124" s="347" t="s">
        <v>28</v>
      </c>
      <c r="Z124" s="20"/>
      <c r="AA124" s="21"/>
      <c r="AB124" s="360" t="str">
        <f t="shared" ref="AB124" si="197">A124</f>
        <v>R3</v>
      </c>
      <c r="AC124" s="358" t="str">
        <f>J124</f>
        <v>西式特餐</v>
      </c>
      <c r="AD124" s="358" t="str">
        <f>J125&amp;" "&amp;J126&amp;" "&amp;J127&amp;" "&amp;J128&amp;" "&amp;J129&amp;" "&amp;J130</f>
        <v xml:space="preserve">通心粉     </v>
      </c>
      <c r="AE124" s="358" t="str">
        <f>M124</f>
        <v>西西里肉醬</v>
      </c>
      <c r="AF124" s="358" t="str">
        <f>M125&amp;" "&amp;M126&amp;" "&amp;M127&amp;" "&amp;M128&amp;" "&amp;M129&amp;" "&amp;M130</f>
        <v xml:space="preserve">豬絞肉 馬鈴薯 洋蔥 蕃茄醬 義大利香料 </v>
      </c>
      <c r="AG124" s="358" t="str">
        <f>P124</f>
        <v>堅果花椰</v>
      </c>
      <c r="AH124" s="358" t="str">
        <f>P125&amp;" "&amp;P126&amp;" "&amp;P127&amp;" "&amp;P128&amp;" "&amp;P129&amp;" "&amp;P130</f>
        <v>冷凍花椰菜 胡蘿蔔 豆包 奶油(固態) 大蒜 堅果</v>
      </c>
      <c r="AI124" s="358" t="str">
        <f>S124</f>
        <v>時蔬</v>
      </c>
      <c r="AJ124" s="358" t="str">
        <f>S125&amp;" "&amp;S126&amp;" "&amp;S127&amp;" "&amp;S128&amp;" "&amp;S129&amp;" "&amp;S130</f>
        <v xml:space="preserve">時蔬 大蒜    </v>
      </c>
      <c r="AK124" s="358" t="str">
        <f>V124</f>
        <v>南瓜濃湯</v>
      </c>
      <c r="AL124" s="358" t="str">
        <f>V125&amp;" "&amp;V126&amp;" "&amp;V127&amp;" "&amp;V128&amp;" "&amp;V129&amp;" "&amp;V130</f>
        <v xml:space="preserve">南瓜 紅蘿蔔 雞蛋 玉米濃湯調理包  </v>
      </c>
      <c r="AM124" s="359" t="str">
        <f>Y124</f>
        <v>點心</v>
      </c>
      <c r="AN124" s="359">
        <f>Z124</f>
        <v>0</v>
      </c>
      <c r="AO124" s="350">
        <f t="shared" ref="AO124" si="198">C124</f>
        <v>4.2</v>
      </c>
      <c r="AP124" s="350">
        <f t="shared" ref="AP124" si="199">H124</f>
        <v>2.2000000000000002</v>
      </c>
      <c r="AQ124" s="350">
        <f t="shared" ref="AQ124" si="200">E124</f>
        <v>2</v>
      </c>
      <c r="AR124" s="350">
        <f t="shared" ref="AR124" si="201">D124</f>
        <v>2.1</v>
      </c>
      <c r="AS124" s="350">
        <f t="shared" ref="AS124:AT124" si="202">F124</f>
        <v>0</v>
      </c>
      <c r="AT124" s="350">
        <f t="shared" si="202"/>
        <v>0</v>
      </c>
      <c r="AU124" s="350">
        <f t="shared" ref="AU124" si="203">I124</f>
        <v>596.4</v>
      </c>
    </row>
    <row r="125" spans="1:47" ht="15.75" customHeight="1">
      <c r="A125" s="44"/>
      <c r="B125" s="229"/>
      <c r="C125" s="39"/>
      <c r="D125" s="39"/>
      <c r="E125" s="231"/>
      <c r="F125" s="39"/>
      <c r="G125" s="39"/>
      <c r="H125" s="233"/>
      <c r="I125" s="40"/>
      <c r="J125" s="235" t="s">
        <v>242</v>
      </c>
      <c r="K125" s="45">
        <v>7</v>
      </c>
      <c r="L125" s="346" t="str">
        <f t="shared" ref="L125" si="204">IF(K125,"公斤","")</f>
        <v>公斤</v>
      </c>
      <c r="M125" s="45" t="s">
        <v>41</v>
      </c>
      <c r="N125" s="45">
        <v>6</v>
      </c>
      <c r="O125" s="346" t="str">
        <f t="shared" ref="O125" si="205">IF(N125,"公斤","")</f>
        <v>公斤</v>
      </c>
      <c r="P125" s="45" t="s">
        <v>114</v>
      </c>
      <c r="Q125" s="45">
        <v>6.5</v>
      </c>
      <c r="R125" s="346" t="str">
        <f t="shared" ref="R125" si="206">IF(Q125,"公斤","")</f>
        <v>公斤</v>
      </c>
      <c r="S125" s="43" t="s">
        <v>36</v>
      </c>
      <c r="T125" s="43">
        <v>7</v>
      </c>
      <c r="U125" s="346" t="str">
        <f t="shared" ref="U125" si="207">IF(T125,"公斤","")</f>
        <v>公斤</v>
      </c>
      <c r="V125" s="45" t="s">
        <v>117</v>
      </c>
      <c r="W125" s="45">
        <v>4</v>
      </c>
      <c r="X125" s="346" t="str">
        <f t="shared" ref="X125" si="208">IF(W125,"公斤","")</f>
        <v>公斤</v>
      </c>
      <c r="Y125" s="28" t="s">
        <v>28</v>
      </c>
      <c r="Z125" s="29"/>
      <c r="AA125" s="21"/>
      <c r="AB125" s="361"/>
      <c r="AC125" s="359"/>
      <c r="AD125" s="359"/>
      <c r="AE125" s="359"/>
      <c r="AF125" s="359"/>
      <c r="AG125" s="359"/>
      <c r="AH125" s="359"/>
      <c r="AI125" s="359"/>
      <c r="AJ125" s="359"/>
      <c r="AK125" s="359"/>
      <c r="AL125" s="359"/>
      <c r="AM125" s="359"/>
      <c r="AN125" s="359"/>
      <c r="AO125" s="351"/>
      <c r="AP125" s="351"/>
      <c r="AQ125" s="351"/>
      <c r="AR125" s="351"/>
      <c r="AS125" s="351"/>
      <c r="AT125" s="351"/>
      <c r="AU125" s="351"/>
    </row>
    <row r="126" spans="1:47" ht="15.75" customHeight="1">
      <c r="A126" s="44"/>
      <c r="B126" s="229"/>
      <c r="C126" s="230"/>
      <c r="D126" s="39"/>
      <c r="E126" s="231"/>
      <c r="F126" s="39"/>
      <c r="G126" s="39"/>
      <c r="H126" s="236"/>
      <c r="I126" s="40"/>
      <c r="J126" s="235"/>
      <c r="K126" s="45"/>
      <c r="L126" s="346" t="str">
        <f t="shared" si="168"/>
        <v/>
      </c>
      <c r="M126" s="45" t="s">
        <v>43</v>
      </c>
      <c r="N126" s="45">
        <v>2</v>
      </c>
      <c r="O126" s="346" t="str">
        <f t="shared" si="169"/>
        <v>公斤</v>
      </c>
      <c r="P126" s="45" t="s">
        <v>49</v>
      </c>
      <c r="Q126" s="45">
        <v>1</v>
      </c>
      <c r="R126" s="346" t="str">
        <f t="shared" si="170"/>
        <v>公斤</v>
      </c>
      <c r="S126" s="45" t="s">
        <v>46</v>
      </c>
      <c r="T126" s="45">
        <v>0.05</v>
      </c>
      <c r="U126" s="346" t="str">
        <f t="shared" si="171"/>
        <v>公斤</v>
      </c>
      <c r="V126" s="45" t="s">
        <v>51</v>
      </c>
      <c r="W126" s="45">
        <v>2</v>
      </c>
      <c r="X126" s="346" t="str">
        <f t="shared" si="172"/>
        <v>公斤</v>
      </c>
      <c r="Y126" s="92"/>
      <c r="Z126" s="29"/>
      <c r="AA126" s="21"/>
      <c r="AB126" s="361"/>
      <c r="AC126" s="359"/>
      <c r="AD126" s="359"/>
      <c r="AE126" s="359"/>
      <c r="AF126" s="359"/>
      <c r="AG126" s="359"/>
      <c r="AH126" s="359"/>
      <c r="AI126" s="359"/>
      <c r="AJ126" s="359"/>
      <c r="AK126" s="359"/>
      <c r="AL126" s="359"/>
      <c r="AM126" s="359"/>
      <c r="AN126" s="359"/>
      <c r="AO126" s="351"/>
      <c r="AP126" s="351"/>
      <c r="AQ126" s="351"/>
      <c r="AR126" s="351"/>
      <c r="AS126" s="351"/>
      <c r="AT126" s="351"/>
      <c r="AU126" s="351"/>
    </row>
    <row r="127" spans="1:47" ht="15.75" customHeight="1">
      <c r="A127" s="44"/>
      <c r="B127" s="229"/>
      <c r="C127" s="39"/>
      <c r="D127" s="39"/>
      <c r="E127" s="231"/>
      <c r="F127" s="39"/>
      <c r="G127" s="39"/>
      <c r="H127" s="233"/>
      <c r="I127" s="40"/>
      <c r="J127" s="235"/>
      <c r="K127" s="45"/>
      <c r="L127" s="346" t="str">
        <f t="shared" si="168"/>
        <v/>
      </c>
      <c r="M127" s="45" t="s">
        <v>48</v>
      </c>
      <c r="N127" s="45">
        <v>3</v>
      </c>
      <c r="O127" s="346" t="str">
        <f t="shared" si="169"/>
        <v>公斤</v>
      </c>
      <c r="P127" s="45" t="s">
        <v>118</v>
      </c>
      <c r="Q127" s="45">
        <v>1</v>
      </c>
      <c r="R127" s="346" t="str">
        <f t="shared" si="170"/>
        <v>公斤</v>
      </c>
      <c r="S127" s="43"/>
      <c r="T127" s="43"/>
      <c r="U127" s="346" t="str">
        <f t="shared" si="171"/>
        <v/>
      </c>
      <c r="V127" s="45" t="s">
        <v>58</v>
      </c>
      <c r="W127" s="45">
        <v>0.6</v>
      </c>
      <c r="X127" s="346" t="str">
        <f t="shared" si="172"/>
        <v>公斤</v>
      </c>
      <c r="Y127" s="92"/>
      <c r="Z127" s="29"/>
      <c r="AA127" s="21"/>
      <c r="AB127" s="361"/>
      <c r="AC127" s="359"/>
      <c r="AD127" s="359"/>
      <c r="AE127" s="359"/>
      <c r="AF127" s="359"/>
      <c r="AG127" s="359"/>
      <c r="AH127" s="359"/>
      <c r="AI127" s="359"/>
      <c r="AJ127" s="359"/>
      <c r="AK127" s="359"/>
      <c r="AL127" s="359"/>
      <c r="AM127" s="359"/>
      <c r="AN127" s="359"/>
      <c r="AO127" s="351"/>
      <c r="AP127" s="351"/>
      <c r="AQ127" s="351"/>
      <c r="AR127" s="351"/>
      <c r="AS127" s="351"/>
      <c r="AT127" s="351"/>
      <c r="AU127" s="351"/>
    </row>
    <row r="128" spans="1:47" ht="15.75" customHeight="1" thickBot="1">
      <c r="A128" s="44"/>
      <c r="B128" s="229"/>
      <c r="C128" s="39"/>
      <c r="D128" s="39"/>
      <c r="E128" s="231"/>
      <c r="F128" s="39"/>
      <c r="G128" s="39"/>
      <c r="H128" s="233"/>
      <c r="I128" s="40"/>
      <c r="J128" s="235"/>
      <c r="K128" s="45"/>
      <c r="L128" s="346" t="str">
        <f t="shared" si="168"/>
        <v/>
      </c>
      <c r="M128" s="45" t="s">
        <v>243</v>
      </c>
      <c r="N128" s="45"/>
      <c r="O128" s="346" t="str">
        <f t="shared" si="169"/>
        <v/>
      </c>
      <c r="P128" s="49" t="s">
        <v>116</v>
      </c>
      <c r="Q128" s="49">
        <v>0.6</v>
      </c>
      <c r="R128" s="346" t="str">
        <f t="shared" si="170"/>
        <v>公斤</v>
      </c>
      <c r="S128" s="43"/>
      <c r="T128" s="43"/>
      <c r="U128" s="346" t="str">
        <f t="shared" si="171"/>
        <v/>
      </c>
      <c r="V128" s="250" t="s">
        <v>119</v>
      </c>
      <c r="W128" s="45"/>
      <c r="X128" s="346" t="str">
        <f t="shared" si="172"/>
        <v/>
      </c>
      <c r="Y128" s="92"/>
      <c r="Z128" s="29"/>
      <c r="AA128" s="21"/>
      <c r="AB128" s="361"/>
      <c r="AC128" s="359"/>
      <c r="AD128" s="359"/>
      <c r="AE128" s="359"/>
      <c r="AF128" s="359"/>
      <c r="AG128" s="359"/>
      <c r="AH128" s="359"/>
      <c r="AI128" s="359"/>
      <c r="AJ128" s="359"/>
      <c r="AK128" s="359"/>
      <c r="AL128" s="359"/>
      <c r="AM128" s="359"/>
      <c r="AN128" s="359"/>
      <c r="AO128" s="351"/>
      <c r="AP128" s="351"/>
      <c r="AQ128" s="351"/>
      <c r="AR128" s="351"/>
      <c r="AS128" s="351"/>
      <c r="AT128" s="351"/>
      <c r="AU128" s="351"/>
    </row>
    <row r="129" spans="1:47" ht="15.75" customHeight="1">
      <c r="A129" s="44"/>
      <c r="B129" s="229"/>
      <c r="C129" s="39"/>
      <c r="D129" s="39"/>
      <c r="E129" s="231"/>
      <c r="F129" s="39"/>
      <c r="G129" s="39"/>
      <c r="H129" s="233"/>
      <c r="I129" s="40"/>
      <c r="J129" s="235"/>
      <c r="K129" s="45"/>
      <c r="L129" s="346" t="str">
        <f t="shared" si="168"/>
        <v/>
      </c>
      <c r="M129" s="45" t="s">
        <v>244</v>
      </c>
      <c r="N129" s="45"/>
      <c r="O129" s="346" t="str">
        <f t="shared" si="169"/>
        <v/>
      </c>
      <c r="P129" s="45" t="s">
        <v>46</v>
      </c>
      <c r="Q129" s="45">
        <v>0.05</v>
      </c>
      <c r="R129" s="346" t="str">
        <f t="shared" si="170"/>
        <v>公斤</v>
      </c>
      <c r="S129" s="43"/>
      <c r="T129" s="43"/>
      <c r="U129" s="346" t="str">
        <f t="shared" si="171"/>
        <v/>
      </c>
      <c r="V129" s="45"/>
      <c r="W129" s="45"/>
      <c r="X129" s="346" t="str">
        <f t="shared" si="172"/>
        <v/>
      </c>
      <c r="Y129" s="92"/>
      <c r="Z129" s="29"/>
      <c r="AA129" s="21"/>
      <c r="AB129" s="361"/>
      <c r="AC129" s="359"/>
      <c r="AD129" s="359"/>
      <c r="AE129" s="359"/>
      <c r="AF129" s="359"/>
      <c r="AG129" s="359"/>
      <c r="AH129" s="359"/>
      <c r="AI129" s="359"/>
      <c r="AJ129" s="359"/>
      <c r="AK129" s="359"/>
      <c r="AL129" s="359"/>
      <c r="AM129" s="359"/>
      <c r="AN129" s="359"/>
      <c r="AO129" s="351"/>
      <c r="AP129" s="351"/>
      <c r="AQ129" s="351"/>
      <c r="AR129" s="351"/>
      <c r="AS129" s="351"/>
      <c r="AT129" s="351"/>
      <c r="AU129" s="351"/>
    </row>
    <row r="130" spans="1:47" ht="15.75" customHeight="1" thickBot="1">
      <c r="A130" s="44"/>
      <c r="B130" s="56"/>
      <c r="C130" s="48"/>
      <c r="D130" s="48"/>
      <c r="E130" s="248"/>
      <c r="F130" s="48"/>
      <c r="G130" s="48"/>
      <c r="H130" s="249"/>
      <c r="I130" s="57"/>
      <c r="J130" s="238"/>
      <c r="K130" s="49"/>
      <c r="L130" s="346" t="str">
        <f t="shared" si="168"/>
        <v/>
      </c>
      <c r="M130" s="49"/>
      <c r="N130" s="49"/>
      <c r="O130" s="346" t="str">
        <f t="shared" si="169"/>
        <v/>
      </c>
      <c r="P130" s="326" t="s">
        <v>447</v>
      </c>
      <c r="Q130" s="49">
        <v>0.2</v>
      </c>
      <c r="R130" s="346" t="str">
        <f t="shared" si="170"/>
        <v>公斤</v>
      </c>
      <c r="S130" s="239"/>
      <c r="T130" s="239"/>
      <c r="U130" s="346" t="str">
        <f t="shared" si="171"/>
        <v/>
      </c>
      <c r="V130" s="240"/>
      <c r="W130" s="240"/>
      <c r="X130" s="346" t="str">
        <f t="shared" si="172"/>
        <v/>
      </c>
      <c r="Y130" s="348"/>
      <c r="Z130" s="38"/>
      <c r="AA130" s="21"/>
      <c r="AB130" s="362"/>
      <c r="AC130" s="359"/>
      <c r="AD130" s="359"/>
      <c r="AE130" s="359"/>
      <c r="AF130" s="359"/>
      <c r="AG130" s="359"/>
      <c r="AH130" s="359"/>
      <c r="AI130" s="359"/>
      <c r="AJ130" s="359"/>
      <c r="AK130" s="359"/>
      <c r="AL130" s="359"/>
      <c r="AM130" s="359"/>
      <c r="AN130" s="359"/>
      <c r="AO130" s="351"/>
      <c r="AP130" s="351"/>
      <c r="AQ130" s="351"/>
      <c r="AR130" s="351"/>
      <c r="AS130" s="351"/>
      <c r="AT130" s="351"/>
      <c r="AU130" s="351"/>
    </row>
    <row r="131" spans="1:47" ht="15.75" customHeight="1">
      <c r="A131" s="228" t="s">
        <v>225</v>
      </c>
      <c r="B131" s="400" t="s">
        <v>464</v>
      </c>
      <c r="C131" s="230">
        <v>6</v>
      </c>
      <c r="D131" s="39">
        <v>1.9</v>
      </c>
      <c r="E131" s="231">
        <v>1.6</v>
      </c>
      <c r="F131" s="232">
        <v>0</v>
      </c>
      <c r="G131" s="232">
        <v>0</v>
      </c>
      <c r="H131" s="233">
        <v>2.2000000000000002</v>
      </c>
      <c r="I131" s="40">
        <v>713.2</v>
      </c>
      <c r="J131" s="410" t="s">
        <v>55</v>
      </c>
      <c r="K131" s="411"/>
      <c r="L131" s="345"/>
      <c r="M131" s="410" t="s">
        <v>295</v>
      </c>
      <c r="N131" s="411"/>
      <c r="O131" s="345"/>
      <c r="P131" s="410" t="s">
        <v>131</v>
      </c>
      <c r="Q131" s="411"/>
      <c r="R131" s="345"/>
      <c r="S131" s="234" t="s">
        <v>36</v>
      </c>
      <c r="T131" s="234"/>
      <c r="U131" s="345"/>
      <c r="V131" s="410" t="s">
        <v>296</v>
      </c>
      <c r="W131" s="411"/>
      <c r="X131" s="345"/>
      <c r="Y131" s="347" t="s">
        <v>28</v>
      </c>
      <c r="Z131" s="42"/>
      <c r="AA131" s="21"/>
      <c r="AB131" s="360" t="str">
        <f t="shared" ref="AB131" si="209">A131</f>
        <v>R4</v>
      </c>
      <c r="AC131" s="358" t="str">
        <f>J131</f>
        <v>糙米飯</v>
      </c>
      <c r="AD131" s="358" t="str">
        <f>J132&amp;" "&amp;J133&amp;" "&amp;J134&amp;" "&amp;J135&amp;" "&amp;J136&amp;" "&amp;J137</f>
        <v xml:space="preserve">米 糙米    </v>
      </c>
      <c r="AE131" s="358" t="str">
        <f>M131</f>
        <v>筍干肉角</v>
      </c>
      <c r="AF131" s="358" t="str">
        <f>M132&amp;" "&amp;M133&amp;" "&amp;M134&amp;" "&amp;M135&amp;" "&amp;M136&amp;" "&amp;M137</f>
        <v xml:space="preserve">豬後腿肉 麻竹筍干 大蒜 胡蘿蔔  </v>
      </c>
      <c r="AG131" s="358" t="str">
        <f>P131</f>
        <v>時蔬蛋香</v>
      </c>
      <c r="AH131" s="358" t="str">
        <f>P132&amp;" "&amp;P133&amp;" "&amp;P134&amp;" "&amp;P135&amp;" "&amp;P136&amp;" "&amp;P137</f>
        <v xml:space="preserve">雞蛋 時蔬 大蒜   </v>
      </c>
      <c r="AI131" s="358" t="str">
        <f>S131</f>
        <v>時蔬</v>
      </c>
      <c r="AJ131" s="358" t="str">
        <f>S132&amp;" "&amp;S133&amp;" "&amp;S134&amp;" "&amp;S135&amp;" "&amp;S136&amp;" "&amp;S137</f>
        <v xml:space="preserve">時蔬 大蒜    </v>
      </c>
      <c r="AK131" s="358" t="str">
        <f>V131</f>
        <v>地瓜圓甜湯</v>
      </c>
      <c r="AL131" s="358" t="str">
        <f>V132&amp;" "&amp;V133&amp;" "&amp;V134&amp;" "&amp;V135&amp;" "&amp;V136&amp;" "&amp;V137</f>
        <v xml:space="preserve">地瓜圓 紅砂糖    </v>
      </c>
      <c r="AM131" s="359" t="str">
        <f>Y131</f>
        <v>點心</v>
      </c>
      <c r="AN131" s="359">
        <f>Z131</f>
        <v>0</v>
      </c>
      <c r="AO131" s="350">
        <f t="shared" ref="AO131" si="210">C131</f>
        <v>6</v>
      </c>
      <c r="AP131" s="350">
        <f t="shared" ref="AP131" si="211">H131</f>
        <v>2.2000000000000002</v>
      </c>
      <c r="AQ131" s="350">
        <f t="shared" ref="AQ131" si="212">E131</f>
        <v>1.6</v>
      </c>
      <c r="AR131" s="350">
        <f t="shared" ref="AR131" si="213">D131</f>
        <v>1.9</v>
      </c>
      <c r="AS131" s="350">
        <f t="shared" ref="AS131:AT131" si="214">F131</f>
        <v>0</v>
      </c>
      <c r="AT131" s="350">
        <f t="shared" si="214"/>
        <v>0</v>
      </c>
      <c r="AU131" s="350">
        <f t="shared" ref="AU131" si="215">I131</f>
        <v>713.2</v>
      </c>
    </row>
    <row r="132" spans="1:47" ht="15.75" customHeight="1">
      <c r="A132" s="44"/>
      <c r="B132" s="229"/>
      <c r="C132" s="39"/>
      <c r="D132" s="39"/>
      <c r="E132" s="231"/>
      <c r="F132" s="39"/>
      <c r="G132" s="39"/>
      <c r="H132" s="233"/>
      <c r="I132" s="40"/>
      <c r="J132" s="235" t="s">
        <v>38</v>
      </c>
      <c r="K132" s="45">
        <v>7</v>
      </c>
      <c r="L132" s="346" t="str">
        <f t="shared" ref="L132" si="216">IF(K132,"公斤","")</f>
        <v>公斤</v>
      </c>
      <c r="M132" s="45" t="s">
        <v>63</v>
      </c>
      <c r="N132" s="45">
        <v>6.5</v>
      </c>
      <c r="O132" s="346" t="str">
        <f t="shared" ref="O132" si="217">IF(N132,"公斤","")</f>
        <v>公斤</v>
      </c>
      <c r="P132" s="45" t="s">
        <v>58</v>
      </c>
      <c r="Q132" s="45">
        <v>2</v>
      </c>
      <c r="R132" s="346" t="str">
        <f t="shared" ref="R132" si="218">IF(Q132,"公斤","")</f>
        <v>公斤</v>
      </c>
      <c r="S132" s="43" t="s">
        <v>36</v>
      </c>
      <c r="T132" s="43">
        <v>7</v>
      </c>
      <c r="U132" s="346" t="str">
        <f t="shared" ref="U132" si="219">IF(T132,"公斤","")</f>
        <v>公斤</v>
      </c>
      <c r="V132" s="45" t="s">
        <v>297</v>
      </c>
      <c r="W132" s="45">
        <v>3</v>
      </c>
      <c r="X132" s="346" t="str">
        <f t="shared" ref="X132" si="220">IF(W132,"公斤","")</f>
        <v>公斤</v>
      </c>
      <c r="Y132" s="28" t="s">
        <v>28</v>
      </c>
      <c r="Z132" s="43"/>
      <c r="AA132" s="21"/>
      <c r="AB132" s="361"/>
      <c r="AC132" s="359"/>
      <c r="AD132" s="359"/>
      <c r="AE132" s="359"/>
      <c r="AF132" s="359"/>
      <c r="AG132" s="359"/>
      <c r="AH132" s="359"/>
      <c r="AI132" s="359"/>
      <c r="AJ132" s="359"/>
      <c r="AK132" s="359"/>
      <c r="AL132" s="359"/>
      <c r="AM132" s="359"/>
      <c r="AN132" s="359"/>
      <c r="AO132" s="351"/>
      <c r="AP132" s="351"/>
      <c r="AQ132" s="351"/>
      <c r="AR132" s="351"/>
      <c r="AS132" s="351"/>
      <c r="AT132" s="351"/>
      <c r="AU132" s="351"/>
    </row>
    <row r="133" spans="1:47" ht="15.75" customHeight="1">
      <c r="A133" s="44"/>
      <c r="B133" s="229"/>
      <c r="C133" s="230"/>
      <c r="D133" s="39"/>
      <c r="E133" s="231"/>
      <c r="F133" s="39"/>
      <c r="G133" s="39"/>
      <c r="H133" s="236"/>
      <c r="I133" s="40"/>
      <c r="J133" s="235" t="s">
        <v>60</v>
      </c>
      <c r="K133" s="45">
        <v>3</v>
      </c>
      <c r="L133" s="346" t="str">
        <f t="shared" si="144"/>
        <v>公斤</v>
      </c>
      <c r="M133" s="45" t="s">
        <v>132</v>
      </c>
      <c r="N133" s="45">
        <v>3.5</v>
      </c>
      <c r="O133" s="346" t="str">
        <f t="shared" si="145"/>
        <v>公斤</v>
      </c>
      <c r="P133" s="45" t="s">
        <v>36</v>
      </c>
      <c r="Q133" s="45">
        <v>4.5</v>
      </c>
      <c r="R133" s="346" t="str">
        <f t="shared" si="146"/>
        <v>公斤</v>
      </c>
      <c r="S133" s="45" t="s">
        <v>46</v>
      </c>
      <c r="T133" s="45">
        <v>0.05</v>
      </c>
      <c r="U133" s="346" t="str">
        <f t="shared" si="147"/>
        <v>公斤</v>
      </c>
      <c r="V133" s="45" t="s">
        <v>78</v>
      </c>
      <c r="W133" s="45">
        <v>1</v>
      </c>
      <c r="X133" s="346" t="str">
        <f t="shared" si="148"/>
        <v>公斤</v>
      </c>
      <c r="Y133" s="92"/>
      <c r="Z133" s="43"/>
      <c r="AA133" s="21"/>
      <c r="AB133" s="361"/>
      <c r="AC133" s="359"/>
      <c r="AD133" s="359"/>
      <c r="AE133" s="359"/>
      <c r="AF133" s="359"/>
      <c r="AG133" s="359"/>
      <c r="AH133" s="359"/>
      <c r="AI133" s="359"/>
      <c r="AJ133" s="359"/>
      <c r="AK133" s="359"/>
      <c r="AL133" s="359"/>
      <c r="AM133" s="359"/>
      <c r="AN133" s="359"/>
      <c r="AO133" s="351"/>
      <c r="AP133" s="351"/>
      <c r="AQ133" s="351"/>
      <c r="AR133" s="351"/>
      <c r="AS133" s="351"/>
      <c r="AT133" s="351"/>
      <c r="AU133" s="351"/>
    </row>
    <row r="134" spans="1:47" ht="15.75" customHeight="1">
      <c r="A134" s="44"/>
      <c r="B134" s="229"/>
      <c r="C134" s="39"/>
      <c r="D134" s="39"/>
      <c r="E134" s="231"/>
      <c r="F134" s="39"/>
      <c r="G134" s="39"/>
      <c r="H134" s="233"/>
      <c r="I134" s="40"/>
      <c r="J134" s="235"/>
      <c r="K134" s="45"/>
      <c r="L134" s="346" t="str">
        <f t="shared" si="144"/>
        <v/>
      </c>
      <c r="M134" s="45" t="s">
        <v>46</v>
      </c>
      <c r="N134" s="45">
        <v>0.05</v>
      </c>
      <c r="O134" s="346" t="str">
        <f t="shared" si="145"/>
        <v>公斤</v>
      </c>
      <c r="P134" s="45" t="s">
        <v>46</v>
      </c>
      <c r="Q134" s="45">
        <v>0.05</v>
      </c>
      <c r="R134" s="346" t="str">
        <f t="shared" si="146"/>
        <v>公斤</v>
      </c>
      <c r="S134" s="43"/>
      <c r="T134" s="43"/>
      <c r="U134" s="346" t="str">
        <f t="shared" si="147"/>
        <v/>
      </c>
      <c r="V134" s="45"/>
      <c r="W134" s="45"/>
      <c r="X134" s="346" t="str">
        <f t="shared" si="148"/>
        <v/>
      </c>
      <c r="Y134" s="92"/>
      <c r="Z134" s="43"/>
      <c r="AA134" s="21"/>
      <c r="AB134" s="361"/>
      <c r="AC134" s="359"/>
      <c r="AD134" s="359"/>
      <c r="AE134" s="359"/>
      <c r="AF134" s="359"/>
      <c r="AG134" s="359"/>
      <c r="AH134" s="359"/>
      <c r="AI134" s="359"/>
      <c r="AJ134" s="359"/>
      <c r="AK134" s="359"/>
      <c r="AL134" s="359"/>
      <c r="AM134" s="359"/>
      <c r="AN134" s="359"/>
      <c r="AO134" s="351"/>
      <c r="AP134" s="351"/>
      <c r="AQ134" s="351"/>
      <c r="AR134" s="351"/>
      <c r="AS134" s="351"/>
      <c r="AT134" s="351"/>
      <c r="AU134" s="351"/>
    </row>
    <row r="135" spans="1:47" ht="15.75" customHeight="1">
      <c r="A135" s="44"/>
      <c r="B135" s="229"/>
      <c r="C135" s="39"/>
      <c r="D135" s="39"/>
      <c r="E135" s="231"/>
      <c r="F135" s="39"/>
      <c r="G135" s="39"/>
      <c r="H135" s="233"/>
      <c r="I135" s="40"/>
      <c r="J135" s="235"/>
      <c r="K135" s="45"/>
      <c r="L135" s="346" t="str">
        <f t="shared" si="144"/>
        <v/>
      </c>
      <c r="M135" s="262" t="s">
        <v>79</v>
      </c>
      <c r="N135" s="262">
        <v>1</v>
      </c>
      <c r="O135" s="346" t="str">
        <f t="shared" si="145"/>
        <v>公斤</v>
      </c>
      <c r="P135" s="45"/>
      <c r="Q135" s="45"/>
      <c r="R135" s="346" t="str">
        <f t="shared" si="146"/>
        <v/>
      </c>
      <c r="S135" s="43"/>
      <c r="T135" s="43"/>
      <c r="U135" s="346" t="str">
        <f t="shared" si="147"/>
        <v/>
      </c>
      <c r="V135" s="45"/>
      <c r="W135" s="45"/>
      <c r="X135" s="346" t="str">
        <f t="shared" si="148"/>
        <v/>
      </c>
      <c r="Y135" s="92"/>
      <c r="Z135" s="43"/>
      <c r="AA135" s="21"/>
      <c r="AB135" s="361"/>
      <c r="AC135" s="359"/>
      <c r="AD135" s="359"/>
      <c r="AE135" s="359"/>
      <c r="AF135" s="359"/>
      <c r="AG135" s="359"/>
      <c r="AH135" s="359"/>
      <c r="AI135" s="359"/>
      <c r="AJ135" s="359"/>
      <c r="AK135" s="359"/>
      <c r="AL135" s="359"/>
      <c r="AM135" s="359"/>
      <c r="AN135" s="359"/>
      <c r="AO135" s="351"/>
      <c r="AP135" s="351"/>
      <c r="AQ135" s="351"/>
      <c r="AR135" s="351"/>
      <c r="AS135" s="351"/>
      <c r="AT135" s="351"/>
      <c r="AU135" s="351"/>
    </row>
    <row r="136" spans="1:47" ht="15.75" customHeight="1">
      <c r="A136" s="44"/>
      <c r="B136" s="229"/>
      <c r="C136" s="39"/>
      <c r="D136" s="39"/>
      <c r="E136" s="231"/>
      <c r="F136" s="39"/>
      <c r="G136" s="39"/>
      <c r="H136" s="233"/>
      <c r="I136" s="40"/>
      <c r="J136" s="235"/>
      <c r="K136" s="45"/>
      <c r="L136" s="346" t="str">
        <f t="shared" si="144"/>
        <v/>
      </c>
      <c r="M136" s="45"/>
      <c r="N136" s="45"/>
      <c r="O136" s="346" t="str">
        <f t="shared" si="145"/>
        <v/>
      </c>
      <c r="P136" s="45"/>
      <c r="Q136" s="45"/>
      <c r="R136" s="346" t="str">
        <f t="shared" si="146"/>
        <v/>
      </c>
      <c r="S136" s="43"/>
      <c r="T136" s="43"/>
      <c r="U136" s="346" t="str">
        <f t="shared" si="147"/>
        <v/>
      </c>
      <c r="V136" s="45"/>
      <c r="W136" s="45"/>
      <c r="X136" s="346" t="str">
        <f t="shared" si="148"/>
        <v/>
      </c>
      <c r="Y136" s="92"/>
      <c r="Z136" s="43"/>
      <c r="AA136" s="21"/>
      <c r="AB136" s="361"/>
      <c r="AC136" s="359"/>
      <c r="AD136" s="359"/>
      <c r="AE136" s="359"/>
      <c r="AF136" s="359"/>
      <c r="AG136" s="359"/>
      <c r="AH136" s="359"/>
      <c r="AI136" s="359"/>
      <c r="AJ136" s="359"/>
      <c r="AK136" s="359"/>
      <c r="AL136" s="359"/>
      <c r="AM136" s="359"/>
      <c r="AN136" s="359"/>
      <c r="AO136" s="351"/>
      <c r="AP136" s="351"/>
      <c r="AQ136" s="351"/>
      <c r="AR136" s="351"/>
      <c r="AS136" s="351"/>
      <c r="AT136" s="351"/>
      <c r="AU136" s="351"/>
    </row>
    <row r="137" spans="1:47" ht="15.75" customHeight="1" thickBot="1">
      <c r="A137" s="47"/>
      <c r="B137" s="56"/>
      <c r="C137" s="39"/>
      <c r="D137" s="39"/>
      <c r="E137" s="231"/>
      <c r="F137" s="48"/>
      <c r="G137" s="48"/>
      <c r="H137" s="233"/>
      <c r="I137" s="40"/>
      <c r="J137" s="238"/>
      <c r="K137" s="49"/>
      <c r="L137" s="346" t="str">
        <f t="shared" si="144"/>
        <v/>
      </c>
      <c r="M137" s="49"/>
      <c r="N137" s="49"/>
      <c r="O137" s="346" t="str">
        <f t="shared" si="145"/>
        <v/>
      </c>
      <c r="P137" s="49"/>
      <c r="Q137" s="49"/>
      <c r="R137" s="346" t="str">
        <f t="shared" si="146"/>
        <v/>
      </c>
      <c r="S137" s="239"/>
      <c r="T137" s="239"/>
      <c r="U137" s="346" t="str">
        <f t="shared" si="147"/>
        <v/>
      </c>
      <c r="V137" s="49"/>
      <c r="W137" s="49"/>
      <c r="X137" s="346" t="str">
        <f t="shared" si="148"/>
        <v/>
      </c>
      <c r="Y137" s="348"/>
      <c r="Z137" s="43"/>
      <c r="AA137" s="21"/>
      <c r="AB137" s="362"/>
      <c r="AC137" s="359"/>
      <c r="AD137" s="359"/>
      <c r="AE137" s="359"/>
      <c r="AF137" s="359"/>
      <c r="AG137" s="359"/>
      <c r="AH137" s="359"/>
      <c r="AI137" s="359"/>
      <c r="AJ137" s="359"/>
      <c r="AK137" s="359"/>
      <c r="AL137" s="359"/>
      <c r="AM137" s="359"/>
      <c r="AN137" s="359"/>
      <c r="AO137" s="351"/>
      <c r="AP137" s="351"/>
      <c r="AQ137" s="351"/>
      <c r="AR137" s="351"/>
      <c r="AS137" s="351"/>
      <c r="AT137" s="351"/>
      <c r="AU137" s="351"/>
    </row>
    <row r="138" spans="1:47" ht="15.75" customHeight="1">
      <c r="A138" s="228" t="s">
        <v>226</v>
      </c>
      <c r="B138" s="400" t="s">
        <v>464</v>
      </c>
      <c r="C138" s="242">
        <v>5.2</v>
      </c>
      <c r="D138" s="243">
        <v>2.1</v>
      </c>
      <c r="E138" s="244">
        <v>1.6</v>
      </c>
      <c r="F138" s="232">
        <v>0</v>
      </c>
      <c r="G138" s="232">
        <v>0</v>
      </c>
      <c r="H138" s="245">
        <v>2.6</v>
      </c>
      <c r="I138" s="52">
        <v>692</v>
      </c>
      <c r="J138" s="410" t="s">
        <v>122</v>
      </c>
      <c r="K138" s="411"/>
      <c r="L138" s="345"/>
      <c r="M138" s="410" t="s">
        <v>273</v>
      </c>
      <c r="N138" s="411"/>
      <c r="O138" s="345"/>
      <c r="P138" s="417" t="s">
        <v>299</v>
      </c>
      <c r="Q138" s="418"/>
      <c r="R138" s="345"/>
      <c r="S138" s="234" t="s">
        <v>36</v>
      </c>
      <c r="T138" s="234"/>
      <c r="U138" s="345"/>
      <c r="V138" s="410" t="s">
        <v>300</v>
      </c>
      <c r="W138" s="411"/>
      <c r="X138" s="345"/>
      <c r="Y138" s="347" t="s">
        <v>28</v>
      </c>
      <c r="Z138" s="20" t="s">
        <v>83</v>
      </c>
      <c r="AA138" s="21"/>
      <c r="AB138" s="360" t="str">
        <f t="shared" ref="AB138" si="221">A138</f>
        <v>R5</v>
      </c>
      <c r="AC138" s="358" t="str">
        <f>J138</f>
        <v>紫米飯</v>
      </c>
      <c r="AD138" s="358" t="str">
        <f>J139&amp;" "&amp;J140&amp;" "&amp;J141&amp;" "&amp;J142&amp;" "&amp;J143&amp;" "&amp;J144</f>
        <v xml:space="preserve">米 黑秈糯米    </v>
      </c>
      <c r="AE138" s="358" t="str">
        <f>M138</f>
        <v>金黃魚排</v>
      </c>
      <c r="AF138" s="358" t="str">
        <f>M139&amp;" "&amp;M140&amp;" "&amp;M141&amp;" "&amp;M142&amp;" "&amp;M143&amp;" "&amp;M144</f>
        <v xml:space="preserve">魚排 胡椒鹽    </v>
      </c>
      <c r="AG138" s="358" t="str">
        <f>P138</f>
        <v>肉絲甘藍</v>
      </c>
      <c r="AH138" s="358" t="str">
        <f>P139&amp;" "&amp;P140&amp;" "&amp;P141&amp;" "&amp;P142&amp;" "&amp;P143&amp;" "&amp;P144</f>
        <v xml:space="preserve">甘藍 肉絲 大蒜   </v>
      </c>
      <c r="AI138" s="358" t="str">
        <f>S138</f>
        <v>時蔬</v>
      </c>
      <c r="AJ138" s="358" t="str">
        <f>S139&amp;" "&amp;S140&amp;" "&amp;S141&amp;" "&amp;S142&amp;" "&amp;S143&amp;" "&amp;S144</f>
        <v xml:space="preserve">時蔬 大蒜    </v>
      </c>
      <c r="AK138" s="358" t="str">
        <f>V138</f>
        <v>鮮菇海芽湯</v>
      </c>
      <c r="AL138" s="358" t="str">
        <f>V139&amp;" "&amp;V140&amp;" "&amp;V141&amp;" "&amp;V142&amp;" "&amp;V143&amp;" "&amp;V144</f>
        <v xml:space="preserve">乾裙帶菜 金針菇 薑 柴魚片  </v>
      </c>
      <c r="AM138" s="359" t="str">
        <f>Y138</f>
        <v>點心</v>
      </c>
      <c r="AN138" s="359" t="str">
        <f>Z138</f>
        <v>有機豆奶</v>
      </c>
      <c r="AO138" s="350">
        <f t="shared" ref="AO138" si="222">C138</f>
        <v>5.2</v>
      </c>
      <c r="AP138" s="350">
        <f t="shared" ref="AP138" si="223">H138</f>
        <v>2.6</v>
      </c>
      <c r="AQ138" s="350">
        <f t="shared" ref="AQ138" si="224">E138</f>
        <v>1.6</v>
      </c>
      <c r="AR138" s="350">
        <f t="shared" ref="AR138" si="225">D138</f>
        <v>2.1</v>
      </c>
      <c r="AS138" s="350">
        <f t="shared" ref="AS138:AT138" si="226">F138</f>
        <v>0</v>
      </c>
      <c r="AT138" s="350">
        <f t="shared" si="226"/>
        <v>0</v>
      </c>
      <c r="AU138" s="350">
        <f t="shared" ref="AU138" si="227">I138</f>
        <v>692</v>
      </c>
    </row>
    <row r="139" spans="1:47" ht="15.75" customHeight="1">
      <c r="A139" s="44"/>
      <c r="B139" s="229"/>
      <c r="C139" s="39"/>
      <c r="D139" s="39"/>
      <c r="E139" s="231"/>
      <c r="F139" s="39"/>
      <c r="G139" s="39"/>
      <c r="H139" s="233"/>
      <c r="I139" s="40"/>
      <c r="J139" s="235" t="s">
        <v>38</v>
      </c>
      <c r="K139" s="45">
        <v>10</v>
      </c>
      <c r="L139" s="346" t="str">
        <f t="shared" ref="L139" si="228">IF(K139,"公斤","")</f>
        <v>公斤</v>
      </c>
      <c r="M139" s="45" t="s">
        <v>93</v>
      </c>
      <c r="N139" s="45">
        <v>6.5</v>
      </c>
      <c r="O139" s="346" t="str">
        <f t="shared" ref="O139" si="229">IF(N139,"公斤","")</f>
        <v>公斤</v>
      </c>
      <c r="P139" s="256" t="s">
        <v>301</v>
      </c>
      <c r="Q139" s="45">
        <v>4.5</v>
      </c>
      <c r="R139" s="346" t="str">
        <f t="shared" ref="R139" si="230">IF(Q139,"公斤","")</f>
        <v>公斤</v>
      </c>
      <c r="S139" s="43" t="s">
        <v>36</v>
      </c>
      <c r="T139" s="43">
        <v>7</v>
      </c>
      <c r="U139" s="346" t="str">
        <f t="shared" ref="U139" si="231">IF(T139,"公斤","")</f>
        <v>公斤</v>
      </c>
      <c r="V139" s="246" t="s">
        <v>42</v>
      </c>
      <c r="W139" s="267">
        <v>0.3</v>
      </c>
      <c r="X139" s="346" t="str">
        <f t="shared" ref="X139" si="232">IF(W139,"公斤","")</f>
        <v>公斤</v>
      </c>
      <c r="Y139" s="28" t="s">
        <v>28</v>
      </c>
      <c r="Z139" s="29" t="s">
        <v>83</v>
      </c>
      <c r="AA139" s="21"/>
      <c r="AB139" s="361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/>
      <c r="AP139"/>
      <c r="AQ139"/>
      <c r="AR139"/>
      <c r="AS139"/>
      <c r="AT139"/>
      <c r="AU139"/>
    </row>
    <row r="140" spans="1:47" ht="15.75" customHeight="1">
      <c r="A140" s="44"/>
      <c r="B140" s="229"/>
      <c r="C140" s="230"/>
      <c r="D140" s="39"/>
      <c r="E140" s="231"/>
      <c r="F140" s="39"/>
      <c r="G140" s="39"/>
      <c r="H140" s="236"/>
      <c r="I140" s="40"/>
      <c r="J140" s="235" t="s">
        <v>123</v>
      </c>
      <c r="K140" s="45">
        <v>0.4</v>
      </c>
      <c r="L140" s="346" t="str">
        <f t="shared" si="156"/>
        <v>公斤</v>
      </c>
      <c r="M140" s="45" t="s">
        <v>252</v>
      </c>
      <c r="N140" s="45">
        <v>0.01</v>
      </c>
      <c r="O140" s="346" t="str">
        <f t="shared" si="157"/>
        <v>公斤</v>
      </c>
      <c r="P140" s="45" t="s">
        <v>302</v>
      </c>
      <c r="Q140" s="45">
        <v>2.6</v>
      </c>
      <c r="R140" s="346" t="str">
        <f t="shared" si="158"/>
        <v>公斤</v>
      </c>
      <c r="S140" s="45" t="s">
        <v>46</v>
      </c>
      <c r="T140" s="45">
        <v>0.05</v>
      </c>
      <c r="U140" s="346" t="str">
        <f t="shared" si="159"/>
        <v>公斤</v>
      </c>
      <c r="V140" s="45" t="s">
        <v>91</v>
      </c>
      <c r="W140" s="45">
        <v>1.5</v>
      </c>
      <c r="X140" s="346" t="str">
        <f t="shared" si="160"/>
        <v>公斤</v>
      </c>
      <c r="Y140" s="92"/>
      <c r="Z140" s="29"/>
      <c r="AA140" s="21"/>
      <c r="AB140" s="361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/>
      <c r="AP140"/>
      <c r="AQ140"/>
      <c r="AR140"/>
      <c r="AS140"/>
      <c r="AT140"/>
      <c r="AU140"/>
    </row>
    <row r="141" spans="1:47" ht="15.75" customHeight="1">
      <c r="A141" s="44"/>
      <c r="B141" s="229"/>
      <c r="C141" s="39"/>
      <c r="D141" s="39"/>
      <c r="E141" s="231"/>
      <c r="F141" s="39"/>
      <c r="G141" s="39"/>
      <c r="H141" s="233"/>
      <c r="I141" s="40"/>
      <c r="J141" s="235"/>
      <c r="K141" s="45"/>
      <c r="L141" s="346" t="str">
        <f t="shared" si="156"/>
        <v/>
      </c>
      <c r="M141" s="45"/>
      <c r="N141" s="45"/>
      <c r="O141" s="346" t="str">
        <f t="shared" si="157"/>
        <v/>
      </c>
      <c r="P141" s="45" t="s">
        <v>46</v>
      </c>
      <c r="Q141" s="45">
        <v>0.05</v>
      </c>
      <c r="R141" s="346" t="str">
        <f t="shared" si="158"/>
        <v>公斤</v>
      </c>
      <c r="S141" s="43"/>
      <c r="T141" s="43"/>
      <c r="U141" s="346" t="str">
        <f t="shared" si="159"/>
        <v/>
      </c>
      <c r="V141" s="45" t="s">
        <v>50</v>
      </c>
      <c r="W141" s="45">
        <v>0.05</v>
      </c>
      <c r="X141" s="346" t="str">
        <f t="shared" si="160"/>
        <v>公斤</v>
      </c>
      <c r="Y141" s="92"/>
      <c r="Z141" s="29"/>
      <c r="AA141" s="21"/>
      <c r="AB141" s="361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/>
      <c r="AP141"/>
      <c r="AQ141"/>
      <c r="AR141"/>
      <c r="AS141"/>
      <c r="AT141"/>
      <c r="AU141"/>
    </row>
    <row r="142" spans="1:47" ht="15.75" customHeight="1">
      <c r="A142" s="44"/>
      <c r="B142" s="229"/>
      <c r="C142" s="39"/>
      <c r="D142" s="39"/>
      <c r="E142" s="231"/>
      <c r="F142" s="39"/>
      <c r="G142" s="39"/>
      <c r="H142" s="233"/>
      <c r="I142" s="40"/>
      <c r="J142" s="235"/>
      <c r="K142" s="45"/>
      <c r="L142" s="346" t="str">
        <f t="shared" si="156"/>
        <v/>
      </c>
      <c r="M142" s="45"/>
      <c r="N142" s="45"/>
      <c r="O142" s="346" t="str">
        <f t="shared" si="157"/>
        <v/>
      </c>
      <c r="P142" s="45"/>
      <c r="Q142" s="45"/>
      <c r="R142" s="346" t="str">
        <f t="shared" si="158"/>
        <v/>
      </c>
      <c r="S142" s="43"/>
      <c r="T142" s="43"/>
      <c r="U142" s="346" t="str">
        <f t="shared" si="159"/>
        <v/>
      </c>
      <c r="V142" s="45" t="s">
        <v>52</v>
      </c>
      <c r="W142" s="45">
        <v>0.01</v>
      </c>
      <c r="X142" s="346" t="str">
        <f t="shared" si="160"/>
        <v>公斤</v>
      </c>
      <c r="Y142" s="92"/>
      <c r="Z142" s="29"/>
      <c r="AA142" s="21"/>
      <c r="AB142" s="361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/>
      <c r="AP142"/>
      <c r="AQ142"/>
      <c r="AR142"/>
      <c r="AS142"/>
      <c r="AT142"/>
      <c r="AU142"/>
    </row>
    <row r="143" spans="1:47" ht="15.75" customHeight="1">
      <c r="A143" s="44"/>
      <c r="B143" s="229"/>
      <c r="C143" s="39"/>
      <c r="D143" s="39"/>
      <c r="E143" s="231"/>
      <c r="F143" s="39"/>
      <c r="G143" s="39"/>
      <c r="H143" s="233"/>
      <c r="I143" s="40"/>
      <c r="J143" s="235"/>
      <c r="K143" s="45"/>
      <c r="L143" s="346" t="str">
        <f t="shared" si="156"/>
        <v/>
      </c>
      <c r="M143" s="45"/>
      <c r="N143" s="45"/>
      <c r="O143" s="346" t="str">
        <f t="shared" si="157"/>
        <v/>
      </c>
      <c r="P143" s="45"/>
      <c r="Q143" s="45"/>
      <c r="R143" s="346" t="str">
        <f t="shared" si="158"/>
        <v/>
      </c>
      <c r="S143" s="43"/>
      <c r="T143" s="43"/>
      <c r="U143" s="346" t="str">
        <f t="shared" si="159"/>
        <v/>
      </c>
      <c r="V143" s="45"/>
      <c r="W143" s="45"/>
      <c r="X143" s="346" t="str">
        <f t="shared" si="160"/>
        <v/>
      </c>
      <c r="Y143" s="92"/>
      <c r="Z143" s="29"/>
      <c r="AA143" s="21"/>
      <c r="AB143" s="361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/>
      <c r="AP143"/>
      <c r="AQ143"/>
      <c r="AR143"/>
      <c r="AS143"/>
      <c r="AT143"/>
      <c r="AU143"/>
    </row>
    <row r="144" spans="1:47" ht="15.75" customHeight="1" thickBot="1">
      <c r="A144" s="47"/>
      <c r="B144" s="56"/>
      <c r="C144" s="48"/>
      <c r="D144" s="48"/>
      <c r="E144" s="248"/>
      <c r="F144" s="48"/>
      <c r="G144" s="48"/>
      <c r="H144" s="249"/>
      <c r="I144" s="57"/>
      <c r="J144" s="238"/>
      <c r="K144" s="49"/>
      <c r="L144" s="346" t="str">
        <f t="shared" si="156"/>
        <v/>
      </c>
      <c r="M144" s="49"/>
      <c r="N144" s="49"/>
      <c r="O144" s="346" t="str">
        <f t="shared" si="157"/>
        <v/>
      </c>
      <c r="P144" s="49"/>
      <c r="Q144" s="49"/>
      <c r="R144" s="346" t="str">
        <f t="shared" si="158"/>
        <v/>
      </c>
      <c r="S144" s="239"/>
      <c r="T144" s="239"/>
      <c r="U144" s="346" t="str">
        <f t="shared" si="159"/>
        <v/>
      </c>
      <c r="V144" s="49"/>
      <c r="W144" s="49"/>
      <c r="X144" s="346" t="str">
        <f t="shared" si="160"/>
        <v/>
      </c>
      <c r="Y144" s="348"/>
      <c r="Z144" s="38"/>
      <c r="AA144" s="21"/>
      <c r="AB144" s="362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/>
      <c r="AP144"/>
      <c r="AQ144"/>
      <c r="AR144"/>
      <c r="AS144"/>
      <c r="AT144"/>
      <c r="AU144"/>
    </row>
    <row r="145" spans="1:47" ht="15" customHeight="1">
      <c r="A145" s="228" t="s">
        <v>227</v>
      </c>
      <c r="B145" s="400" t="s">
        <v>464</v>
      </c>
      <c r="C145" s="230">
        <v>5</v>
      </c>
      <c r="D145" s="39">
        <v>2.5</v>
      </c>
      <c r="E145" s="231">
        <v>1.8</v>
      </c>
      <c r="F145" s="232">
        <v>0</v>
      </c>
      <c r="G145" s="232">
        <v>0</v>
      </c>
      <c r="H145" s="233">
        <v>2.5</v>
      </c>
      <c r="I145" s="40">
        <v>698.3</v>
      </c>
      <c r="J145" s="227" t="s">
        <v>35</v>
      </c>
      <c r="K145" s="65"/>
      <c r="L145" s="345"/>
      <c r="M145" s="227" t="s">
        <v>303</v>
      </c>
      <c r="N145" s="65"/>
      <c r="O145" s="345"/>
      <c r="P145" s="227" t="s">
        <v>304</v>
      </c>
      <c r="Q145" s="65"/>
      <c r="R145" s="345"/>
      <c r="S145" s="234" t="s">
        <v>36</v>
      </c>
      <c r="T145" s="234"/>
      <c r="U145" s="345"/>
      <c r="V145" s="227" t="s">
        <v>305</v>
      </c>
      <c r="W145" s="268"/>
      <c r="X145" s="345"/>
      <c r="Y145" s="347" t="s">
        <v>28</v>
      </c>
      <c r="Z145" s="20"/>
      <c r="AA145" s="21"/>
      <c r="AB145" s="360" t="str">
        <f t="shared" ref="AB145" si="233">A145</f>
        <v>S1</v>
      </c>
      <c r="AC145" s="358" t="str">
        <f>J145</f>
        <v>白米飯</v>
      </c>
      <c r="AD145" s="358" t="str">
        <f>J146&amp;" "&amp;J147&amp;" "&amp;J148&amp;" "&amp;J149&amp;" "&amp;J150&amp;" "&amp;J151</f>
        <v xml:space="preserve">米     </v>
      </c>
      <c r="AE145" s="358" t="str">
        <f>M145</f>
        <v>鹹豬肉片</v>
      </c>
      <c r="AF145" s="358" t="str">
        <f>M146&amp;" "&amp;M147&amp;" "&amp;M148&amp;" "&amp;M149&amp;" "&amp;M150&amp;" "&amp;M151</f>
        <v xml:space="preserve">豬後腿肉 洋蔥 胡蘿蔔 青蔥 大蒜 </v>
      </c>
      <c r="AG145" s="358" t="str">
        <f>P145</f>
        <v>蛋香白菜</v>
      </c>
      <c r="AH145" s="358" t="str">
        <f>P146&amp;" "&amp;P147&amp;" "&amp;P148&amp;" "&amp;P149&amp;" "&amp;P150&amp;" "&amp;P151</f>
        <v xml:space="preserve">雞蛋 結球白菜 胡蘿蔔 大蒜  </v>
      </c>
      <c r="AI145" s="358" t="str">
        <f>S145</f>
        <v>時蔬</v>
      </c>
      <c r="AJ145" s="358" t="str">
        <f>S146&amp;" "&amp;S147&amp;" "&amp;S148&amp;" "&amp;S149&amp;" "&amp;S150&amp;" "&amp;S151</f>
        <v xml:space="preserve">時蔬 大蒜    </v>
      </c>
      <c r="AK145" s="358" t="str">
        <f>V145</f>
        <v>冬瓜大骨湯</v>
      </c>
      <c r="AL145" s="358" t="str">
        <f>V146&amp;" "&amp;V147&amp;" "&amp;V148&amp;" "&amp;V149&amp;" "&amp;V150&amp;" "&amp;V151</f>
        <v xml:space="preserve">冬瓜 大骨 薑   </v>
      </c>
      <c r="AM145" s="359" t="str">
        <f>Y145</f>
        <v>點心</v>
      </c>
      <c r="AN145" s="359">
        <f>Z145</f>
        <v>0</v>
      </c>
      <c r="AO145" s="350">
        <f t="shared" ref="AO145" si="234">C145</f>
        <v>5</v>
      </c>
      <c r="AP145" s="350">
        <f t="shared" ref="AP145" si="235">H145</f>
        <v>2.5</v>
      </c>
      <c r="AQ145" s="350">
        <f t="shared" ref="AQ145" si="236">E145</f>
        <v>1.8</v>
      </c>
      <c r="AR145" s="350">
        <f t="shared" ref="AR145" si="237">D145</f>
        <v>2.5</v>
      </c>
      <c r="AS145" s="350">
        <f t="shared" ref="AS145:AT145" si="238">F145</f>
        <v>0</v>
      </c>
      <c r="AT145" s="350">
        <f t="shared" si="238"/>
        <v>0</v>
      </c>
      <c r="AU145" s="350">
        <f t="shared" ref="AU145" si="239">I145</f>
        <v>698.3</v>
      </c>
    </row>
    <row r="146" spans="1:47" ht="15.75" customHeight="1">
      <c r="A146" s="44"/>
      <c r="B146" s="229"/>
      <c r="C146" s="39"/>
      <c r="D146" s="39"/>
      <c r="E146" s="231"/>
      <c r="F146" s="39"/>
      <c r="G146" s="39"/>
      <c r="H146" s="233"/>
      <c r="I146" s="40"/>
      <c r="J146" s="235" t="s">
        <v>38</v>
      </c>
      <c r="K146" s="45">
        <v>10</v>
      </c>
      <c r="L146" s="346" t="str">
        <f t="shared" ref="L146" si="240">IF(K146,"公斤","")</f>
        <v>公斤</v>
      </c>
      <c r="M146" s="45" t="s">
        <v>63</v>
      </c>
      <c r="N146" s="45">
        <v>6</v>
      </c>
      <c r="O146" s="346" t="str">
        <f t="shared" ref="O146" si="241">IF(N146,"公斤","")</f>
        <v>公斤</v>
      </c>
      <c r="P146" s="45" t="s">
        <v>58</v>
      </c>
      <c r="Q146" s="45">
        <v>4</v>
      </c>
      <c r="R146" s="346" t="str">
        <f t="shared" ref="R146" si="242">IF(Q146,"公斤","")</f>
        <v>公斤</v>
      </c>
      <c r="S146" s="43" t="s">
        <v>36</v>
      </c>
      <c r="T146" s="43">
        <v>7</v>
      </c>
      <c r="U146" s="346" t="str">
        <f t="shared" ref="U146" si="243">IF(T146,"公斤","")</f>
        <v>公斤</v>
      </c>
      <c r="V146" s="45" t="s">
        <v>99</v>
      </c>
      <c r="W146" s="45">
        <v>3.5</v>
      </c>
      <c r="X146" s="346" t="str">
        <f t="shared" ref="X146" si="244">IF(W146,"公斤","")</f>
        <v>公斤</v>
      </c>
      <c r="Y146" s="28" t="s">
        <v>28</v>
      </c>
      <c r="Z146" s="29"/>
      <c r="AA146" s="21"/>
      <c r="AB146" s="361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/>
      <c r="AP146"/>
      <c r="AQ146"/>
      <c r="AR146"/>
      <c r="AS146"/>
      <c r="AT146"/>
      <c r="AU146"/>
    </row>
    <row r="147" spans="1:47" ht="15.75" customHeight="1">
      <c r="A147" s="44"/>
      <c r="B147" s="229"/>
      <c r="C147" s="230"/>
      <c r="D147" s="39"/>
      <c r="E147" s="231"/>
      <c r="F147" s="39"/>
      <c r="G147" s="39"/>
      <c r="H147" s="236"/>
      <c r="I147" s="40"/>
      <c r="J147" s="235"/>
      <c r="K147" s="45"/>
      <c r="L147" s="346" t="str">
        <f t="shared" si="168"/>
        <v/>
      </c>
      <c r="M147" s="45" t="s">
        <v>48</v>
      </c>
      <c r="N147" s="45">
        <v>3</v>
      </c>
      <c r="O147" s="346" t="str">
        <f t="shared" si="169"/>
        <v>公斤</v>
      </c>
      <c r="P147" s="45" t="s">
        <v>65</v>
      </c>
      <c r="Q147" s="45">
        <v>3</v>
      </c>
      <c r="R147" s="346" t="str">
        <f t="shared" si="170"/>
        <v>公斤</v>
      </c>
      <c r="S147" s="45" t="s">
        <v>46</v>
      </c>
      <c r="T147" s="45">
        <v>0.05</v>
      </c>
      <c r="U147" s="346" t="str">
        <f t="shared" si="171"/>
        <v>公斤</v>
      </c>
      <c r="V147" s="258" t="s">
        <v>64</v>
      </c>
      <c r="W147" s="258">
        <v>1</v>
      </c>
      <c r="X147" s="346" t="str">
        <f t="shared" si="172"/>
        <v>公斤</v>
      </c>
      <c r="Y147" s="92"/>
      <c r="Z147" s="29"/>
      <c r="AA147" s="21"/>
      <c r="AB147" s="361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/>
      <c r="AP147"/>
      <c r="AQ147"/>
      <c r="AR147"/>
      <c r="AS147"/>
      <c r="AT147"/>
      <c r="AU147"/>
    </row>
    <row r="148" spans="1:47" ht="15.75" customHeight="1">
      <c r="A148" s="44"/>
      <c r="B148" s="229"/>
      <c r="C148" s="39"/>
      <c r="D148" s="39"/>
      <c r="E148" s="231"/>
      <c r="F148" s="39"/>
      <c r="G148" s="39"/>
      <c r="H148" s="233"/>
      <c r="I148" s="40"/>
      <c r="J148" s="235"/>
      <c r="K148" s="45"/>
      <c r="L148" s="346" t="str">
        <f t="shared" si="168"/>
        <v/>
      </c>
      <c r="M148" s="45" t="s">
        <v>49</v>
      </c>
      <c r="N148" s="45">
        <v>0.5</v>
      </c>
      <c r="O148" s="346" t="str">
        <f t="shared" si="169"/>
        <v>公斤</v>
      </c>
      <c r="P148" s="45" t="s">
        <v>49</v>
      </c>
      <c r="Q148" s="45">
        <v>0.5</v>
      </c>
      <c r="R148" s="346" t="str">
        <f t="shared" si="170"/>
        <v>公斤</v>
      </c>
      <c r="S148" s="43"/>
      <c r="T148" s="43"/>
      <c r="U148" s="346" t="str">
        <f t="shared" si="171"/>
        <v/>
      </c>
      <c r="V148" s="45" t="s">
        <v>50</v>
      </c>
      <c r="W148" s="45">
        <v>0.05</v>
      </c>
      <c r="X148" s="346" t="str">
        <f t="shared" si="172"/>
        <v>公斤</v>
      </c>
      <c r="Y148" s="92"/>
      <c r="Z148" s="29"/>
      <c r="AA148" s="21"/>
      <c r="AB148" s="361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/>
      <c r="AP148"/>
      <c r="AQ148"/>
      <c r="AR148"/>
      <c r="AS148"/>
      <c r="AT148"/>
      <c r="AU148"/>
    </row>
    <row r="149" spans="1:47" ht="15.75" customHeight="1">
      <c r="A149" s="44"/>
      <c r="B149" s="229"/>
      <c r="C149" s="39"/>
      <c r="D149" s="39"/>
      <c r="E149" s="231"/>
      <c r="F149" s="39"/>
      <c r="G149" s="39"/>
      <c r="H149" s="233"/>
      <c r="I149" s="40"/>
      <c r="J149" s="235"/>
      <c r="K149" s="45"/>
      <c r="L149" s="346" t="str">
        <f t="shared" si="168"/>
        <v/>
      </c>
      <c r="M149" s="45" t="s">
        <v>306</v>
      </c>
      <c r="N149" s="45">
        <v>0.5</v>
      </c>
      <c r="O149" s="346" t="str">
        <f t="shared" si="169"/>
        <v>公斤</v>
      </c>
      <c r="P149" s="45" t="s">
        <v>46</v>
      </c>
      <c r="Q149" s="45">
        <v>0.05</v>
      </c>
      <c r="R149" s="346" t="str">
        <f t="shared" si="170"/>
        <v>公斤</v>
      </c>
      <c r="S149" s="43"/>
      <c r="T149" s="43"/>
      <c r="U149" s="346" t="str">
        <f t="shared" si="171"/>
        <v/>
      </c>
      <c r="V149" s="45"/>
      <c r="W149" s="45"/>
      <c r="X149" s="346" t="str">
        <f t="shared" si="172"/>
        <v/>
      </c>
      <c r="Y149" s="92"/>
      <c r="Z149" s="29"/>
      <c r="AA149" s="21"/>
      <c r="AB149" s="361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/>
      <c r="AP149"/>
      <c r="AQ149"/>
      <c r="AR149"/>
      <c r="AS149"/>
      <c r="AT149"/>
      <c r="AU149"/>
    </row>
    <row r="150" spans="1:47" ht="15.75" customHeight="1">
      <c r="A150" s="44"/>
      <c r="B150" s="229"/>
      <c r="C150" s="39"/>
      <c r="D150" s="39"/>
      <c r="E150" s="231"/>
      <c r="F150" s="39"/>
      <c r="G150" s="39"/>
      <c r="H150" s="233"/>
      <c r="I150" s="40"/>
      <c r="J150" s="235"/>
      <c r="K150" s="45"/>
      <c r="L150" s="346" t="str">
        <f t="shared" si="168"/>
        <v/>
      </c>
      <c r="M150" s="45" t="s">
        <v>46</v>
      </c>
      <c r="N150" s="45">
        <v>0.05</v>
      </c>
      <c r="O150" s="346" t="str">
        <f t="shared" si="169"/>
        <v>公斤</v>
      </c>
      <c r="P150" s="45"/>
      <c r="Q150" s="45"/>
      <c r="R150" s="346" t="str">
        <f t="shared" si="170"/>
        <v/>
      </c>
      <c r="S150" s="43"/>
      <c r="T150" s="43"/>
      <c r="U150" s="346" t="str">
        <f t="shared" si="171"/>
        <v/>
      </c>
      <c r="V150" s="45"/>
      <c r="W150" s="45"/>
      <c r="X150" s="346" t="str">
        <f t="shared" si="172"/>
        <v/>
      </c>
      <c r="Y150" s="92"/>
      <c r="Z150" s="29"/>
      <c r="AA150" s="21"/>
      <c r="AB150" s="361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/>
      <c r="AP150"/>
      <c r="AQ150"/>
      <c r="AR150"/>
      <c r="AS150"/>
      <c r="AT150"/>
      <c r="AU150"/>
    </row>
    <row r="151" spans="1:47" ht="15.75" customHeight="1" thickBot="1">
      <c r="A151" s="47"/>
      <c r="B151" s="56"/>
      <c r="C151" s="39"/>
      <c r="D151" s="39"/>
      <c r="E151" s="231"/>
      <c r="F151" s="48"/>
      <c r="G151" s="48"/>
      <c r="H151" s="233"/>
      <c r="I151" s="40"/>
      <c r="J151" s="238"/>
      <c r="K151" s="49"/>
      <c r="L151" s="346" t="str">
        <f t="shared" si="168"/>
        <v/>
      </c>
      <c r="M151" s="49"/>
      <c r="N151" s="49"/>
      <c r="O151" s="346" t="str">
        <f t="shared" si="169"/>
        <v/>
      </c>
      <c r="P151" s="49"/>
      <c r="Q151" s="49"/>
      <c r="R151" s="346" t="str">
        <f t="shared" si="170"/>
        <v/>
      </c>
      <c r="S151" s="239"/>
      <c r="T151" s="239"/>
      <c r="U151" s="346" t="str">
        <f t="shared" si="171"/>
        <v/>
      </c>
      <c r="V151" s="49"/>
      <c r="W151" s="49"/>
      <c r="X151" s="346" t="str">
        <f t="shared" si="172"/>
        <v/>
      </c>
      <c r="Y151" s="348"/>
      <c r="Z151" s="38"/>
      <c r="AA151" s="21"/>
      <c r="AB151" s="362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/>
      <c r="AP151"/>
      <c r="AQ151"/>
      <c r="AR151"/>
      <c r="AS151"/>
      <c r="AT151"/>
      <c r="AU151"/>
    </row>
    <row r="152" spans="1:47" ht="18" customHeight="1">
      <c r="A152" s="228" t="s">
        <v>228</v>
      </c>
      <c r="B152" s="400" t="s">
        <v>464</v>
      </c>
      <c r="C152" s="242">
        <v>5</v>
      </c>
      <c r="D152" s="243">
        <v>1.9</v>
      </c>
      <c r="E152" s="244">
        <v>1.7</v>
      </c>
      <c r="F152" s="232">
        <v>0</v>
      </c>
      <c r="G152" s="232">
        <v>0</v>
      </c>
      <c r="H152" s="245">
        <v>2.2000000000000002</v>
      </c>
      <c r="I152" s="52">
        <v>647.29999999999995</v>
      </c>
      <c r="J152" s="253" t="s">
        <v>55</v>
      </c>
      <c r="K152" s="269"/>
      <c r="L152" s="345"/>
      <c r="M152" s="227" t="s">
        <v>307</v>
      </c>
      <c r="N152" s="65"/>
      <c r="O152" s="345"/>
      <c r="P152" s="255" t="s">
        <v>450</v>
      </c>
      <c r="Q152" s="65"/>
      <c r="R152" s="345"/>
      <c r="S152" s="41" t="s">
        <v>36</v>
      </c>
      <c r="T152" s="41"/>
      <c r="U152" s="345"/>
      <c r="V152" s="266" t="s">
        <v>308</v>
      </c>
      <c r="W152" s="268"/>
      <c r="X152" s="345"/>
      <c r="Y152" s="347" t="s">
        <v>28</v>
      </c>
      <c r="Z152" s="18"/>
      <c r="AA152" s="66"/>
      <c r="AB152" s="360" t="str">
        <f t="shared" ref="AB152" si="245">A152</f>
        <v>S2</v>
      </c>
      <c r="AC152" s="358" t="str">
        <f>J152</f>
        <v>糙米飯</v>
      </c>
      <c r="AD152" s="358" t="str">
        <f>J153&amp;" "&amp;J154&amp;" "&amp;J155&amp;" "&amp;J156&amp;" "&amp;J157&amp;" "&amp;J158</f>
        <v xml:space="preserve">米 糙米    </v>
      </c>
      <c r="AE152" s="358" t="str">
        <f>M152</f>
        <v>洋芋燒肉</v>
      </c>
      <c r="AF152" s="358" t="str">
        <f>M153&amp;" "&amp;M154&amp;" "&amp;M155&amp;" "&amp;M156&amp;" "&amp;M157&amp;" "&amp;M158</f>
        <v xml:space="preserve">馬鈴薯 豬後腿肉 紅蘿蔔 大蒜  </v>
      </c>
      <c r="AG152" s="358" t="str">
        <f>P152</f>
        <v>豆包花椰</v>
      </c>
      <c r="AH152" s="358" t="str">
        <f>P153&amp;" "&amp;P154&amp;" "&amp;P155&amp;" "&amp;P156&amp;" "&amp;P157&amp;" "&amp;P158</f>
        <v xml:space="preserve">冷凍花椰菜 豆包 胡蘿蔔 大蒜  </v>
      </c>
      <c r="AI152" s="358" t="str">
        <f>S152</f>
        <v>時蔬</v>
      </c>
      <c r="AJ152" s="358" t="str">
        <f>S153&amp;" "&amp;S154&amp;" "&amp;S155&amp;" "&amp;S156&amp;" "&amp;S157&amp;" "&amp;S158</f>
        <v xml:space="preserve">時蔬 大蒜    </v>
      </c>
      <c r="AK152" s="358" t="str">
        <f>V152</f>
        <v>養生藥膳湯</v>
      </c>
      <c r="AL152" s="358" t="str">
        <f>V153&amp;" "&amp;V154&amp;" "&amp;V155&amp;" "&amp;V156&amp;" "&amp;V157&amp;" "&amp;V158</f>
        <v>藥膳滷包 鮮菇 枸杞 薑 大骨 皮絲</v>
      </c>
      <c r="AM152" s="359" t="str">
        <f>Y152</f>
        <v>點心</v>
      </c>
      <c r="AN152" s="359">
        <f>Z152</f>
        <v>0</v>
      </c>
      <c r="AO152" s="350">
        <f t="shared" ref="AO152" si="246">C152</f>
        <v>5</v>
      </c>
      <c r="AP152" s="350">
        <f t="shared" ref="AP152" si="247">H152</f>
        <v>2.2000000000000002</v>
      </c>
      <c r="AQ152" s="350">
        <f t="shared" ref="AQ152" si="248">E152</f>
        <v>1.7</v>
      </c>
      <c r="AR152" s="350">
        <f t="shared" ref="AR152" si="249">D152</f>
        <v>1.9</v>
      </c>
      <c r="AS152" s="350">
        <f t="shared" ref="AS152" si="250">F152</f>
        <v>0</v>
      </c>
      <c r="AT152" s="350">
        <f t="shared" ref="AT152" si="251">G152</f>
        <v>0</v>
      </c>
      <c r="AU152" s="350">
        <f t="shared" ref="AU152" si="252">I152</f>
        <v>647.29999999999995</v>
      </c>
    </row>
    <row r="153" spans="1:47" ht="15.75" customHeight="1">
      <c r="A153" s="44"/>
      <c r="B153" s="229"/>
      <c r="C153" s="39"/>
      <c r="D153" s="39"/>
      <c r="E153" s="231"/>
      <c r="F153" s="39"/>
      <c r="G153" s="39"/>
      <c r="H153" s="233"/>
      <c r="I153" s="40"/>
      <c r="J153" s="235" t="s">
        <v>38</v>
      </c>
      <c r="K153" s="45">
        <v>7</v>
      </c>
      <c r="L153" s="346" t="str">
        <f t="shared" ref="L153:L158" si="253">IF(K153,"公斤","")</f>
        <v>公斤</v>
      </c>
      <c r="M153" s="45" t="s">
        <v>104</v>
      </c>
      <c r="N153" s="45">
        <v>3</v>
      </c>
      <c r="O153" s="346" t="str">
        <f t="shared" ref="O153:O158" si="254">IF(N153,"公斤","")</f>
        <v>公斤</v>
      </c>
      <c r="P153" s="270" t="s">
        <v>114</v>
      </c>
      <c r="Q153" s="250">
        <v>6.5</v>
      </c>
      <c r="R153" s="346" t="str">
        <f t="shared" ref="R153:R158" si="255">IF(Q153,"公斤","")</f>
        <v>公斤</v>
      </c>
      <c r="S153" s="43" t="s">
        <v>36</v>
      </c>
      <c r="T153" s="43">
        <v>7</v>
      </c>
      <c r="U153" s="346" t="str">
        <f t="shared" ref="U153:U158" si="256">IF(T153,"公斤","")</f>
        <v>公斤</v>
      </c>
      <c r="V153" s="258" t="s">
        <v>309</v>
      </c>
      <c r="W153" s="258">
        <v>0.05</v>
      </c>
      <c r="X153" s="346" t="str">
        <f t="shared" ref="X153:X158" si="257">IF(W153,"公斤","")</f>
        <v>公斤</v>
      </c>
      <c r="Y153" s="28" t="s">
        <v>28</v>
      </c>
      <c r="Z153" s="28"/>
      <c r="AA153" s="29"/>
      <c r="AB153" s="22"/>
      <c r="AC153" s="22"/>
      <c r="AD153" s="22"/>
      <c r="AE153" s="22"/>
      <c r="AF153" s="22"/>
      <c r="AG153" s="22"/>
      <c r="AH153" s="22"/>
    </row>
    <row r="154" spans="1:47" ht="15.75" customHeight="1">
      <c r="A154" s="44"/>
      <c r="B154" s="229"/>
      <c r="C154" s="230"/>
      <c r="D154" s="39"/>
      <c r="E154" s="231"/>
      <c r="F154" s="39"/>
      <c r="G154" s="39"/>
      <c r="H154" s="236"/>
      <c r="I154" s="40"/>
      <c r="J154" s="235" t="s">
        <v>60</v>
      </c>
      <c r="K154" s="45">
        <v>3</v>
      </c>
      <c r="L154" s="346" t="str">
        <f t="shared" si="253"/>
        <v>公斤</v>
      </c>
      <c r="M154" s="45" t="s">
        <v>29</v>
      </c>
      <c r="N154" s="45">
        <v>6.5</v>
      </c>
      <c r="O154" s="346" t="str">
        <f t="shared" si="254"/>
        <v>公斤</v>
      </c>
      <c r="P154" s="342" t="s">
        <v>451</v>
      </c>
      <c r="Q154" s="250">
        <v>0.3</v>
      </c>
      <c r="R154" s="346" t="str">
        <f t="shared" si="255"/>
        <v>公斤</v>
      </c>
      <c r="S154" s="45" t="s">
        <v>46</v>
      </c>
      <c r="T154" s="45">
        <v>0.05</v>
      </c>
      <c r="U154" s="346" t="str">
        <f t="shared" si="256"/>
        <v>公斤</v>
      </c>
      <c r="V154" s="258" t="s">
        <v>310</v>
      </c>
      <c r="W154" s="258">
        <v>2</v>
      </c>
      <c r="X154" s="346" t="str">
        <f t="shared" si="257"/>
        <v>公斤</v>
      </c>
      <c r="Y154" s="92"/>
      <c r="Z154" s="28"/>
      <c r="AA154" s="29"/>
      <c r="AB154" s="22"/>
      <c r="AC154" s="22"/>
      <c r="AD154" s="22"/>
      <c r="AE154" s="22"/>
      <c r="AF154" s="22"/>
      <c r="AG154" s="22"/>
      <c r="AH154" s="22"/>
    </row>
    <row r="155" spans="1:47" ht="15.75" customHeight="1">
      <c r="A155" s="44"/>
      <c r="B155" s="229"/>
      <c r="C155" s="39"/>
      <c r="D155" s="39"/>
      <c r="E155" s="231"/>
      <c r="F155" s="39"/>
      <c r="G155" s="39"/>
      <c r="H155" s="233"/>
      <c r="I155" s="40"/>
      <c r="J155" s="235"/>
      <c r="K155" s="45"/>
      <c r="L155" s="346" t="str">
        <f t="shared" si="253"/>
        <v/>
      </c>
      <c r="M155" s="45" t="s">
        <v>133</v>
      </c>
      <c r="N155" s="45">
        <v>0.5</v>
      </c>
      <c r="O155" s="346" t="str">
        <f t="shared" si="254"/>
        <v>公斤</v>
      </c>
      <c r="P155" s="270" t="s">
        <v>49</v>
      </c>
      <c r="Q155" s="250">
        <v>0.5</v>
      </c>
      <c r="R155" s="346" t="str">
        <f t="shared" si="255"/>
        <v>公斤</v>
      </c>
      <c r="S155" s="43"/>
      <c r="T155" s="43"/>
      <c r="U155" s="346" t="str">
        <f t="shared" si="256"/>
        <v/>
      </c>
      <c r="V155" s="258" t="s">
        <v>194</v>
      </c>
      <c r="W155" s="258">
        <v>0.01</v>
      </c>
      <c r="X155" s="346" t="str">
        <f t="shared" si="257"/>
        <v>公斤</v>
      </c>
      <c r="Y155" s="92"/>
      <c r="Z155" s="28"/>
      <c r="AA155" s="29"/>
      <c r="AB155" s="22"/>
      <c r="AC155" s="22"/>
      <c r="AD155" s="22"/>
      <c r="AE155" s="22"/>
      <c r="AF155" s="22"/>
      <c r="AG155" s="22"/>
      <c r="AH155" s="22"/>
    </row>
    <row r="156" spans="1:47" ht="15.75" customHeight="1">
      <c r="A156" s="44"/>
      <c r="B156" s="229"/>
      <c r="C156" s="39"/>
      <c r="D156" s="39"/>
      <c r="E156" s="231"/>
      <c r="F156" s="39"/>
      <c r="G156" s="39"/>
      <c r="H156" s="233"/>
      <c r="I156" s="40"/>
      <c r="J156" s="235"/>
      <c r="K156" s="45"/>
      <c r="L156" s="346" t="str">
        <f t="shared" si="253"/>
        <v/>
      </c>
      <c r="M156" s="258" t="s">
        <v>32</v>
      </c>
      <c r="N156" s="250">
        <v>0.05</v>
      </c>
      <c r="O156" s="346" t="str">
        <f t="shared" si="254"/>
        <v>公斤</v>
      </c>
      <c r="P156" s="270" t="s">
        <v>46</v>
      </c>
      <c r="Q156" s="250">
        <v>0.05</v>
      </c>
      <c r="R156" s="346" t="str">
        <f t="shared" si="255"/>
        <v>公斤</v>
      </c>
      <c r="S156" s="43"/>
      <c r="T156" s="43"/>
      <c r="U156" s="346" t="str">
        <f t="shared" si="256"/>
        <v/>
      </c>
      <c r="V156" s="258" t="s">
        <v>50</v>
      </c>
      <c r="W156" s="258">
        <v>0.05</v>
      </c>
      <c r="X156" s="346" t="str">
        <f t="shared" si="257"/>
        <v>公斤</v>
      </c>
      <c r="Y156" s="92"/>
      <c r="Z156" s="28"/>
      <c r="AA156" s="29"/>
      <c r="AB156" s="22"/>
      <c r="AC156" s="22"/>
      <c r="AD156" s="22"/>
      <c r="AE156" s="22"/>
      <c r="AF156" s="22"/>
      <c r="AG156" s="22"/>
      <c r="AH156" s="22"/>
    </row>
    <row r="157" spans="1:47" ht="15.75" customHeight="1">
      <c r="A157" s="44"/>
      <c r="B157" s="229"/>
      <c r="C157" s="39"/>
      <c r="D157" s="39"/>
      <c r="E157" s="231"/>
      <c r="F157" s="39"/>
      <c r="G157" s="39"/>
      <c r="H157" s="233"/>
      <c r="I157" s="40"/>
      <c r="J157" s="235"/>
      <c r="K157" s="45"/>
      <c r="L157" s="346" t="str">
        <f t="shared" si="253"/>
        <v/>
      </c>
      <c r="M157" s="45"/>
      <c r="N157" s="45"/>
      <c r="O157" s="346" t="str">
        <f t="shared" si="254"/>
        <v/>
      </c>
      <c r="P157" s="237"/>
      <c r="Q157" s="45"/>
      <c r="R157" s="346" t="str">
        <f t="shared" si="255"/>
        <v/>
      </c>
      <c r="S157" s="43"/>
      <c r="T157" s="43"/>
      <c r="U157" s="346" t="str">
        <f t="shared" si="256"/>
        <v/>
      </c>
      <c r="V157" s="45" t="s">
        <v>88</v>
      </c>
      <c r="W157" s="45">
        <v>1</v>
      </c>
      <c r="X157" s="346" t="str">
        <f t="shared" si="257"/>
        <v>公斤</v>
      </c>
      <c r="Y157" s="92"/>
      <c r="Z157" s="28"/>
      <c r="AA157" s="29"/>
      <c r="AB157" s="22"/>
      <c r="AC157" s="22"/>
      <c r="AD157" s="22"/>
      <c r="AE157" s="22"/>
      <c r="AF157" s="22"/>
      <c r="AG157" s="22"/>
      <c r="AH157" s="22"/>
    </row>
    <row r="158" spans="1:47" ht="15.75" customHeight="1" thickBot="1">
      <c r="A158" s="47"/>
      <c r="B158" s="56"/>
      <c r="C158" s="48"/>
      <c r="D158" s="48"/>
      <c r="E158" s="248"/>
      <c r="F158" s="48"/>
      <c r="G158" s="48"/>
      <c r="H158" s="249"/>
      <c r="I158" s="57"/>
      <c r="J158" s="251"/>
      <c r="K158" s="240"/>
      <c r="L158" s="346" t="str">
        <f t="shared" si="253"/>
        <v/>
      </c>
      <c r="M158" s="49"/>
      <c r="N158" s="49"/>
      <c r="O158" s="346" t="str">
        <f t="shared" si="254"/>
        <v/>
      </c>
      <c r="P158" s="49"/>
      <c r="Q158" s="49"/>
      <c r="R158" s="346" t="str">
        <f t="shared" si="255"/>
        <v/>
      </c>
      <c r="S158" s="50"/>
      <c r="T158" s="50"/>
      <c r="U158" s="346" t="str">
        <f t="shared" si="256"/>
        <v/>
      </c>
      <c r="V158" s="49" t="s">
        <v>311</v>
      </c>
      <c r="W158" s="49">
        <v>1</v>
      </c>
      <c r="X158" s="346" t="str">
        <f t="shared" si="257"/>
        <v>公斤</v>
      </c>
      <c r="Y158" s="348"/>
      <c r="Z158" s="67"/>
      <c r="AA158" s="38"/>
      <c r="AB158" s="22"/>
      <c r="AC158" s="22"/>
      <c r="AD158" s="22"/>
      <c r="AE158" s="22"/>
      <c r="AF158" s="22"/>
      <c r="AG158" s="22"/>
      <c r="AH158" s="22"/>
    </row>
    <row r="159" spans="1:47" ht="15.75" customHeight="1">
      <c r="A159" s="14"/>
      <c r="B159" s="15"/>
      <c r="C159" s="162"/>
      <c r="D159" s="16"/>
      <c r="E159" s="193"/>
      <c r="F159" s="162"/>
      <c r="G159" s="162"/>
      <c r="H159" s="198"/>
      <c r="I159" s="17"/>
      <c r="J159" s="63"/>
      <c r="K159" s="65"/>
      <c r="L159" s="19"/>
      <c r="M159" s="63"/>
      <c r="N159" s="65"/>
      <c r="O159" s="19"/>
      <c r="P159" s="63"/>
      <c r="Q159" s="65"/>
      <c r="R159" s="19"/>
      <c r="S159" s="19"/>
      <c r="T159" s="19"/>
      <c r="U159" s="64"/>
      <c r="V159" s="63"/>
      <c r="W159" s="65"/>
      <c r="X159" s="19"/>
      <c r="Y159" s="60"/>
      <c r="Z159" s="20"/>
      <c r="AA159" s="66"/>
      <c r="AB159" s="22"/>
      <c r="AC159" s="22"/>
      <c r="AD159" s="22"/>
      <c r="AE159" s="22"/>
      <c r="AF159" s="22"/>
      <c r="AG159" s="22"/>
      <c r="AH159" s="22"/>
    </row>
    <row r="160" spans="1:47" ht="15.75" customHeight="1">
      <c r="A160" s="24"/>
      <c r="B160" s="25"/>
      <c r="C160" s="26"/>
      <c r="D160" s="26"/>
      <c r="E160" s="194"/>
      <c r="F160" s="26"/>
      <c r="G160" s="26"/>
      <c r="H160" s="199"/>
      <c r="I160" s="27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43"/>
      <c r="Z160" s="29"/>
      <c r="AA160" s="68"/>
      <c r="AB160" s="22"/>
      <c r="AC160" s="22"/>
      <c r="AD160" s="22"/>
      <c r="AE160" s="22"/>
      <c r="AF160" s="22"/>
      <c r="AG160" s="22"/>
      <c r="AH160" s="22"/>
    </row>
    <row r="161" spans="1:34" ht="15.75" customHeight="1">
      <c r="A161" s="24"/>
      <c r="B161" s="25"/>
      <c r="C161" s="163"/>
      <c r="D161" s="26"/>
      <c r="E161" s="194"/>
      <c r="F161" s="26"/>
      <c r="G161" s="26"/>
      <c r="H161" s="200"/>
      <c r="I161" s="27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30"/>
      <c r="U161" s="28"/>
      <c r="V161" s="28"/>
      <c r="W161" s="28"/>
      <c r="X161" s="28"/>
      <c r="Y161" s="43"/>
      <c r="Z161" s="29"/>
      <c r="AA161" s="68"/>
      <c r="AB161" s="22"/>
      <c r="AC161" s="22"/>
      <c r="AD161" s="22"/>
      <c r="AE161" s="22"/>
      <c r="AF161" s="22"/>
      <c r="AG161" s="22"/>
      <c r="AH161" s="22"/>
    </row>
    <row r="162" spans="1:34" ht="15.75" customHeight="1">
      <c r="A162" s="24"/>
      <c r="B162" s="25"/>
      <c r="C162" s="26"/>
      <c r="D162" s="26"/>
      <c r="E162" s="194"/>
      <c r="F162" s="26"/>
      <c r="G162" s="26"/>
      <c r="H162" s="199"/>
      <c r="I162" s="27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43"/>
      <c r="Z162" s="29"/>
      <c r="AA162" s="68"/>
      <c r="AB162" s="22"/>
      <c r="AC162" s="22"/>
      <c r="AD162" s="22"/>
      <c r="AE162" s="22"/>
      <c r="AF162" s="22"/>
      <c r="AG162" s="22"/>
      <c r="AH162" s="22"/>
    </row>
    <row r="163" spans="1:34" ht="15.75" customHeight="1">
      <c r="A163" s="24"/>
      <c r="B163" s="25"/>
      <c r="C163" s="26"/>
      <c r="D163" s="26"/>
      <c r="E163" s="194"/>
      <c r="F163" s="26"/>
      <c r="G163" s="26"/>
      <c r="H163" s="199"/>
      <c r="I163" s="27"/>
      <c r="J163" s="28"/>
      <c r="K163" s="28"/>
      <c r="L163" s="28"/>
      <c r="M163" s="28"/>
      <c r="N163" s="30"/>
      <c r="O163" s="28"/>
      <c r="P163" s="28"/>
      <c r="Q163" s="30"/>
      <c r="R163" s="28"/>
      <c r="S163" s="28"/>
      <c r="T163" s="28"/>
      <c r="U163" s="28"/>
      <c r="V163" s="28"/>
      <c r="W163" s="28"/>
      <c r="X163" s="28"/>
      <c r="Y163" s="43"/>
      <c r="Z163" s="29"/>
      <c r="AA163" s="68"/>
      <c r="AB163" s="22"/>
      <c r="AC163" s="22"/>
      <c r="AD163" s="22"/>
      <c r="AE163" s="22"/>
      <c r="AF163" s="22"/>
      <c r="AG163" s="22"/>
      <c r="AH163" s="22"/>
    </row>
    <row r="164" spans="1:34" ht="15.75" customHeight="1">
      <c r="A164" s="24"/>
      <c r="B164" s="25"/>
      <c r="C164" s="26"/>
      <c r="D164" s="26"/>
      <c r="E164" s="194"/>
      <c r="F164" s="26"/>
      <c r="G164" s="26"/>
      <c r="H164" s="199"/>
      <c r="I164" s="27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43"/>
      <c r="Z164" s="29"/>
      <c r="AA164" s="68"/>
      <c r="AB164" s="22"/>
      <c r="AC164" s="22"/>
      <c r="AD164" s="22"/>
      <c r="AE164" s="22"/>
      <c r="AF164" s="22"/>
      <c r="AG164" s="22"/>
      <c r="AH164" s="22"/>
    </row>
    <row r="165" spans="1:34" ht="15.75" customHeight="1" thickBot="1">
      <c r="A165" s="32"/>
      <c r="B165" s="33"/>
      <c r="C165" s="34"/>
      <c r="D165" s="34"/>
      <c r="E165" s="195"/>
      <c r="F165" s="34"/>
      <c r="G165" s="34"/>
      <c r="H165" s="201"/>
      <c r="I165" s="35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50"/>
      <c r="Z165" s="38"/>
      <c r="AA165" s="69"/>
      <c r="AB165" s="22"/>
      <c r="AC165" s="22"/>
      <c r="AD165" s="22"/>
      <c r="AE165" s="22"/>
      <c r="AF165" s="22"/>
      <c r="AG165" s="22"/>
      <c r="AH165" s="22"/>
    </row>
    <row r="166" spans="1:34" ht="15.75" customHeight="1">
      <c r="A166" s="62"/>
      <c r="B166" s="88"/>
      <c r="C166" s="164"/>
      <c r="D166" s="164"/>
      <c r="E166" s="196"/>
      <c r="F166" s="164"/>
      <c r="G166" s="164"/>
      <c r="H166" s="202"/>
      <c r="I166" s="164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</row>
    <row r="167" spans="1:34" ht="15.75" customHeight="1">
      <c r="A167" s="62"/>
      <c r="B167" s="88"/>
      <c r="C167" s="164"/>
      <c r="D167" s="164"/>
      <c r="E167" s="196"/>
      <c r="F167" s="164"/>
      <c r="G167" s="164"/>
      <c r="H167" s="202"/>
      <c r="I167" s="164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</row>
    <row r="168" spans="1:34" ht="15.75" customHeight="1">
      <c r="A168" s="62"/>
      <c r="B168" s="88"/>
      <c r="C168" s="164"/>
      <c r="D168" s="164"/>
      <c r="E168" s="196"/>
      <c r="F168" s="164"/>
      <c r="G168" s="164"/>
      <c r="H168" s="202"/>
      <c r="I168" s="164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</row>
    <row r="169" spans="1:34" ht="15.75" customHeight="1">
      <c r="A169" s="62"/>
      <c r="B169" s="88"/>
      <c r="C169" s="164"/>
      <c r="D169" s="164"/>
      <c r="E169" s="196"/>
      <c r="F169" s="164"/>
      <c r="G169" s="164"/>
      <c r="H169" s="202"/>
      <c r="I169" s="164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</row>
    <row r="170" spans="1:34" ht="15.75" customHeight="1">
      <c r="A170" s="62"/>
      <c r="B170" s="88"/>
      <c r="C170" s="164"/>
      <c r="D170" s="164"/>
      <c r="E170" s="196"/>
      <c r="F170" s="164"/>
      <c r="G170" s="164"/>
      <c r="H170" s="202"/>
      <c r="I170" s="164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</row>
    <row r="171" spans="1:34" ht="15.75" customHeight="1">
      <c r="A171" s="62"/>
      <c r="B171" s="88"/>
      <c r="C171" s="164"/>
      <c r="D171" s="164"/>
      <c r="E171" s="196"/>
      <c r="F171" s="164"/>
      <c r="G171" s="164"/>
      <c r="H171" s="202"/>
      <c r="I171" s="164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</row>
    <row r="172" spans="1:34" ht="15.75" customHeight="1">
      <c r="A172" s="62"/>
      <c r="B172" s="88"/>
      <c r="C172" s="164"/>
      <c r="D172" s="164"/>
      <c r="E172" s="196"/>
      <c r="F172" s="164"/>
      <c r="G172" s="164"/>
      <c r="H172" s="202"/>
      <c r="I172" s="164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</row>
    <row r="173" spans="1:34" ht="15.75" customHeight="1">
      <c r="A173" s="62"/>
      <c r="B173" s="88"/>
      <c r="C173" s="164"/>
      <c r="D173" s="164"/>
      <c r="E173" s="196"/>
      <c r="F173" s="164"/>
      <c r="G173" s="164"/>
      <c r="H173" s="202"/>
      <c r="I173" s="164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</row>
    <row r="174" spans="1:34" ht="15.75" customHeight="1">
      <c r="A174" s="62"/>
      <c r="B174" s="88"/>
      <c r="C174" s="164"/>
      <c r="D174" s="164"/>
      <c r="E174" s="196"/>
      <c r="F174" s="164"/>
      <c r="G174" s="164"/>
      <c r="H174" s="202"/>
      <c r="I174" s="164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</row>
    <row r="175" spans="1:34" ht="15.75" customHeight="1">
      <c r="A175" s="62"/>
      <c r="B175" s="88"/>
      <c r="C175" s="164"/>
      <c r="D175" s="164"/>
      <c r="E175" s="196"/>
      <c r="F175" s="164"/>
      <c r="G175" s="164"/>
      <c r="H175" s="202"/>
      <c r="I175" s="164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</row>
    <row r="176" spans="1:34" ht="15.75" customHeight="1">
      <c r="A176" s="62"/>
      <c r="B176" s="88"/>
      <c r="C176" s="164"/>
      <c r="D176" s="164"/>
      <c r="E176" s="196"/>
      <c r="F176" s="164"/>
      <c r="G176" s="164"/>
      <c r="H176" s="202"/>
      <c r="I176" s="164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</row>
    <row r="177" spans="1:34" ht="15.75" customHeight="1">
      <c r="A177" s="62"/>
      <c r="B177" s="88"/>
      <c r="C177" s="164"/>
      <c r="D177" s="164"/>
      <c r="E177" s="196"/>
      <c r="F177" s="164"/>
      <c r="G177" s="164"/>
      <c r="H177" s="202"/>
      <c r="I177" s="164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</row>
    <row r="178" spans="1:34" ht="15.75" customHeight="1">
      <c r="A178" s="62"/>
      <c r="B178" s="88"/>
      <c r="C178" s="164"/>
      <c r="D178" s="164"/>
      <c r="E178" s="196"/>
      <c r="F178" s="164"/>
      <c r="G178" s="164"/>
      <c r="H178" s="202"/>
      <c r="I178" s="164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</row>
    <row r="179" spans="1:34" ht="15.75" customHeight="1">
      <c r="A179" s="62"/>
      <c r="B179" s="88"/>
      <c r="C179" s="164"/>
      <c r="D179" s="164"/>
      <c r="E179" s="196"/>
      <c r="F179" s="164"/>
      <c r="G179" s="164"/>
      <c r="H179" s="202"/>
      <c r="I179" s="164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</row>
    <row r="180" spans="1:34" ht="15.75" customHeight="1">
      <c r="A180" s="62"/>
      <c r="B180" s="88"/>
      <c r="C180" s="164"/>
      <c r="D180" s="164"/>
      <c r="E180" s="196"/>
      <c r="F180" s="164"/>
      <c r="G180" s="164"/>
      <c r="H180" s="202"/>
      <c r="I180" s="164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</row>
    <row r="181" spans="1:34" ht="15.75" customHeight="1">
      <c r="A181" s="62"/>
      <c r="B181" s="88"/>
      <c r="C181" s="164"/>
      <c r="D181" s="164"/>
      <c r="E181" s="196"/>
      <c r="F181" s="164"/>
      <c r="G181" s="164"/>
      <c r="H181" s="202"/>
      <c r="I181" s="164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</row>
    <row r="182" spans="1:34" ht="15.75" customHeight="1">
      <c r="A182" s="62"/>
      <c r="B182" s="88"/>
      <c r="C182" s="164"/>
      <c r="D182" s="164"/>
      <c r="E182" s="196"/>
      <c r="F182" s="164"/>
      <c r="G182" s="164"/>
      <c r="H182" s="202"/>
      <c r="I182" s="164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</row>
    <row r="183" spans="1:34" ht="15.75" customHeight="1">
      <c r="A183" s="62"/>
      <c r="B183" s="88"/>
      <c r="C183" s="164"/>
      <c r="D183" s="164"/>
      <c r="E183" s="196"/>
      <c r="F183" s="164"/>
      <c r="G183" s="164"/>
      <c r="H183" s="202"/>
      <c r="I183" s="164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</row>
    <row r="184" spans="1:34" ht="15.75" customHeight="1">
      <c r="A184" s="62"/>
      <c r="B184" s="88"/>
      <c r="C184" s="164"/>
      <c r="D184" s="164"/>
      <c r="E184" s="196"/>
      <c r="F184" s="164"/>
      <c r="G184" s="164"/>
      <c r="H184" s="202"/>
      <c r="I184" s="164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</row>
    <row r="185" spans="1:34" ht="15.75" customHeight="1">
      <c r="A185" s="62"/>
      <c r="B185" s="88"/>
      <c r="C185" s="164"/>
      <c r="D185" s="164"/>
      <c r="E185" s="196"/>
      <c r="F185" s="164"/>
      <c r="G185" s="164"/>
      <c r="H185" s="202"/>
      <c r="I185" s="164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</row>
    <row r="186" spans="1:34" ht="15.75" customHeight="1">
      <c r="A186" s="62"/>
      <c r="B186" s="88"/>
      <c r="C186" s="164"/>
      <c r="D186" s="164"/>
      <c r="E186" s="196"/>
      <c r="F186" s="164"/>
      <c r="G186" s="164"/>
      <c r="H186" s="202"/>
      <c r="I186" s="164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</row>
    <row r="187" spans="1:34" ht="15.75" customHeight="1">
      <c r="A187" s="62"/>
      <c r="B187" s="88"/>
      <c r="C187" s="164"/>
      <c r="D187" s="164"/>
      <c r="E187" s="196"/>
      <c r="F187" s="164"/>
      <c r="G187" s="164"/>
      <c r="H187" s="202"/>
      <c r="I187" s="164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</row>
    <row r="188" spans="1:34" ht="15.75" customHeight="1">
      <c r="A188" s="62"/>
      <c r="B188" s="88"/>
      <c r="C188" s="164"/>
      <c r="D188" s="164"/>
      <c r="E188" s="196"/>
      <c r="F188" s="164"/>
      <c r="G188" s="164"/>
      <c r="H188" s="202"/>
      <c r="I188" s="164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</row>
    <row r="189" spans="1:34" ht="15.75" customHeight="1">
      <c r="A189" s="62"/>
      <c r="B189" s="88"/>
      <c r="C189" s="164"/>
      <c r="D189" s="164"/>
      <c r="E189" s="196"/>
      <c r="F189" s="164"/>
      <c r="G189" s="164"/>
      <c r="H189" s="202"/>
      <c r="I189" s="164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</row>
    <row r="190" spans="1:34" ht="15.75" customHeight="1">
      <c r="A190" s="62"/>
      <c r="B190" s="88"/>
      <c r="C190" s="164"/>
      <c r="D190" s="164"/>
      <c r="E190" s="196"/>
      <c r="F190" s="164"/>
      <c r="G190" s="164"/>
      <c r="H190" s="202"/>
      <c r="I190" s="164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</row>
    <row r="191" spans="1:34" ht="15.75" customHeight="1">
      <c r="A191" s="62"/>
      <c r="B191" s="88"/>
      <c r="C191" s="164"/>
      <c r="D191" s="164"/>
      <c r="E191" s="196"/>
      <c r="F191" s="164"/>
      <c r="G191" s="164"/>
      <c r="H191" s="202"/>
      <c r="I191" s="164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</row>
    <row r="192" spans="1:34" ht="15.75" customHeight="1">
      <c r="A192" s="62"/>
      <c r="B192" s="88"/>
      <c r="C192" s="164"/>
      <c r="D192" s="164"/>
      <c r="E192" s="196"/>
      <c r="F192" s="164"/>
      <c r="G192" s="164"/>
      <c r="H192" s="202"/>
      <c r="I192" s="164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</row>
    <row r="193" spans="1:34" ht="15.75" customHeight="1">
      <c r="A193" s="62"/>
      <c r="B193" s="88"/>
      <c r="C193" s="164"/>
      <c r="D193" s="164"/>
      <c r="E193" s="196"/>
      <c r="F193" s="164"/>
      <c r="G193" s="164"/>
      <c r="H193" s="202"/>
      <c r="I193" s="164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</row>
    <row r="194" spans="1:34" ht="15.75" customHeight="1">
      <c r="A194" s="62"/>
      <c r="B194" s="88"/>
      <c r="C194" s="164"/>
      <c r="D194" s="164"/>
      <c r="E194" s="196"/>
      <c r="F194" s="164"/>
      <c r="G194" s="164"/>
      <c r="H194" s="202"/>
      <c r="I194" s="164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</row>
    <row r="195" spans="1:34" ht="15.75" customHeight="1">
      <c r="A195" s="62"/>
      <c r="B195" s="88"/>
      <c r="C195" s="164"/>
      <c r="D195" s="164"/>
      <c r="E195" s="196"/>
      <c r="F195" s="164"/>
      <c r="G195" s="164"/>
      <c r="H195" s="202"/>
      <c r="I195" s="164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</row>
    <row r="196" spans="1:34" ht="15.75" customHeight="1">
      <c r="A196" s="62"/>
      <c r="B196" s="88"/>
      <c r="C196" s="164"/>
      <c r="D196" s="164"/>
      <c r="E196" s="196"/>
      <c r="F196" s="164"/>
      <c r="G196" s="164"/>
      <c r="H196" s="202"/>
      <c r="I196" s="164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</row>
    <row r="197" spans="1:34" ht="15.75" customHeight="1">
      <c r="A197" s="62"/>
      <c r="B197" s="88"/>
      <c r="C197" s="164"/>
      <c r="D197" s="164"/>
      <c r="E197" s="196"/>
      <c r="F197" s="164"/>
      <c r="G197" s="164"/>
      <c r="H197" s="202"/>
      <c r="I197" s="164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</row>
    <row r="198" spans="1:34" ht="15.75" customHeight="1">
      <c r="A198" s="62"/>
      <c r="B198" s="88"/>
      <c r="C198" s="164"/>
      <c r="D198" s="164"/>
      <c r="E198" s="196"/>
      <c r="F198" s="164"/>
      <c r="G198" s="164"/>
      <c r="H198" s="202"/>
      <c r="I198" s="164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</row>
    <row r="199" spans="1:34" ht="15.75" customHeight="1">
      <c r="A199" s="62"/>
      <c r="B199" s="88"/>
      <c r="C199" s="164"/>
      <c r="D199" s="164"/>
      <c r="E199" s="196"/>
      <c r="F199" s="164"/>
      <c r="G199" s="164"/>
      <c r="H199" s="202"/>
      <c r="I199" s="164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</row>
    <row r="200" spans="1:34" ht="15.75" customHeight="1">
      <c r="A200" s="62"/>
      <c r="B200" s="88"/>
      <c r="C200" s="164"/>
      <c r="D200" s="164"/>
      <c r="E200" s="196"/>
      <c r="F200" s="164"/>
      <c r="G200" s="164"/>
      <c r="H200" s="202"/>
      <c r="I200" s="164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</row>
    <row r="201" spans="1:34" ht="15.75" customHeight="1">
      <c r="A201" s="62"/>
      <c r="B201" s="88"/>
      <c r="C201" s="164"/>
      <c r="D201" s="164"/>
      <c r="E201" s="196"/>
      <c r="F201" s="164"/>
      <c r="G201" s="164"/>
      <c r="H201" s="202"/>
      <c r="I201" s="164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</row>
    <row r="202" spans="1:34" ht="15.75" customHeight="1">
      <c r="A202" s="62"/>
      <c r="B202" s="88"/>
      <c r="C202" s="164"/>
      <c r="D202" s="164"/>
      <c r="E202" s="196"/>
      <c r="F202" s="164"/>
      <c r="G202" s="164"/>
      <c r="H202" s="202"/>
      <c r="I202" s="164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</row>
    <row r="203" spans="1:34" ht="15.75" customHeight="1">
      <c r="A203" s="62"/>
      <c r="B203" s="88"/>
      <c r="C203" s="164"/>
      <c r="D203" s="164"/>
      <c r="E203" s="196"/>
      <c r="F203" s="164"/>
      <c r="G203" s="164"/>
      <c r="H203" s="202"/>
      <c r="I203" s="164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</row>
    <row r="204" spans="1:34" ht="15.75" customHeight="1">
      <c r="A204" s="62"/>
      <c r="B204" s="88"/>
      <c r="C204" s="164"/>
      <c r="D204" s="164"/>
      <c r="E204" s="196"/>
      <c r="F204" s="164"/>
      <c r="G204" s="164"/>
      <c r="H204" s="202"/>
      <c r="I204" s="164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</row>
    <row r="205" spans="1:34" ht="15.75" customHeight="1">
      <c r="A205" s="62"/>
      <c r="B205" s="88"/>
      <c r="C205" s="164"/>
      <c r="D205" s="164"/>
      <c r="E205" s="196"/>
      <c r="F205" s="164"/>
      <c r="G205" s="164"/>
      <c r="H205" s="202"/>
      <c r="I205" s="164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</row>
    <row r="206" spans="1:34" ht="15.75" customHeight="1">
      <c r="A206" s="62"/>
      <c r="B206" s="88"/>
      <c r="C206" s="164"/>
      <c r="D206" s="164"/>
      <c r="E206" s="196"/>
      <c r="F206" s="164"/>
      <c r="G206" s="164"/>
      <c r="H206" s="202"/>
      <c r="I206" s="164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</row>
    <row r="207" spans="1:34" ht="15.75" customHeight="1">
      <c r="A207" s="62"/>
      <c r="B207" s="88"/>
      <c r="C207" s="164"/>
      <c r="D207" s="164"/>
      <c r="E207" s="196"/>
      <c r="F207" s="164"/>
      <c r="G207" s="164"/>
      <c r="H207" s="202"/>
      <c r="I207" s="164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</row>
    <row r="208" spans="1:34" ht="15.75" customHeight="1">
      <c r="A208" s="62"/>
      <c r="B208" s="88"/>
      <c r="C208" s="164"/>
      <c r="D208" s="164"/>
      <c r="E208" s="196"/>
      <c r="F208" s="164"/>
      <c r="G208" s="164"/>
      <c r="H208" s="202"/>
      <c r="I208" s="164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</row>
    <row r="209" spans="1:34" ht="15.75" customHeight="1">
      <c r="A209" s="62"/>
      <c r="B209" s="88"/>
      <c r="C209" s="164"/>
      <c r="D209" s="164"/>
      <c r="E209" s="196"/>
      <c r="F209" s="164"/>
      <c r="G209" s="164"/>
      <c r="H209" s="202"/>
      <c r="I209" s="164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</row>
    <row r="210" spans="1:34" ht="15.75" customHeight="1">
      <c r="A210" s="62"/>
      <c r="B210" s="88"/>
      <c r="C210" s="164"/>
      <c r="D210" s="164"/>
      <c r="E210" s="196"/>
      <c r="F210" s="164"/>
      <c r="G210" s="164"/>
      <c r="H210" s="202"/>
      <c r="I210" s="164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</row>
    <row r="211" spans="1:34" ht="15.75" customHeight="1">
      <c r="A211" s="62"/>
      <c r="B211" s="88"/>
      <c r="C211" s="164"/>
      <c r="D211" s="164"/>
      <c r="E211" s="196"/>
      <c r="F211" s="164"/>
      <c r="G211" s="164"/>
      <c r="H211" s="202"/>
      <c r="I211" s="164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</row>
    <row r="212" spans="1:34" ht="15.75" customHeight="1">
      <c r="A212" s="62"/>
      <c r="B212" s="88"/>
      <c r="C212" s="164"/>
      <c r="D212" s="164"/>
      <c r="E212" s="196"/>
      <c r="F212" s="164"/>
      <c r="G212" s="164"/>
      <c r="H212" s="202"/>
      <c r="I212" s="164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</row>
    <row r="213" spans="1:34" ht="15.75" customHeight="1">
      <c r="A213" s="62"/>
      <c r="B213" s="88"/>
      <c r="C213" s="164"/>
      <c r="D213" s="164"/>
      <c r="E213" s="196"/>
      <c r="F213" s="164"/>
      <c r="G213" s="164"/>
      <c r="H213" s="202"/>
      <c r="I213" s="164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</row>
    <row r="214" spans="1:34" ht="15.75" customHeight="1">
      <c r="A214" s="62"/>
      <c r="B214" s="88"/>
      <c r="C214" s="164"/>
      <c r="D214" s="164"/>
      <c r="E214" s="196"/>
      <c r="F214" s="164"/>
      <c r="G214" s="164"/>
      <c r="H214" s="202"/>
      <c r="I214" s="164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</row>
    <row r="215" spans="1:34" ht="15.75" customHeight="1">
      <c r="A215" s="62"/>
      <c r="B215" s="88"/>
      <c r="C215" s="164"/>
      <c r="D215" s="164"/>
      <c r="E215" s="196"/>
      <c r="F215" s="164"/>
      <c r="G215" s="164"/>
      <c r="H215" s="202"/>
      <c r="I215" s="164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</row>
    <row r="216" spans="1:34" ht="15.75" customHeight="1">
      <c r="A216" s="62"/>
      <c r="B216" s="88"/>
      <c r="C216" s="164"/>
      <c r="D216" s="164"/>
      <c r="E216" s="196"/>
      <c r="F216" s="164"/>
      <c r="G216" s="164"/>
      <c r="H216" s="202"/>
      <c r="I216" s="164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</row>
    <row r="217" spans="1:34" ht="15.75" customHeight="1">
      <c r="A217" s="62"/>
      <c r="B217" s="88"/>
      <c r="C217" s="164"/>
      <c r="D217" s="164"/>
      <c r="E217" s="196"/>
      <c r="F217" s="164"/>
      <c r="G217" s="164"/>
      <c r="H217" s="202"/>
      <c r="I217" s="164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</row>
    <row r="218" spans="1:34" ht="15.75" customHeight="1">
      <c r="A218" s="62"/>
      <c r="B218" s="88"/>
      <c r="C218" s="164"/>
      <c r="D218" s="164"/>
      <c r="E218" s="196"/>
      <c r="F218" s="164"/>
      <c r="G218" s="164"/>
      <c r="H218" s="202"/>
      <c r="I218" s="164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</row>
    <row r="219" spans="1:34" ht="15.75" customHeight="1">
      <c r="A219" s="62"/>
      <c r="B219" s="88"/>
      <c r="C219" s="164"/>
      <c r="D219" s="164"/>
      <c r="E219" s="196"/>
      <c r="F219" s="164"/>
      <c r="G219" s="164"/>
      <c r="H219" s="202"/>
      <c r="I219" s="164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</row>
    <row r="220" spans="1:34" ht="15.75" customHeight="1">
      <c r="A220" s="62"/>
      <c r="B220" s="88"/>
      <c r="C220" s="164"/>
      <c r="D220" s="164"/>
      <c r="E220" s="196"/>
      <c r="F220" s="164"/>
      <c r="G220" s="164"/>
      <c r="H220" s="202"/>
      <c r="I220" s="164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</row>
    <row r="221" spans="1:34" ht="15.75" customHeight="1">
      <c r="A221" s="62"/>
      <c r="B221" s="88"/>
      <c r="C221" s="164"/>
      <c r="D221" s="164"/>
      <c r="E221" s="196"/>
      <c r="F221" s="164"/>
      <c r="G221" s="164"/>
      <c r="H221" s="202"/>
      <c r="I221" s="164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</row>
    <row r="222" spans="1:34" ht="15.75" customHeight="1">
      <c r="A222" s="62"/>
      <c r="B222" s="88"/>
      <c r="C222" s="164"/>
      <c r="D222" s="164"/>
      <c r="E222" s="196"/>
      <c r="F222" s="164"/>
      <c r="G222" s="164"/>
      <c r="H222" s="202"/>
      <c r="I222" s="164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</row>
    <row r="223" spans="1:34" ht="15.75" customHeight="1">
      <c r="A223" s="62"/>
      <c r="B223" s="88"/>
      <c r="C223" s="164"/>
      <c r="D223" s="164"/>
      <c r="E223" s="196"/>
      <c r="F223" s="164"/>
      <c r="G223" s="164"/>
      <c r="H223" s="202"/>
      <c r="I223" s="164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</row>
    <row r="224" spans="1:34" ht="15.75" customHeight="1">
      <c r="A224" s="62"/>
      <c r="B224" s="88"/>
      <c r="C224" s="164"/>
      <c r="D224" s="164"/>
      <c r="E224" s="196"/>
      <c r="F224" s="164"/>
      <c r="G224" s="164"/>
      <c r="H224" s="202"/>
      <c r="I224" s="164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</row>
    <row r="225" spans="1:34" ht="15.75" customHeight="1">
      <c r="A225" s="62"/>
      <c r="B225" s="88"/>
      <c r="C225" s="164"/>
      <c r="D225" s="164"/>
      <c r="E225" s="196"/>
      <c r="F225" s="164"/>
      <c r="G225" s="164"/>
      <c r="H225" s="202"/>
      <c r="I225" s="164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</row>
    <row r="226" spans="1:34" ht="15.75" customHeight="1">
      <c r="A226" s="62"/>
      <c r="B226" s="88"/>
      <c r="C226" s="164"/>
      <c r="D226" s="164"/>
      <c r="E226" s="196"/>
      <c r="F226" s="164"/>
      <c r="G226" s="164"/>
      <c r="H226" s="202"/>
      <c r="I226" s="164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</row>
    <row r="227" spans="1:34" ht="15.75" customHeight="1">
      <c r="A227" s="62"/>
      <c r="B227" s="88"/>
      <c r="C227" s="164"/>
      <c r="D227" s="164"/>
      <c r="E227" s="196"/>
      <c r="F227" s="164"/>
      <c r="G227" s="164"/>
      <c r="H227" s="202"/>
      <c r="I227" s="164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</row>
    <row r="228" spans="1:34" ht="15.75" customHeight="1">
      <c r="A228" s="62"/>
      <c r="B228" s="88"/>
      <c r="C228" s="164"/>
      <c r="D228" s="164"/>
      <c r="E228" s="196"/>
      <c r="F228" s="164"/>
      <c r="G228" s="164"/>
      <c r="H228" s="202"/>
      <c r="I228" s="164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</row>
    <row r="229" spans="1:34" ht="15.75" customHeight="1">
      <c r="A229" s="62"/>
      <c r="B229" s="88"/>
      <c r="C229" s="164"/>
      <c r="D229" s="164"/>
      <c r="E229" s="196"/>
      <c r="F229" s="164"/>
      <c r="G229" s="164"/>
      <c r="H229" s="202"/>
      <c r="I229" s="164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</row>
    <row r="230" spans="1:34" ht="15.75" customHeight="1">
      <c r="A230" s="62"/>
      <c r="B230" s="88"/>
      <c r="C230" s="164"/>
      <c r="D230" s="164"/>
      <c r="E230" s="196"/>
      <c r="F230" s="164"/>
      <c r="G230" s="164"/>
      <c r="H230" s="202"/>
      <c r="I230" s="164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</row>
    <row r="231" spans="1:34" ht="15.75" customHeight="1">
      <c r="A231" s="62"/>
      <c r="B231" s="88"/>
      <c r="C231" s="164"/>
      <c r="D231" s="164"/>
      <c r="E231" s="196"/>
      <c r="F231" s="164"/>
      <c r="G231" s="164"/>
      <c r="H231" s="202"/>
      <c r="I231" s="164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</row>
    <row r="232" spans="1:34" ht="15.75" customHeight="1">
      <c r="A232" s="62"/>
      <c r="B232" s="88"/>
      <c r="C232" s="164"/>
      <c r="D232" s="164"/>
      <c r="E232" s="196"/>
      <c r="F232" s="164"/>
      <c r="G232" s="164"/>
      <c r="H232" s="202"/>
      <c r="I232" s="164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</row>
    <row r="233" spans="1:34" ht="15.75" customHeight="1">
      <c r="A233" s="62"/>
      <c r="B233" s="88"/>
      <c r="C233" s="164"/>
      <c r="D233" s="164"/>
      <c r="E233" s="196"/>
      <c r="F233" s="164"/>
      <c r="G233" s="164"/>
      <c r="H233" s="202"/>
      <c r="I233" s="164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</row>
    <row r="234" spans="1:34" ht="15.75" customHeight="1">
      <c r="A234" s="62"/>
      <c r="B234" s="88"/>
      <c r="C234" s="164"/>
      <c r="D234" s="164"/>
      <c r="E234" s="196"/>
      <c r="F234" s="164"/>
      <c r="G234" s="164"/>
      <c r="H234" s="202"/>
      <c r="I234" s="164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</row>
    <row r="235" spans="1:34" ht="15.75" customHeight="1">
      <c r="A235" s="62"/>
      <c r="B235" s="88"/>
      <c r="C235" s="164"/>
      <c r="D235" s="164"/>
      <c r="E235" s="196"/>
      <c r="F235" s="164"/>
      <c r="G235" s="164"/>
      <c r="H235" s="202"/>
      <c r="I235" s="164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</row>
    <row r="236" spans="1:34" ht="15.75" customHeight="1">
      <c r="A236" s="62"/>
      <c r="B236" s="88"/>
      <c r="C236" s="164"/>
      <c r="D236" s="164"/>
      <c r="E236" s="196"/>
      <c r="F236" s="164"/>
      <c r="G236" s="164"/>
      <c r="H236" s="202"/>
      <c r="I236" s="164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</row>
    <row r="237" spans="1:34" ht="15.75" customHeight="1">
      <c r="A237" s="62"/>
      <c r="B237" s="88"/>
      <c r="C237" s="164"/>
      <c r="D237" s="164"/>
      <c r="E237" s="196"/>
      <c r="F237" s="164"/>
      <c r="G237" s="164"/>
      <c r="H237" s="202"/>
      <c r="I237" s="164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</row>
    <row r="238" spans="1:34" ht="15.75" customHeight="1">
      <c r="A238" s="62"/>
      <c r="B238" s="88"/>
      <c r="C238" s="164"/>
      <c r="D238" s="164"/>
      <c r="E238" s="196"/>
      <c r="F238" s="164"/>
      <c r="G238" s="164"/>
      <c r="H238" s="202"/>
      <c r="I238" s="164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</row>
    <row r="239" spans="1:34" ht="15.75" customHeight="1">
      <c r="A239" s="62"/>
      <c r="B239" s="88"/>
      <c r="C239" s="164"/>
      <c r="D239" s="164"/>
      <c r="E239" s="196"/>
      <c r="F239" s="164"/>
      <c r="G239" s="164"/>
      <c r="H239" s="202"/>
      <c r="I239" s="164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</row>
    <row r="240" spans="1:34" ht="15.75" customHeight="1">
      <c r="A240" s="62"/>
      <c r="B240" s="88"/>
      <c r="C240" s="164"/>
      <c r="D240" s="164"/>
      <c r="E240" s="196"/>
      <c r="F240" s="164"/>
      <c r="G240" s="164"/>
      <c r="H240" s="202"/>
      <c r="I240" s="164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</row>
    <row r="241" spans="1:34" ht="15.75" customHeight="1">
      <c r="A241" s="62"/>
      <c r="B241" s="88"/>
      <c r="C241" s="164"/>
      <c r="D241" s="164"/>
      <c r="E241" s="196"/>
      <c r="F241" s="164"/>
      <c r="G241" s="164"/>
      <c r="H241" s="202"/>
      <c r="I241" s="164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</row>
    <row r="242" spans="1:34" ht="15.75" customHeight="1">
      <c r="A242" s="62"/>
      <c r="B242" s="88"/>
      <c r="C242" s="164"/>
      <c r="D242" s="164"/>
      <c r="E242" s="196"/>
      <c r="F242" s="164"/>
      <c r="G242" s="164"/>
      <c r="H242" s="202"/>
      <c r="I242" s="164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</row>
    <row r="243" spans="1:34" ht="15.75" customHeight="1">
      <c r="A243" s="62"/>
      <c r="B243" s="88"/>
      <c r="C243" s="164"/>
      <c r="D243" s="164"/>
      <c r="E243" s="196"/>
      <c r="F243" s="164"/>
      <c r="G243" s="164"/>
      <c r="H243" s="202"/>
      <c r="I243" s="164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</row>
    <row r="244" spans="1:34" ht="15.75" customHeight="1">
      <c r="A244" s="62"/>
      <c r="B244" s="88"/>
      <c r="C244" s="164"/>
      <c r="D244" s="164"/>
      <c r="E244" s="196"/>
      <c r="F244" s="164"/>
      <c r="G244" s="164"/>
      <c r="H244" s="202"/>
      <c r="I244" s="164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</row>
    <row r="245" spans="1:34" ht="15.75" customHeight="1">
      <c r="A245" s="62"/>
      <c r="B245" s="88"/>
      <c r="C245" s="164"/>
      <c r="D245" s="164"/>
      <c r="E245" s="196"/>
      <c r="F245" s="164"/>
      <c r="G245" s="164"/>
      <c r="H245" s="202"/>
      <c r="I245" s="164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</row>
    <row r="246" spans="1:34" ht="15.75" customHeight="1">
      <c r="A246" s="62"/>
      <c r="B246" s="88"/>
      <c r="C246" s="164"/>
      <c r="D246" s="164"/>
      <c r="E246" s="196"/>
      <c r="F246" s="164"/>
      <c r="G246" s="164"/>
      <c r="H246" s="202"/>
      <c r="I246" s="164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</row>
    <row r="247" spans="1:34" ht="15.75" customHeight="1">
      <c r="A247" s="62"/>
      <c r="B247" s="88"/>
      <c r="C247" s="164"/>
      <c r="D247" s="164"/>
      <c r="E247" s="196"/>
      <c r="F247" s="164"/>
      <c r="G247" s="164"/>
      <c r="H247" s="202"/>
      <c r="I247" s="164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</row>
    <row r="248" spans="1:34" ht="15.75" customHeight="1">
      <c r="A248" s="62"/>
      <c r="B248" s="88"/>
      <c r="C248" s="164"/>
      <c r="D248" s="164"/>
      <c r="E248" s="196"/>
      <c r="F248" s="164"/>
      <c r="G248" s="164"/>
      <c r="H248" s="202"/>
      <c r="I248" s="164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</row>
    <row r="249" spans="1:34" ht="15.75" customHeight="1">
      <c r="A249" s="62"/>
      <c r="B249" s="88"/>
      <c r="C249" s="164"/>
      <c r="D249" s="164"/>
      <c r="E249" s="196"/>
      <c r="F249" s="164"/>
      <c r="G249" s="164"/>
      <c r="H249" s="202"/>
      <c r="I249" s="164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</row>
    <row r="250" spans="1:34" ht="15.75" customHeight="1">
      <c r="A250" s="62"/>
      <c r="B250" s="88"/>
      <c r="C250" s="164"/>
      <c r="D250" s="164"/>
      <c r="E250" s="196"/>
      <c r="F250" s="164"/>
      <c r="G250" s="164"/>
      <c r="H250" s="202"/>
      <c r="I250" s="164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</row>
    <row r="251" spans="1:34" ht="15.75" customHeight="1">
      <c r="A251" s="62"/>
      <c r="B251" s="88"/>
      <c r="C251" s="164"/>
      <c r="D251" s="164"/>
      <c r="E251" s="196"/>
      <c r="F251" s="164"/>
      <c r="G251" s="164"/>
      <c r="H251" s="202"/>
      <c r="I251" s="164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</row>
    <row r="252" spans="1:34" ht="15.75" customHeight="1">
      <c r="A252" s="62"/>
      <c r="B252" s="88"/>
      <c r="C252" s="164"/>
      <c r="D252" s="164"/>
      <c r="E252" s="196"/>
      <c r="F252" s="164"/>
      <c r="G252" s="164"/>
      <c r="H252" s="202"/>
      <c r="I252" s="164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</row>
    <row r="253" spans="1:34" ht="15.75" customHeight="1">
      <c r="A253" s="62"/>
      <c r="B253" s="88"/>
      <c r="C253" s="164"/>
      <c r="D253" s="164"/>
      <c r="E253" s="196"/>
      <c r="F253" s="164"/>
      <c r="G253" s="164"/>
      <c r="H253" s="202"/>
      <c r="I253" s="164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</row>
    <row r="254" spans="1:34" ht="15.75" customHeight="1">
      <c r="A254" s="62"/>
      <c r="B254" s="88"/>
      <c r="C254" s="164"/>
      <c r="D254" s="164"/>
      <c r="E254" s="196"/>
      <c r="F254" s="164"/>
      <c r="G254" s="164"/>
      <c r="H254" s="202"/>
      <c r="I254" s="164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</row>
    <row r="255" spans="1:34" ht="15.75" customHeight="1">
      <c r="A255" s="62"/>
      <c r="B255" s="88"/>
      <c r="C255" s="164"/>
      <c r="D255" s="164"/>
      <c r="E255" s="196"/>
      <c r="F255" s="164"/>
      <c r="G255" s="164"/>
      <c r="H255" s="202"/>
      <c r="I255" s="164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</row>
    <row r="256" spans="1:34" ht="15.75" customHeight="1">
      <c r="A256" s="62"/>
      <c r="B256" s="88"/>
      <c r="C256" s="164"/>
      <c r="D256" s="164"/>
      <c r="E256" s="196"/>
      <c r="F256" s="164"/>
      <c r="G256" s="164"/>
      <c r="H256" s="202"/>
      <c r="I256" s="164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</row>
    <row r="257" spans="1:34" ht="15.75" customHeight="1">
      <c r="A257" s="62"/>
      <c r="B257" s="88"/>
      <c r="C257" s="164"/>
      <c r="D257" s="164"/>
      <c r="E257" s="196"/>
      <c r="F257" s="164"/>
      <c r="G257" s="164"/>
      <c r="H257" s="202"/>
      <c r="I257" s="164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</row>
    <row r="258" spans="1:34" ht="15.75" customHeight="1">
      <c r="A258" s="62"/>
      <c r="B258" s="88"/>
      <c r="C258" s="164"/>
      <c r="D258" s="164"/>
      <c r="E258" s="196"/>
      <c r="F258" s="164"/>
      <c r="G258" s="164"/>
      <c r="H258" s="202"/>
      <c r="I258" s="164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</row>
    <row r="259" spans="1:34" ht="15.75" customHeight="1">
      <c r="A259" s="62"/>
      <c r="B259" s="88"/>
      <c r="C259" s="164"/>
      <c r="D259" s="164"/>
      <c r="E259" s="196"/>
      <c r="F259" s="164"/>
      <c r="G259" s="164"/>
      <c r="H259" s="202"/>
      <c r="I259" s="164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</row>
    <row r="260" spans="1:34" ht="15.75" customHeight="1">
      <c r="A260" s="62"/>
      <c r="B260" s="88"/>
      <c r="C260" s="164"/>
      <c r="D260" s="164"/>
      <c r="E260" s="196"/>
      <c r="F260" s="164"/>
      <c r="G260" s="164"/>
      <c r="H260" s="202"/>
      <c r="I260" s="164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</row>
    <row r="261" spans="1:34" ht="15.75" customHeight="1">
      <c r="A261" s="62"/>
      <c r="B261" s="88"/>
      <c r="C261" s="164"/>
      <c r="D261" s="164"/>
      <c r="E261" s="196"/>
      <c r="F261" s="164"/>
      <c r="G261" s="164"/>
      <c r="H261" s="202"/>
      <c r="I261" s="164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</row>
    <row r="262" spans="1:34" ht="15.75" customHeight="1">
      <c r="A262" s="62"/>
      <c r="B262" s="88"/>
      <c r="C262" s="164"/>
      <c r="D262" s="164"/>
      <c r="E262" s="196"/>
      <c r="F262" s="164"/>
      <c r="G262" s="164"/>
      <c r="H262" s="202"/>
      <c r="I262" s="164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</row>
    <row r="263" spans="1:34" ht="15.75" customHeight="1">
      <c r="A263" s="62"/>
      <c r="B263" s="88"/>
      <c r="C263" s="164"/>
      <c r="D263" s="164"/>
      <c r="E263" s="196"/>
      <c r="F263" s="164"/>
      <c r="G263" s="164"/>
      <c r="H263" s="202"/>
      <c r="I263" s="164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</row>
    <row r="264" spans="1:34" ht="15.75" customHeight="1">
      <c r="A264" s="62"/>
      <c r="B264" s="88"/>
      <c r="C264" s="164"/>
      <c r="D264" s="164"/>
      <c r="E264" s="196"/>
      <c r="F264" s="164"/>
      <c r="G264" s="164"/>
      <c r="H264" s="202"/>
      <c r="I264" s="164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</row>
    <row r="265" spans="1:34" ht="15.75" customHeight="1">
      <c r="A265" s="62"/>
      <c r="B265" s="88"/>
      <c r="C265" s="164"/>
      <c r="D265" s="164"/>
      <c r="E265" s="196"/>
      <c r="F265" s="164"/>
      <c r="G265" s="164"/>
      <c r="H265" s="202"/>
      <c r="I265" s="164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</row>
    <row r="266" spans="1:34" ht="15.75" customHeight="1">
      <c r="A266" s="62"/>
      <c r="B266" s="88"/>
      <c r="C266" s="164"/>
      <c r="D266" s="164"/>
      <c r="E266" s="196"/>
      <c r="F266" s="164"/>
      <c r="G266" s="164"/>
      <c r="H266" s="202"/>
      <c r="I266" s="164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</row>
    <row r="267" spans="1:34" ht="15.75" customHeight="1">
      <c r="A267" s="62"/>
      <c r="B267" s="88"/>
      <c r="C267" s="164"/>
      <c r="D267" s="164"/>
      <c r="E267" s="196"/>
      <c r="F267" s="164"/>
      <c r="G267" s="164"/>
      <c r="H267" s="202"/>
      <c r="I267" s="164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</row>
    <row r="268" spans="1:34" ht="15.75" customHeight="1">
      <c r="A268" s="62"/>
      <c r="B268" s="88"/>
      <c r="C268" s="164"/>
      <c r="D268" s="164"/>
      <c r="E268" s="196"/>
      <c r="F268" s="164"/>
      <c r="G268" s="164"/>
      <c r="H268" s="202"/>
      <c r="I268" s="164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</row>
    <row r="269" spans="1:34" ht="15.75" customHeight="1">
      <c r="A269" s="62"/>
      <c r="B269" s="88"/>
      <c r="C269" s="164"/>
      <c r="D269" s="164"/>
      <c r="E269" s="196"/>
      <c r="F269" s="164"/>
      <c r="G269" s="164"/>
      <c r="H269" s="202"/>
      <c r="I269" s="164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</row>
    <row r="270" spans="1:34" ht="15.75" customHeight="1">
      <c r="A270" s="62"/>
      <c r="B270" s="88"/>
      <c r="C270" s="164"/>
      <c r="D270" s="164"/>
      <c r="E270" s="196"/>
      <c r="F270" s="164"/>
      <c r="G270" s="164"/>
      <c r="H270" s="202"/>
      <c r="I270" s="164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</row>
    <row r="271" spans="1:34" ht="15.75" customHeight="1">
      <c r="A271" s="62"/>
      <c r="B271" s="88"/>
      <c r="C271" s="164"/>
      <c r="D271" s="164"/>
      <c r="E271" s="196"/>
      <c r="F271" s="164"/>
      <c r="G271" s="164"/>
      <c r="H271" s="202"/>
      <c r="I271" s="164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</row>
    <row r="272" spans="1:34" ht="15.75" customHeight="1">
      <c r="A272" s="62"/>
      <c r="B272" s="88"/>
      <c r="C272" s="164"/>
      <c r="D272" s="164"/>
      <c r="E272" s="196"/>
      <c r="F272" s="164"/>
      <c r="G272" s="164"/>
      <c r="H272" s="202"/>
      <c r="I272" s="164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</row>
    <row r="273" spans="1:34" ht="15.75" customHeight="1">
      <c r="A273" s="62"/>
      <c r="B273" s="88"/>
      <c r="C273" s="164"/>
      <c r="D273" s="164"/>
      <c r="E273" s="196"/>
      <c r="F273" s="164"/>
      <c r="G273" s="164"/>
      <c r="H273" s="202"/>
      <c r="I273" s="164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</row>
    <row r="274" spans="1:34" ht="15.75" customHeight="1">
      <c r="A274" s="62"/>
      <c r="B274" s="88"/>
      <c r="C274" s="164"/>
      <c r="D274" s="164"/>
      <c r="E274" s="196"/>
      <c r="F274" s="164"/>
      <c r="G274" s="164"/>
      <c r="H274" s="202"/>
      <c r="I274" s="164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</row>
    <row r="275" spans="1:34" ht="15.75" customHeight="1">
      <c r="A275" s="62"/>
      <c r="B275" s="88"/>
      <c r="C275" s="164"/>
      <c r="D275" s="164"/>
      <c r="E275" s="196"/>
      <c r="F275" s="164"/>
      <c r="G275" s="164"/>
      <c r="H275" s="202"/>
      <c r="I275" s="164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</row>
    <row r="276" spans="1:34" ht="15.75" customHeight="1">
      <c r="A276" s="62"/>
      <c r="B276" s="88"/>
      <c r="C276" s="164"/>
      <c r="D276" s="164"/>
      <c r="E276" s="196"/>
      <c r="F276" s="164"/>
      <c r="G276" s="164"/>
      <c r="H276" s="202"/>
      <c r="I276" s="164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</row>
    <row r="277" spans="1:34" ht="15.75" customHeight="1">
      <c r="A277" s="62"/>
      <c r="B277" s="88"/>
      <c r="C277" s="164"/>
      <c r="D277" s="164"/>
      <c r="E277" s="196"/>
      <c r="F277" s="164"/>
      <c r="G277" s="164"/>
      <c r="H277" s="202"/>
      <c r="I277" s="164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</row>
    <row r="278" spans="1:34" ht="15.75" customHeight="1">
      <c r="A278" s="62"/>
      <c r="B278" s="88"/>
      <c r="C278" s="164"/>
      <c r="D278" s="164"/>
      <c r="E278" s="196"/>
      <c r="F278" s="164"/>
      <c r="G278" s="164"/>
      <c r="H278" s="202"/>
      <c r="I278" s="164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</row>
    <row r="279" spans="1:34" ht="15.75" customHeight="1">
      <c r="A279" s="62"/>
      <c r="B279" s="88"/>
      <c r="C279" s="164"/>
      <c r="D279" s="164"/>
      <c r="E279" s="196"/>
      <c r="F279" s="164"/>
      <c r="G279" s="164"/>
      <c r="H279" s="202"/>
      <c r="I279" s="164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</row>
    <row r="280" spans="1:34" ht="15.75" customHeight="1">
      <c r="A280" s="62"/>
      <c r="B280" s="88"/>
      <c r="C280" s="164"/>
      <c r="D280" s="164"/>
      <c r="E280" s="196"/>
      <c r="F280" s="164"/>
      <c r="G280" s="164"/>
      <c r="H280" s="202"/>
      <c r="I280" s="164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</row>
    <row r="281" spans="1:34" ht="15.75" customHeight="1">
      <c r="A281" s="62"/>
      <c r="B281" s="88"/>
      <c r="C281" s="164"/>
      <c r="D281" s="164"/>
      <c r="E281" s="196"/>
      <c r="F281" s="164"/>
      <c r="G281" s="164"/>
      <c r="H281" s="202"/>
      <c r="I281" s="164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</row>
    <row r="282" spans="1:34" ht="15.75" customHeight="1">
      <c r="A282" s="62"/>
      <c r="B282" s="88"/>
      <c r="C282" s="164"/>
      <c r="D282" s="164"/>
      <c r="E282" s="196"/>
      <c r="F282" s="164"/>
      <c r="G282" s="164"/>
      <c r="H282" s="202"/>
      <c r="I282" s="164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</row>
    <row r="283" spans="1:34" ht="15.75" customHeight="1">
      <c r="A283" s="62"/>
      <c r="B283" s="88"/>
      <c r="C283" s="164"/>
      <c r="D283" s="164"/>
      <c r="E283" s="196"/>
      <c r="F283" s="164"/>
      <c r="G283" s="164"/>
      <c r="H283" s="202"/>
      <c r="I283" s="164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</row>
    <row r="284" spans="1:34" ht="15.75" customHeight="1">
      <c r="A284" s="62"/>
      <c r="B284" s="88"/>
      <c r="C284" s="164"/>
      <c r="D284" s="164"/>
      <c r="E284" s="196"/>
      <c r="F284" s="164"/>
      <c r="G284" s="164"/>
      <c r="H284" s="202"/>
      <c r="I284" s="164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</row>
    <row r="285" spans="1:34" ht="15.75" customHeight="1">
      <c r="A285" s="62"/>
      <c r="B285" s="88"/>
      <c r="C285" s="164"/>
      <c r="D285" s="164"/>
      <c r="E285" s="196"/>
      <c r="F285" s="164"/>
      <c r="G285" s="164"/>
      <c r="H285" s="202"/>
      <c r="I285" s="164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</row>
    <row r="286" spans="1:34" ht="15.75" customHeight="1">
      <c r="A286" s="62"/>
      <c r="B286" s="88"/>
      <c r="C286" s="164"/>
      <c r="D286" s="164"/>
      <c r="E286" s="196"/>
      <c r="F286" s="164"/>
      <c r="G286" s="164"/>
      <c r="H286" s="202"/>
      <c r="I286" s="164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</row>
    <row r="287" spans="1:34" ht="15.75" customHeight="1">
      <c r="A287" s="62"/>
      <c r="B287" s="88"/>
      <c r="C287" s="164"/>
      <c r="D287" s="164"/>
      <c r="E287" s="196"/>
      <c r="F287" s="164"/>
      <c r="G287" s="164"/>
      <c r="H287" s="202"/>
      <c r="I287" s="164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</row>
    <row r="288" spans="1:34" ht="15.75" customHeight="1">
      <c r="A288" s="62"/>
      <c r="B288" s="88"/>
      <c r="C288" s="164"/>
      <c r="D288" s="164"/>
      <c r="E288" s="196"/>
      <c r="F288" s="164"/>
      <c r="G288" s="164"/>
      <c r="H288" s="202"/>
      <c r="I288" s="164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</row>
    <row r="289" spans="1:34" ht="15.75" customHeight="1">
      <c r="A289" s="62"/>
      <c r="B289" s="88"/>
      <c r="C289" s="164"/>
      <c r="D289" s="164"/>
      <c r="E289" s="196"/>
      <c r="F289" s="164"/>
      <c r="G289" s="164"/>
      <c r="H289" s="202"/>
      <c r="I289" s="164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</row>
    <row r="290" spans="1:34" ht="15.75" customHeight="1">
      <c r="A290" s="62"/>
      <c r="B290" s="88"/>
      <c r="C290" s="164"/>
      <c r="D290" s="164"/>
      <c r="E290" s="196"/>
      <c r="F290" s="164"/>
      <c r="G290" s="164"/>
      <c r="H290" s="202"/>
      <c r="I290" s="164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</row>
    <row r="291" spans="1:34" ht="15.75" customHeight="1">
      <c r="A291" s="62"/>
      <c r="B291" s="88"/>
      <c r="C291" s="164"/>
      <c r="D291" s="164"/>
      <c r="E291" s="196"/>
      <c r="F291" s="164"/>
      <c r="G291" s="164"/>
      <c r="H291" s="202"/>
      <c r="I291" s="164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</row>
    <row r="292" spans="1:34" ht="15.75" customHeight="1">
      <c r="A292" s="62"/>
      <c r="B292" s="88"/>
      <c r="C292" s="164"/>
      <c r="D292" s="164"/>
      <c r="E292" s="196"/>
      <c r="F292" s="164"/>
      <c r="G292" s="164"/>
      <c r="H292" s="202"/>
      <c r="I292" s="164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</row>
    <row r="293" spans="1:34" ht="15.75" customHeight="1">
      <c r="A293" s="62"/>
      <c r="B293" s="88"/>
      <c r="C293" s="164"/>
      <c r="D293" s="164"/>
      <c r="E293" s="196"/>
      <c r="F293" s="164"/>
      <c r="G293" s="164"/>
      <c r="H293" s="202"/>
      <c r="I293" s="164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</row>
    <row r="294" spans="1:34" ht="15.75" customHeight="1">
      <c r="A294" s="62"/>
      <c r="B294" s="88"/>
      <c r="C294" s="164"/>
      <c r="D294" s="164"/>
      <c r="E294" s="196"/>
      <c r="F294" s="164"/>
      <c r="G294" s="164"/>
      <c r="H294" s="202"/>
      <c r="I294" s="164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</row>
    <row r="295" spans="1:34" ht="15.75" customHeight="1">
      <c r="A295" s="62"/>
      <c r="B295" s="88"/>
      <c r="C295" s="164"/>
      <c r="D295" s="164"/>
      <c r="E295" s="196"/>
      <c r="F295" s="164"/>
      <c r="G295" s="164"/>
      <c r="H295" s="202"/>
      <c r="I295" s="164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</row>
    <row r="296" spans="1:34" ht="15.75" customHeight="1">
      <c r="A296" s="62"/>
      <c r="B296" s="88"/>
      <c r="C296" s="164"/>
      <c r="D296" s="164"/>
      <c r="E296" s="196"/>
      <c r="F296" s="164"/>
      <c r="G296" s="164"/>
      <c r="H296" s="202"/>
      <c r="I296" s="164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</row>
    <row r="297" spans="1:34" ht="15.75" customHeight="1">
      <c r="A297" s="62"/>
      <c r="B297" s="88"/>
      <c r="C297" s="164"/>
      <c r="D297" s="164"/>
      <c r="E297" s="196"/>
      <c r="F297" s="164"/>
      <c r="G297" s="164"/>
      <c r="H297" s="202"/>
      <c r="I297" s="164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</row>
    <row r="298" spans="1:34" ht="15.75" customHeight="1">
      <c r="A298" s="62"/>
      <c r="B298" s="88"/>
      <c r="C298" s="164"/>
      <c r="D298" s="164"/>
      <c r="E298" s="196"/>
      <c r="F298" s="164"/>
      <c r="G298" s="164"/>
      <c r="H298" s="202"/>
      <c r="I298" s="164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</row>
    <row r="299" spans="1:34" ht="15.75" customHeight="1">
      <c r="A299" s="62"/>
      <c r="B299" s="88"/>
      <c r="C299" s="164"/>
      <c r="D299" s="164"/>
      <c r="E299" s="196"/>
      <c r="F299" s="164"/>
      <c r="G299" s="164"/>
      <c r="H299" s="202"/>
      <c r="I299" s="164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</row>
    <row r="300" spans="1:34" ht="15.75" customHeight="1">
      <c r="A300" s="62"/>
      <c r="B300" s="88"/>
      <c r="C300" s="164"/>
      <c r="D300" s="164"/>
      <c r="E300" s="196"/>
      <c r="F300" s="164"/>
      <c r="G300" s="164"/>
      <c r="H300" s="202"/>
      <c r="I300" s="164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</row>
    <row r="301" spans="1:34" ht="15.75" customHeight="1">
      <c r="A301" s="62"/>
      <c r="B301" s="88"/>
      <c r="C301" s="164"/>
      <c r="D301" s="164"/>
      <c r="E301" s="196"/>
      <c r="F301" s="164"/>
      <c r="G301" s="164"/>
      <c r="H301" s="202"/>
      <c r="I301" s="164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</row>
    <row r="302" spans="1:34" ht="15.75" customHeight="1">
      <c r="A302" s="62"/>
      <c r="B302" s="88"/>
      <c r="C302" s="164"/>
      <c r="D302" s="164"/>
      <c r="E302" s="196"/>
      <c r="F302" s="164"/>
      <c r="G302" s="164"/>
      <c r="H302" s="202"/>
      <c r="I302" s="164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</row>
    <row r="303" spans="1:34" ht="15.75" customHeight="1">
      <c r="A303" s="62"/>
      <c r="B303" s="88"/>
      <c r="C303" s="164"/>
      <c r="D303" s="164"/>
      <c r="E303" s="196"/>
      <c r="F303" s="164"/>
      <c r="G303" s="164"/>
      <c r="H303" s="202"/>
      <c r="I303" s="164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</row>
    <row r="304" spans="1:34" ht="15.75" customHeight="1">
      <c r="A304" s="62"/>
      <c r="B304" s="88"/>
      <c r="C304" s="164"/>
      <c r="D304" s="164"/>
      <c r="E304" s="196"/>
      <c r="F304" s="164"/>
      <c r="G304" s="164"/>
      <c r="H304" s="202"/>
      <c r="I304" s="164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</row>
    <row r="305" spans="1:34" ht="15.75" customHeight="1">
      <c r="A305" s="62"/>
      <c r="B305" s="88"/>
      <c r="C305" s="164"/>
      <c r="D305" s="164"/>
      <c r="E305" s="196"/>
      <c r="F305" s="164"/>
      <c r="G305" s="164"/>
      <c r="H305" s="202"/>
      <c r="I305" s="164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</row>
    <row r="306" spans="1:34" ht="15.75" customHeight="1">
      <c r="A306" s="62"/>
      <c r="B306" s="88"/>
      <c r="C306" s="164"/>
      <c r="D306" s="164"/>
      <c r="E306" s="196"/>
      <c r="F306" s="164"/>
      <c r="G306" s="164"/>
      <c r="H306" s="202"/>
      <c r="I306" s="164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</row>
    <row r="307" spans="1:34" ht="15.75" customHeight="1">
      <c r="A307" s="62"/>
      <c r="B307" s="88"/>
      <c r="C307" s="164"/>
      <c r="D307" s="164"/>
      <c r="E307" s="196"/>
      <c r="F307" s="164"/>
      <c r="G307" s="164"/>
      <c r="H307" s="202"/>
      <c r="I307" s="164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</row>
    <row r="308" spans="1:34" ht="15.75" customHeight="1">
      <c r="A308" s="62"/>
      <c r="B308" s="88"/>
      <c r="C308" s="164"/>
      <c r="D308" s="164"/>
      <c r="E308" s="196"/>
      <c r="F308" s="164"/>
      <c r="G308" s="164"/>
      <c r="H308" s="202"/>
      <c r="I308" s="164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</row>
    <row r="309" spans="1:34" ht="15.75" customHeight="1">
      <c r="A309" s="62"/>
      <c r="B309" s="88"/>
      <c r="C309" s="164"/>
      <c r="D309" s="164"/>
      <c r="E309" s="196"/>
      <c r="F309" s="164"/>
      <c r="G309" s="164"/>
      <c r="H309" s="202"/>
      <c r="I309" s="164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</row>
    <row r="310" spans="1:34" ht="15.75" customHeight="1">
      <c r="A310" s="62"/>
      <c r="B310" s="88"/>
      <c r="C310" s="164"/>
      <c r="D310" s="164"/>
      <c r="E310" s="196"/>
      <c r="F310" s="164"/>
      <c r="G310" s="164"/>
      <c r="H310" s="202"/>
      <c r="I310" s="164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</row>
    <row r="311" spans="1:34" ht="15.75" customHeight="1">
      <c r="A311" s="62"/>
      <c r="B311" s="88"/>
      <c r="C311" s="164"/>
      <c r="D311" s="164"/>
      <c r="E311" s="196"/>
      <c r="F311" s="164"/>
      <c r="G311" s="164"/>
      <c r="H311" s="202"/>
      <c r="I311" s="164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</row>
    <row r="312" spans="1:34" ht="15.75" customHeight="1">
      <c r="A312" s="62"/>
      <c r="B312" s="88"/>
      <c r="C312" s="164"/>
      <c r="D312" s="164"/>
      <c r="E312" s="196"/>
      <c r="F312" s="164"/>
      <c r="G312" s="164"/>
      <c r="H312" s="202"/>
      <c r="I312" s="164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</row>
    <row r="313" spans="1:34" ht="15.75" customHeight="1">
      <c r="A313" s="62"/>
      <c r="B313" s="88"/>
      <c r="C313" s="164"/>
      <c r="D313" s="164"/>
      <c r="E313" s="196"/>
      <c r="F313" s="164"/>
      <c r="G313" s="164"/>
      <c r="H313" s="202"/>
      <c r="I313" s="164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</row>
    <row r="314" spans="1:34" ht="15.75" customHeight="1">
      <c r="A314" s="62"/>
      <c r="B314" s="88"/>
      <c r="C314" s="164"/>
      <c r="D314" s="164"/>
      <c r="E314" s="196"/>
      <c r="F314" s="164"/>
      <c r="G314" s="164"/>
      <c r="H314" s="202"/>
      <c r="I314" s="164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</row>
    <row r="315" spans="1:34" ht="15.75" customHeight="1">
      <c r="A315" s="62"/>
      <c r="B315" s="88"/>
      <c r="C315" s="164"/>
      <c r="D315" s="164"/>
      <c r="E315" s="196"/>
      <c r="F315" s="164"/>
      <c r="G315" s="164"/>
      <c r="H315" s="202"/>
      <c r="I315" s="164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</row>
    <row r="316" spans="1:34" ht="15.75" customHeight="1">
      <c r="A316" s="62"/>
      <c r="B316" s="88"/>
      <c r="C316" s="164"/>
      <c r="D316" s="164"/>
      <c r="E316" s="196"/>
      <c r="F316" s="164"/>
      <c r="G316" s="164"/>
      <c r="H316" s="202"/>
      <c r="I316" s="164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</row>
    <row r="317" spans="1:34" ht="15.75" customHeight="1">
      <c r="A317" s="62"/>
      <c r="B317" s="88"/>
      <c r="C317" s="164"/>
      <c r="D317" s="164"/>
      <c r="E317" s="196"/>
      <c r="F317" s="164"/>
      <c r="G317" s="164"/>
      <c r="H317" s="202"/>
      <c r="I317" s="164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</row>
    <row r="318" spans="1:34" ht="15.75" customHeight="1">
      <c r="A318" s="62"/>
      <c r="B318" s="88"/>
      <c r="C318" s="164"/>
      <c r="D318" s="164"/>
      <c r="E318" s="196"/>
      <c r="F318" s="164"/>
      <c r="G318" s="164"/>
      <c r="H318" s="202"/>
      <c r="I318" s="164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</row>
    <row r="319" spans="1:34" ht="15.75" customHeight="1">
      <c r="A319" s="62"/>
      <c r="B319" s="88"/>
      <c r="C319" s="164"/>
      <c r="D319" s="164"/>
      <c r="E319" s="196"/>
      <c r="F319" s="164"/>
      <c r="G319" s="164"/>
      <c r="H319" s="202"/>
      <c r="I319" s="164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</row>
    <row r="320" spans="1:34" ht="15.75" customHeight="1">
      <c r="A320" s="62"/>
      <c r="B320" s="88"/>
      <c r="C320" s="164"/>
      <c r="D320" s="164"/>
      <c r="E320" s="196"/>
      <c r="F320" s="164"/>
      <c r="G320" s="164"/>
      <c r="H320" s="202"/>
      <c r="I320" s="164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</row>
    <row r="321" spans="1:34" ht="15.75" customHeight="1">
      <c r="A321" s="62"/>
      <c r="B321" s="88"/>
      <c r="C321" s="164"/>
      <c r="D321" s="164"/>
      <c r="E321" s="196"/>
      <c r="F321" s="164"/>
      <c r="G321" s="164"/>
      <c r="H321" s="202"/>
      <c r="I321" s="164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</row>
    <row r="322" spans="1:34" ht="15.75" customHeight="1">
      <c r="A322" s="62"/>
      <c r="B322" s="88"/>
      <c r="C322" s="164"/>
      <c r="D322" s="164"/>
      <c r="E322" s="196"/>
      <c r="F322" s="164"/>
      <c r="G322" s="164"/>
      <c r="H322" s="202"/>
      <c r="I322" s="164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</row>
    <row r="323" spans="1:34" ht="15.75" customHeight="1">
      <c r="A323" s="62"/>
      <c r="B323" s="88"/>
      <c r="C323" s="164"/>
      <c r="D323" s="164"/>
      <c r="E323" s="196"/>
      <c r="F323" s="164"/>
      <c r="G323" s="164"/>
      <c r="H323" s="202"/>
      <c r="I323" s="164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</row>
    <row r="324" spans="1:34" ht="15.75" customHeight="1">
      <c r="A324" s="62"/>
      <c r="B324" s="88"/>
      <c r="C324" s="164"/>
      <c r="D324" s="164"/>
      <c r="E324" s="196"/>
      <c r="F324" s="164"/>
      <c r="G324" s="164"/>
      <c r="H324" s="202"/>
      <c r="I324" s="164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</row>
    <row r="325" spans="1:34" ht="15.75" customHeight="1">
      <c r="A325" s="62"/>
      <c r="B325" s="88"/>
      <c r="C325" s="164"/>
      <c r="D325" s="164"/>
      <c r="E325" s="196"/>
      <c r="F325" s="164"/>
      <c r="G325" s="164"/>
      <c r="H325" s="202"/>
      <c r="I325" s="164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</row>
    <row r="326" spans="1:34" ht="15.75" customHeight="1">
      <c r="A326" s="62"/>
      <c r="B326" s="88"/>
      <c r="C326" s="164"/>
      <c r="D326" s="164"/>
      <c r="E326" s="196"/>
      <c r="F326" s="164"/>
      <c r="G326" s="164"/>
      <c r="H326" s="202"/>
      <c r="I326" s="164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</row>
    <row r="327" spans="1:34" ht="15.75" customHeight="1">
      <c r="A327" s="62"/>
      <c r="B327" s="88"/>
      <c r="C327" s="164"/>
      <c r="D327" s="164"/>
      <c r="E327" s="196"/>
      <c r="F327" s="164"/>
      <c r="G327" s="164"/>
      <c r="H327" s="202"/>
      <c r="I327" s="164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</row>
    <row r="328" spans="1:34" ht="15.75" customHeight="1">
      <c r="A328" s="62"/>
      <c r="B328" s="88"/>
      <c r="C328" s="164"/>
      <c r="D328" s="164"/>
      <c r="E328" s="196"/>
      <c r="F328" s="164"/>
      <c r="G328" s="164"/>
      <c r="H328" s="202"/>
      <c r="I328" s="164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</row>
    <row r="329" spans="1:34" ht="15.75" customHeight="1">
      <c r="A329" s="62"/>
      <c r="B329" s="88"/>
      <c r="C329" s="164"/>
      <c r="D329" s="164"/>
      <c r="E329" s="196"/>
      <c r="F329" s="164"/>
      <c r="G329" s="164"/>
      <c r="H329" s="202"/>
      <c r="I329" s="164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</row>
    <row r="330" spans="1:34" ht="15.75" customHeight="1">
      <c r="A330" s="62"/>
      <c r="B330" s="88"/>
      <c r="C330" s="164"/>
      <c r="D330" s="164"/>
      <c r="E330" s="196"/>
      <c r="F330" s="164"/>
      <c r="G330" s="164"/>
      <c r="H330" s="202"/>
      <c r="I330" s="164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</row>
    <row r="331" spans="1:34" ht="15.75" customHeight="1">
      <c r="A331" s="62"/>
      <c r="B331" s="88"/>
      <c r="C331" s="164"/>
      <c r="D331" s="164"/>
      <c r="E331" s="196"/>
      <c r="F331" s="164"/>
      <c r="G331" s="164"/>
      <c r="H331" s="202"/>
      <c r="I331" s="164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</row>
    <row r="332" spans="1:34" ht="15.75" customHeight="1">
      <c r="A332" s="62"/>
      <c r="B332" s="88"/>
      <c r="C332" s="164"/>
      <c r="D332" s="164"/>
      <c r="E332" s="196"/>
      <c r="F332" s="164"/>
      <c r="G332" s="164"/>
      <c r="H332" s="202"/>
      <c r="I332" s="164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</row>
    <row r="333" spans="1:34" ht="15.75" customHeight="1">
      <c r="A333" s="62"/>
      <c r="B333" s="88"/>
      <c r="C333" s="164"/>
      <c r="D333" s="164"/>
      <c r="E333" s="196"/>
      <c r="F333" s="164"/>
      <c r="G333" s="164"/>
      <c r="H333" s="202"/>
      <c r="I333" s="164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</row>
    <row r="334" spans="1:34" ht="15.75" customHeight="1">
      <c r="A334" s="62"/>
      <c r="B334" s="88"/>
      <c r="C334" s="164"/>
      <c r="D334" s="164"/>
      <c r="E334" s="196"/>
      <c r="F334" s="164"/>
      <c r="G334" s="164"/>
      <c r="H334" s="202"/>
      <c r="I334" s="164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</row>
    <row r="335" spans="1:34" ht="15.75" customHeight="1">
      <c r="A335" s="62"/>
      <c r="B335" s="88"/>
      <c r="C335" s="164"/>
      <c r="D335" s="164"/>
      <c r="E335" s="196"/>
      <c r="F335" s="164"/>
      <c r="G335" s="164"/>
      <c r="H335" s="202"/>
      <c r="I335" s="164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</row>
    <row r="336" spans="1:34" ht="15.75" customHeight="1">
      <c r="A336" s="62"/>
      <c r="B336" s="88"/>
      <c r="C336" s="164"/>
      <c r="D336" s="164"/>
      <c r="E336" s="196"/>
      <c r="F336" s="164"/>
      <c r="G336" s="164"/>
      <c r="H336" s="202"/>
      <c r="I336" s="164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</row>
    <row r="337" spans="1:34" ht="15.75" customHeight="1">
      <c r="A337" s="62"/>
      <c r="B337" s="88"/>
      <c r="C337" s="164"/>
      <c r="D337" s="164"/>
      <c r="E337" s="196"/>
      <c r="F337" s="164"/>
      <c r="G337" s="164"/>
      <c r="H337" s="202"/>
      <c r="I337" s="164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</row>
    <row r="338" spans="1:34" ht="15.75" customHeight="1">
      <c r="A338" s="62"/>
      <c r="B338" s="88"/>
      <c r="C338" s="164"/>
      <c r="D338" s="164"/>
      <c r="E338" s="196"/>
      <c r="F338" s="164"/>
      <c r="G338" s="164"/>
      <c r="H338" s="202"/>
      <c r="I338" s="164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</row>
    <row r="339" spans="1:34" ht="15.75" customHeight="1">
      <c r="A339" s="62"/>
      <c r="B339" s="88"/>
      <c r="C339" s="164"/>
      <c r="D339" s="164"/>
      <c r="E339" s="196"/>
      <c r="F339" s="164"/>
      <c r="G339" s="164"/>
      <c r="H339" s="202"/>
      <c r="I339" s="164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</row>
    <row r="340" spans="1:34" ht="15.75" customHeight="1">
      <c r="A340" s="62"/>
      <c r="B340" s="88"/>
      <c r="C340" s="164"/>
      <c r="D340" s="164"/>
      <c r="E340" s="196"/>
      <c r="F340" s="164"/>
      <c r="G340" s="164"/>
      <c r="H340" s="202"/>
      <c r="I340" s="164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</row>
    <row r="341" spans="1:34" ht="15.75" customHeight="1">
      <c r="A341" s="62"/>
      <c r="B341" s="88"/>
      <c r="C341" s="164"/>
      <c r="D341" s="164"/>
      <c r="E341" s="196"/>
      <c r="F341" s="164"/>
      <c r="G341" s="164"/>
      <c r="H341" s="202"/>
      <c r="I341" s="164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</row>
    <row r="342" spans="1:34" ht="15.75" customHeight="1">
      <c r="A342" s="62"/>
      <c r="B342" s="88"/>
      <c r="C342" s="164"/>
      <c r="D342" s="164"/>
      <c r="E342" s="196"/>
      <c r="F342" s="164"/>
      <c r="G342" s="164"/>
      <c r="H342" s="202"/>
      <c r="I342" s="164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</row>
    <row r="343" spans="1:34" ht="15.75" customHeight="1">
      <c r="A343" s="62"/>
      <c r="B343" s="88"/>
      <c r="C343" s="164"/>
      <c r="D343" s="164"/>
      <c r="E343" s="196"/>
      <c r="F343" s="164"/>
      <c r="G343" s="164"/>
      <c r="H343" s="202"/>
      <c r="I343" s="164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</row>
    <row r="344" spans="1:34" ht="15.75" customHeight="1">
      <c r="A344" s="62"/>
      <c r="B344" s="88"/>
      <c r="C344" s="164"/>
      <c r="D344" s="164"/>
      <c r="E344" s="196"/>
      <c r="F344" s="164"/>
      <c r="G344" s="164"/>
      <c r="H344" s="202"/>
      <c r="I344" s="164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</row>
    <row r="345" spans="1:34" ht="15.75" customHeight="1">
      <c r="A345" s="62"/>
      <c r="B345" s="88"/>
      <c r="C345" s="164"/>
      <c r="D345" s="164"/>
      <c r="E345" s="196"/>
      <c r="F345" s="164"/>
      <c r="G345" s="164"/>
      <c r="H345" s="202"/>
      <c r="I345" s="164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</row>
    <row r="346" spans="1:34" ht="15.75" customHeight="1">
      <c r="A346" s="62"/>
      <c r="B346" s="88"/>
      <c r="C346" s="164"/>
      <c r="D346" s="164"/>
      <c r="E346" s="196"/>
      <c r="F346" s="164"/>
      <c r="G346" s="164"/>
      <c r="H346" s="202"/>
      <c r="I346" s="164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</row>
    <row r="347" spans="1:34" ht="15.75" customHeight="1">
      <c r="A347" s="62"/>
      <c r="B347" s="88"/>
      <c r="C347" s="164"/>
      <c r="D347" s="164"/>
      <c r="E347" s="196"/>
      <c r="F347" s="164"/>
      <c r="G347" s="164"/>
      <c r="H347" s="202"/>
      <c r="I347" s="164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</row>
    <row r="348" spans="1:34" ht="15.75" customHeight="1">
      <c r="A348" s="62"/>
      <c r="B348" s="88"/>
      <c r="C348" s="164"/>
      <c r="D348" s="164"/>
      <c r="E348" s="196"/>
      <c r="F348" s="164"/>
      <c r="G348" s="164"/>
      <c r="H348" s="202"/>
      <c r="I348" s="164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</row>
    <row r="349" spans="1:34" ht="15.75" customHeight="1">
      <c r="A349" s="62"/>
      <c r="B349" s="88"/>
      <c r="C349" s="164"/>
      <c r="D349" s="164"/>
      <c r="E349" s="196"/>
      <c r="F349" s="164"/>
      <c r="G349" s="164"/>
      <c r="H349" s="202"/>
      <c r="I349" s="164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</row>
    <row r="350" spans="1:34" ht="15.75" customHeight="1">
      <c r="A350" s="62"/>
      <c r="B350" s="88"/>
      <c r="C350" s="164"/>
      <c r="D350" s="164"/>
      <c r="E350" s="196"/>
      <c r="F350" s="164"/>
      <c r="G350" s="164"/>
      <c r="H350" s="202"/>
      <c r="I350" s="164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</row>
    <row r="351" spans="1:34" ht="15.75" customHeight="1">
      <c r="A351" s="62"/>
      <c r="B351" s="88"/>
      <c r="C351" s="164"/>
      <c r="D351" s="164"/>
      <c r="E351" s="196"/>
      <c r="F351" s="164"/>
      <c r="G351" s="164"/>
      <c r="H351" s="202"/>
      <c r="I351" s="164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</row>
    <row r="352" spans="1:34" ht="15.75" customHeight="1">
      <c r="A352" s="62"/>
      <c r="B352" s="88"/>
      <c r="C352" s="164"/>
      <c r="D352" s="164"/>
      <c r="E352" s="196"/>
      <c r="F352" s="164"/>
      <c r="G352" s="164"/>
      <c r="H352" s="202"/>
      <c r="I352" s="164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</row>
    <row r="353" spans="1:34" ht="15.75" customHeight="1">
      <c r="A353" s="62"/>
      <c r="B353" s="88"/>
      <c r="C353" s="164"/>
      <c r="D353" s="164"/>
      <c r="E353" s="196"/>
      <c r="F353" s="164"/>
      <c r="G353" s="164"/>
      <c r="H353" s="202"/>
      <c r="I353" s="164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</row>
    <row r="354" spans="1:34" ht="15.75" customHeight="1">
      <c r="A354" s="62"/>
      <c r="B354" s="88"/>
      <c r="C354" s="164"/>
      <c r="D354" s="164"/>
      <c r="E354" s="196"/>
      <c r="F354" s="164"/>
      <c r="G354" s="164"/>
      <c r="H354" s="202"/>
      <c r="I354" s="164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</row>
    <row r="355" spans="1:34" ht="15.75" customHeight="1">
      <c r="A355" s="62"/>
      <c r="B355" s="88"/>
      <c r="C355" s="164"/>
      <c r="D355" s="164"/>
      <c r="E355" s="196"/>
      <c r="F355" s="164"/>
      <c r="G355" s="164"/>
      <c r="H355" s="202"/>
      <c r="I355" s="164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</row>
    <row r="356" spans="1:34" ht="15.75" customHeight="1">
      <c r="A356" s="62"/>
      <c r="B356" s="88"/>
      <c r="C356" s="164"/>
      <c r="D356" s="164"/>
      <c r="E356" s="196"/>
      <c r="F356" s="164"/>
      <c r="G356" s="164"/>
      <c r="H356" s="202"/>
      <c r="I356" s="164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</row>
    <row r="357" spans="1:34" ht="15.75" customHeight="1">
      <c r="A357" s="62"/>
      <c r="B357" s="88"/>
      <c r="C357" s="164"/>
      <c r="D357" s="164"/>
      <c r="E357" s="196"/>
      <c r="F357" s="164"/>
      <c r="G357" s="164"/>
      <c r="H357" s="202"/>
      <c r="I357" s="164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</row>
    <row r="358" spans="1:34" ht="15.75" customHeight="1">
      <c r="A358" s="62"/>
      <c r="B358" s="88"/>
      <c r="C358" s="164"/>
      <c r="D358" s="164"/>
      <c r="E358" s="196"/>
      <c r="F358" s="164"/>
      <c r="G358" s="164"/>
      <c r="H358" s="202"/>
      <c r="I358" s="164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</row>
  </sheetData>
  <mergeCells count="85">
    <mergeCell ref="V61:W61"/>
    <mergeCell ref="J12:K12"/>
    <mergeCell ref="M12:N12"/>
    <mergeCell ref="V12:W12"/>
    <mergeCell ref="P12:Q12"/>
    <mergeCell ref="V19:W19"/>
    <mergeCell ref="J26:K26"/>
    <mergeCell ref="M26:N26"/>
    <mergeCell ref="M40:N40"/>
    <mergeCell ref="J47:K47"/>
    <mergeCell ref="M47:N47"/>
    <mergeCell ref="P47:Q47"/>
    <mergeCell ref="V47:W47"/>
    <mergeCell ref="J40:K40"/>
    <mergeCell ref="P40:Q40"/>
    <mergeCell ref="A1:I1"/>
    <mergeCell ref="J1:L1"/>
    <mergeCell ref="M1:O1"/>
    <mergeCell ref="P1:R1"/>
    <mergeCell ref="S1:U1"/>
    <mergeCell ref="V1:X1"/>
    <mergeCell ref="Y1:Z1"/>
    <mergeCell ref="P26:Q26"/>
    <mergeCell ref="V26:W26"/>
    <mergeCell ref="J33:K33"/>
    <mergeCell ref="V33:W33"/>
    <mergeCell ref="P33:Q33"/>
    <mergeCell ref="A2:AA2"/>
    <mergeCell ref="A3:AA3"/>
    <mergeCell ref="J5:K5"/>
    <mergeCell ref="M5:N5"/>
    <mergeCell ref="P5:Q5"/>
    <mergeCell ref="V5:W5"/>
    <mergeCell ref="V40:W40"/>
    <mergeCell ref="J117:K117"/>
    <mergeCell ref="M117:N117"/>
    <mergeCell ref="P117:Q117"/>
    <mergeCell ref="V117:W117"/>
    <mergeCell ref="J54:K54"/>
    <mergeCell ref="M54:N54"/>
    <mergeCell ref="P54:Q54"/>
    <mergeCell ref="V54:W54"/>
    <mergeCell ref="J61:K61"/>
    <mergeCell ref="M61:N61"/>
    <mergeCell ref="P61:Q61"/>
    <mergeCell ref="M68:N68"/>
    <mergeCell ref="P68:Q68"/>
    <mergeCell ref="V68:W68"/>
    <mergeCell ref="J68:K68"/>
    <mergeCell ref="V124:W124"/>
    <mergeCell ref="J103:K103"/>
    <mergeCell ref="M103:N103"/>
    <mergeCell ref="P103:Q103"/>
    <mergeCell ref="J110:K110"/>
    <mergeCell ref="M110:N110"/>
    <mergeCell ref="V110:W110"/>
    <mergeCell ref="V103:W103"/>
    <mergeCell ref="P110:Q110"/>
    <mergeCell ref="J124:K124"/>
    <mergeCell ref="M124:N124"/>
    <mergeCell ref="P124:Q124"/>
    <mergeCell ref="J131:K131"/>
    <mergeCell ref="M131:N131"/>
    <mergeCell ref="V131:W131"/>
    <mergeCell ref="P131:Q131"/>
    <mergeCell ref="J138:K138"/>
    <mergeCell ref="M138:N138"/>
    <mergeCell ref="P138:Q138"/>
    <mergeCell ref="V138:W138"/>
    <mergeCell ref="J75:K75"/>
    <mergeCell ref="M75:N75"/>
    <mergeCell ref="P75:Q75"/>
    <mergeCell ref="V75:W75"/>
    <mergeCell ref="J96:K96"/>
    <mergeCell ref="M96:N96"/>
    <mergeCell ref="P96:Q96"/>
    <mergeCell ref="V96:W96"/>
    <mergeCell ref="V89:W89"/>
    <mergeCell ref="J82:K82"/>
    <mergeCell ref="M82:N82"/>
    <mergeCell ref="P82:Q82"/>
    <mergeCell ref="V82:W82"/>
    <mergeCell ref="J89:K89"/>
    <mergeCell ref="P89:Q89"/>
    <mergeCell ref="M89:N89"/>
  </mergeCells>
  <phoneticPr fontId="21" type="noConversion"/>
  <printOptions horizontalCentered="1"/>
  <pageMargins left="7.874015748031496E-2" right="7.874015748031496E-2" top="0" bottom="0" header="0" footer="0"/>
  <pageSetup paperSize="9" orientation="landscape"/>
  <rowBreaks count="4" manualBreakCount="4">
    <brk id="81" man="1"/>
    <brk id="18" man="1"/>
    <brk id="116" man="1"/>
    <brk id="5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2"/>
  <sheetViews>
    <sheetView tabSelected="1" workbookViewId="0">
      <pane ySplit="3" topLeftCell="A4" activePane="bottomLeft" state="frozen"/>
      <selection pane="bottomLeft" activeCell="X11" sqref="X11"/>
    </sheetView>
  </sheetViews>
  <sheetFormatPr defaultColWidth="11.25" defaultRowHeight="15" customHeight="1"/>
  <cols>
    <col min="1" max="1" width="6.5" style="351" bestFit="1" customWidth="1"/>
    <col min="2" max="2" width="3.5" style="351" customWidth="1"/>
    <col min="3" max="3" width="10.25" style="351" customWidth="1"/>
    <col min="4" max="4" width="5.75" style="351" customWidth="1"/>
    <col min="5" max="5" width="12" style="351" customWidth="1"/>
    <col min="6" max="6" width="11.75" style="351" customWidth="1"/>
    <col min="7" max="7" width="12.625" style="351" customWidth="1"/>
    <col min="8" max="8" width="13.5" style="351" customWidth="1"/>
    <col min="9" max="9" width="6" style="351" customWidth="1"/>
    <col min="10" max="10" width="6.5" style="351" customWidth="1"/>
    <col min="11" max="11" width="11.75" style="351" customWidth="1"/>
    <col min="12" max="12" width="13.5" style="351" customWidth="1"/>
    <col min="13" max="13" width="10.125" style="351" customWidth="1"/>
    <col min="14" max="14" width="10.25" style="351" customWidth="1"/>
    <col min="15" max="20" width="3.875" style="351" customWidth="1"/>
    <col min="21" max="21" width="7" style="351" customWidth="1"/>
    <col min="22" max="16384" width="11.25" style="351"/>
  </cols>
  <sheetData>
    <row r="1" spans="1:24" ht="35.25" customHeight="1" thickBot="1">
      <c r="A1" s="457" t="s">
        <v>453</v>
      </c>
      <c r="B1" s="452"/>
      <c r="C1" s="452"/>
      <c r="D1" s="452"/>
      <c r="E1" s="458" t="s">
        <v>454</v>
      </c>
      <c r="F1" s="458"/>
      <c r="G1" s="403" t="s">
        <v>455</v>
      </c>
      <c r="H1" s="378" t="s">
        <v>468</v>
      </c>
      <c r="I1" s="452" t="s">
        <v>456</v>
      </c>
      <c r="J1" s="452"/>
      <c r="K1" s="452" t="s">
        <v>2</v>
      </c>
      <c r="L1" s="452"/>
      <c r="M1" s="452" t="s">
        <v>3</v>
      </c>
      <c r="N1" s="453"/>
    </row>
    <row r="2" spans="1:24" s="380" customFormat="1" ht="13.5" customHeight="1" thickBot="1">
      <c r="A2" s="379"/>
      <c r="B2" s="454"/>
      <c r="C2" s="455"/>
      <c r="D2" s="456"/>
      <c r="E2" s="455"/>
      <c r="F2" s="455"/>
      <c r="G2" s="454"/>
      <c r="H2" s="455"/>
      <c r="I2" s="454"/>
      <c r="J2" s="455"/>
      <c r="O2" s="374"/>
      <c r="P2" s="374"/>
      <c r="Q2" s="374"/>
      <c r="R2" s="374"/>
      <c r="S2" s="374"/>
      <c r="T2" s="374"/>
      <c r="U2" s="374"/>
      <c r="V2" s="374"/>
      <c r="W2" s="374"/>
      <c r="X2" s="374"/>
    </row>
    <row r="3" spans="1:24" ht="17.25" customHeight="1" thickBot="1">
      <c r="A3" s="368" t="s">
        <v>206</v>
      </c>
      <c r="B3" s="459" t="s">
        <v>5</v>
      </c>
      <c r="C3" s="459" t="s">
        <v>13</v>
      </c>
      <c r="D3" s="459" t="s">
        <v>22</v>
      </c>
      <c r="E3" s="459" t="s">
        <v>15</v>
      </c>
      <c r="F3" s="459" t="s">
        <v>23</v>
      </c>
      <c r="G3" s="459" t="s">
        <v>16</v>
      </c>
      <c r="H3" s="459" t="s">
        <v>24</v>
      </c>
      <c r="I3" s="459" t="s">
        <v>135</v>
      </c>
      <c r="J3" s="459" t="s">
        <v>26</v>
      </c>
      <c r="K3" s="459" t="s">
        <v>19</v>
      </c>
      <c r="L3" s="459" t="s">
        <v>27</v>
      </c>
      <c r="M3" s="459" t="s">
        <v>20</v>
      </c>
      <c r="N3" s="461" t="s">
        <v>21</v>
      </c>
      <c r="O3" s="463" t="s">
        <v>457</v>
      </c>
      <c r="P3" s="464"/>
      <c r="Q3" s="464"/>
      <c r="R3" s="464"/>
      <c r="S3" s="464"/>
      <c r="T3" s="464"/>
      <c r="U3" s="465"/>
    </row>
    <row r="4" spans="1:24" ht="17.25" thickBot="1">
      <c r="A4" s="381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2"/>
      <c r="O4" s="382" t="s">
        <v>6</v>
      </c>
      <c r="P4" s="383" t="s">
        <v>11</v>
      </c>
      <c r="Q4" s="383" t="s">
        <v>8</v>
      </c>
      <c r="R4" s="383" t="s">
        <v>7</v>
      </c>
      <c r="S4" s="383" t="s">
        <v>9</v>
      </c>
      <c r="T4" s="383" t="s">
        <v>10</v>
      </c>
      <c r="U4" s="384" t="s">
        <v>12</v>
      </c>
    </row>
    <row r="5" spans="1:24" ht="19.5" customHeight="1">
      <c r="A5" s="369">
        <v>45628</v>
      </c>
      <c r="B5" s="352" t="str">
        <f>'非偏國小O1-S2葷'!AB5</f>
        <v>O1</v>
      </c>
      <c r="C5" s="352" t="str">
        <f>'非偏國小O1-S2葷'!AC5</f>
        <v>白米飯</v>
      </c>
      <c r="D5" s="353" t="str">
        <f>'非偏國小O1-S2葷'!AD5</f>
        <v xml:space="preserve">米     </v>
      </c>
      <c r="E5" s="352" t="str">
        <f>'非偏國小O1-S2葷'!AE5</f>
        <v>京醬肉絲</v>
      </c>
      <c r="F5" s="353" t="str">
        <f>'非偏國小O1-S2葷'!AF5</f>
        <v xml:space="preserve">豬後腿肉 刈薯 胡蘿蔔 甜麵醬  </v>
      </c>
      <c r="G5" s="352" t="str">
        <f>'非偏國小O1-S2葷'!AG5</f>
        <v>蛋香季豆</v>
      </c>
      <c r="H5" s="353" t="str">
        <f>'非偏國小O1-S2葷'!AH5</f>
        <v xml:space="preserve">雞蛋 冷凍菜豆(莢) 胡蘿蔔 大蒜  </v>
      </c>
      <c r="I5" s="352" t="str">
        <f>'非偏國小O1-S2葷'!AI5</f>
        <v>時蔬</v>
      </c>
      <c r="J5" s="353" t="str">
        <f>'非偏國小O1-S2葷'!AJ5</f>
        <v xml:space="preserve">時蔬 大蒜    </v>
      </c>
      <c r="K5" s="352" t="str">
        <f>'非偏國小O1-S2葷'!AK5</f>
        <v>針菇蔬湯</v>
      </c>
      <c r="L5" s="353" t="str">
        <f>'非偏國小O1-S2葷'!AL5</f>
        <v xml:space="preserve">金針菇 時蔬 薑 大骨  </v>
      </c>
      <c r="M5" s="352" t="str">
        <f>'非偏國小O1-S2葷'!AM5</f>
        <v>點心</v>
      </c>
      <c r="N5" s="365">
        <f>'非偏國小O1-S2葷'!AN5</f>
        <v>0</v>
      </c>
      <c r="O5" s="385">
        <f>'非偏國小O1-S2葷'!AO5</f>
        <v>5</v>
      </c>
      <c r="P5" s="352">
        <f>'非偏國小O1-S2葷'!AP5</f>
        <v>2.2000000000000002</v>
      </c>
      <c r="Q5" s="352">
        <f>'非偏國小O1-S2葷'!AQ5</f>
        <v>1.8</v>
      </c>
      <c r="R5" s="352">
        <f>'非偏國小O1-S2葷'!AR5</f>
        <v>2</v>
      </c>
      <c r="S5" s="352">
        <f>'非偏國小O1-S2葷'!AS5</f>
        <v>0</v>
      </c>
      <c r="T5" s="352">
        <f>'非偏國小O1-S2葷'!AT5</f>
        <v>0</v>
      </c>
      <c r="U5" s="365">
        <f>'非偏國小O1-S2葷'!AU5</f>
        <v>645.70000000000005</v>
      </c>
    </row>
    <row r="6" spans="1:24" ht="19.5" customHeight="1">
      <c r="A6" s="370">
        <v>45629</v>
      </c>
      <c r="B6" s="376" t="str">
        <f>'非偏國小O1-S2葷'!AB12</f>
        <v>O2</v>
      </c>
      <c r="C6" s="376" t="str">
        <f>'非偏國小O1-S2葷'!AC12</f>
        <v>糙米飯</v>
      </c>
      <c r="D6" s="355" t="str">
        <f>'非偏國小O1-S2葷'!AD12</f>
        <v xml:space="preserve">米 糙米    </v>
      </c>
      <c r="E6" s="376" t="str">
        <f>'非偏國小O1-S2葷'!AE12</f>
        <v>香滷腿排</v>
      </c>
      <c r="F6" s="355" t="str">
        <f>'非偏國小O1-S2葷'!AF12</f>
        <v xml:space="preserve">雞腿排 滷包 醬油   </v>
      </c>
      <c r="G6" s="376" t="str">
        <f>'非偏國小O1-S2葷'!AG12</f>
        <v>白菜滷</v>
      </c>
      <c r="H6" s="355" t="str">
        <f>'非偏國小O1-S2葷'!AH12</f>
        <v>大蒜 結球白菜 脆筍絲 乾香菇 胡蘿蔔 大蒜</v>
      </c>
      <c r="I6" s="376" t="str">
        <f>'非偏國小O1-S2葷'!AI12</f>
        <v>時蔬</v>
      </c>
      <c r="J6" s="355" t="str">
        <f>'非偏國小O1-S2葷'!AJ12</f>
        <v xml:space="preserve">時蔬 大蒜    </v>
      </c>
      <c r="K6" s="376" t="str">
        <f>'非偏國小O1-S2葷'!AK12</f>
        <v>味噌湯</v>
      </c>
      <c r="L6" s="355" t="str">
        <f>'非偏國小O1-S2葷'!AL12</f>
        <v xml:space="preserve">乾裙帶菜 味噌 薑 柴魚片  </v>
      </c>
      <c r="M6" s="376" t="str">
        <f>'非偏國小O1-S2葷'!AM12</f>
        <v>點心</v>
      </c>
      <c r="N6" s="377">
        <f>'非偏國小O1-S2葷'!AN12</f>
        <v>0</v>
      </c>
      <c r="O6" s="386">
        <f>'非偏國小O1-S2葷'!AO12</f>
        <v>5</v>
      </c>
      <c r="P6" s="376">
        <f>'非偏國小O1-S2葷'!AP12</f>
        <v>2.2999999999999998</v>
      </c>
      <c r="Q6" s="376">
        <f>'非偏國小O1-S2葷'!AQ12</f>
        <v>1.8</v>
      </c>
      <c r="R6" s="376">
        <f>'非偏國小O1-S2葷'!AR12</f>
        <v>2</v>
      </c>
      <c r="S6" s="376">
        <f>'非偏國小O1-S2葷'!AS12</f>
        <v>0</v>
      </c>
      <c r="T6" s="376">
        <f>'非偏國小O1-S2葷'!AT12</f>
        <v>0</v>
      </c>
      <c r="U6" s="377">
        <f>'非偏國小O1-S2葷'!AU12</f>
        <v>659.3</v>
      </c>
    </row>
    <row r="7" spans="1:24" ht="19.5" customHeight="1">
      <c r="A7" s="370">
        <f t="shared" ref="A7:A9" si="0">A6+1</f>
        <v>45630</v>
      </c>
      <c r="B7" s="354" t="str">
        <f>'非偏國小O1-S2葷'!AB19</f>
        <v>O3</v>
      </c>
      <c r="C7" s="354" t="str">
        <f>'非偏國小O1-S2葷'!AC19</f>
        <v>刈包特餐</v>
      </c>
      <c r="D7" s="355" t="str">
        <f>'非偏國小O1-S2葷'!AD19</f>
        <v xml:space="preserve">刈包     </v>
      </c>
      <c r="E7" s="354" t="str">
        <f>'非偏國小O1-S2葷'!AE19</f>
        <v>香滷肉排</v>
      </c>
      <c r="F7" s="355" t="str">
        <f>'非偏國小O1-S2葷'!AF19</f>
        <v xml:space="preserve">肉排 大蒜    </v>
      </c>
      <c r="G7" s="354" t="str">
        <f>'非偏國小O1-S2葷'!AG19</f>
        <v>刈包配料</v>
      </c>
      <c r="H7" s="355" t="str">
        <f>'非偏國小O1-S2葷'!AH19</f>
        <v xml:space="preserve">豬後腿肉 洋蔥 胡蘿蔔   </v>
      </c>
      <c r="I7" s="354" t="str">
        <f>'非偏國小O1-S2葷'!AI19</f>
        <v>時蔬</v>
      </c>
      <c r="J7" s="355" t="str">
        <f>'非偏國小O1-S2葷'!AJ19</f>
        <v xml:space="preserve">時蔬 大蒜    </v>
      </c>
      <c r="K7" s="354" t="str">
        <f>'非偏國小O1-S2葷'!AK19</f>
        <v>魩仔魚粥</v>
      </c>
      <c r="L7" s="355" t="str">
        <f>'非偏國小O1-S2葷'!AL19</f>
        <v>魩仔魚 糙米 芹菜 鯊魚 油蔥酥 時蔬</v>
      </c>
      <c r="M7" s="354" t="str">
        <f>'非偏國小O1-S2葷'!AM19</f>
        <v>點心</v>
      </c>
      <c r="N7" s="366">
        <f>'非偏國小O1-S2葷'!AN19</f>
        <v>0</v>
      </c>
      <c r="O7" s="387">
        <f>'非偏國小O1-S2葷'!AO19</f>
        <v>5</v>
      </c>
      <c r="P7" s="354">
        <f>'非偏國小O1-S2葷'!AP19</f>
        <v>2.2000000000000002</v>
      </c>
      <c r="Q7" s="354">
        <f>'非偏國小O1-S2葷'!AQ19</f>
        <v>1.6</v>
      </c>
      <c r="R7" s="354">
        <f>'非偏國小O1-S2葷'!AR19</f>
        <v>1.9</v>
      </c>
      <c r="S7" s="354">
        <f>'非偏國小O1-S2葷'!AS19</f>
        <v>0</v>
      </c>
      <c r="T7" s="354">
        <f>'非偏國小O1-S2葷'!AT19</f>
        <v>0</v>
      </c>
      <c r="U7" s="366">
        <f>'非偏國小O1-S2葷'!AU19</f>
        <v>639.1</v>
      </c>
    </row>
    <row r="8" spans="1:24" ht="19.5" customHeight="1">
      <c r="A8" s="370">
        <f t="shared" si="0"/>
        <v>45631</v>
      </c>
      <c r="B8" s="354" t="str">
        <f>'非偏國小O1-S2葷'!AB26</f>
        <v>O4</v>
      </c>
      <c r="C8" s="354" t="str">
        <f>'非偏國小O1-S2葷'!AC26</f>
        <v>糙米飯</v>
      </c>
      <c r="D8" s="355" t="str">
        <f>'非偏國小O1-S2葷'!AD26</f>
        <v xml:space="preserve">米 糙米    </v>
      </c>
      <c r="E8" s="354" t="str">
        <f>'非偏國小O1-S2葷'!AE26</f>
        <v>豆瓣雞丁</v>
      </c>
      <c r="F8" s="355" t="str">
        <f>'非偏國小O1-S2葷'!AF26</f>
        <v xml:space="preserve">肉雞 刈薯 胡蘿蔔 大蒜 豆瓣醬 </v>
      </c>
      <c r="G8" s="354" t="str">
        <f>'非偏國小O1-S2葷'!AG26</f>
        <v>螞蟻上樹</v>
      </c>
      <c r="H8" s="355" t="str">
        <f>'非偏國小O1-S2葷'!AH26</f>
        <v>豬絞肉 冬粉 時蔬 乾木耳 大蒜 胡蘿蔔</v>
      </c>
      <c r="I8" s="354" t="str">
        <f>'非偏國小O1-S2葷'!AI26</f>
        <v>時蔬</v>
      </c>
      <c r="J8" s="355" t="str">
        <f>'非偏國小O1-S2葷'!AJ26</f>
        <v xml:space="preserve">時蔬 大蒜    </v>
      </c>
      <c r="K8" s="354" t="str">
        <f>'非偏國小O1-S2葷'!AK26</f>
        <v>黑糖粉圓</v>
      </c>
      <c r="L8" s="355" t="str">
        <f>'非偏國小O1-S2葷'!AL26</f>
        <v xml:space="preserve">粉圓 黑糖    </v>
      </c>
      <c r="M8" s="354" t="str">
        <f>'非偏國小O1-S2葷'!AM26</f>
        <v>點心</v>
      </c>
      <c r="N8" s="366">
        <f>'非偏國小O1-S2葷'!AN26</f>
        <v>0</v>
      </c>
      <c r="O8" s="387">
        <f>'非偏國小O1-S2葷'!AO26</f>
        <v>6.7</v>
      </c>
      <c r="P8" s="354">
        <f>'非偏國小O1-S2葷'!AP26</f>
        <v>2.5</v>
      </c>
      <c r="Q8" s="354">
        <f>'非偏國小O1-S2葷'!AQ26</f>
        <v>1.5</v>
      </c>
      <c r="R8" s="354">
        <f>'非偏國小O1-S2葷'!AR26</f>
        <v>2</v>
      </c>
      <c r="S8" s="354">
        <f>'非偏國小O1-S2葷'!AS26</f>
        <v>0</v>
      </c>
      <c r="T8" s="354">
        <f>'非偏國小O1-S2葷'!AT26</f>
        <v>0</v>
      </c>
      <c r="U8" s="366">
        <f>'非偏國小O1-S2葷'!AU26</f>
        <v>780.5</v>
      </c>
    </row>
    <row r="9" spans="1:24" ht="19.5" customHeight="1" thickBot="1">
      <c r="A9" s="371">
        <f t="shared" si="0"/>
        <v>45632</v>
      </c>
      <c r="B9" s="356" t="str">
        <f>'非偏國小O1-S2葷'!AB33</f>
        <v>O5</v>
      </c>
      <c r="C9" s="356" t="str">
        <f>'非偏國小O1-S2葷'!AC33</f>
        <v>芝麻飯</v>
      </c>
      <c r="D9" s="357" t="str">
        <f>'非偏國小O1-S2葷'!AD33</f>
        <v xml:space="preserve">米 芝麻(熟)    </v>
      </c>
      <c r="E9" s="356" t="str">
        <f>'非偏國小O1-S2葷'!AE33</f>
        <v>家常絞肉</v>
      </c>
      <c r="F9" s="357" t="str">
        <f>'非偏國小O1-S2葷'!AF33</f>
        <v xml:space="preserve">絞肉 馬鈴薯 胡蘿蔔 大蒜  </v>
      </c>
      <c r="G9" s="356" t="str">
        <f>'非偏國小O1-S2葷'!AG33</f>
        <v>茄汁豆腐</v>
      </c>
      <c r="H9" s="357" t="str">
        <f>'非偏國小O1-S2葷'!AH33</f>
        <v xml:space="preserve">豆腐 洋蔥 番茄糊 蕃茄醬  </v>
      </c>
      <c r="I9" s="356" t="str">
        <f>'非偏國小O1-S2葷'!AI33</f>
        <v>時蔬</v>
      </c>
      <c r="J9" s="357" t="str">
        <f>'非偏國小O1-S2葷'!AJ33</f>
        <v xml:space="preserve">時蔬 大蒜    </v>
      </c>
      <c r="K9" s="356" t="str">
        <f>'非偏國小O1-S2葷'!AK33</f>
        <v>時瓜湯</v>
      </c>
      <c r="L9" s="357" t="str">
        <f>'非偏國小O1-S2葷'!AL33</f>
        <v xml:space="preserve">時瓜 薑 大骨   </v>
      </c>
      <c r="M9" s="356" t="str">
        <f>'非偏國小O1-S2葷'!AM33</f>
        <v>點心</v>
      </c>
      <c r="N9" s="367">
        <f>'非偏國小O1-S2葷'!AN33</f>
        <v>0</v>
      </c>
      <c r="O9" s="388">
        <f>'非偏國小O1-S2葷'!AO33</f>
        <v>5.3</v>
      </c>
      <c r="P9" s="356">
        <f>'非偏國小O1-S2葷'!AP33</f>
        <v>2.6</v>
      </c>
      <c r="Q9" s="356">
        <f>'非偏國小O1-S2葷'!AQ33</f>
        <v>1.6</v>
      </c>
      <c r="R9" s="356">
        <f>'非偏國小O1-S2葷'!AR33</f>
        <v>2.1</v>
      </c>
      <c r="S9" s="356">
        <f>'非偏國小O1-S2葷'!AS33</f>
        <v>0</v>
      </c>
      <c r="T9" s="356">
        <f>'非偏國小O1-S2葷'!AT33</f>
        <v>0</v>
      </c>
      <c r="U9" s="367">
        <f>'非偏國小O1-S2葷'!AU33</f>
        <v>703.1</v>
      </c>
    </row>
    <row r="10" spans="1:24" ht="19.5" customHeight="1">
      <c r="A10" s="369">
        <f>A9+3</f>
        <v>45635</v>
      </c>
      <c r="B10" s="352" t="str">
        <f>'非偏國小O1-S2葷'!AB40</f>
        <v>P1</v>
      </c>
      <c r="C10" s="352" t="str">
        <f>'非偏國小O1-S2葷'!AC40</f>
        <v>白米飯</v>
      </c>
      <c r="D10" s="353" t="str">
        <f>'非偏國小O1-S2葷'!AD40</f>
        <v xml:space="preserve">米     </v>
      </c>
      <c r="E10" s="352" t="str">
        <f>'非偏國小O1-S2葷'!AE40</f>
        <v>金黃魚排</v>
      </c>
      <c r="F10" s="353" t="str">
        <f>'非偏國小O1-S2葷'!AF40</f>
        <v xml:space="preserve">魚排     </v>
      </c>
      <c r="G10" s="352" t="str">
        <f>'非偏國小O1-S2葷'!AG40</f>
        <v>開陽白菜</v>
      </c>
      <c r="H10" s="353" t="str">
        <f>'非偏國小O1-S2葷'!AH40</f>
        <v xml:space="preserve">結球白菜 胡蘿蔔 豬後腿肉 蝦米 大蒜 </v>
      </c>
      <c r="I10" s="352" t="str">
        <f>'非偏國小O1-S2葷'!AI40</f>
        <v>時蔬</v>
      </c>
      <c r="J10" s="353" t="str">
        <f>'非偏國小O1-S2葷'!AJ40</f>
        <v xml:space="preserve">時蔬 大蒜    </v>
      </c>
      <c r="K10" s="352" t="str">
        <f>'非偏國小O1-S2葷'!AK40</f>
        <v>時蔬湯</v>
      </c>
      <c r="L10" s="353" t="str">
        <f>'非偏國小O1-S2葷'!AL40</f>
        <v xml:space="preserve">時蔬 紅蘿蔔 薑 大骨  </v>
      </c>
      <c r="M10" s="352" t="str">
        <f>'非偏國小O1-S2葷'!AM40</f>
        <v>點心</v>
      </c>
      <c r="N10" s="365">
        <f>'非偏國小O1-S2葷'!AN40</f>
        <v>0</v>
      </c>
      <c r="O10" s="385">
        <f>'非偏國小O1-S2葷'!AO40</f>
        <v>5</v>
      </c>
      <c r="P10" s="352">
        <f>'非偏國小O1-S2葷'!AP40</f>
        <v>2.2000000000000002</v>
      </c>
      <c r="Q10" s="352">
        <f>'非偏國小O1-S2葷'!AQ40</f>
        <v>1.7</v>
      </c>
      <c r="R10" s="352">
        <f>'非偏國小O1-S2葷'!AR40</f>
        <v>1.9</v>
      </c>
      <c r="S10" s="352">
        <f>'非偏國小O1-S2葷'!AS40</f>
        <v>0</v>
      </c>
      <c r="T10" s="352">
        <f>'非偏國小O1-S2葷'!AT40</f>
        <v>0</v>
      </c>
      <c r="U10" s="365">
        <f>'非偏國小O1-S2葷'!AU40</f>
        <v>638.70000000000005</v>
      </c>
    </row>
    <row r="11" spans="1:24" ht="19.5" customHeight="1">
      <c r="A11" s="370">
        <f>A10+1</f>
        <v>45636</v>
      </c>
      <c r="B11" s="354" t="str">
        <f>'非偏國小O1-S2葷'!AB47</f>
        <v>P2</v>
      </c>
      <c r="C11" s="354" t="str">
        <f>'非偏國小O1-S2葷'!AC47</f>
        <v>糙米飯</v>
      </c>
      <c r="D11" s="355" t="str">
        <f>'非偏國小O1-S2葷'!AD47</f>
        <v xml:space="preserve">米 糙米    </v>
      </c>
      <c r="E11" s="354" t="str">
        <f>'非偏國小O1-S2葷'!AE47</f>
        <v>泡菜燒肉</v>
      </c>
      <c r="F11" s="355" t="str">
        <f>'非偏國小O1-S2葷'!AF47</f>
        <v xml:space="preserve">豬後腿肉 韓式泡菜 結球白菜 大蒜  </v>
      </c>
      <c r="G11" s="354" t="str">
        <f>'非偏國小O1-S2葷'!AG47</f>
        <v>炒年糕</v>
      </c>
      <c r="H11" s="355" t="str">
        <f>'非偏國小O1-S2葷'!AH47</f>
        <v xml:space="preserve">年糕 洋蔥 豬後腿肉 胡蘿蔔 大蒜 </v>
      </c>
      <c r="I11" s="354" t="str">
        <f>'非偏國小O1-S2葷'!AI47</f>
        <v>時蔬</v>
      </c>
      <c r="J11" s="355" t="str">
        <f>'非偏國小O1-S2葷'!AJ47</f>
        <v xml:space="preserve">時蔬 大蒜    </v>
      </c>
      <c r="K11" s="354" t="str">
        <f>'非偏國小O1-S2葷'!AK47</f>
        <v>金針湯</v>
      </c>
      <c r="L11" s="355" t="str">
        <f>'非偏國小O1-S2葷'!AL47</f>
        <v xml:space="preserve">金針菜乾 榨菜 薑 大骨  </v>
      </c>
      <c r="M11" s="354" t="str">
        <f>'非偏國小O1-S2葷'!AM47</f>
        <v>點心</v>
      </c>
      <c r="N11" s="366">
        <f>'非偏國小O1-S2葷'!AN47</f>
        <v>0</v>
      </c>
      <c r="O11" s="387">
        <f>'非偏國小O1-S2葷'!AO47</f>
        <v>5</v>
      </c>
      <c r="P11" s="354">
        <f>'非偏國小O1-S2葷'!AP47</f>
        <v>2.2000000000000002</v>
      </c>
      <c r="Q11" s="354">
        <f>'非偏國小O1-S2葷'!AQ47</f>
        <v>1.7</v>
      </c>
      <c r="R11" s="354">
        <f>'非偏國小O1-S2葷'!AR47</f>
        <v>2</v>
      </c>
      <c r="S11" s="354">
        <f>'非偏國小O1-S2葷'!AS47</f>
        <v>0</v>
      </c>
      <c r="T11" s="354">
        <f>'非偏國小O1-S2葷'!AT47</f>
        <v>0</v>
      </c>
      <c r="U11" s="366">
        <f>'非偏國小O1-S2葷'!AU47</f>
        <v>647.1</v>
      </c>
    </row>
    <row r="12" spans="1:24" ht="19.5" customHeight="1">
      <c r="A12" s="370">
        <f t="shared" ref="A12:A14" si="1">A11+1</f>
        <v>45637</v>
      </c>
      <c r="B12" s="354" t="str">
        <f>'非偏國小O1-S2葷'!AB54</f>
        <v>P3</v>
      </c>
      <c r="C12" s="354" t="str">
        <f>'非偏國小O1-S2葷'!AC54</f>
        <v>拌麵特餐</v>
      </c>
      <c r="D12" s="355" t="str">
        <f>'非偏國小O1-S2葷'!AD54</f>
        <v xml:space="preserve">麵條     </v>
      </c>
      <c r="E12" s="354" t="str">
        <f>'非偏國小O1-S2葷'!AE54</f>
        <v>香菇絞肉</v>
      </c>
      <c r="F12" s="355" t="str">
        <f>'非偏國小O1-S2葷'!AF54</f>
        <v xml:space="preserve">豬絞肉 冬瓜 乾香菇  大蒜 </v>
      </c>
      <c r="G12" s="354" t="str">
        <f>'非偏國小O1-S2葷'!AG54</f>
        <v>拌麵配料</v>
      </c>
      <c r="H12" s="355" t="str">
        <f>'非偏國小O1-S2葷'!AH54</f>
        <v xml:space="preserve">甘藍 胡蘿蔔 大蒜 豬後腿肉 紅蔥頭 </v>
      </c>
      <c r="I12" s="354" t="str">
        <f>'非偏國小O1-S2葷'!AI54</f>
        <v>時蔬</v>
      </c>
      <c r="J12" s="355" t="str">
        <f>'非偏國小O1-S2葷'!AJ54</f>
        <v xml:space="preserve">時蔬 大蒜    </v>
      </c>
      <c r="K12" s="354" t="str">
        <f>'非偏國小O1-S2葷'!AK54</f>
        <v>肉羹湯</v>
      </c>
      <c r="L12" s="355" t="str">
        <f>'非偏國小O1-S2葷'!AL54</f>
        <v xml:space="preserve">雞蛋 脆筍 時蔬 肉羹 乾木耳 </v>
      </c>
      <c r="M12" s="354" t="str">
        <f>'非偏國小O1-S2葷'!AM54</f>
        <v>點心</v>
      </c>
      <c r="N12" s="366">
        <f>'非偏國小O1-S2葷'!AN54</f>
        <v>0</v>
      </c>
      <c r="O12" s="387">
        <f>'非偏國小O1-S2葷'!AO54</f>
        <v>5</v>
      </c>
      <c r="P12" s="354">
        <f>'非偏國小O1-S2葷'!AP54</f>
        <v>2.4</v>
      </c>
      <c r="Q12" s="354">
        <f>'非偏國小O1-S2葷'!AQ54</f>
        <v>1.9</v>
      </c>
      <c r="R12" s="354">
        <f>'非偏國小O1-S2葷'!AR54</f>
        <v>2.1</v>
      </c>
      <c r="S12" s="354">
        <f>'非偏國小O1-S2葷'!AS54</f>
        <v>0</v>
      </c>
      <c r="T12" s="354">
        <f>'非偏國小O1-S2葷'!AT54</f>
        <v>0</v>
      </c>
      <c r="U12" s="366">
        <f>'非偏國小O1-S2葷'!AU54</f>
        <v>672.7</v>
      </c>
    </row>
    <row r="13" spans="1:24" ht="19.5" customHeight="1">
      <c r="A13" s="370">
        <f t="shared" si="1"/>
        <v>45638</v>
      </c>
      <c r="B13" s="354" t="str">
        <f>'非偏國小O1-S2葷'!AB61</f>
        <v>P4</v>
      </c>
      <c r="C13" s="354" t="str">
        <f>'非偏國小O1-S2葷'!AC61</f>
        <v>糙米飯</v>
      </c>
      <c r="D13" s="355" t="str">
        <f>'非偏國小O1-S2葷'!AD61</f>
        <v xml:space="preserve">米 糙米    </v>
      </c>
      <c r="E13" s="354" t="str">
        <f>'非偏國小O1-S2葷'!AE61</f>
        <v>筍干豬腳</v>
      </c>
      <c r="F13" s="355" t="str">
        <f>'非偏國小O1-S2葷'!AF61</f>
        <v xml:space="preserve">豬後腿肉 豬後腳 麻竹筍干 胡蘿蔔 大蒜 </v>
      </c>
      <c r="G13" s="354" t="str">
        <f>'非偏國小O1-S2葷'!AG61</f>
        <v>鮮菇豆腐</v>
      </c>
      <c r="H13" s="355" t="str">
        <f>'非偏國小O1-S2葷'!AH61</f>
        <v xml:space="preserve">豆腐 金針菇 乾香菇 大蒜 胡蘿蔔 </v>
      </c>
      <c r="I13" s="354" t="str">
        <f>'非偏國小O1-S2葷'!AI61</f>
        <v>時蔬</v>
      </c>
      <c r="J13" s="355" t="str">
        <f>'非偏國小O1-S2葷'!AJ61</f>
        <v xml:space="preserve">時蔬 大蒜    </v>
      </c>
      <c r="K13" s="354" t="str">
        <f>'非偏國小O1-S2葷'!AK61</f>
        <v>冬瓜銀耳湯</v>
      </c>
      <c r="L13" s="355" t="str">
        <f>'非偏國小O1-S2葷'!AL61</f>
        <v xml:space="preserve">冬瓜糖磚 乾銀耳 紅砂糖   </v>
      </c>
      <c r="M13" s="354" t="str">
        <f>'非偏國小O1-S2葷'!AM61</f>
        <v>點心</v>
      </c>
      <c r="N13" s="366">
        <f>'非偏國小O1-S2葷'!AN61</f>
        <v>0</v>
      </c>
      <c r="O13" s="387">
        <f>'非偏國小O1-S2葷'!AO61</f>
        <v>5</v>
      </c>
      <c r="P13" s="354">
        <f>'非偏國小O1-S2葷'!AP61</f>
        <v>2.6</v>
      </c>
      <c r="Q13" s="354">
        <f>'非偏國小O1-S2葷'!AQ61</f>
        <v>1.9</v>
      </c>
      <c r="R13" s="354">
        <f>'非偏國小O1-S2葷'!AR61</f>
        <v>2.2999999999999998</v>
      </c>
      <c r="S13" s="354">
        <f>'非偏國小O1-S2葷'!AS61</f>
        <v>0</v>
      </c>
      <c r="T13" s="354">
        <f>'非偏國小O1-S2葷'!AT61</f>
        <v>0</v>
      </c>
      <c r="U13" s="366">
        <f>'非偏國小O1-S2葷'!AU61</f>
        <v>696.5</v>
      </c>
    </row>
    <row r="14" spans="1:24" ht="19.5" customHeight="1" thickBot="1">
      <c r="A14" s="371">
        <f t="shared" si="1"/>
        <v>45639</v>
      </c>
      <c r="B14" s="356" t="str">
        <f>'非偏國小O1-S2葷'!AB68</f>
        <v>P5</v>
      </c>
      <c r="C14" s="356" t="str">
        <f>'非偏國小O1-S2葷'!AC68</f>
        <v>燕麥飯</v>
      </c>
      <c r="D14" s="357" t="str">
        <f>'非偏國小O1-S2葷'!AD68</f>
        <v xml:space="preserve">米 燕麥    </v>
      </c>
      <c r="E14" s="356" t="str">
        <f>'非偏國小O1-S2葷'!AE68</f>
        <v>三杯雞</v>
      </c>
      <c r="F14" s="357" t="str">
        <f>'非偏國小O1-S2葷'!AF68</f>
        <v xml:space="preserve">肉雞 洋蔥 胡蘿蔔 九層塔 大蒜 </v>
      </c>
      <c r="G14" s="356" t="str">
        <f>'非偏國小O1-S2葷'!AG68</f>
        <v>啵啵玉米</v>
      </c>
      <c r="H14" s="357" t="str">
        <f>'非偏國小O1-S2葷'!AH68</f>
        <v xml:space="preserve">冷凍玉米粒 冷凍毛豆仁 胡蘿蔔 培根 大蒜 </v>
      </c>
      <c r="I14" s="356" t="str">
        <f>'非偏國小O1-S2葷'!AI68</f>
        <v>時蔬</v>
      </c>
      <c r="J14" s="357" t="str">
        <f>'非偏國小O1-S2葷'!AJ68</f>
        <v xml:space="preserve">時蔬 大蒜    </v>
      </c>
      <c r="K14" s="356" t="str">
        <f>'非偏國小O1-S2葷'!AK68</f>
        <v>時瓜湯</v>
      </c>
      <c r="L14" s="357" t="str">
        <f>'非偏國小O1-S2葷'!AL68</f>
        <v xml:space="preserve">時瓜 薑 大骨   </v>
      </c>
      <c r="M14" s="356" t="str">
        <f>'非偏國小O1-S2葷'!AM68</f>
        <v>點心</v>
      </c>
      <c r="N14" s="367" t="str">
        <f>'非偏國小O1-S2葷'!AN68</f>
        <v>有機豆奶</v>
      </c>
      <c r="O14" s="388">
        <f>'非偏國小O1-S2葷'!AO68</f>
        <v>5.7</v>
      </c>
      <c r="P14" s="356">
        <f>'非偏國小O1-S2葷'!AP68</f>
        <v>2.5</v>
      </c>
      <c r="Q14" s="356">
        <f>'非偏國小O1-S2葷'!AQ68</f>
        <v>1.6</v>
      </c>
      <c r="R14" s="356">
        <f>'非偏國小O1-S2葷'!AR68</f>
        <v>2</v>
      </c>
      <c r="S14" s="356">
        <f>'非偏國小O1-S2葷'!AS68</f>
        <v>0</v>
      </c>
      <c r="T14" s="356">
        <f>'非偏國小O1-S2葷'!AT68</f>
        <v>0</v>
      </c>
      <c r="U14" s="367">
        <f>'非偏國小O1-S2葷'!AU68</f>
        <v>716</v>
      </c>
    </row>
    <row r="15" spans="1:24" ht="19.5" customHeight="1">
      <c r="A15" s="369">
        <f>A14+3</f>
        <v>45642</v>
      </c>
      <c r="B15" s="352" t="str">
        <f>'非偏國小O1-S2葷'!AB75</f>
        <v>Q1</v>
      </c>
      <c r="C15" s="352" t="str">
        <f>'非偏國小O1-S2葷'!AC75</f>
        <v>白米飯</v>
      </c>
      <c r="D15" s="353" t="str">
        <f>'非偏國小O1-S2葷'!AD75</f>
        <v xml:space="preserve">米     </v>
      </c>
      <c r="E15" s="352" t="str">
        <f>'非偏國小O1-S2葷'!AE75</f>
        <v>蒜泥白肉</v>
      </c>
      <c r="F15" s="353" t="str">
        <f>'非偏國小O1-S2葷'!AF75</f>
        <v xml:space="preserve">豬後腿肉 甘藍 大蒜   </v>
      </c>
      <c r="G15" s="352" t="str">
        <f>'非偏國小O1-S2葷'!AG75</f>
        <v>芹香豆干</v>
      </c>
      <c r="H15" s="353" t="str">
        <f>'非偏國小O1-S2葷'!AH75</f>
        <v xml:space="preserve">豆干 芹菜 大蒜   </v>
      </c>
      <c r="I15" s="352" t="str">
        <f>'非偏國小O1-S2葷'!AI75</f>
        <v>時蔬</v>
      </c>
      <c r="J15" s="353" t="str">
        <f>'非偏國小O1-S2葷'!AJ75</f>
        <v xml:space="preserve">時蔬 大蒜    </v>
      </c>
      <c r="K15" s="352" t="str">
        <f>'非偏國小O1-S2葷'!AK75</f>
        <v>仙草雞湯</v>
      </c>
      <c r="L15" s="353" t="str">
        <f>'非偏國小O1-S2葷'!AL75</f>
        <v xml:space="preserve">仙草干 肉雞 紅棗 枸杞  </v>
      </c>
      <c r="M15" s="352" t="str">
        <f>'非偏國小O1-S2葷'!AM75</f>
        <v>點心</v>
      </c>
      <c r="N15" s="365">
        <f>'非偏國小O1-S2葷'!AN75</f>
        <v>0</v>
      </c>
      <c r="O15" s="385">
        <f>'非偏國小O1-S2葷'!AO75</f>
        <v>5</v>
      </c>
      <c r="P15" s="352">
        <f>'非偏國小O1-S2葷'!AP75</f>
        <v>3</v>
      </c>
      <c r="Q15" s="352">
        <f>'非偏國小O1-S2葷'!AQ75</f>
        <v>1.7</v>
      </c>
      <c r="R15" s="352">
        <f>'非偏國小O1-S2葷'!AR75</f>
        <v>2.4</v>
      </c>
      <c r="S15" s="352">
        <f>'非偏國小O1-S2葷'!AS75</f>
        <v>0</v>
      </c>
      <c r="T15" s="352">
        <f>'非偏國小O1-S2葷'!AT75</f>
        <v>0</v>
      </c>
      <c r="U15" s="365">
        <f>'非偏國小O1-S2葷'!AU75</f>
        <v>724.4</v>
      </c>
    </row>
    <row r="16" spans="1:24" ht="19.5" customHeight="1">
      <c r="A16" s="370">
        <f>A15+1</f>
        <v>45643</v>
      </c>
      <c r="B16" s="354" t="str">
        <f>'非偏國小O1-S2葷'!AB82</f>
        <v>Q2</v>
      </c>
      <c r="C16" s="354" t="str">
        <f>'非偏國小O1-S2葷'!AC82</f>
        <v>糙米飯</v>
      </c>
      <c r="D16" s="355" t="str">
        <f>'非偏國小O1-S2葷'!AD82</f>
        <v xml:space="preserve">米 糙米    </v>
      </c>
      <c r="E16" s="354" t="str">
        <f>'非偏國小O1-S2葷'!AE82</f>
        <v>瓜仔雞</v>
      </c>
      <c r="F16" s="355" t="str">
        <f>'非偏國小O1-S2葷'!AF82</f>
        <v xml:space="preserve">肉雞 醃漬花胡瓜 胡蘿蔔 大蒜  </v>
      </c>
      <c r="G16" s="354" t="str">
        <f>'非偏國小O1-S2葷'!AG82</f>
        <v>沙茶凍腐</v>
      </c>
      <c r="H16" s="355" t="str">
        <f>'非偏國小O1-S2葷'!AH82</f>
        <v xml:space="preserve">凍豆腐 白蘿蔔 胡蘿蔔 大蒜 沙茶醬 </v>
      </c>
      <c r="I16" s="354" t="str">
        <f>'非偏國小O1-S2葷'!AI82</f>
        <v>時蔬</v>
      </c>
      <c r="J16" s="355" t="str">
        <f>'非偏國小O1-S2葷'!AJ82</f>
        <v xml:space="preserve">時蔬 大蒜    </v>
      </c>
      <c r="K16" s="354" t="str">
        <f>'非偏國小O1-S2葷'!AK82</f>
        <v>紫菜蛋花湯</v>
      </c>
      <c r="L16" s="355" t="str">
        <f>'非偏國小O1-S2葷'!AL82</f>
        <v xml:space="preserve">紫菜 雞蛋 薑   </v>
      </c>
      <c r="M16" s="354" t="str">
        <f>'非偏國小O1-S2葷'!AM82</f>
        <v>點心</v>
      </c>
      <c r="N16" s="366">
        <f>'非偏國小O1-S2葷'!AN82</f>
        <v>0</v>
      </c>
      <c r="O16" s="387">
        <f>'非偏國小O1-S2葷'!AO82</f>
        <v>5.4</v>
      </c>
      <c r="P16" s="354">
        <f>'非偏國小O1-S2葷'!AP82</f>
        <v>2.8</v>
      </c>
      <c r="Q16" s="354">
        <f>'非偏國小O1-S2葷'!AQ82</f>
        <v>1.5</v>
      </c>
      <c r="R16" s="354">
        <f>'非偏國小O1-S2葷'!AR82</f>
        <v>2.2000000000000002</v>
      </c>
      <c r="S16" s="354">
        <f>'非偏國小O1-S2葷'!AS82</f>
        <v>0</v>
      </c>
      <c r="T16" s="354">
        <f>'非偏國小O1-S2葷'!AT82</f>
        <v>0</v>
      </c>
      <c r="U16" s="366">
        <f>'非偏國小O1-S2葷'!AU82</f>
        <v>719.1</v>
      </c>
    </row>
    <row r="17" spans="1:21" ht="19.5" customHeight="1">
      <c r="A17" s="370">
        <f t="shared" ref="A17:A19" si="2">A16+1</f>
        <v>45644</v>
      </c>
      <c r="B17" s="354" t="str">
        <f>'非偏國小O1-S2葷'!AB89</f>
        <v>Q3</v>
      </c>
      <c r="C17" s="354" t="str">
        <f>'非偏國小O1-S2葷'!AC89</f>
        <v>炊飯特餐</v>
      </c>
      <c r="D17" s="355" t="str">
        <f>'非偏國小O1-S2葷'!AD89</f>
        <v xml:space="preserve">米 糙米 紅藜   </v>
      </c>
      <c r="E17" s="354" t="str">
        <f>'非偏國小O1-S2葷'!AE89</f>
        <v>炸雞塊</v>
      </c>
      <c r="F17" s="355" t="str">
        <f>'非偏國小O1-S2葷'!AF89</f>
        <v xml:space="preserve">冷凍雞塊     </v>
      </c>
      <c r="G17" s="354" t="str">
        <f>'非偏國小O1-S2葷'!AG89</f>
        <v>炊飯配料</v>
      </c>
      <c r="H17" s="355" t="str">
        <f>'非偏國小O1-S2葷'!AH89</f>
        <v xml:space="preserve">肉雞 鴻喜菇 胡蘿蔔 冷凍玉米粒 冷凍毛豆仁 </v>
      </c>
      <c r="I17" s="354" t="str">
        <f>'非偏國小O1-S2葷'!AI89</f>
        <v>時蔬</v>
      </c>
      <c r="J17" s="355" t="str">
        <f>'非偏國小O1-S2葷'!AJ89</f>
        <v xml:space="preserve">時蔬 大蒜    </v>
      </c>
      <c r="K17" s="354" t="str">
        <f>'非偏國小O1-S2葷'!AK89</f>
        <v>蘿蔔湯</v>
      </c>
      <c r="L17" s="355" t="str">
        <f>'非偏國小O1-S2葷'!AL89</f>
        <v xml:space="preserve">大骨 芹菜 白蘿蔔 胡蘿蔔  </v>
      </c>
      <c r="M17" s="354" t="str">
        <f>'非偏國小O1-S2葷'!AM89</f>
        <v>點心</v>
      </c>
      <c r="N17" s="366">
        <f>'非偏國小O1-S2葷'!AN89</f>
        <v>0</v>
      </c>
      <c r="O17" s="387">
        <f>'非偏國小O1-S2葷'!AO89</f>
        <v>5.0999999999999996</v>
      </c>
      <c r="P17" s="354">
        <f>'非偏國小O1-S2葷'!AP89</f>
        <v>2.4</v>
      </c>
      <c r="Q17" s="354">
        <f>'非偏國小O1-S2葷'!AQ89</f>
        <v>1.3</v>
      </c>
      <c r="R17" s="354">
        <f>'非偏國小O1-S2葷'!AR89</f>
        <v>1.8</v>
      </c>
      <c r="S17" s="354">
        <f>'非偏國小O1-S2葷'!AS89</f>
        <v>0</v>
      </c>
      <c r="T17" s="354">
        <f>'非偏國小O1-S2葷'!AT89</f>
        <v>0</v>
      </c>
      <c r="U17" s="366">
        <f>'非偏國小O1-S2葷'!AU89</f>
        <v>647.4</v>
      </c>
    </row>
    <row r="18" spans="1:21" ht="19.5" customHeight="1">
      <c r="A18" s="370">
        <f t="shared" si="2"/>
        <v>45645</v>
      </c>
      <c r="B18" s="354" t="str">
        <f>'非偏國小O1-S2葷'!AB96</f>
        <v>Q4</v>
      </c>
      <c r="C18" s="354" t="str">
        <f>'非偏國小O1-S2葷'!AC96</f>
        <v>糙米飯</v>
      </c>
      <c r="D18" s="355" t="str">
        <f>'非偏國小O1-S2葷'!AD96</f>
        <v xml:space="preserve">米 糙米    </v>
      </c>
      <c r="E18" s="354" t="str">
        <f>'非偏國小O1-S2葷'!AE96</f>
        <v>味噌肉片</v>
      </c>
      <c r="F18" s="355" t="str">
        <f>'非偏國小O1-S2葷'!AF96</f>
        <v>豬後腿肉 洋蔥 胡蘿蔔 青椒 芝麻(熟) 味噌</v>
      </c>
      <c r="G18" s="354" t="str">
        <f>'非偏國小O1-S2葷'!AG96</f>
        <v>豆包豆芽</v>
      </c>
      <c r="H18" s="355" t="str">
        <f>'非偏國小O1-S2葷'!AH96</f>
        <v xml:space="preserve">豆包 綠豆芽 韮菜 乾木耳 大蒜 </v>
      </c>
      <c r="I18" s="354" t="str">
        <f>'非偏國小O1-S2葷'!AI96</f>
        <v>時蔬</v>
      </c>
      <c r="J18" s="355" t="str">
        <f>'非偏國小O1-S2葷'!AJ96</f>
        <v xml:space="preserve">時蔬 大蒜    </v>
      </c>
      <c r="K18" s="354" t="str">
        <f>'非偏國小O1-S2葷'!AK96</f>
        <v>綠豆西谷米</v>
      </c>
      <c r="L18" s="355" t="str">
        <f>'非偏國小O1-S2葷'!AL96</f>
        <v xml:space="preserve">綠豆 二砂糖 西谷米   </v>
      </c>
      <c r="M18" s="354" t="str">
        <f>'非偏國小O1-S2葷'!AM96</f>
        <v>點心</v>
      </c>
      <c r="N18" s="366">
        <f>'非偏國小O1-S2葷'!AN96</f>
        <v>0</v>
      </c>
      <c r="O18" s="387">
        <f>'非偏國小O1-S2葷'!AO96</f>
        <v>6.1</v>
      </c>
      <c r="P18" s="354">
        <f>'非偏國小O1-S2葷'!AP96</f>
        <v>2.2000000000000002</v>
      </c>
      <c r="Q18" s="354">
        <f>'非偏國小O1-S2葷'!AQ96</f>
        <v>1.7</v>
      </c>
      <c r="R18" s="354">
        <f>'非偏國小O1-S2葷'!AR96</f>
        <v>1.9</v>
      </c>
      <c r="S18" s="354">
        <f>'非偏國小O1-S2葷'!AS96</f>
        <v>0</v>
      </c>
      <c r="T18" s="354">
        <f>'非偏國小O1-S2葷'!AT96</f>
        <v>0</v>
      </c>
      <c r="U18" s="366">
        <f>'非偏國小O1-S2葷'!AU96</f>
        <v>714.1</v>
      </c>
    </row>
    <row r="19" spans="1:21" ht="19.5" customHeight="1" thickBot="1">
      <c r="A19" s="371">
        <f t="shared" si="2"/>
        <v>45646</v>
      </c>
      <c r="B19" s="356" t="str">
        <f>'非偏國小O1-S2葷'!AB103</f>
        <v>Q5</v>
      </c>
      <c r="C19" s="356" t="str">
        <f>'非偏國小O1-S2葷'!AC103</f>
        <v>小米飯</v>
      </c>
      <c r="D19" s="357" t="str">
        <f>'非偏國小O1-S2葷'!AD103</f>
        <v xml:space="preserve">米 小米    </v>
      </c>
      <c r="E19" s="356" t="str">
        <f>'非偏國小O1-S2葷'!AE103</f>
        <v>打拋豬</v>
      </c>
      <c r="F19" s="357" t="str">
        <f>'非偏國小O1-S2葷'!AF103</f>
        <v xml:space="preserve">豬絞肉 刈薯 九層塔 大蒜  </v>
      </c>
      <c r="G19" s="356" t="str">
        <f>'非偏國小O1-S2葷'!AG103</f>
        <v>蛋香季豆</v>
      </c>
      <c r="H19" s="357" t="str">
        <f>'非偏國小O1-S2葷'!AH103</f>
        <v xml:space="preserve">雞蛋 冷凍菜豆(莢) 胡蘿蔔 大蒜  </v>
      </c>
      <c r="I19" s="356" t="str">
        <f>'非偏國小O1-S2葷'!AI103</f>
        <v>時蔬</v>
      </c>
      <c r="J19" s="357" t="str">
        <f>'非偏國小O1-S2葷'!AJ103</f>
        <v xml:space="preserve">時蔬 大蒜    </v>
      </c>
      <c r="K19" s="356" t="str">
        <f>'非偏國小O1-S2葷'!AK103</f>
        <v>鹹湯圓</v>
      </c>
      <c r="L19" s="357" t="str">
        <f>'非偏國小O1-S2葷'!AL103</f>
        <v>湯圓 豬後腿肉 蝦米 乾香菇 油蔥酥 時蔬</v>
      </c>
      <c r="M19" s="356" t="str">
        <f>'非偏國小O1-S2葷'!AM103</f>
        <v>點心</v>
      </c>
      <c r="N19" s="367" t="str">
        <f>'非偏國小O1-S2葷'!AN103</f>
        <v>有機豆奶</v>
      </c>
      <c r="O19" s="388">
        <f>'非偏國小O1-S2葷'!AO103</f>
        <v>5.7</v>
      </c>
      <c r="P19" s="356">
        <f>'非偏國小O1-S2葷'!AP103</f>
        <v>2.1</v>
      </c>
      <c r="Q19" s="356">
        <f>'非偏國小O1-S2葷'!AQ103</f>
        <v>1.7</v>
      </c>
      <c r="R19" s="356">
        <f>'非偏國小O1-S2葷'!AR103</f>
        <v>1.9</v>
      </c>
      <c r="S19" s="356">
        <f>'非偏國小O1-S2葷'!AS103</f>
        <v>0</v>
      </c>
      <c r="T19" s="356">
        <f>'非偏國小O1-S2葷'!AT103</f>
        <v>0</v>
      </c>
      <c r="U19" s="367">
        <f>'非偏國小O1-S2葷'!AU103</f>
        <v>686.1</v>
      </c>
    </row>
    <row r="20" spans="1:21" ht="19.5" customHeight="1">
      <c r="A20" s="369">
        <f>A19+3</f>
        <v>45649</v>
      </c>
      <c r="B20" s="352" t="str">
        <f>'非偏國小O1-S2葷'!AB110</f>
        <v>R1</v>
      </c>
      <c r="C20" s="352" t="str">
        <f>'非偏國小O1-S2葷'!AC110</f>
        <v>白米飯</v>
      </c>
      <c r="D20" s="353" t="str">
        <f>'非偏國小O1-S2葷'!AD110</f>
        <v xml:space="preserve">米     </v>
      </c>
      <c r="E20" s="352" t="str">
        <f>'非偏國小O1-S2葷'!AE110</f>
        <v>麻油魚丁</v>
      </c>
      <c r="F20" s="353" t="str">
        <f>'非偏國小O1-S2葷'!AF110</f>
        <v xml:space="preserve">魚丁 杏鮑菇 枸杞 薑  </v>
      </c>
      <c r="G20" s="352" t="str">
        <f>'非偏國小O1-S2葷'!AG110</f>
        <v>蛋香紅仁</v>
      </c>
      <c r="H20" s="353" t="str">
        <f>'非偏國小O1-S2葷'!AH110</f>
        <v xml:space="preserve">雞蛋 胡蘿蔔 大蒜   </v>
      </c>
      <c r="I20" s="352" t="str">
        <f>'非偏國小O1-S2葷'!AI110</f>
        <v>時蔬</v>
      </c>
      <c r="J20" s="353" t="str">
        <f>'非偏國小O1-S2葷'!AJ110</f>
        <v xml:space="preserve">時蔬 大蒜    </v>
      </c>
      <c r="K20" s="352" t="str">
        <f>'非偏國小O1-S2葷'!AK110</f>
        <v>味噌湯</v>
      </c>
      <c r="L20" s="353" t="str">
        <f>'非偏國小O1-S2葷'!AL110</f>
        <v xml:space="preserve">時蔬 味噌 薑 柴魚片  </v>
      </c>
      <c r="M20" s="352" t="str">
        <f>'非偏國小O1-S2葷'!AM110</f>
        <v>點心</v>
      </c>
      <c r="N20" s="365">
        <f>'非偏國小O1-S2葷'!AN110</f>
        <v>0</v>
      </c>
      <c r="O20" s="385">
        <f>'非偏國小O1-S2葷'!AO110</f>
        <v>5.2</v>
      </c>
      <c r="P20" s="352">
        <f>'非偏國小O1-S2葷'!AP110</f>
        <v>2.5</v>
      </c>
      <c r="Q20" s="352">
        <f>'非偏國小O1-S2葷'!AQ110</f>
        <v>1.7</v>
      </c>
      <c r="R20" s="352">
        <f>'非偏國小O1-S2葷'!AR110</f>
        <v>2.1</v>
      </c>
      <c r="S20" s="352">
        <f>'非偏國小O1-S2葷'!AS110</f>
        <v>0</v>
      </c>
      <c r="T20" s="352">
        <f>'非偏國小O1-S2葷'!AT110</f>
        <v>0</v>
      </c>
      <c r="U20" s="365">
        <f>'非偏國小O1-S2葷'!AU110</f>
        <v>685.6</v>
      </c>
    </row>
    <row r="21" spans="1:21" ht="19.5" customHeight="1">
      <c r="A21" s="370">
        <f>A20+1</f>
        <v>45650</v>
      </c>
      <c r="B21" s="354" t="str">
        <f>'非偏國小O1-S2葷'!AB117</f>
        <v>R2</v>
      </c>
      <c r="C21" s="354" t="str">
        <f>'非偏國小O1-S2葷'!AC117</f>
        <v>糙米飯</v>
      </c>
      <c r="D21" s="355" t="str">
        <f>'非偏國小O1-S2葷'!AD117</f>
        <v xml:space="preserve">米 糙米    </v>
      </c>
      <c r="E21" s="354" t="str">
        <f>'非偏國小O1-S2葷'!AE117</f>
        <v>西式塔香燉雞</v>
      </c>
      <c r="F21" s="355" t="str">
        <f>'非偏國小O1-S2葷'!AF117</f>
        <v>肉雞 洋蔥 胡蘿蔔 青醬 冷凍玉米筍 大蒜</v>
      </c>
      <c r="G21" s="354" t="str">
        <f>'非偏國小O1-S2葷'!AG117</f>
        <v>干貝時瓜</v>
      </c>
      <c r="H21" s="355" t="str">
        <f>'非偏國小O1-S2葷'!AH117</f>
        <v xml:space="preserve">干貝 時瓜 胡蘿蔔 大蒜  </v>
      </c>
      <c r="I21" s="354" t="str">
        <f>'非偏國小O1-S2葷'!AI117</f>
        <v>時蔬</v>
      </c>
      <c r="J21" s="355" t="str">
        <f>'非偏國小O1-S2葷'!AJ117</f>
        <v xml:space="preserve">時蔬 大蒜    </v>
      </c>
      <c r="K21" s="354" t="str">
        <f>'非偏國小O1-S2葷'!AK117</f>
        <v>羅宋湯</v>
      </c>
      <c r="L21" s="355" t="str">
        <f>'非偏國小O1-S2葷'!AL117</f>
        <v xml:space="preserve">番茄 芹菜 白蘿蔔 大骨  </v>
      </c>
      <c r="M21" s="354" t="str">
        <f>'非偏國小O1-S2葷'!AM117</f>
        <v>點心</v>
      </c>
      <c r="N21" s="366">
        <f>'非偏國小O1-S2葷'!AN117</f>
        <v>0</v>
      </c>
      <c r="O21" s="387">
        <f>'非偏國小O1-S2葷'!AO117</f>
        <v>3.5</v>
      </c>
      <c r="P21" s="354">
        <f>'非偏國小O1-S2葷'!AP117</f>
        <v>2.4</v>
      </c>
      <c r="Q21" s="354">
        <f>'非偏國小O1-S2葷'!AQ117</f>
        <v>2.2000000000000002</v>
      </c>
      <c r="R21" s="354">
        <f>'非偏國小O1-S2葷'!AR117</f>
        <v>2.2999999999999998</v>
      </c>
      <c r="S21" s="354">
        <f>'非偏國小O1-S2葷'!AS117</f>
        <v>0</v>
      </c>
      <c r="T21" s="354">
        <f>'非偏國小O1-S2葷'!AT117</f>
        <v>0</v>
      </c>
      <c r="U21" s="366">
        <f>'非偏國小O1-S2葷'!AU117</f>
        <v>582.6</v>
      </c>
    </row>
    <row r="22" spans="1:21" ht="19.5" customHeight="1">
      <c r="A22" s="370">
        <f t="shared" ref="A22:A24" si="3">A21+1</f>
        <v>45651</v>
      </c>
      <c r="B22" s="354" t="str">
        <f>'非偏國小O1-S2葷'!AB124</f>
        <v>R3</v>
      </c>
      <c r="C22" s="354" t="str">
        <f>'非偏國小O1-S2葷'!AC124</f>
        <v>西式特餐</v>
      </c>
      <c r="D22" s="355" t="str">
        <f>'非偏國小O1-S2葷'!AD124</f>
        <v xml:space="preserve">通心粉     </v>
      </c>
      <c r="E22" s="354" t="str">
        <f>'非偏國小O1-S2葷'!AE124</f>
        <v>西西里肉醬</v>
      </c>
      <c r="F22" s="355" t="str">
        <f>'非偏國小O1-S2葷'!AF124</f>
        <v xml:space="preserve">豬絞肉 馬鈴薯 洋蔥 蕃茄醬 義大利香料 </v>
      </c>
      <c r="G22" s="354" t="str">
        <f>'非偏國小O1-S2葷'!AG124</f>
        <v>堅果花椰</v>
      </c>
      <c r="H22" s="355" t="str">
        <f>'非偏國小O1-S2葷'!AH124</f>
        <v>冷凍花椰菜 胡蘿蔔 豆包 奶油(固態) 大蒜 堅果</v>
      </c>
      <c r="I22" s="354" t="str">
        <f>'非偏國小O1-S2葷'!AI124</f>
        <v>時蔬</v>
      </c>
      <c r="J22" s="355" t="str">
        <f>'非偏國小O1-S2葷'!AJ124</f>
        <v xml:space="preserve">時蔬 大蒜    </v>
      </c>
      <c r="K22" s="354" t="str">
        <f>'非偏國小O1-S2葷'!AK124</f>
        <v>南瓜濃湯</v>
      </c>
      <c r="L22" s="355" t="str">
        <f>'非偏國小O1-S2葷'!AL124</f>
        <v xml:space="preserve">南瓜 紅蘿蔔 雞蛋 玉米濃湯調理包  </v>
      </c>
      <c r="M22" s="354" t="str">
        <f>'非偏國小O1-S2葷'!AM124</f>
        <v>點心</v>
      </c>
      <c r="N22" s="366">
        <f>'非偏國小O1-S2葷'!AN124</f>
        <v>0</v>
      </c>
      <c r="O22" s="387">
        <f>'非偏國小O1-S2葷'!AO124</f>
        <v>4.2</v>
      </c>
      <c r="P22" s="354">
        <f>'非偏國小O1-S2葷'!AP124</f>
        <v>2.2000000000000002</v>
      </c>
      <c r="Q22" s="354">
        <f>'非偏國小O1-S2葷'!AQ124</f>
        <v>2</v>
      </c>
      <c r="R22" s="354">
        <f>'非偏國小O1-S2葷'!AR124</f>
        <v>2.1</v>
      </c>
      <c r="S22" s="354">
        <f>'非偏國小O1-S2葷'!AS124</f>
        <v>0</v>
      </c>
      <c r="T22" s="354">
        <f>'非偏國小O1-S2葷'!AT124</f>
        <v>0</v>
      </c>
      <c r="U22" s="366">
        <f>'非偏國小O1-S2葷'!AU124</f>
        <v>596.4</v>
      </c>
    </row>
    <row r="23" spans="1:21" ht="19.5" customHeight="1">
      <c r="A23" s="370">
        <f t="shared" si="3"/>
        <v>45652</v>
      </c>
      <c r="B23" s="354" t="str">
        <f>'非偏國小O1-S2葷'!AB131</f>
        <v>R4</v>
      </c>
      <c r="C23" s="354" t="str">
        <f>'非偏國小O1-S2葷'!AC131</f>
        <v>糙米飯</v>
      </c>
      <c r="D23" s="355" t="str">
        <f>'非偏國小O1-S2葷'!AD131</f>
        <v xml:space="preserve">米 糙米    </v>
      </c>
      <c r="E23" s="354" t="str">
        <f>'非偏國小O1-S2葷'!AE131</f>
        <v>筍干肉角</v>
      </c>
      <c r="F23" s="355" t="str">
        <f>'非偏國小O1-S2葷'!AF131</f>
        <v xml:space="preserve">豬後腿肉 麻竹筍干 大蒜 胡蘿蔔  </v>
      </c>
      <c r="G23" s="354" t="str">
        <f>'非偏國小O1-S2葷'!AG131</f>
        <v>時蔬蛋香</v>
      </c>
      <c r="H23" s="355" t="str">
        <f>'非偏國小O1-S2葷'!AH131</f>
        <v xml:space="preserve">雞蛋 時蔬 大蒜   </v>
      </c>
      <c r="I23" s="354" t="str">
        <f>'非偏國小O1-S2葷'!AI131</f>
        <v>時蔬</v>
      </c>
      <c r="J23" s="355" t="str">
        <f>'非偏國小O1-S2葷'!AJ131</f>
        <v xml:space="preserve">時蔬 大蒜    </v>
      </c>
      <c r="K23" s="354" t="str">
        <f>'非偏國小O1-S2葷'!AK131</f>
        <v>地瓜圓甜湯</v>
      </c>
      <c r="L23" s="355" t="str">
        <f>'非偏國小O1-S2葷'!AL131</f>
        <v xml:space="preserve">地瓜圓 紅砂糖    </v>
      </c>
      <c r="M23" s="354" t="str">
        <f>'非偏國小O1-S2葷'!AM131</f>
        <v>點心</v>
      </c>
      <c r="N23" s="366">
        <f>'非偏國小O1-S2葷'!AN131</f>
        <v>0</v>
      </c>
      <c r="O23" s="387">
        <f>'非偏國小O1-S2葷'!AO131</f>
        <v>6</v>
      </c>
      <c r="P23" s="354">
        <f>'非偏國小O1-S2葷'!AP131</f>
        <v>2.2000000000000002</v>
      </c>
      <c r="Q23" s="354">
        <f>'非偏國小O1-S2葷'!AQ131</f>
        <v>1.6</v>
      </c>
      <c r="R23" s="354">
        <f>'非偏國小O1-S2葷'!AR131</f>
        <v>1.9</v>
      </c>
      <c r="S23" s="354">
        <f>'非偏國小O1-S2葷'!AS131</f>
        <v>0</v>
      </c>
      <c r="T23" s="354">
        <f>'非偏國小O1-S2葷'!AT131</f>
        <v>0</v>
      </c>
      <c r="U23" s="366">
        <f>'非偏國小O1-S2葷'!AU131</f>
        <v>713.2</v>
      </c>
    </row>
    <row r="24" spans="1:21" ht="19.5" customHeight="1" thickBot="1">
      <c r="A24" s="371">
        <f t="shared" si="3"/>
        <v>45653</v>
      </c>
      <c r="B24" s="356" t="str">
        <f>'非偏國小O1-S2葷'!AB138</f>
        <v>R5</v>
      </c>
      <c r="C24" s="356" t="str">
        <f>'非偏國小O1-S2葷'!AC138</f>
        <v>紫米飯</v>
      </c>
      <c r="D24" s="357" t="str">
        <f>'非偏國小O1-S2葷'!AD138</f>
        <v xml:space="preserve">米 黑秈糯米    </v>
      </c>
      <c r="E24" s="356" t="str">
        <f>'非偏國小O1-S2葷'!AE138</f>
        <v>金黃魚排</v>
      </c>
      <c r="F24" s="357" t="str">
        <f>'非偏國小O1-S2葷'!AF138</f>
        <v xml:space="preserve">魚排 胡椒鹽    </v>
      </c>
      <c r="G24" s="356" t="str">
        <f>'非偏國小O1-S2葷'!AG138</f>
        <v>肉絲甘藍</v>
      </c>
      <c r="H24" s="357" t="str">
        <f>'非偏國小O1-S2葷'!AH138</f>
        <v xml:space="preserve">甘藍 肉絲 大蒜   </v>
      </c>
      <c r="I24" s="356" t="str">
        <f>'非偏國小O1-S2葷'!AI138</f>
        <v>時蔬</v>
      </c>
      <c r="J24" s="357" t="str">
        <f>'非偏國小O1-S2葷'!AJ138</f>
        <v xml:space="preserve">時蔬 大蒜    </v>
      </c>
      <c r="K24" s="356" t="str">
        <f>'非偏國小O1-S2葷'!AK138</f>
        <v>鮮菇海芽湯</v>
      </c>
      <c r="L24" s="357" t="str">
        <f>'非偏國小O1-S2葷'!AL138</f>
        <v xml:space="preserve">乾裙帶菜 金針菇 薑 柴魚片  </v>
      </c>
      <c r="M24" s="356" t="str">
        <f>'非偏國小O1-S2葷'!AM138</f>
        <v>點心</v>
      </c>
      <c r="N24" s="367" t="str">
        <f>'非偏國小O1-S2葷'!AN138</f>
        <v>有機豆奶</v>
      </c>
      <c r="O24" s="388">
        <f>'非偏國小O1-S2葷'!AO138</f>
        <v>5.2</v>
      </c>
      <c r="P24" s="356">
        <f>'非偏國小O1-S2葷'!AP138</f>
        <v>2.6</v>
      </c>
      <c r="Q24" s="356">
        <f>'非偏國小O1-S2葷'!AQ138</f>
        <v>1.6</v>
      </c>
      <c r="R24" s="356">
        <f>'非偏國小O1-S2葷'!AR138</f>
        <v>2.1</v>
      </c>
      <c r="S24" s="356">
        <f>'非偏國小O1-S2葷'!AS138</f>
        <v>0</v>
      </c>
      <c r="T24" s="356">
        <f>'非偏國小O1-S2葷'!AT138</f>
        <v>0</v>
      </c>
      <c r="U24" s="367">
        <f>'非偏國小O1-S2葷'!AU138</f>
        <v>692</v>
      </c>
    </row>
    <row r="25" spans="1:21" ht="19.5" customHeight="1">
      <c r="A25" s="369">
        <f>A24+3</f>
        <v>45656</v>
      </c>
      <c r="B25" s="352" t="str">
        <f>'非偏國小O1-S2葷'!AB145</f>
        <v>S1</v>
      </c>
      <c r="C25" s="352" t="str">
        <f>'非偏國小O1-S2葷'!AC145</f>
        <v>白米飯</v>
      </c>
      <c r="D25" s="353" t="str">
        <f>'非偏國小O1-S2葷'!AD145</f>
        <v xml:space="preserve">米     </v>
      </c>
      <c r="E25" s="352" t="str">
        <f>'非偏國小O1-S2葷'!AE145</f>
        <v>鹹豬肉片</v>
      </c>
      <c r="F25" s="353" t="str">
        <f>'非偏國小O1-S2葷'!AF145</f>
        <v xml:space="preserve">豬後腿肉 洋蔥 胡蘿蔔 青蔥 大蒜 </v>
      </c>
      <c r="G25" s="352" t="str">
        <f>'非偏國小O1-S2葷'!AG145</f>
        <v>蛋香白菜</v>
      </c>
      <c r="H25" s="353" t="str">
        <f>'非偏國小O1-S2葷'!AH145</f>
        <v xml:space="preserve">雞蛋 結球白菜 胡蘿蔔 大蒜  </v>
      </c>
      <c r="I25" s="352" t="str">
        <f>'非偏國小O1-S2葷'!AI145</f>
        <v>時蔬</v>
      </c>
      <c r="J25" s="353" t="str">
        <f>'非偏國小O1-S2葷'!AJ145</f>
        <v xml:space="preserve">時蔬 大蒜    </v>
      </c>
      <c r="K25" s="352" t="str">
        <f>'非偏國小O1-S2葷'!AK145</f>
        <v>冬瓜大骨湯</v>
      </c>
      <c r="L25" s="353" t="str">
        <f>'非偏國小O1-S2葷'!AL145</f>
        <v xml:space="preserve">冬瓜 大骨 薑   </v>
      </c>
      <c r="M25" s="352" t="str">
        <f>'非偏國小O1-S2葷'!AM145</f>
        <v>點心</v>
      </c>
      <c r="N25" s="365">
        <f>'非偏國小O1-S2葷'!AN145</f>
        <v>0</v>
      </c>
      <c r="O25" s="385">
        <f>'非偏國小O1-S2葷'!AO145</f>
        <v>5</v>
      </c>
      <c r="P25" s="352">
        <f>'非偏國小O1-S2葷'!AP145</f>
        <v>2.5</v>
      </c>
      <c r="Q25" s="352">
        <f>'非偏國小O1-S2葷'!AQ145</f>
        <v>1.8</v>
      </c>
      <c r="R25" s="352">
        <f>'非偏國小O1-S2葷'!AR145</f>
        <v>2.5</v>
      </c>
      <c r="S25" s="352">
        <f>'非偏國小O1-S2葷'!AS145</f>
        <v>0</v>
      </c>
      <c r="T25" s="352">
        <f>'非偏國小O1-S2葷'!AT145</f>
        <v>0</v>
      </c>
      <c r="U25" s="365">
        <f>'非偏國小O1-S2葷'!AU145</f>
        <v>698.3</v>
      </c>
    </row>
    <row r="26" spans="1:21" ht="19.5" customHeight="1" thickBot="1">
      <c r="A26" s="371">
        <f>A25+1</f>
        <v>45657</v>
      </c>
      <c r="B26" s="372" t="str">
        <f>'非偏國小O1-S2葷'!AB152</f>
        <v>S2</v>
      </c>
      <c r="C26" s="372" t="str">
        <f>'非偏國小O1-S2葷'!AC152</f>
        <v>糙米飯</v>
      </c>
      <c r="D26" s="357" t="str">
        <f>'非偏國小O1-S2葷'!AD152</f>
        <v xml:space="preserve">米 糙米    </v>
      </c>
      <c r="E26" s="372" t="str">
        <f>'非偏國小O1-S2葷'!AE152</f>
        <v>洋芋燒肉</v>
      </c>
      <c r="F26" s="357" t="str">
        <f>'非偏國小O1-S2葷'!AF152</f>
        <v xml:space="preserve">馬鈴薯 豬後腿肉 紅蘿蔔 大蒜  </v>
      </c>
      <c r="G26" s="372" t="str">
        <f>'非偏國小O1-S2葷'!AG152</f>
        <v>豆包花椰</v>
      </c>
      <c r="H26" s="357" t="str">
        <f>'非偏國小O1-S2葷'!AH152</f>
        <v xml:space="preserve">冷凍花椰菜 豆包 胡蘿蔔 大蒜  </v>
      </c>
      <c r="I26" s="372" t="str">
        <f>'非偏國小O1-S2葷'!AI152</f>
        <v>時蔬</v>
      </c>
      <c r="J26" s="357" t="str">
        <f>'非偏國小O1-S2葷'!AJ152</f>
        <v xml:space="preserve">時蔬 大蒜    </v>
      </c>
      <c r="K26" s="372" t="str">
        <f>'非偏國小O1-S2葷'!AK152</f>
        <v>養生藥膳湯</v>
      </c>
      <c r="L26" s="357" t="str">
        <f>'非偏國小O1-S2葷'!AL152</f>
        <v>藥膳滷包 鮮菇 枸杞 薑 大骨 皮絲</v>
      </c>
      <c r="M26" s="372" t="str">
        <f>'非偏國小O1-S2葷'!AM152</f>
        <v>點心</v>
      </c>
      <c r="N26" s="373">
        <f>'非偏國小O1-S2葷'!AN152</f>
        <v>0</v>
      </c>
      <c r="O26" s="389">
        <f>'非偏國小O1-S2葷'!AO152</f>
        <v>5</v>
      </c>
      <c r="P26" s="372">
        <f>'非偏國小O1-S2葷'!AP152</f>
        <v>2.2000000000000002</v>
      </c>
      <c r="Q26" s="372">
        <f>'非偏國小O1-S2葷'!AQ152</f>
        <v>1.7</v>
      </c>
      <c r="R26" s="372">
        <f>'非偏國小O1-S2葷'!AR152</f>
        <v>1.9</v>
      </c>
      <c r="S26" s="372">
        <f>'非偏國小O1-S2葷'!AS152</f>
        <v>0</v>
      </c>
      <c r="T26" s="372">
        <f>'非偏國小O1-S2葷'!AT152</f>
        <v>0</v>
      </c>
      <c r="U26" s="373">
        <f>'非偏國小O1-S2葷'!AU152</f>
        <v>647.29999999999995</v>
      </c>
    </row>
    <row r="27" spans="1:21" ht="15.75" customHeight="1">
      <c r="A27" s="404" t="s">
        <v>471</v>
      </c>
      <c r="B27" s="375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</row>
    <row r="28" spans="1:21" ht="15.75" customHeight="1">
      <c r="A28" s="358"/>
      <c r="B28" s="404"/>
    </row>
    <row r="29" spans="1:21" ht="15.75" customHeight="1">
      <c r="A29" s="405" t="s">
        <v>472</v>
      </c>
    </row>
    <row r="30" spans="1:21" ht="15.75" customHeight="1">
      <c r="A30" s="406" t="s">
        <v>473</v>
      </c>
      <c r="B30" s="351" t="s">
        <v>474</v>
      </c>
    </row>
    <row r="31" spans="1:21" ht="15.75" customHeight="1">
      <c r="A31" s="406" t="s">
        <v>475</v>
      </c>
      <c r="B31" s="351" t="s">
        <v>476</v>
      </c>
    </row>
    <row r="32" spans="1:21" ht="15.75" customHeight="1">
      <c r="A32" s="407" t="s">
        <v>477</v>
      </c>
      <c r="B32" s="351" t="s">
        <v>478</v>
      </c>
    </row>
    <row r="33" spans="1:2" ht="15.75" customHeight="1">
      <c r="A33" s="408" t="s">
        <v>479</v>
      </c>
      <c r="B33" s="351" t="s">
        <v>480</v>
      </c>
    </row>
    <row r="34" spans="1:2" ht="15.75" customHeight="1">
      <c r="A34" s="408" t="s">
        <v>481</v>
      </c>
      <c r="B34" s="409" t="s">
        <v>482</v>
      </c>
    </row>
    <row r="35" spans="1:2" ht="15.75" customHeight="1">
      <c r="B35" s="375"/>
    </row>
    <row r="36" spans="1:2" ht="15.75" customHeight="1">
      <c r="B36" s="375"/>
    </row>
    <row r="37" spans="1:2" ht="15.75" customHeight="1">
      <c r="B37" s="375"/>
    </row>
    <row r="38" spans="1:2" ht="15.75" customHeight="1">
      <c r="B38" s="375"/>
    </row>
    <row r="39" spans="1:2" ht="15.75" customHeight="1">
      <c r="B39" s="375"/>
    </row>
    <row r="40" spans="1:2" ht="15.75" customHeight="1">
      <c r="B40" s="375"/>
    </row>
    <row r="41" spans="1:2" ht="15.75" customHeight="1">
      <c r="B41" s="375"/>
    </row>
    <row r="42" spans="1:2" ht="15.75" customHeight="1">
      <c r="B42" s="375"/>
    </row>
    <row r="43" spans="1:2" ht="15.75" customHeight="1">
      <c r="B43" s="375"/>
    </row>
    <row r="44" spans="1:2" ht="15.75" customHeight="1">
      <c r="B44" s="375"/>
    </row>
    <row r="45" spans="1:2" ht="15.75" customHeight="1">
      <c r="B45" s="375"/>
    </row>
    <row r="46" spans="1:2" ht="15.75" customHeight="1">
      <c r="B46" s="375"/>
    </row>
    <row r="47" spans="1:2" ht="15.75" customHeight="1">
      <c r="B47" s="375"/>
    </row>
    <row r="48" spans="1:2" ht="15.75" customHeight="1">
      <c r="B48" s="375"/>
    </row>
    <row r="49" spans="2:2" ht="15.75" customHeight="1">
      <c r="B49" s="375"/>
    </row>
    <row r="50" spans="2:2" ht="15.75" customHeight="1">
      <c r="B50" s="375"/>
    </row>
    <row r="51" spans="2:2" ht="15.75" customHeight="1">
      <c r="B51" s="375"/>
    </row>
    <row r="52" spans="2:2" ht="15.75" customHeight="1">
      <c r="B52" s="375"/>
    </row>
    <row r="53" spans="2:2" ht="15.75" customHeight="1">
      <c r="B53" s="375"/>
    </row>
    <row r="54" spans="2:2" ht="15.75" customHeight="1">
      <c r="B54" s="375"/>
    </row>
    <row r="55" spans="2:2" ht="15.75" customHeight="1">
      <c r="B55" s="375"/>
    </row>
    <row r="56" spans="2:2" ht="15.75" customHeight="1">
      <c r="B56" s="375"/>
    </row>
    <row r="57" spans="2:2" ht="15.75" customHeight="1">
      <c r="B57" s="375"/>
    </row>
    <row r="58" spans="2:2" ht="15.75" customHeight="1">
      <c r="B58" s="375"/>
    </row>
    <row r="59" spans="2:2" ht="15.75" customHeight="1">
      <c r="B59" s="375"/>
    </row>
    <row r="60" spans="2:2" ht="15.75" customHeight="1">
      <c r="B60" s="375"/>
    </row>
    <row r="61" spans="2:2" ht="15.75" customHeight="1">
      <c r="B61" s="375"/>
    </row>
    <row r="62" spans="2:2" ht="15.75" customHeight="1">
      <c r="B62" s="375"/>
    </row>
    <row r="63" spans="2:2" ht="15.75" customHeight="1">
      <c r="B63" s="375"/>
    </row>
    <row r="64" spans="2:2" ht="15.75" customHeight="1">
      <c r="B64" s="375"/>
    </row>
    <row r="65" spans="2:2" ht="15.75" customHeight="1">
      <c r="B65" s="375"/>
    </row>
    <row r="66" spans="2:2" ht="15.75" customHeight="1">
      <c r="B66" s="375"/>
    </row>
    <row r="67" spans="2:2" ht="15.75" customHeight="1">
      <c r="B67" s="375"/>
    </row>
    <row r="68" spans="2:2" ht="15.75" customHeight="1">
      <c r="B68" s="375"/>
    </row>
    <row r="69" spans="2:2" ht="15.75" customHeight="1">
      <c r="B69" s="375"/>
    </row>
    <row r="70" spans="2:2" ht="15.75" customHeight="1">
      <c r="B70" s="375"/>
    </row>
    <row r="71" spans="2:2" ht="15.75" customHeight="1">
      <c r="B71" s="375"/>
    </row>
    <row r="72" spans="2:2" ht="15.75" customHeight="1">
      <c r="B72" s="375"/>
    </row>
    <row r="73" spans="2:2" ht="15.75" customHeight="1">
      <c r="B73" s="375"/>
    </row>
    <row r="74" spans="2:2" ht="15.75" customHeight="1">
      <c r="B74" s="375"/>
    </row>
    <row r="75" spans="2:2" ht="15.75" customHeight="1">
      <c r="B75" s="375"/>
    </row>
    <row r="76" spans="2:2" ht="15.75" customHeight="1">
      <c r="B76" s="375"/>
    </row>
    <row r="77" spans="2:2" ht="15.75" customHeight="1">
      <c r="B77" s="375"/>
    </row>
    <row r="78" spans="2:2" ht="15.75" customHeight="1">
      <c r="B78" s="375"/>
    </row>
    <row r="79" spans="2:2" ht="15.75" customHeight="1">
      <c r="B79" s="375"/>
    </row>
    <row r="80" spans="2:2" ht="15.75" customHeight="1">
      <c r="B80" s="375"/>
    </row>
    <row r="81" spans="2:2" ht="15.75" customHeight="1">
      <c r="B81" s="375"/>
    </row>
    <row r="82" spans="2:2" ht="15.75" customHeight="1"/>
    <row r="83" spans="2:2" ht="15.75" customHeight="1"/>
    <row r="84" spans="2:2" ht="15.75" customHeight="1"/>
    <row r="85" spans="2:2" ht="15.75" customHeight="1"/>
    <row r="86" spans="2:2" ht="15.75" customHeight="1"/>
    <row r="87" spans="2:2" ht="15.75" customHeight="1"/>
    <row r="88" spans="2:2" ht="15.75" customHeight="1"/>
    <row r="89" spans="2:2" ht="15.75" customHeight="1"/>
    <row r="90" spans="2:2" ht="15.75" customHeight="1"/>
    <row r="91" spans="2:2" ht="15.75" customHeight="1"/>
    <row r="92" spans="2:2" ht="15.75" customHeight="1"/>
    <row r="93" spans="2:2" ht="15.75" customHeight="1"/>
    <row r="94" spans="2:2" ht="15.75" customHeight="1"/>
    <row r="95" spans="2:2" ht="15.75" customHeight="1"/>
    <row r="96" spans="2: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3">
    <mergeCell ref="M3:M4"/>
    <mergeCell ref="N3:N4"/>
    <mergeCell ref="O3:U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K1:L1"/>
    <mergeCell ref="M1:N1"/>
    <mergeCell ref="B2:C2"/>
    <mergeCell ref="D2:F2"/>
    <mergeCell ref="G2:H2"/>
    <mergeCell ref="I2:J2"/>
    <mergeCell ref="A1:D1"/>
    <mergeCell ref="E1:F1"/>
    <mergeCell ref="I1:J1"/>
  </mergeCells>
  <phoneticPr fontId="21" type="noConversion"/>
  <printOptions horizontalCentered="1"/>
  <pageMargins left="7.874015748031496E-2" right="7.874015748031496E-2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000"/>
  <sheetViews>
    <sheetView workbookViewId="0">
      <pane ySplit="4" topLeftCell="A5" activePane="bottomLeft" state="frozen"/>
      <selection pane="bottomLeft" activeCell="BF31" sqref="BF31"/>
    </sheetView>
  </sheetViews>
  <sheetFormatPr defaultColWidth="11.25" defaultRowHeight="15" customHeight="1"/>
  <cols>
    <col min="1" max="1" width="2.625" customWidth="1"/>
    <col min="2" max="2" width="1.625" customWidth="1"/>
    <col min="3" max="3" width="4.375" customWidth="1"/>
    <col min="4" max="4" width="2.625" customWidth="1"/>
    <col min="5" max="5" width="4.5" style="226" customWidth="1"/>
    <col min="6" max="7" width="2.625" customWidth="1"/>
    <col min="8" max="8" width="2.625" style="215" customWidth="1"/>
    <col min="9" max="9" width="3.5" customWidth="1"/>
    <col min="10" max="10" width="5.875" customWidth="1"/>
    <col min="11" max="11" width="1.625" customWidth="1"/>
    <col min="12" max="12" width="5.75" customWidth="1"/>
    <col min="13" max="13" width="1.625" customWidth="1"/>
    <col min="14" max="14" width="7.375" customWidth="1"/>
    <col min="15" max="15" width="2.625" customWidth="1"/>
    <col min="16" max="16" width="5" customWidth="1"/>
    <col min="17" max="17" width="1.625" customWidth="1"/>
    <col min="18" max="18" width="5" customWidth="1"/>
    <col min="19" max="19" width="2.75" customWidth="1"/>
    <col min="20" max="21" width="5" customWidth="1"/>
    <col min="22" max="22" width="3.25" customWidth="1"/>
    <col min="23" max="30" width="3.25" hidden="1" customWidth="1"/>
    <col min="31" max="44" width="6.75" hidden="1" customWidth="1"/>
    <col min="45" max="45" width="6.375" hidden="1" customWidth="1"/>
    <col min="46" max="46" width="6.75" hidden="1" customWidth="1"/>
    <col min="47" max="52" width="8.75" hidden="1" customWidth="1"/>
    <col min="53" max="53" width="0" hidden="1" customWidth="1"/>
  </cols>
  <sheetData>
    <row r="1" spans="1:53" ht="33" thickBot="1">
      <c r="A1" s="485" t="s">
        <v>0</v>
      </c>
      <c r="B1" s="486"/>
      <c r="C1" s="486"/>
      <c r="D1" s="486"/>
      <c r="E1" s="486"/>
      <c r="F1" s="486"/>
      <c r="G1" s="486"/>
      <c r="H1" s="486"/>
      <c r="I1" s="495" t="s">
        <v>1</v>
      </c>
      <c r="J1" s="495"/>
      <c r="K1" s="495"/>
      <c r="L1" s="495"/>
      <c r="M1" s="495"/>
      <c r="N1" s="496" t="s">
        <v>469</v>
      </c>
      <c r="O1" s="496"/>
      <c r="P1" s="496"/>
      <c r="Q1" s="496"/>
      <c r="R1" s="487" t="s">
        <v>3</v>
      </c>
      <c r="S1" s="486"/>
      <c r="T1" s="486"/>
      <c r="U1" s="488"/>
      <c r="V1" s="70"/>
      <c r="W1" s="71"/>
      <c r="X1" s="71"/>
      <c r="Y1" s="71"/>
      <c r="Z1" s="71"/>
      <c r="AA1" s="71"/>
      <c r="AB1" s="71"/>
      <c r="AC1" s="71"/>
      <c r="AD1" s="71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</row>
    <row r="2" spans="1:53" ht="17.25">
      <c r="A2" s="489" t="s">
        <v>134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1"/>
      <c r="V2" s="73"/>
      <c r="W2" s="74"/>
      <c r="X2" s="74"/>
      <c r="Y2" s="74"/>
      <c r="Z2" s="74"/>
      <c r="AA2" s="74"/>
      <c r="AB2" s="74"/>
      <c r="AC2" s="74"/>
      <c r="AD2" s="74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</row>
    <row r="3" spans="1:53" ht="18" thickBot="1">
      <c r="A3" s="492" t="s">
        <v>470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4"/>
      <c r="V3" s="75"/>
      <c r="W3" s="74"/>
      <c r="X3" s="74"/>
      <c r="Y3" s="74"/>
      <c r="Z3" s="74"/>
      <c r="AA3" s="74"/>
      <c r="AB3" s="74"/>
      <c r="AC3" s="74"/>
      <c r="AD3" s="74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</row>
    <row r="4" spans="1:53" ht="17.25" thickBot="1">
      <c r="A4" s="167" t="s">
        <v>5</v>
      </c>
      <c r="B4" s="168"/>
      <c r="C4" s="169" t="s">
        <v>6</v>
      </c>
      <c r="D4" s="169" t="s">
        <v>7</v>
      </c>
      <c r="E4" s="216" t="s">
        <v>8</v>
      </c>
      <c r="F4" s="169" t="s">
        <v>9</v>
      </c>
      <c r="G4" s="169" t="s">
        <v>10</v>
      </c>
      <c r="H4" s="204" t="s">
        <v>11</v>
      </c>
      <c r="I4" s="169" t="s">
        <v>12</v>
      </c>
      <c r="J4" s="3"/>
      <c r="K4" s="4" t="s">
        <v>14</v>
      </c>
      <c r="L4" s="4" t="s">
        <v>15</v>
      </c>
      <c r="M4" s="4" t="s">
        <v>14</v>
      </c>
      <c r="N4" s="4" t="s">
        <v>16</v>
      </c>
      <c r="O4" s="4" t="s">
        <v>14</v>
      </c>
      <c r="P4" s="4" t="s">
        <v>135</v>
      </c>
      <c r="Q4" s="4" t="s">
        <v>14</v>
      </c>
      <c r="R4" s="4" t="s">
        <v>19</v>
      </c>
      <c r="S4" s="4" t="s">
        <v>14</v>
      </c>
      <c r="T4" s="4" t="s">
        <v>20</v>
      </c>
      <c r="U4" s="5" t="s">
        <v>21</v>
      </c>
      <c r="V4" s="170" t="s">
        <v>14</v>
      </c>
      <c r="W4" s="76"/>
      <c r="X4" s="76"/>
      <c r="Y4" s="76"/>
      <c r="Z4" s="76"/>
      <c r="AA4" s="76"/>
      <c r="AB4" s="76"/>
      <c r="AC4" s="76"/>
      <c r="AD4" s="76"/>
      <c r="AE4" s="72"/>
      <c r="AF4" s="9" t="s">
        <v>136</v>
      </c>
      <c r="AG4" s="10" t="s">
        <v>137</v>
      </c>
      <c r="AH4" s="11" t="s">
        <v>22</v>
      </c>
      <c r="AI4" s="11" t="s">
        <v>15</v>
      </c>
      <c r="AJ4" s="11" t="s">
        <v>23</v>
      </c>
      <c r="AK4" s="11" t="s">
        <v>16</v>
      </c>
      <c r="AL4" s="11" t="s">
        <v>24</v>
      </c>
      <c r="AM4" s="11" t="s">
        <v>17</v>
      </c>
      <c r="AN4" s="11" t="s">
        <v>25</v>
      </c>
      <c r="AO4" s="10" t="s">
        <v>138</v>
      </c>
      <c r="AP4" s="12" t="s">
        <v>26</v>
      </c>
      <c r="AQ4" s="11" t="s">
        <v>19</v>
      </c>
      <c r="AR4" s="11" t="s">
        <v>27</v>
      </c>
      <c r="AS4" s="10" t="s">
        <v>139</v>
      </c>
      <c r="AT4" s="13" t="s">
        <v>140</v>
      </c>
    </row>
    <row r="5" spans="1:53" ht="15.75" customHeight="1" thickBot="1">
      <c r="A5" s="271" t="s">
        <v>207</v>
      </c>
      <c r="B5" s="241" t="s">
        <v>465</v>
      </c>
      <c r="C5" s="272">
        <v>5</v>
      </c>
      <c r="D5" s="273">
        <v>1.9050000000000002</v>
      </c>
      <c r="E5" s="274">
        <v>1.61</v>
      </c>
      <c r="F5" s="272">
        <v>0</v>
      </c>
      <c r="G5" s="272">
        <v>0</v>
      </c>
      <c r="H5" s="275">
        <v>2.2000000000000002</v>
      </c>
      <c r="I5" s="273">
        <v>640.97500000000002</v>
      </c>
      <c r="J5" s="469" t="s">
        <v>142</v>
      </c>
      <c r="K5" s="467"/>
      <c r="L5" s="478" t="s">
        <v>361</v>
      </c>
      <c r="M5" s="467"/>
      <c r="N5" s="477" t="s">
        <v>369</v>
      </c>
      <c r="O5" s="467"/>
      <c r="P5" s="469" t="s">
        <v>143</v>
      </c>
      <c r="Q5" s="467"/>
      <c r="R5" s="469" t="s">
        <v>312</v>
      </c>
      <c r="S5" s="467"/>
      <c r="T5" s="178" t="s">
        <v>28</v>
      </c>
      <c r="U5" s="179"/>
      <c r="V5" s="180"/>
      <c r="W5" s="22" t="str">
        <f>J5</f>
        <v>白米飯</v>
      </c>
      <c r="X5" s="22" t="str">
        <f>L5</f>
        <v>京醬毛豆</v>
      </c>
      <c r="Y5" s="22" t="str">
        <f>N5</f>
        <v>蛋香季豆</v>
      </c>
      <c r="Z5" s="22" t="e">
        <f>#REF!</f>
        <v>#REF!</v>
      </c>
      <c r="AA5" s="22" t="str">
        <f>P5</f>
        <v>時蔬</v>
      </c>
      <c r="AB5" s="22" t="str">
        <f>R5</f>
        <v>針菇蔬湯</v>
      </c>
      <c r="AC5" s="22" t="str">
        <f t="shared" ref="AC5:AD5" si="0">T5</f>
        <v>點心</v>
      </c>
      <c r="AD5" s="22">
        <f t="shared" si="0"/>
        <v>0</v>
      </c>
      <c r="AE5" s="23"/>
      <c r="AF5" s="22" t="str">
        <f>A5</f>
        <v>O1</v>
      </c>
      <c r="AG5" s="22" t="str">
        <f>J5</f>
        <v>白米飯</v>
      </c>
      <c r="AH5" s="22" t="str">
        <f>J6&amp;" "&amp;J7&amp;" "&amp;J8&amp;" "&amp;J9&amp;" "&amp;J10&amp;" "&amp;J11</f>
        <v xml:space="preserve">米     </v>
      </c>
      <c r="AI5" s="22" t="str">
        <f>L5</f>
        <v>京醬毛豆</v>
      </c>
      <c r="AJ5" s="22" t="str">
        <f>L6&amp;" "&amp;L7&amp;" "&amp;L8&amp;" "&amp;L9&amp;" "&amp;L10&amp;" "&amp;L11</f>
        <v xml:space="preserve">冷凍毛豆仁 刈薯 胡蘿蔔 甜麵醬  </v>
      </c>
      <c r="AK5" s="22" t="str">
        <f>N5</f>
        <v>蛋香季豆</v>
      </c>
      <c r="AL5" s="22" t="str">
        <f>N6&amp;" "&amp;N7&amp;" "&amp;N8&amp;" "&amp;N9&amp;" "&amp;N10&amp;" "&amp;N11</f>
        <v xml:space="preserve">雞蛋 季豆 胡蘿蔔 薑  </v>
      </c>
      <c r="AM5" s="22" t="e">
        <f>#REF!</f>
        <v>#REF!</v>
      </c>
      <c r="AN5" s="22" t="e">
        <f>#REF!&amp;" "&amp;#REF!&amp;" "&amp;#REF!&amp;" "&amp;#REF!&amp;" "&amp;#REF!&amp;" "&amp;#REF!</f>
        <v>#REF!</v>
      </c>
      <c r="AO5" s="23" t="str">
        <f>P5</f>
        <v>時蔬</v>
      </c>
      <c r="AP5" s="22" t="str">
        <f>P6&amp;" "&amp;P7&amp;" "&amp;P8&amp;" "&amp;P9&amp;" "&amp;P10&amp;" "&amp;P11</f>
        <v xml:space="preserve">蔬菜 薑    </v>
      </c>
      <c r="AQ5" s="23" t="str">
        <f>R5</f>
        <v>針菇蔬湯</v>
      </c>
      <c r="AR5" s="22" t="str">
        <f>R6&amp;" "&amp;R7&amp;" "&amp;R8&amp;" "&amp;R9&amp;" "&amp;R10&amp;" "&amp;R11</f>
        <v xml:space="preserve">金針菇 時蔬 薑 素羊肉  </v>
      </c>
      <c r="AS5" s="23" t="str">
        <f t="shared" ref="AS5:AT5" si="1">T5</f>
        <v>點心</v>
      </c>
      <c r="AT5" s="23">
        <f t="shared" si="1"/>
        <v>0</v>
      </c>
      <c r="AU5" s="390">
        <f>C5</f>
        <v>5</v>
      </c>
      <c r="AV5" s="390">
        <f t="shared" ref="AV5:BA5" si="2">D5</f>
        <v>1.9050000000000002</v>
      </c>
      <c r="AW5" s="390">
        <f t="shared" si="2"/>
        <v>1.61</v>
      </c>
      <c r="AX5" s="390">
        <f t="shared" si="2"/>
        <v>0</v>
      </c>
      <c r="AY5" s="390">
        <f t="shared" si="2"/>
        <v>0</v>
      </c>
      <c r="AZ5" s="390">
        <f t="shared" si="2"/>
        <v>2.2000000000000002</v>
      </c>
      <c r="BA5" s="390">
        <f t="shared" si="2"/>
        <v>640.97500000000002</v>
      </c>
    </row>
    <row r="6" spans="1:53" ht="15" customHeight="1" thickBot="1">
      <c r="A6" s="44"/>
      <c r="B6" s="229"/>
      <c r="C6" s="272"/>
      <c r="D6" s="272"/>
      <c r="E6" s="274"/>
      <c r="F6" s="272"/>
      <c r="G6" s="272"/>
      <c r="H6" s="275"/>
      <c r="I6" s="273"/>
      <c r="J6" s="276" t="s">
        <v>144</v>
      </c>
      <c r="K6" s="59">
        <v>10</v>
      </c>
      <c r="L6" s="59" t="s">
        <v>147</v>
      </c>
      <c r="M6" s="59">
        <v>6</v>
      </c>
      <c r="N6" s="59" t="s">
        <v>158</v>
      </c>
      <c r="O6" s="59">
        <v>5.5</v>
      </c>
      <c r="P6" s="59" t="s">
        <v>148</v>
      </c>
      <c r="Q6" s="59">
        <v>7</v>
      </c>
      <c r="R6" s="59" t="s">
        <v>179</v>
      </c>
      <c r="S6" s="59">
        <v>0.5</v>
      </c>
      <c r="T6" s="184"/>
      <c r="U6" s="185"/>
      <c r="V6" s="186"/>
      <c r="W6" s="79"/>
      <c r="X6" s="79"/>
      <c r="Y6" s="79"/>
      <c r="Z6" s="79"/>
      <c r="AA6" s="79"/>
      <c r="AB6" s="79"/>
      <c r="AC6" s="79"/>
      <c r="AD6" s="79"/>
      <c r="AE6" s="23"/>
      <c r="AF6" s="22" t="str">
        <f>A12</f>
        <v>O2</v>
      </c>
      <c r="AG6" s="22" t="str">
        <f>J12</f>
        <v>糙米飯</v>
      </c>
      <c r="AH6" s="22" t="str">
        <f>J13&amp;" "&amp;J14&amp;" "&amp;J15&amp;" "&amp;J16&amp;" "&amp;J17&amp;" "&amp;J18</f>
        <v xml:space="preserve">米 糙米    </v>
      </c>
      <c r="AI6" s="22" t="str">
        <f>L12</f>
        <v>香滷麵輪</v>
      </c>
      <c r="AJ6" s="22" t="str">
        <f>L13&amp;" "&amp;L14&amp;" "&amp;L15&amp;" "&amp;L16&amp;" "&amp;L17&amp;" "&amp;L18</f>
        <v xml:space="preserve">麵輪 白蘿蔔 胡蘿蔔   </v>
      </c>
      <c r="AK6" s="22" t="str">
        <f>N12</f>
        <v>白菜滷</v>
      </c>
      <c r="AL6" s="22" t="str">
        <f>N13&amp;" "&amp;N14&amp;" "&amp;N15&amp;" "&amp;N16&amp;" "&amp;N17&amp;" "&amp;N18</f>
        <v>豆皮 結球白菜 脆筍絲 乾香菇 胡蘿蔔 薑</v>
      </c>
      <c r="AM6" s="22" t="e">
        <f>#REF!</f>
        <v>#REF!</v>
      </c>
      <c r="AN6" s="22" t="e">
        <f>#REF!&amp;" "&amp;#REF!&amp;" "&amp;#REF!&amp;" "&amp;#REF!&amp;" "&amp;#REF!&amp;" "&amp;#REF!</f>
        <v>#REF!</v>
      </c>
      <c r="AO6" s="23" t="str">
        <f>P12</f>
        <v>時蔬</v>
      </c>
      <c r="AP6" s="22" t="str">
        <f>P13&amp;" "&amp;P14&amp;" "&amp;P15&amp;" "&amp;P16&amp;" "&amp;P17&amp;" "&amp;P18</f>
        <v xml:space="preserve">蔬菜 薑    </v>
      </c>
      <c r="AQ6" s="23" t="str">
        <f>R12</f>
        <v>味噌湯</v>
      </c>
      <c r="AR6" s="22" t="str">
        <f>R13&amp;" "&amp;R14&amp;" "&amp;R15&amp;" "&amp;R16&amp;" "&amp;R17&amp;" "&amp;R18</f>
        <v xml:space="preserve">乾裙帶菜 味噌 薑   </v>
      </c>
      <c r="AS6" s="23" t="str">
        <f t="shared" ref="AS6:AT6" si="3">T12</f>
        <v>點心</v>
      </c>
      <c r="AT6" s="23">
        <f t="shared" si="3"/>
        <v>0</v>
      </c>
      <c r="AU6" s="390">
        <f>C12</f>
        <v>5</v>
      </c>
      <c r="AV6" s="390">
        <f t="shared" ref="AV6:BA6" si="4">D12</f>
        <v>1.9818852813852814</v>
      </c>
      <c r="AW6" s="390">
        <f t="shared" si="4"/>
        <v>1.8010000000000002</v>
      </c>
      <c r="AX6" s="390">
        <f t="shared" si="4"/>
        <v>0</v>
      </c>
      <c r="AY6" s="390">
        <f t="shared" si="4"/>
        <v>0</v>
      </c>
      <c r="AZ6" s="390">
        <f t="shared" si="4"/>
        <v>2.1627705627705627</v>
      </c>
      <c r="BA6" s="390">
        <f t="shared" si="4"/>
        <v>646.41762987012987</v>
      </c>
    </row>
    <row r="7" spans="1:53" ht="15" customHeight="1">
      <c r="A7" s="44"/>
      <c r="B7" s="229"/>
      <c r="C7" s="272"/>
      <c r="D7" s="272"/>
      <c r="E7" s="274"/>
      <c r="F7" s="272"/>
      <c r="G7" s="272"/>
      <c r="H7" s="275"/>
      <c r="I7" s="273"/>
      <c r="J7" s="276"/>
      <c r="K7" s="59"/>
      <c r="L7" s="323" t="s">
        <v>367</v>
      </c>
      <c r="M7" s="59">
        <v>2</v>
      </c>
      <c r="N7" s="320" t="s">
        <v>368</v>
      </c>
      <c r="O7" s="59">
        <v>1.5</v>
      </c>
      <c r="P7" s="59" t="s">
        <v>153</v>
      </c>
      <c r="Q7" s="59">
        <v>0.05</v>
      </c>
      <c r="R7" s="59" t="s">
        <v>143</v>
      </c>
      <c r="S7" s="59">
        <v>2.5</v>
      </c>
      <c r="T7" s="187"/>
      <c r="U7" s="185"/>
      <c r="V7" s="186"/>
      <c r="W7" s="79"/>
      <c r="X7" s="79"/>
      <c r="Y7" s="79"/>
      <c r="Z7" s="79"/>
      <c r="AA7" s="79"/>
      <c r="AB7" s="79"/>
      <c r="AC7" s="79"/>
      <c r="AD7" s="79"/>
      <c r="AE7" s="23"/>
      <c r="AF7" s="22" t="str">
        <f>A19</f>
        <v>O3</v>
      </c>
      <c r="AG7" s="22" t="str">
        <f>J19</f>
        <v>刈包特餐</v>
      </c>
      <c r="AH7" s="22" t="str">
        <f>J20&amp;" "&amp;J21&amp;" "&amp;J22&amp;" "&amp;J23&amp;" "&amp;J24&amp;" "&amp;J25</f>
        <v xml:space="preserve">刈包     </v>
      </c>
      <c r="AI7" s="22" t="str">
        <f>L19</f>
        <v>香滷素排</v>
      </c>
      <c r="AJ7" s="22" t="str">
        <f>L20&amp;" "&amp;L21&amp;" "&amp;L22&amp;" "&amp;L23&amp;" "&amp;L24&amp;" "&amp;L25</f>
        <v xml:space="preserve">素排 薑    </v>
      </c>
      <c r="AK7" s="22" t="str">
        <f>N19</f>
        <v>刈包配料</v>
      </c>
      <c r="AL7" s="22" t="str">
        <f>N20&amp;" "&amp;N21&amp;" "&amp;N22&amp;" "&amp;N23&amp;" "&amp;N24&amp;" "&amp;N25</f>
        <v xml:space="preserve">麵腸 酸菜 胡蘿蔔   </v>
      </c>
      <c r="AM7" s="22" t="e">
        <f>#REF!</f>
        <v>#REF!</v>
      </c>
      <c r="AN7" s="22" t="e">
        <f>#REF!&amp;" "&amp;#REF!&amp;" "&amp;#REF!&amp;" "&amp;#REF!&amp;" "&amp;#REF!&amp;" "&amp;#REF!</f>
        <v>#REF!</v>
      </c>
      <c r="AO7" s="23" t="str">
        <f>P19</f>
        <v>時蔬</v>
      </c>
      <c r="AP7" s="22" t="str">
        <f>P20&amp;" "&amp;P21&amp;" "&amp;P22&amp;" "&amp;P23&amp;" "&amp;P24&amp;" "&amp;P25</f>
        <v xml:space="preserve">蔬菜 薑    </v>
      </c>
      <c r="AQ7" s="23" t="str">
        <f>R19</f>
        <v>糙米粥</v>
      </c>
      <c r="AR7" s="22" t="str">
        <f>R20&amp;" "&amp;R21&amp;" "&amp;R22&amp;" "&amp;R23&amp;" "&amp;R24&amp;" "&amp;R25</f>
        <v xml:space="preserve">雞蛋 糙米 芹菜 時蔬  </v>
      </c>
      <c r="AS7" s="23" t="str">
        <f t="shared" ref="AS7:AT7" si="5">T19</f>
        <v>點心</v>
      </c>
      <c r="AT7" s="23">
        <f t="shared" si="5"/>
        <v>0</v>
      </c>
      <c r="AU7" s="390">
        <f>C19</f>
        <v>5</v>
      </c>
      <c r="AV7" s="390">
        <f t="shared" ref="AV7:BA7" si="6">D19</f>
        <v>2.1525974025974026</v>
      </c>
      <c r="AW7" s="390">
        <f t="shared" si="6"/>
        <v>1.5</v>
      </c>
      <c r="AX7" s="390">
        <f t="shared" si="6"/>
        <v>0</v>
      </c>
      <c r="AY7" s="390">
        <f t="shared" si="6"/>
        <v>0</v>
      </c>
      <c r="AZ7" s="390">
        <f t="shared" si="6"/>
        <v>2.8051948051948052</v>
      </c>
      <c r="BA7" s="390">
        <f t="shared" si="6"/>
        <v>694.75649350649348</v>
      </c>
    </row>
    <row r="8" spans="1:53" ht="15" customHeight="1">
      <c r="A8" s="44"/>
      <c r="B8" s="229"/>
      <c r="C8" s="272"/>
      <c r="D8" s="272"/>
      <c r="E8" s="274"/>
      <c r="F8" s="272"/>
      <c r="G8" s="272"/>
      <c r="H8" s="275"/>
      <c r="I8" s="272"/>
      <c r="J8" s="276"/>
      <c r="K8" s="59"/>
      <c r="L8" s="59" t="s">
        <v>79</v>
      </c>
      <c r="M8" s="59">
        <v>1</v>
      </c>
      <c r="N8" s="59" t="s">
        <v>79</v>
      </c>
      <c r="O8" s="59">
        <v>0.5</v>
      </c>
      <c r="P8" s="59"/>
      <c r="Q8" s="59"/>
      <c r="R8" s="59" t="s">
        <v>153</v>
      </c>
      <c r="S8" s="59">
        <v>0.05</v>
      </c>
      <c r="T8" s="187"/>
      <c r="U8" s="185"/>
      <c r="V8" s="186"/>
      <c r="W8" s="79"/>
      <c r="X8" s="79"/>
      <c r="Y8" s="79"/>
      <c r="Z8" s="79"/>
      <c r="AA8" s="79"/>
      <c r="AB8" s="79"/>
      <c r="AC8" s="79"/>
      <c r="AD8" s="79"/>
      <c r="AE8" s="23"/>
      <c r="AF8" s="22" t="str">
        <f>A26</f>
        <v>O4</v>
      </c>
      <c r="AG8" s="22" t="str">
        <f>J26</f>
        <v>糙米飯</v>
      </c>
      <c r="AH8" s="22" t="str">
        <f>J27&amp;" "&amp;J28&amp;" "&amp;J29&amp;" "&amp;J30&amp;" "&amp;J31&amp;" "&amp;J32</f>
        <v xml:space="preserve">米 糙米    </v>
      </c>
      <c r="AI8" s="22" t="str">
        <f>L26</f>
        <v>豆瓣麵腸</v>
      </c>
      <c r="AJ8" s="22" t="str">
        <f>L27&amp;" "&amp;L28&amp;" "&amp;L29&amp;" "&amp;L30&amp;" "&amp;L31&amp;" "&amp;L32</f>
        <v xml:space="preserve">麵腸 刈薯 胡蘿蔔 薑  </v>
      </c>
      <c r="AK8" s="22" t="str">
        <f>N26</f>
        <v>蔬香冬粉</v>
      </c>
      <c r="AL8" s="22" t="str">
        <f>N27&amp;" "&amp;N28&amp;" "&amp;N29&amp;" "&amp;N30&amp;" "&amp;N31&amp;" "&amp;N32</f>
        <v>豆皮 冬粉 時蔬 乾木耳 薑 胡蘿蔔</v>
      </c>
      <c r="AM8" s="22" t="e">
        <f>#REF!</f>
        <v>#REF!</v>
      </c>
      <c r="AN8" s="22" t="e">
        <f>#REF!&amp;" "&amp;#REF!&amp;" "&amp;#REF!&amp;" "&amp;#REF!&amp;" "&amp;#REF!&amp;" "&amp;#REF!</f>
        <v>#REF!</v>
      </c>
      <c r="AO8" s="23" t="str">
        <f>P26</f>
        <v>時蔬</v>
      </c>
      <c r="AP8" s="22" t="str">
        <f>P27&amp;" "&amp;P28&amp;" "&amp;P29&amp;" "&amp;P30&amp;" "&amp;P31&amp;" "&amp;P32</f>
        <v xml:space="preserve">蔬菜 薑    </v>
      </c>
      <c r="AQ8" s="23" t="str">
        <f>R26</f>
        <v>黑糖粉圓</v>
      </c>
      <c r="AR8" s="22" t="str">
        <f>R27&amp;" "&amp;R28&amp;" "&amp;R29&amp;" "&amp;R30&amp;" "&amp;R31&amp;" "&amp;R32</f>
        <v xml:space="preserve">粉圓 黑糖    </v>
      </c>
      <c r="AS8" s="23" t="str">
        <f t="shared" ref="AS8:AT8" si="7">T26</f>
        <v>點心</v>
      </c>
      <c r="AT8" s="23">
        <f t="shared" si="7"/>
        <v>0</v>
      </c>
      <c r="AU8" s="390">
        <f>C26</f>
        <v>6.666666666666667</v>
      </c>
      <c r="AV8" s="390">
        <f t="shared" ref="AV8:BA8" si="8">D26</f>
        <v>1.7869047619047618</v>
      </c>
      <c r="AW8" s="390">
        <f t="shared" si="8"/>
        <v>1.45</v>
      </c>
      <c r="AX8" s="390">
        <f t="shared" si="8"/>
        <v>0</v>
      </c>
      <c r="AY8" s="390">
        <f t="shared" si="8"/>
        <v>0</v>
      </c>
      <c r="AZ8" s="390">
        <f t="shared" si="8"/>
        <v>2.1238095238095238</v>
      </c>
      <c r="BA8" s="390">
        <f t="shared" si="8"/>
        <v>742.61309523809518</v>
      </c>
    </row>
    <row r="9" spans="1:53" ht="15" customHeight="1">
      <c r="A9" s="44"/>
      <c r="B9" s="229"/>
      <c r="C9" s="272"/>
      <c r="D9" s="272"/>
      <c r="E9" s="274"/>
      <c r="F9" s="272"/>
      <c r="G9" s="272"/>
      <c r="H9" s="275"/>
      <c r="I9" s="272"/>
      <c r="J9" s="276"/>
      <c r="K9" s="59"/>
      <c r="L9" s="320" t="s">
        <v>362</v>
      </c>
      <c r="M9" s="59"/>
      <c r="N9" s="59" t="s">
        <v>153</v>
      </c>
      <c r="O9" s="59">
        <v>0.05</v>
      </c>
      <c r="P9" s="59"/>
      <c r="Q9" s="59"/>
      <c r="R9" s="59" t="s">
        <v>167</v>
      </c>
      <c r="S9" s="59">
        <v>1</v>
      </c>
      <c r="T9" s="187"/>
      <c r="U9" s="185"/>
      <c r="V9" s="186"/>
      <c r="W9" s="79"/>
      <c r="X9" s="79"/>
      <c r="Y9" s="79"/>
      <c r="Z9" s="79"/>
      <c r="AA9" s="79"/>
      <c r="AB9" s="79"/>
      <c r="AC9" s="79"/>
      <c r="AD9" s="79"/>
      <c r="AE9" s="23"/>
      <c r="AF9" s="22" t="str">
        <f>A33</f>
        <v>O5</v>
      </c>
      <c r="AG9" s="22" t="str">
        <f>J33</f>
        <v>芝麻飯</v>
      </c>
      <c r="AH9" s="22" t="str">
        <f>J34&amp;" "&amp;J35&amp;" "&amp;J36&amp;" "&amp;J37&amp;" "&amp;J38&amp;" "&amp;J39</f>
        <v xml:space="preserve">米 芝麻(熟)    </v>
      </c>
      <c r="AI9" s="22" t="str">
        <f>L33</f>
        <v>馬仁若片</v>
      </c>
      <c r="AJ9" s="22" t="str">
        <f>L34&amp;" "&amp;L35&amp;" "&amp;L36&amp;" "&amp;L37&amp;" "&amp;L38&amp;" "&amp;L39</f>
        <v xml:space="preserve">素肉 馬鈴薯 胡蘿蔔   </v>
      </c>
      <c r="AK9" s="22" t="str">
        <f>N33</f>
        <v>茄汁豆腐</v>
      </c>
      <c r="AL9" s="22" t="str">
        <f>N34&amp;" "&amp;N35&amp;" "&amp;N36&amp;" "&amp;N37&amp;" "&amp;N38&amp;" "&amp;N39</f>
        <v xml:space="preserve">豆腐 芹菜 番茄糊 蕃茄醬  </v>
      </c>
      <c r="AM9" s="22" t="e">
        <f>#REF!</f>
        <v>#REF!</v>
      </c>
      <c r="AN9" s="22" t="e">
        <f>#REF!&amp;" "&amp;#REF!&amp;" "&amp;#REF!&amp;" "&amp;#REF!&amp;" "&amp;#REF!&amp;" "&amp;#REF!</f>
        <v>#REF!</v>
      </c>
      <c r="AO9" s="23" t="str">
        <f>P33</f>
        <v>時蔬</v>
      </c>
      <c r="AP9" s="22" t="str">
        <f>P34&amp;" "&amp;P35&amp;" "&amp;P36&amp;" "&amp;P37&amp;" "&amp;P38&amp;" "&amp;P39</f>
        <v xml:space="preserve">蔬菜 薑    </v>
      </c>
      <c r="AQ9" s="23" t="str">
        <f>R33</f>
        <v>時瓜湯</v>
      </c>
      <c r="AR9" s="22" t="str">
        <f>R34&amp;" "&amp;R35&amp;" "&amp;R36&amp;" "&amp;R37&amp;" "&amp;R38&amp;" "&amp;R39</f>
        <v xml:space="preserve">時瓜 薑 素羊肉   </v>
      </c>
      <c r="AS9" s="23" t="str">
        <f t="shared" ref="AS9:AT9" si="9">T33</f>
        <v>點心</v>
      </c>
      <c r="AT9" s="23">
        <f t="shared" si="9"/>
        <v>0</v>
      </c>
      <c r="AU9" s="390">
        <f>C33</f>
        <v>5.333333333333333</v>
      </c>
      <c r="AV9" s="390">
        <f t="shared" ref="AV9:BA9" si="10">D33</f>
        <v>1.8800000000000001</v>
      </c>
      <c r="AW9" s="390">
        <f t="shared" si="10"/>
        <v>1.5100000000000002</v>
      </c>
      <c r="AX9" s="390">
        <f t="shared" si="10"/>
        <v>0</v>
      </c>
      <c r="AY9" s="390">
        <f t="shared" si="10"/>
        <v>0</v>
      </c>
      <c r="AZ9" s="390">
        <f t="shared" si="10"/>
        <v>2.25</v>
      </c>
      <c r="BA9" s="390">
        <f t="shared" si="10"/>
        <v>664.43333333333339</v>
      </c>
    </row>
    <row r="10" spans="1:53" ht="15" customHeight="1">
      <c r="A10" s="44"/>
      <c r="B10" s="229"/>
      <c r="C10" s="272"/>
      <c r="D10" s="272"/>
      <c r="E10" s="274"/>
      <c r="F10" s="272"/>
      <c r="G10" s="272"/>
      <c r="H10" s="275"/>
      <c r="I10" s="272"/>
      <c r="J10" s="276"/>
      <c r="K10" s="59"/>
      <c r="L10" s="59"/>
      <c r="M10" s="59"/>
      <c r="N10" s="59"/>
      <c r="O10" s="59"/>
      <c r="P10" s="59"/>
      <c r="Q10" s="59"/>
      <c r="R10" s="59"/>
      <c r="S10" s="59"/>
      <c r="T10" s="187"/>
      <c r="U10" s="185"/>
      <c r="V10" s="186"/>
      <c r="W10" s="79"/>
      <c r="X10" s="79"/>
      <c r="Y10" s="79"/>
      <c r="Z10" s="79"/>
      <c r="AA10" s="79"/>
      <c r="AB10" s="79"/>
      <c r="AC10" s="79"/>
      <c r="AD10" s="79"/>
      <c r="AE10" s="23"/>
      <c r="AF10" s="22" t="str">
        <f>A40</f>
        <v>P1</v>
      </c>
      <c r="AG10" s="22" t="str">
        <f>J40</f>
        <v>白米飯</v>
      </c>
      <c r="AH10" s="22" t="str">
        <f>J41&amp;" "&amp;J42&amp;" "&amp;J43&amp;" "&amp;J44&amp;" "&amp;J45&amp;" "&amp;J46</f>
        <v xml:space="preserve">米     </v>
      </c>
      <c r="AI10" s="22" t="str">
        <f>L40</f>
        <v>酥炸豆包</v>
      </c>
      <c r="AJ10" s="22" t="str">
        <f>L41&amp;" "&amp;L42&amp;" "&amp;L43&amp;" "&amp;L44&amp;" "&amp;L45&amp;" "&amp;L46</f>
        <v xml:space="preserve">豆包     </v>
      </c>
      <c r="AK10" s="22" t="str">
        <f>N40</f>
        <v>麵筋白菜</v>
      </c>
      <c r="AL10" s="22" t="str">
        <f>N41&amp;" "&amp;N42&amp;" "&amp;N43&amp;" "&amp;N44&amp;" "&amp;N45&amp;" "&amp;N46</f>
        <v xml:space="preserve">結球白菜 胡蘿蔔 麵筋泡 薑  </v>
      </c>
      <c r="AM10" s="22" t="e">
        <f>#REF!</f>
        <v>#REF!</v>
      </c>
      <c r="AN10" s="22" t="e">
        <f>#REF!&amp;" "&amp;#REF!&amp;" "&amp;#REF!&amp;" "&amp;#REF!&amp;" "&amp;#REF!&amp;" "&amp;#REF!</f>
        <v>#REF!</v>
      </c>
      <c r="AO10" s="23" t="str">
        <f>P40</f>
        <v>時蔬</v>
      </c>
      <c r="AP10" s="22" t="str">
        <f>P41&amp;" "&amp;P42&amp;" "&amp;P43&amp;" "&amp;P44&amp;" "&amp;P45&amp;" "&amp;P46</f>
        <v xml:space="preserve">蔬菜 薑    </v>
      </c>
      <c r="AQ10" s="23" t="str">
        <f>R40</f>
        <v>時蔬湯</v>
      </c>
      <c r="AR10" s="22" t="str">
        <f>R41&amp;" "&amp;R42&amp;" "&amp;R43&amp;" "&amp;R44&amp;" "&amp;R45&amp;" "&amp;R46</f>
        <v xml:space="preserve">時蔬 紅蘿蔔 薑   </v>
      </c>
      <c r="AS10" s="23" t="str">
        <f t="shared" ref="AS10:AT10" si="11">T40</f>
        <v>點心</v>
      </c>
      <c r="AT10" s="23" t="str">
        <f t="shared" si="11"/>
        <v>有機豆奶</v>
      </c>
      <c r="AU10" s="390">
        <f>C40</f>
        <v>5</v>
      </c>
      <c r="AV10" s="390">
        <f t="shared" ref="AV10:BA10" si="12">D40</f>
        <v>2.0833333333333335</v>
      </c>
      <c r="AW10" s="390">
        <f t="shared" si="12"/>
        <v>1.7</v>
      </c>
      <c r="AX10" s="390">
        <f t="shared" si="12"/>
        <v>0</v>
      </c>
      <c r="AY10" s="390">
        <f t="shared" si="12"/>
        <v>0</v>
      </c>
      <c r="AZ10" s="390">
        <f t="shared" si="12"/>
        <v>2.4666666666666668</v>
      </c>
      <c r="BA10" s="390">
        <f t="shared" si="12"/>
        <v>671.25</v>
      </c>
    </row>
    <row r="11" spans="1:53" ht="15" customHeight="1" thickBot="1">
      <c r="A11" s="47"/>
      <c r="B11" s="56"/>
      <c r="C11" s="272"/>
      <c r="D11" s="279"/>
      <c r="E11" s="274"/>
      <c r="F11" s="272"/>
      <c r="G11" s="272"/>
      <c r="H11" s="275"/>
      <c r="I11" s="279"/>
      <c r="J11" s="280"/>
      <c r="K11" s="84"/>
      <c r="L11" s="84"/>
      <c r="M11" s="84"/>
      <c r="N11" s="84"/>
      <c r="O11" s="84"/>
      <c r="P11" s="84"/>
      <c r="Q11" s="84"/>
      <c r="R11" s="84"/>
      <c r="S11" s="84"/>
      <c r="T11" s="190"/>
      <c r="U11" s="191"/>
      <c r="V11" s="192"/>
      <c r="W11" s="79"/>
      <c r="X11" s="79"/>
      <c r="Y11" s="79"/>
      <c r="Z11" s="79"/>
      <c r="AA11" s="79"/>
      <c r="AB11" s="79"/>
      <c r="AC11" s="79"/>
      <c r="AD11" s="79"/>
      <c r="AE11" s="23"/>
      <c r="AF11" s="22" t="str">
        <f>A47</f>
        <v>P2</v>
      </c>
      <c r="AG11" s="22" t="str">
        <f>J47</f>
        <v>糙米飯</v>
      </c>
      <c r="AH11" s="22" t="str">
        <f>J48&amp;" "&amp;J49&amp;" "&amp;J50&amp;" "&amp;J51&amp;" "&amp;J52&amp;" "&amp;J53</f>
        <v xml:space="preserve">米 糙米    </v>
      </c>
      <c r="AI11" s="22" t="str">
        <f>L47</f>
        <v>泡菜油腐</v>
      </c>
      <c r="AJ11" s="22" t="str">
        <f>L48&amp;" "&amp;L49&amp;" "&amp;L50&amp;" "&amp;L51&amp;" "&amp;L52&amp;" "&amp;L53</f>
        <v xml:space="preserve">油腐 韓式泡菜 結球白菜 薑  </v>
      </c>
      <c r="AK11" s="22" t="str">
        <f>N47</f>
        <v>炒年糕</v>
      </c>
      <c r="AL11" s="22" t="str">
        <f>N48&amp;" "&amp;N49&amp;" "&amp;N50&amp;" "&amp;N51&amp;" "&amp;N52&amp;" "&amp;N53</f>
        <v xml:space="preserve">年糕 高麗菜 素肉 胡蘿蔔 大蒜 </v>
      </c>
      <c r="AM11" s="22" t="e">
        <f>#REF!</f>
        <v>#REF!</v>
      </c>
      <c r="AN11" s="22" t="e">
        <f>#REF!&amp;" "&amp;#REF!&amp;" "&amp;#REF!&amp;" "&amp;#REF!&amp;" "&amp;#REF!&amp;" "&amp;#REF!</f>
        <v>#REF!</v>
      </c>
      <c r="AO11" s="23" t="str">
        <f>P47</f>
        <v>時蔬</v>
      </c>
      <c r="AP11" s="22" t="str">
        <f>P48&amp;" "&amp;P49&amp;" "&amp;P50&amp;" "&amp;P51&amp;" "&amp;P52&amp;" "&amp;P53</f>
        <v xml:space="preserve">蔬菜 薑    </v>
      </c>
      <c r="AQ11" s="23" t="str">
        <f>R47</f>
        <v>金針湯</v>
      </c>
      <c r="AR11" s="22" t="str">
        <f>R48&amp;" "&amp;R49&amp;" "&amp;R50&amp;" "&amp;R51&amp;" "&amp;R52&amp;" "&amp;R53</f>
        <v xml:space="preserve">金針菜乾 榨菜 薑 素羊肉  </v>
      </c>
      <c r="AS11" s="23" t="str">
        <f t="shared" ref="AS11:AT11" si="13">T47</f>
        <v>點心</v>
      </c>
      <c r="AT11" s="23">
        <f t="shared" si="13"/>
        <v>0</v>
      </c>
      <c r="AU11" s="390">
        <f>C47</f>
        <v>5</v>
      </c>
      <c r="AV11" s="390">
        <f t="shared" ref="AV11:BA11" si="14">D47</f>
        <v>1.9855303030303031</v>
      </c>
      <c r="AW11" s="390">
        <f t="shared" si="14"/>
        <v>1.8650000000000002</v>
      </c>
      <c r="AX11" s="390">
        <f t="shared" si="14"/>
        <v>0</v>
      </c>
      <c r="AY11" s="390">
        <f t="shared" si="14"/>
        <v>0</v>
      </c>
      <c r="AZ11" s="390">
        <f t="shared" si="14"/>
        <v>2.106060606060606</v>
      </c>
      <c r="BA11" s="390">
        <f t="shared" si="14"/>
        <v>643.9284090909091</v>
      </c>
    </row>
    <row r="12" spans="1:53" ht="15.75" customHeight="1" thickBot="1">
      <c r="A12" s="271" t="s">
        <v>208</v>
      </c>
      <c r="B12" s="241" t="s">
        <v>465</v>
      </c>
      <c r="C12" s="272">
        <v>5</v>
      </c>
      <c r="D12" s="273">
        <v>1.9818852813852814</v>
      </c>
      <c r="E12" s="274">
        <v>1.8010000000000002</v>
      </c>
      <c r="F12" s="272">
        <v>0</v>
      </c>
      <c r="G12" s="272">
        <v>0</v>
      </c>
      <c r="H12" s="275">
        <v>2.1627705627705627</v>
      </c>
      <c r="I12" s="273">
        <v>646.41762987012987</v>
      </c>
      <c r="J12" s="469" t="s">
        <v>157</v>
      </c>
      <c r="K12" s="467"/>
      <c r="L12" s="469" t="s">
        <v>313</v>
      </c>
      <c r="M12" s="467"/>
      <c r="N12" s="469" t="s">
        <v>314</v>
      </c>
      <c r="O12" s="467"/>
      <c r="P12" s="469" t="s">
        <v>143</v>
      </c>
      <c r="Q12" s="467"/>
      <c r="R12" s="410" t="s">
        <v>37</v>
      </c>
      <c r="S12" s="411"/>
      <c r="T12" s="178" t="s">
        <v>28</v>
      </c>
      <c r="U12" s="179"/>
      <c r="V12" s="180"/>
      <c r="W12" s="22" t="str">
        <f>J12</f>
        <v>糙米飯</v>
      </c>
      <c r="X12" s="22" t="str">
        <f>L12</f>
        <v>香滷麵輪</v>
      </c>
      <c r="Y12" s="22" t="str">
        <f>N12</f>
        <v>白菜滷</v>
      </c>
      <c r="Z12" s="22" t="e">
        <f>#REF!</f>
        <v>#REF!</v>
      </c>
      <c r="AA12" s="22" t="str">
        <f>P12</f>
        <v>時蔬</v>
      </c>
      <c r="AB12" s="22" t="str">
        <f>R12</f>
        <v>味噌湯</v>
      </c>
      <c r="AC12" s="22" t="str">
        <f t="shared" ref="AC12:AD12" si="15">T12</f>
        <v>點心</v>
      </c>
      <c r="AD12" s="22">
        <f t="shared" si="15"/>
        <v>0</v>
      </c>
      <c r="AE12" s="23"/>
      <c r="AF12" s="22" t="str">
        <f>A54</f>
        <v>P3</v>
      </c>
      <c r="AG12" s="22" t="str">
        <f>J54</f>
        <v>拌麵特餐</v>
      </c>
      <c r="AH12" s="22" t="str">
        <f>J55&amp;" "&amp;J56&amp;" "&amp;J57&amp;" "&amp;J58&amp;" "&amp;J59&amp;" "&amp;J60</f>
        <v xml:space="preserve">麵條     </v>
      </c>
      <c r="AI12" s="22" t="str">
        <f>L54</f>
        <v>香菇絞若</v>
      </c>
      <c r="AJ12" s="22" t="str">
        <f>L55&amp;" "&amp;L56&amp;" "&amp;L57&amp;" "&amp;L58&amp;" "&amp;L59&amp;" "&amp;L60</f>
        <v xml:space="preserve">豆干 冬瓜 乾香菇 薑  </v>
      </c>
      <c r="AK12" s="22" t="str">
        <f>N54</f>
        <v>拌麵配料</v>
      </c>
      <c r="AL12" s="22" t="str">
        <f>N55&amp;" "&amp;N56&amp;" "&amp;N57&amp;" "&amp;N58&amp;" "&amp;N59&amp;" "&amp;N60</f>
        <v xml:space="preserve">素絞肉 甘藍 胡蘿蔔 薑  </v>
      </c>
      <c r="AM12" s="22" t="e">
        <f>#REF!</f>
        <v>#REF!</v>
      </c>
      <c r="AN12" s="22" t="e">
        <f>#REF!&amp;" "&amp;#REF!&amp;" "&amp;#REF!&amp;" "&amp;#REF!&amp;" "&amp;#REF!&amp;" "&amp;#REF!</f>
        <v>#REF!</v>
      </c>
      <c r="AO12" s="23" t="str">
        <f>P54</f>
        <v>時蔬</v>
      </c>
      <c r="AP12" s="22" t="str">
        <f>P55&amp;" "&amp;P56&amp;" "&amp;P57&amp;" "&amp;P58&amp;" "&amp;P59&amp;" "&amp;P60</f>
        <v xml:space="preserve">蔬菜 薑    </v>
      </c>
      <c r="AQ12" s="23" t="str">
        <f>R54</f>
        <v>三絲羹湯</v>
      </c>
      <c r="AR12" s="22" t="str">
        <f>R55&amp;" "&amp;R56&amp;" "&amp;R57&amp;" "&amp;R58&amp;" "&amp;R59&amp;" "&amp;R60</f>
        <v xml:space="preserve">雞蛋 脆筍 時蔬 乾木耳  </v>
      </c>
      <c r="AS12" s="23" t="str">
        <f t="shared" ref="AS12:AT12" si="16">T54</f>
        <v>點心</v>
      </c>
      <c r="AT12" s="23">
        <f t="shared" si="16"/>
        <v>0</v>
      </c>
      <c r="AU12" s="390">
        <f>C54</f>
        <v>5</v>
      </c>
      <c r="AV12" s="390">
        <f t="shared" ref="AV12:BA12" si="17">D54</f>
        <v>1.7902597402597402</v>
      </c>
      <c r="AW12" s="390">
        <f t="shared" si="17"/>
        <v>1.9</v>
      </c>
      <c r="AX12" s="390">
        <f t="shared" si="17"/>
        <v>0</v>
      </c>
      <c r="AY12" s="390">
        <f t="shared" si="17"/>
        <v>0</v>
      </c>
      <c r="AZ12" s="390">
        <f t="shared" si="17"/>
        <v>1.6805194805194805</v>
      </c>
      <c r="BA12" s="390">
        <f t="shared" si="17"/>
        <v>604.10064935064941</v>
      </c>
    </row>
    <row r="13" spans="1:53" ht="15" customHeight="1" thickBot="1">
      <c r="A13" s="44"/>
      <c r="B13" s="229"/>
      <c r="C13" s="272"/>
      <c r="D13" s="272"/>
      <c r="E13" s="274"/>
      <c r="F13" s="272"/>
      <c r="G13" s="272"/>
      <c r="H13" s="275"/>
      <c r="I13" s="273"/>
      <c r="J13" s="276" t="s">
        <v>144</v>
      </c>
      <c r="K13" s="59">
        <v>7</v>
      </c>
      <c r="L13" s="59" t="s">
        <v>169</v>
      </c>
      <c r="M13" s="59">
        <v>6</v>
      </c>
      <c r="N13" s="59" t="s">
        <v>203</v>
      </c>
      <c r="O13" s="59">
        <v>0.8</v>
      </c>
      <c r="P13" s="59" t="s">
        <v>148</v>
      </c>
      <c r="Q13" s="59">
        <v>7</v>
      </c>
      <c r="R13" s="45" t="s">
        <v>42</v>
      </c>
      <c r="S13" s="45">
        <v>0.4</v>
      </c>
      <c r="T13" s="184"/>
      <c r="U13" s="185"/>
      <c r="V13" s="186"/>
      <c r="W13" s="79"/>
      <c r="X13" s="79"/>
      <c r="Y13" s="79"/>
      <c r="Z13" s="79"/>
      <c r="AA13" s="79"/>
      <c r="AB13" s="79"/>
      <c r="AC13" s="79"/>
      <c r="AD13" s="79"/>
      <c r="AE13" s="23"/>
      <c r="AF13" s="22" t="str">
        <f>A61</f>
        <v>P4</v>
      </c>
      <c r="AG13" s="22" t="str">
        <f>J61</f>
        <v>糙米飯</v>
      </c>
      <c r="AH13" s="22" t="str">
        <f>J62&amp;" "&amp;J63&amp;" "&amp;J64&amp;" "&amp;J65&amp;" "&amp;J66&amp;" "&amp;J67</f>
        <v xml:space="preserve">米 糙米    </v>
      </c>
      <c r="AI13" s="22" t="str">
        <f>L61</f>
        <v>筍干麵輪</v>
      </c>
      <c r="AJ13" s="22" t="str">
        <f>L62&amp;" "&amp;L63&amp;" "&amp;L64&amp;" "&amp;L65&amp;" "&amp;L66&amp;" "&amp;L67</f>
        <v xml:space="preserve">麵輪 麻竹筍干 胡蘿蔔 薑  </v>
      </c>
      <c r="AK13" s="22" t="str">
        <f>N61</f>
        <v>鮮菇豆腐</v>
      </c>
      <c r="AL13" s="22" t="str">
        <f>N62&amp;" "&amp;N63&amp;" "&amp;N64&amp;" "&amp;N65&amp;" "&amp;N66&amp;" "&amp;N67</f>
        <v xml:space="preserve">豆腐 金針菇 乾香菇 薑 胡蘿蔔 </v>
      </c>
      <c r="AM13" s="22" t="e">
        <f>#REF!</f>
        <v>#REF!</v>
      </c>
      <c r="AN13" s="22" t="e">
        <f>#REF!&amp;" "&amp;#REF!&amp;" "&amp;#REF!&amp;" "&amp;#REF!&amp;" "&amp;#REF!&amp;" "&amp;#REF!</f>
        <v>#REF!</v>
      </c>
      <c r="AO13" s="23" t="str">
        <f>P61</f>
        <v>時蔬</v>
      </c>
      <c r="AP13" s="22" t="str">
        <f>P62&amp;" "&amp;P63&amp;" "&amp;P64&amp;" "&amp;P65&amp;" "&amp;P66&amp;" "&amp;P67</f>
        <v xml:space="preserve">蔬菜 薑    </v>
      </c>
      <c r="AQ13" s="23" t="str">
        <f>R61</f>
        <v>冬瓜銀耳湯</v>
      </c>
      <c r="AR13" s="22" t="str">
        <f>R62&amp;" "&amp;R63&amp;" "&amp;R64&amp;" "&amp;R65&amp;" "&amp;R66&amp;" "&amp;R67</f>
        <v xml:space="preserve">冬瓜糖磚 乾銀耳 紅砂糖   </v>
      </c>
      <c r="AS13" s="23" t="str">
        <f t="shared" ref="AS13:AT13" si="18">T61</f>
        <v>點心</v>
      </c>
      <c r="AT13" s="23">
        <f t="shared" si="18"/>
        <v>0</v>
      </c>
      <c r="AU13" s="390">
        <f>C61</f>
        <v>5</v>
      </c>
      <c r="AV13" s="390">
        <f t="shared" ref="AV13:BA13" si="19">D61</f>
        <v>1.9597857142857145</v>
      </c>
      <c r="AW13" s="390">
        <f t="shared" si="19"/>
        <v>1.8660000000000001</v>
      </c>
      <c r="AX13" s="390">
        <f t="shared" si="19"/>
        <v>0</v>
      </c>
      <c r="AY13" s="390">
        <f t="shared" si="19"/>
        <v>0</v>
      </c>
      <c r="AZ13" s="390">
        <f t="shared" si="19"/>
        <v>2.0535714285714288</v>
      </c>
      <c r="BA13" s="390">
        <f t="shared" si="19"/>
        <v>638.85821428571421</v>
      </c>
    </row>
    <row r="14" spans="1:53" ht="15" customHeight="1">
      <c r="A14" s="44"/>
      <c r="B14" s="229"/>
      <c r="C14" s="272"/>
      <c r="D14" s="272"/>
      <c r="E14" s="274"/>
      <c r="F14" s="272"/>
      <c r="G14" s="272"/>
      <c r="H14" s="275"/>
      <c r="I14" s="273"/>
      <c r="J14" s="276" t="s">
        <v>160</v>
      </c>
      <c r="K14" s="59">
        <v>3</v>
      </c>
      <c r="L14" s="59" t="s">
        <v>94</v>
      </c>
      <c r="M14" s="59">
        <v>2</v>
      </c>
      <c r="N14" s="59" t="s">
        <v>162</v>
      </c>
      <c r="O14" s="59">
        <v>6.5</v>
      </c>
      <c r="P14" s="59" t="s">
        <v>153</v>
      </c>
      <c r="Q14" s="59">
        <v>0.05</v>
      </c>
      <c r="R14" s="45" t="s">
        <v>47</v>
      </c>
      <c r="S14" s="45">
        <v>1</v>
      </c>
      <c r="T14" s="187"/>
      <c r="U14" s="185"/>
      <c r="V14" s="186"/>
      <c r="W14" s="79"/>
      <c r="X14" s="79"/>
      <c r="Y14" s="79"/>
      <c r="Z14" s="79"/>
      <c r="AA14" s="79"/>
      <c r="AB14" s="79"/>
      <c r="AC14" s="79"/>
      <c r="AD14" s="79"/>
      <c r="AE14" s="23"/>
      <c r="AF14" s="22" t="str">
        <f>A68</f>
        <v>P5</v>
      </c>
      <c r="AG14" s="22" t="str">
        <f>J68</f>
        <v>紅藜飯</v>
      </c>
      <c r="AH14" s="22" t="str">
        <f>J69&amp;" "&amp;J70&amp;" "&amp;J71&amp;" "&amp;J72&amp;" "&amp;J73&amp;" "&amp;J74</f>
        <v xml:space="preserve">米 紅藜    </v>
      </c>
      <c r="AI14" s="22" t="str">
        <f>L68</f>
        <v>三杯麵腸</v>
      </c>
      <c r="AJ14" s="22" t="str">
        <f>L69&amp;" "&amp;L70&amp;" "&amp;L71&amp;" "&amp;L72&amp;" "&amp;L73&amp;" "&amp;L74</f>
        <v xml:space="preserve">麵腸 胡蘿蔔 九層塔 薑 杏鮑菇 </v>
      </c>
      <c r="AK14" s="22" t="str">
        <f>N68</f>
        <v>啵啵玉米</v>
      </c>
      <c r="AL14" s="22" t="str">
        <f>N69&amp;" "&amp;N70&amp;" "&amp;N71&amp;" "&amp;N72&amp;" "&amp;N73&amp;" "&amp;N74</f>
        <v xml:space="preserve">冷凍玉米粒 冷凍毛豆仁 胡蘿蔔 豆干  </v>
      </c>
      <c r="AM14" s="22" t="e">
        <f>#REF!</f>
        <v>#REF!</v>
      </c>
      <c r="AN14" s="22" t="e">
        <f>#REF!&amp;" "&amp;#REF!&amp;" "&amp;#REF!&amp;" "&amp;#REF!&amp;" "&amp;#REF!&amp;" "&amp;#REF!</f>
        <v>#REF!</v>
      </c>
      <c r="AO14" s="23" t="str">
        <f>P68</f>
        <v>時蔬</v>
      </c>
      <c r="AP14" s="22" t="str">
        <f>P69&amp;" "&amp;P70&amp;" "&amp;P71&amp;" "&amp;P72&amp;" "&amp;P73&amp;" "&amp;P74</f>
        <v xml:space="preserve">蔬菜 薑    </v>
      </c>
      <c r="AQ14" s="23" t="str">
        <f>R68</f>
        <v>時瓜湯</v>
      </c>
      <c r="AR14" s="22" t="str">
        <f>R69&amp;" "&amp;R70&amp;" "&amp;R71&amp;" "&amp;R72&amp;" "&amp;R73&amp;" "&amp;R74</f>
        <v xml:space="preserve">時瓜 薑 素羊肉   </v>
      </c>
      <c r="AS14" s="23" t="str">
        <f t="shared" ref="AS14:AT14" si="20">T68</f>
        <v>點心</v>
      </c>
      <c r="AT14" s="23">
        <f t="shared" si="20"/>
        <v>0</v>
      </c>
      <c r="AU14" s="390">
        <f>C68</f>
        <v>5.05</v>
      </c>
      <c r="AV14" s="390">
        <f t="shared" ref="AV14:BA14" si="21">D68</f>
        <v>1.852642857142857</v>
      </c>
      <c r="AW14" s="390">
        <f t="shared" si="21"/>
        <v>1.516</v>
      </c>
      <c r="AX14" s="390">
        <f t="shared" si="21"/>
        <v>0</v>
      </c>
      <c r="AY14" s="390">
        <f t="shared" si="21"/>
        <v>0</v>
      </c>
      <c r="AZ14" s="390">
        <f t="shared" si="21"/>
        <v>2.1892857142857141</v>
      </c>
      <c r="BA14" s="390">
        <f t="shared" si="21"/>
        <v>638.9653571428571</v>
      </c>
    </row>
    <row r="15" spans="1:53" ht="15" customHeight="1">
      <c r="A15" s="44"/>
      <c r="B15" s="229"/>
      <c r="C15" s="272"/>
      <c r="D15" s="272"/>
      <c r="E15" s="274"/>
      <c r="F15" s="272"/>
      <c r="G15" s="272"/>
      <c r="H15" s="275"/>
      <c r="I15" s="272"/>
      <c r="J15" s="276"/>
      <c r="K15" s="59"/>
      <c r="L15" s="59" t="s">
        <v>31</v>
      </c>
      <c r="M15" s="59">
        <v>0.5</v>
      </c>
      <c r="N15" s="320" t="s">
        <v>373</v>
      </c>
      <c r="O15" s="59">
        <v>1</v>
      </c>
      <c r="P15" s="59"/>
      <c r="Q15" s="59"/>
      <c r="R15" s="45" t="s">
        <v>50</v>
      </c>
      <c r="S15" s="45">
        <v>0.05</v>
      </c>
      <c r="T15" s="187"/>
      <c r="U15" s="185"/>
      <c r="V15" s="186"/>
      <c r="W15" s="79"/>
      <c r="X15" s="79"/>
      <c r="Y15" s="79"/>
      <c r="Z15" s="79"/>
      <c r="AA15" s="79"/>
      <c r="AB15" s="79"/>
      <c r="AC15" s="79"/>
      <c r="AD15" s="79"/>
      <c r="AE15" s="23"/>
      <c r="AF15" s="22" t="str">
        <f>A75</f>
        <v>Q1</v>
      </c>
      <c r="AG15" s="22" t="str">
        <f>J75</f>
        <v>白米飯</v>
      </c>
      <c r="AH15" s="22" t="str">
        <f>J76&amp;" "&amp;J77&amp;" "&amp;J78&amp;" "&amp;J79&amp;" "&amp;J80&amp;" "&amp;J81</f>
        <v xml:space="preserve">米     </v>
      </c>
      <c r="AI15" s="22" t="str">
        <f>L75</f>
        <v>甘藍若片</v>
      </c>
      <c r="AJ15" s="22" t="str">
        <f>L76&amp;" "&amp;L77&amp;" "&amp;L78&amp;" "&amp;L79&amp;" "&amp;L80&amp;" "&amp;L81</f>
        <v xml:space="preserve">素肉 甘藍 薑   </v>
      </c>
      <c r="AK15" s="22" t="str">
        <f>N75</f>
        <v>芹香豆干</v>
      </c>
      <c r="AL15" s="22" t="str">
        <f>N76&amp;" "&amp;N77&amp;" "&amp;N78&amp;" "&amp;N79&amp;" "&amp;N80&amp;" "&amp;N81</f>
        <v xml:space="preserve">豆干 芹菜 薑   </v>
      </c>
      <c r="AM15" s="22" t="e">
        <f>#REF!</f>
        <v>#REF!</v>
      </c>
      <c r="AN15" s="22" t="e">
        <f>#REF!&amp;" "&amp;#REF!&amp;" "&amp;#REF!&amp;" "&amp;#REF!&amp;" "&amp;#REF!&amp;" "&amp;#REF!</f>
        <v>#REF!</v>
      </c>
      <c r="AO15" s="23" t="str">
        <f>P75</f>
        <v>時蔬</v>
      </c>
      <c r="AP15" s="22" t="str">
        <f>P76&amp;" "&amp;P77&amp;" "&amp;P78&amp;" "&amp;P79&amp;" "&amp;P80&amp;" "&amp;P81</f>
        <v xml:space="preserve">蔬菜 薑    </v>
      </c>
      <c r="AQ15" s="23" t="str">
        <f>R75</f>
        <v>仙草湯</v>
      </c>
      <c r="AR15" s="22" t="str">
        <f>R76&amp;" "&amp;R77&amp;" "&amp;R78&amp;" "&amp;R79&amp;" "&amp;R80&amp;" "&amp;R81</f>
        <v xml:space="preserve">仙草干 素羊肉 紅棗 枸杞  </v>
      </c>
      <c r="AS15" s="23" t="str">
        <f t="shared" ref="AS15:AT15" si="22">T75</f>
        <v>點心</v>
      </c>
      <c r="AT15" s="23" t="str">
        <f t="shared" si="22"/>
        <v>有機豆奶</v>
      </c>
      <c r="AU15" s="390">
        <f>C75</f>
        <v>5</v>
      </c>
      <c r="AV15" s="390">
        <f t="shared" ref="AV15:BA15" si="23">D75</f>
        <v>1.9908333333333335</v>
      </c>
      <c r="AW15" s="390">
        <f t="shared" si="23"/>
        <v>1.5649999999999999</v>
      </c>
      <c r="AX15" s="390">
        <f t="shared" si="23"/>
        <v>0</v>
      </c>
      <c r="AY15" s="390">
        <f t="shared" si="23"/>
        <v>0</v>
      </c>
      <c r="AZ15" s="390">
        <f t="shared" si="23"/>
        <v>2.416666666666667</v>
      </c>
      <c r="BA15" s="390">
        <f t="shared" si="23"/>
        <v>659.96249999999998</v>
      </c>
    </row>
    <row r="16" spans="1:53" ht="15" customHeight="1">
      <c r="A16" s="44"/>
      <c r="B16" s="229"/>
      <c r="C16" s="272"/>
      <c r="D16" s="272"/>
      <c r="E16" s="274"/>
      <c r="F16" s="272"/>
      <c r="G16" s="272"/>
      <c r="H16" s="275"/>
      <c r="I16" s="272"/>
      <c r="J16" s="276"/>
      <c r="K16" s="59"/>
      <c r="L16" s="59"/>
      <c r="M16" s="59"/>
      <c r="N16" s="59" t="s">
        <v>161</v>
      </c>
      <c r="O16" s="59">
        <v>0.01</v>
      </c>
      <c r="P16" s="59"/>
      <c r="Q16" s="59"/>
      <c r="R16" s="45"/>
      <c r="S16" s="45"/>
      <c r="T16" s="187"/>
      <c r="U16" s="185"/>
      <c r="V16" s="186"/>
      <c r="W16" s="79"/>
      <c r="X16" s="79"/>
      <c r="Y16" s="79"/>
      <c r="Z16" s="79"/>
      <c r="AA16" s="79"/>
      <c r="AB16" s="79"/>
      <c r="AC16" s="79"/>
      <c r="AD16" s="79"/>
      <c r="AE16" s="23"/>
      <c r="AF16" s="22" t="str">
        <f>A82</f>
        <v>Q2</v>
      </c>
      <c r="AG16" s="22" t="str">
        <f>J82</f>
        <v>糙米飯</v>
      </c>
      <c r="AH16" s="22" t="str">
        <f>J83&amp;" "&amp;J84&amp;" "&amp;J85&amp;" "&amp;J86&amp;" "&amp;J87&amp;" "&amp;J88</f>
        <v xml:space="preserve">米 糙米    </v>
      </c>
      <c r="AI16" s="22" t="str">
        <f>L82</f>
        <v>瓜仔麵腸</v>
      </c>
      <c r="AJ16" s="22" t="str">
        <f>L83&amp;" "&amp;L84&amp;" "&amp;L85&amp;" "&amp;L86&amp;" "&amp;L87&amp;" "&amp;L88</f>
        <v xml:space="preserve">麵腸 醃漬花胡瓜 胡蘿蔔 薑  </v>
      </c>
      <c r="AK16" s="22" t="str">
        <f>N82</f>
        <v>沙茶凍腐</v>
      </c>
      <c r="AL16" s="22" t="str">
        <f>N83&amp;" "&amp;N84&amp;" "&amp;N85&amp;" "&amp;N86&amp;" "&amp;N87&amp;" "&amp;N88</f>
        <v xml:space="preserve">凍豆腐 白蘿蔔 胡蘿蔔 薑 沙茶醬 </v>
      </c>
      <c r="AM16" s="22" t="e">
        <f>#REF!</f>
        <v>#REF!</v>
      </c>
      <c r="AN16" s="22" t="e">
        <f>#REF!&amp;" "&amp;#REF!&amp;" "&amp;#REF!&amp;" "&amp;#REF!&amp;" "&amp;#REF!&amp;" "&amp;#REF!</f>
        <v>#REF!</v>
      </c>
      <c r="AO16" s="23" t="str">
        <f>P82</f>
        <v>時蔬</v>
      </c>
      <c r="AP16" s="22" t="str">
        <f>P83&amp;" "&amp;P84&amp;" "&amp;P85&amp;" "&amp;P86&amp;" "&amp;P87&amp;" "&amp;P88</f>
        <v xml:space="preserve">蔬菜 薑    </v>
      </c>
      <c r="AQ16" s="23" t="str">
        <f>R82</f>
        <v>紫菜蛋花湯</v>
      </c>
      <c r="AR16" s="22" t="str">
        <f>R83&amp;" "&amp;R84&amp;" "&amp;R85&amp;" "&amp;R86&amp;" "&amp;R87&amp;" "&amp;R88</f>
        <v xml:space="preserve">紫菜 雞蛋 薑   </v>
      </c>
      <c r="AS16" s="23" t="str">
        <f t="shared" ref="AS16:AT16" si="24">T82</f>
        <v>點心</v>
      </c>
      <c r="AT16" s="23">
        <f t="shared" si="24"/>
        <v>0</v>
      </c>
      <c r="AU16" s="390">
        <f>C82</f>
        <v>5</v>
      </c>
      <c r="AV16" s="390">
        <f t="shared" ref="AV16:BA16" si="25">D82</f>
        <v>1.8396428571428571</v>
      </c>
      <c r="AW16" s="390">
        <f t="shared" si="25"/>
        <v>1.4650000000000001</v>
      </c>
      <c r="AX16" s="390">
        <f t="shared" si="25"/>
        <v>0</v>
      </c>
      <c r="AY16" s="390">
        <f t="shared" si="25"/>
        <v>0</v>
      </c>
      <c r="AZ16" s="390">
        <f t="shared" si="25"/>
        <v>2.2142857142857144</v>
      </c>
      <c r="BA16" s="390">
        <f t="shared" si="25"/>
        <v>635.4803571428572</v>
      </c>
    </row>
    <row r="17" spans="1:53" ht="15" customHeight="1">
      <c r="A17" s="44"/>
      <c r="B17" s="229"/>
      <c r="C17" s="272"/>
      <c r="D17" s="272"/>
      <c r="E17" s="274"/>
      <c r="F17" s="272"/>
      <c r="G17" s="272"/>
      <c r="H17" s="275"/>
      <c r="I17" s="272"/>
      <c r="J17" s="276"/>
      <c r="K17" s="59"/>
      <c r="L17" s="59"/>
      <c r="M17" s="59"/>
      <c r="N17" s="59" t="s">
        <v>79</v>
      </c>
      <c r="O17" s="59">
        <v>0.5</v>
      </c>
      <c r="P17" s="59"/>
      <c r="Q17" s="59"/>
      <c r="R17" s="45"/>
      <c r="S17" s="45"/>
      <c r="T17" s="187"/>
      <c r="U17" s="185"/>
      <c r="V17" s="186"/>
      <c r="W17" s="79"/>
      <c r="X17" s="79"/>
      <c r="Y17" s="79"/>
      <c r="Z17" s="79"/>
      <c r="AA17" s="79"/>
      <c r="AB17" s="79"/>
      <c r="AC17" s="79"/>
      <c r="AD17" s="79"/>
      <c r="AE17" s="23"/>
      <c r="AF17" s="22" t="str">
        <f>A89</f>
        <v>Q3</v>
      </c>
      <c r="AG17" s="22" t="str">
        <f>J89</f>
        <v>炊飯特餐</v>
      </c>
      <c r="AH17" s="22" t="str">
        <f>J90&amp;" "&amp;J91&amp;" "&amp;J92&amp;" "&amp;J93&amp;" "&amp;J94&amp;" "&amp;J95</f>
        <v xml:space="preserve">米 糙米 紅藜   </v>
      </c>
      <c r="AI17" s="22" t="str">
        <f>L89</f>
        <v>酥炸豆包</v>
      </c>
      <c r="AJ17" s="22" t="str">
        <f>L90&amp;" "&amp;L91&amp;" "&amp;L92&amp;" "&amp;L93&amp;" "&amp;L94&amp;" "&amp;L95</f>
        <v xml:space="preserve">豆包     </v>
      </c>
      <c r="AK17" s="22" t="str">
        <f>N89</f>
        <v>炊飯配料</v>
      </c>
      <c r="AL17" s="22" t="str">
        <f>N90&amp;" "&amp;N91&amp;" "&amp;N92&amp;" "&amp;N93&amp;" "&amp;N94&amp;" "&amp;N95</f>
        <v xml:space="preserve">冷凍毛豆仁 鴻喜菇 胡蘿蔔 冷凍玉米粒  </v>
      </c>
      <c r="AM17" s="22" t="e">
        <f>#REF!</f>
        <v>#REF!</v>
      </c>
      <c r="AN17" s="22" t="e">
        <f>#REF!&amp;" "&amp;#REF!&amp;" "&amp;#REF!&amp;" "&amp;#REF!&amp;" "&amp;#REF!&amp;" "&amp;#REF!</f>
        <v>#REF!</v>
      </c>
      <c r="AO17" s="23" t="str">
        <f>P89</f>
        <v>時蔬</v>
      </c>
      <c r="AP17" s="22" t="str">
        <f>P90&amp;" "&amp;P91&amp;" "&amp;P92&amp;" "&amp;P93&amp;" "&amp;P94&amp;" "&amp;P95</f>
        <v xml:space="preserve">蔬菜 薑    </v>
      </c>
      <c r="AQ17" s="23" t="str">
        <f>R89</f>
        <v>蘿蔔湯</v>
      </c>
      <c r="AR17" s="22" t="str">
        <f>R90&amp;" "&amp;R91&amp;" "&amp;R92&amp;" "&amp;R93&amp;" "&amp;R94&amp;" "&amp;R95</f>
        <v xml:space="preserve">素羊肉 芹菜 白蘿蔔 胡蘿蔔  </v>
      </c>
      <c r="AS17" s="23" t="str">
        <f t="shared" ref="AS17:AT17" si="26">T89</f>
        <v>點心</v>
      </c>
      <c r="AT17" s="23">
        <f t="shared" si="26"/>
        <v>0</v>
      </c>
      <c r="AU17" s="390">
        <f>C89</f>
        <v>5.0823529411764703</v>
      </c>
      <c r="AV17" s="390">
        <f t="shared" ref="AV17:BA17" si="27">D89</f>
        <v>1.905</v>
      </c>
      <c r="AW17" s="390">
        <f t="shared" si="27"/>
        <v>1.4100000000000001</v>
      </c>
      <c r="AX17" s="390">
        <f t="shared" si="27"/>
        <v>0</v>
      </c>
      <c r="AY17" s="390">
        <f t="shared" si="27"/>
        <v>0</v>
      </c>
      <c r="AZ17" s="390">
        <f t="shared" si="27"/>
        <v>2.4</v>
      </c>
      <c r="BA17" s="390">
        <f t="shared" si="27"/>
        <v>656.73970588235295</v>
      </c>
    </row>
    <row r="18" spans="1:53" ht="15" customHeight="1" thickBot="1">
      <c r="A18" s="47"/>
      <c r="B18" s="56"/>
      <c r="C18" s="272"/>
      <c r="D18" s="279"/>
      <c r="E18" s="274"/>
      <c r="F18" s="272"/>
      <c r="G18" s="272"/>
      <c r="H18" s="275"/>
      <c r="I18" s="279"/>
      <c r="J18" s="281"/>
      <c r="K18" s="85"/>
      <c r="L18" s="85"/>
      <c r="M18" s="85"/>
      <c r="N18" s="85" t="s">
        <v>153</v>
      </c>
      <c r="O18" s="85">
        <v>0.05</v>
      </c>
      <c r="P18" s="85"/>
      <c r="Q18" s="85"/>
      <c r="R18" s="240"/>
      <c r="S18" s="240"/>
      <c r="T18" s="190"/>
      <c r="U18" s="191"/>
      <c r="V18" s="192"/>
      <c r="W18" s="79"/>
      <c r="X18" s="79"/>
      <c r="Y18" s="79"/>
      <c r="Z18" s="79"/>
      <c r="AA18" s="79"/>
      <c r="AB18" s="79"/>
      <c r="AC18" s="79"/>
      <c r="AD18" s="79"/>
      <c r="AE18" s="23"/>
      <c r="AF18" s="22" t="str">
        <f>A96</f>
        <v>Q4</v>
      </c>
      <c r="AG18" s="22" t="str">
        <f>J96</f>
        <v>糙米飯</v>
      </c>
      <c r="AH18" s="22" t="str">
        <f>J97&amp;" "&amp;J98&amp;" "&amp;J99&amp;" "&amp;J100&amp;" "&amp;J101&amp;" "&amp;J102</f>
        <v xml:space="preserve">米 糙米    </v>
      </c>
      <c r="AI18" s="22" t="str">
        <f>L96</f>
        <v>味噌素若</v>
      </c>
      <c r="AJ18" s="22" t="str">
        <f>L97&amp;" "&amp;L98&amp;" "&amp;L99&amp;" "&amp;L100&amp;" "&amp;L101&amp;" "&amp;L102</f>
        <v>素肉 洋蔥 胡蘿蔔 青椒 芝麻(熟) 味噌</v>
      </c>
      <c r="AK18" s="22" t="str">
        <f>N96</f>
        <v>豆包豆芽</v>
      </c>
      <c r="AL18" s="22" t="str">
        <f>N97&amp;" "&amp;N98&amp;" "&amp;N99&amp;" "&amp;N100&amp;" "&amp;N101&amp;" "&amp;N102</f>
        <v xml:space="preserve">豆包 綠豆芽 乾木耳 薑  </v>
      </c>
      <c r="AM18" s="22" t="e">
        <f>#REF!</f>
        <v>#REF!</v>
      </c>
      <c r="AN18" s="22" t="e">
        <f>#REF!&amp;" "&amp;#REF!&amp;" "&amp;#REF!&amp;" "&amp;#REF!&amp;" "&amp;#REF!&amp;" "&amp;#REF!</f>
        <v>#REF!</v>
      </c>
      <c r="AO18" s="23" t="str">
        <f>P96</f>
        <v>時蔬</v>
      </c>
      <c r="AP18" s="22" t="str">
        <f>P97&amp;" "&amp;P98&amp;" "&amp;P99&amp;" "&amp;P100&amp;" "&amp;P101&amp;" "&amp;P102</f>
        <v xml:space="preserve">蔬菜 薑    </v>
      </c>
      <c r="AQ18" s="23" t="str">
        <f>R96</f>
        <v>綠豆西谷米</v>
      </c>
      <c r="AR18" s="22" t="str">
        <f>R97&amp;" "&amp;R98&amp;" "&amp;R99&amp;" "&amp;R100&amp;" "&amp;R101&amp;" "&amp;R102</f>
        <v xml:space="preserve">綠豆 二砂糖 西谷米   </v>
      </c>
      <c r="AS18" s="23" t="str">
        <f t="shared" ref="AS18:AT18" si="28">T96</f>
        <v>點心</v>
      </c>
      <c r="AT18" s="23">
        <f t="shared" si="28"/>
        <v>0</v>
      </c>
      <c r="AU18" s="390">
        <f>C96</f>
        <v>6.0666666666666664</v>
      </c>
      <c r="AV18" s="390">
        <f t="shared" ref="AV18:BA18" si="29">D96</f>
        <v>1.8055000000000001</v>
      </c>
      <c r="AW18" s="390">
        <f t="shared" si="29"/>
        <v>1.6110000000000002</v>
      </c>
      <c r="AX18" s="390">
        <f t="shared" si="29"/>
        <v>0</v>
      </c>
      <c r="AY18" s="390">
        <f t="shared" si="29"/>
        <v>0</v>
      </c>
      <c r="AZ18" s="390">
        <f t="shared" si="29"/>
        <v>2</v>
      </c>
      <c r="BA18" s="390">
        <f t="shared" si="29"/>
        <v>696.18916666666667</v>
      </c>
    </row>
    <row r="19" spans="1:53" ht="16.5" customHeight="1" thickBot="1">
      <c r="A19" s="282" t="s">
        <v>209</v>
      </c>
      <c r="B19" s="241" t="s">
        <v>465</v>
      </c>
      <c r="C19" s="273">
        <v>5</v>
      </c>
      <c r="D19" s="273">
        <v>2.1525974025974026</v>
      </c>
      <c r="E19" s="283">
        <v>1.5</v>
      </c>
      <c r="F19" s="273">
        <v>0</v>
      </c>
      <c r="G19" s="273">
        <v>0</v>
      </c>
      <c r="H19" s="284">
        <v>2.8051948051948052</v>
      </c>
      <c r="I19" s="273">
        <v>694.75649350649348</v>
      </c>
      <c r="J19" s="46" t="s">
        <v>283</v>
      </c>
      <c r="K19" s="293"/>
      <c r="L19" s="260" t="s">
        <v>344</v>
      </c>
      <c r="M19" s="294"/>
      <c r="N19" s="260" t="s">
        <v>285</v>
      </c>
      <c r="O19" s="294"/>
      <c r="P19" s="260" t="s">
        <v>143</v>
      </c>
      <c r="Q19" s="293"/>
      <c r="R19" s="479" t="s">
        <v>345</v>
      </c>
      <c r="S19" s="480"/>
      <c r="T19" s="178" t="s">
        <v>28</v>
      </c>
      <c r="U19" s="179"/>
      <c r="V19" s="180"/>
      <c r="W19" s="22" t="str">
        <f>J19</f>
        <v>刈包特餐</v>
      </c>
      <c r="X19" s="22" t="str">
        <f>L19</f>
        <v>香滷素排</v>
      </c>
      <c r="Y19" s="22" t="e">
        <f>#REF!</f>
        <v>#REF!</v>
      </c>
      <c r="Z19" s="22" t="e">
        <f>#REF!</f>
        <v>#REF!</v>
      </c>
      <c r="AA19" s="22" t="str">
        <f>P19</f>
        <v>時蔬</v>
      </c>
      <c r="AB19" s="22" t="str">
        <f>R19</f>
        <v>糙米粥</v>
      </c>
      <c r="AC19" s="22" t="str">
        <f t="shared" ref="AC19:AD19" si="30">T19</f>
        <v>點心</v>
      </c>
      <c r="AD19" s="22">
        <f t="shared" si="30"/>
        <v>0</v>
      </c>
      <c r="AE19" s="23"/>
      <c r="AF19" s="22" t="str">
        <f>A103</f>
        <v>Q5</v>
      </c>
      <c r="AG19" s="22" t="str">
        <f>J103</f>
        <v>小米飯</v>
      </c>
      <c r="AH19" s="22" t="str">
        <f>J104&amp;" "&amp;J105&amp;" "&amp;J106&amp;" "&amp;J107&amp;" "&amp;J108&amp;" "&amp;J109</f>
        <v xml:space="preserve">米 小米    </v>
      </c>
      <c r="AI19" s="22" t="str">
        <f>L103</f>
        <v>打拋干丁</v>
      </c>
      <c r="AJ19" s="22" t="str">
        <f>L104&amp;" "&amp;L105&amp;" "&amp;L106&amp;" "&amp;L107&amp;" "&amp;L108&amp;" "&amp;L109</f>
        <v xml:space="preserve">豆干 刈薯 九層塔 素絞肉  </v>
      </c>
      <c r="AK19" s="22" t="str">
        <f>N103</f>
        <v>蛋香季豆</v>
      </c>
      <c r="AL19" s="22" t="str">
        <f>N104&amp;" "&amp;N105&amp;" "&amp;N106&amp;" "&amp;N107&amp;" "&amp;N108&amp;" "&amp;N109</f>
        <v xml:space="preserve">雞蛋 冷凍菜豆(莢) 胡蘿蔔 薑  </v>
      </c>
      <c r="AM19" s="22" t="e">
        <f>#REF!</f>
        <v>#REF!</v>
      </c>
      <c r="AN19" s="22" t="e">
        <f>#REF!&amp;" "&amp;#REF!&amp;" "&amp;#REF!&amp;" "&amp;#REF!&amp;" "&amp;#REF!&amp;" "&amp;#REF!</f>
        <v>#REF!</v>
      </c>
      <c r="AO19" s="23" t="str">
        <f>P103</f>
        <v>時蔬</v>
      </c>
      <c r="AP19" s="22" t="str">
        <f>P104&amp;" "&amp;P105&amp;" "&amp;P106&amp;" "&amp;P107&amp;" "&amp;P108&amp;" "&amp;P109</f>
        <v xml:space="preserve">蔬菜 薑    </v>
      </c>
      <c r="AQ19" s="23" t="str">
        <f>R103</f>
        <v>鹹湯圓</v>
      </c>
      <c r="AR19" s="22" t="str">
        <f>R104&amp;" "&amp;R105&amp;" "&amp;R106&amp;" "&amp;R107&amp;" "&amp;R108&amp;" "&amp;R109</f>
        <v xml:space="preserve">湯圓 時蔬 乾香菇   </v>
      </c>
      <c r="AS19" s="23" t="str">
        <f t="shared" ref="AS19:AT19" si="31">T103</f>
        <v>點心</v>
      </c>
      <c r="AT19" s="23">
        <f t="shared" si="31"/>
        <v>0</v>
      </c>
      <c r="AU19" s="390">
        <f>C103</f>
        <v>5.7</v>
      </c>
      <c r="AV19" s="390">
        <f t="shared" ref="AV19:BA19" si="32">D103</f>
        <v>2.026409090909091</v>
      </c>
      <c r="AW19" s="390">
        <f t="shared" si="32"/>
        <v>1.8710000000000004</v>
      </c>
      <c r="AX19" s="390">
        <f t="shared" si="32"/>
        <v>0</v>
      </c>
      <c r="AY19" s="390">
        <f t="shared" si="32"/>
        <v>0</v>
      </c>
      <c r="AZ19" s="390">
        <f t="shared" si="32"/>
        <v>2.1818181818181817</v>
      </c>
      <c r="BA19" s="390">
        <f t="shared" si="32"/>
        <v>700.59977272727269</v>
      </c>
    </row>
    <row r="20" spans="1:53" ht="15" customHeight="1" thickBot="1">
      <c r="A20" s="44"/>
      <c r="B20" s="229"/>
      <c r="C20" s="272"/>
      <c r="D20" s="272"/>
      <c r="E20" s="274"/>
      <c r="F20" s="272"/>
      <c r="G20" s="272"/>
      <c r="H20" s="275"/>
      <c r="I20" s="273"/>
      <c r="J20" s="263" t="s">
        <v>288</v>
      </c>
      <c r="K20" s="262">
        <v>6</v>
      </c>
      <c r="L20" s="262" t="s">
        <v>334</v>
      </c>
      <c r="M20" s="262">
        <v>6</v>
      </c>
      <c r="N20" s="262" t="s">
        <v>145</v>
      </c>
      <c r="O20" s="262">
        <v>3</v>
      </c>
      <c r="P20" s="262" t="s">
        <v>148</v>
      </c>
      <c r="Q20" s="262">
        <v>7</v>
      </c>
      <c r="R20" s="263" t="s">
        <v>158</v>
      </c>
      <c r="S20" s="262">
        <v>0.5</v>
      </c>
      <c r="T20" s="184"/>
      <c r="U20" s="185"/>
      <c r="V20" s="186"/>
      <c r="W20" s="79"/>
      <c r="X20" s="79"/>
      <c r="Y20" s="79"/>
      <c r="Z20" s="79"/>
      <c r="AA20" s="79"/>
      <c r="AB20" s="79"/>
      <c r="AC20" s="79"/>
      <c r="AD20" s="79"/>
      <c r="AE20" s="23"/>
      <c r="AF20" s="22" t="str">
        <f>A110</f>
        <v>R1</v>
      </c>
      <c r="AG20" s="22" t="str">
        <f>J110</f>
        <v>白米飯</v>
      </c>
      <c r="AH20" s="22" t="str">
        <f>J111&amp;" "&amp;J112&amp;" "&amp;J113&amp;" "&amp;J114&amp;" "&amp;J115&amp;" "&amp;J116</f>
        <v xml:space="preserve">米     </v>
      </c>
      <c r="AI20" s="22" t="str">
        <f>L110</f>
        <v>麻油凍腐</v>
      </c>
      <c r="AJ20" s="22" t="str">
        <f>L111&amp;" "&amp;L112&amp;" "&amp;L113&amp;" "&amp;L114&amp;" "&amp;L115&amp;" "&amp;L116</f>
        <v xml:space="preserve">凍豆腐 鮮菇 枸杞 素肉  </v>
      </c>
      <c r="AK20" s="22" t="str">
        <f>N110</f>
        <v>蛋香紅仁</v>
      </c>
      <c r="AL20" s="22" t="str">
        <f>N111&amp;" "&amp;N112&amp;" "&amp;N113&amp;" "&amp;N114&amp;" "&amp;N115&amp;" "&amp;N116</f>
        <v xml:space="preserve">雞蛋 胡蘿蔔 薑   </v>
      </c>
      <c r="AM20" s="22" t="e">
        <f>#REF!</f>
        <v>#REF!</v>
      </c>
      <c r="AN20" s="22" t="e">
        <f>#REF!&amp;" "&amp;#REF!&amp;" "&amp;#REF!&amp;" "&amp;#REF!&amp;" "&amp;#REF!&amp;" "&amp;#REF!</f>
        <v>#REF!</v>
      </c>
      <c r="AO20" s="23" t="str">
        <f>P110</f>
        <v>時蔬</v>
      </c>
      <c r="AP20" s="22" t="str">
        <f>P111&amp;" "&amp;P112&amp;" "&amp;P113&amp;" "&amp;P114&amp;" "&amp;P115&amp;" "&amp;P116</f>
        <v xml:space="preserve">蔬菜 薑    </v>
      </c>
      <c r="AQ20" s="23" t="str">
        <f>R110</f>
        <v>味噌湯</v>
      </c>
      <c r="AR20" s="22" t="str">
        <f>R111&amp;" "&amp;R112&amp;" "&amp;R113&amp;" "&amp;R114&amp;" "&amp;R115&amp;" "&amp;R116</f>
        <v xml:space="preserve">時蔬 味噌 薑 柴魚片  </v>
      </c>
      <c r="AS20" s="23" t="str">
        <f t="shared" ref="AS20:AT20" si="33">T110</f>
        <v>點心</v>
      </c>
      <c r="AT20" s="23">
        <f t="shared" si="33"/>
        <v>0</v>
      </c>
      <c r="AU20" s="390">
        <f>C110</f>
        <v>5.2222222222222223</v>
      </c>
      <c r="AV20" s="390">
        <f t="shared" ref="AV20:BA20" si="34">D110</f>
        <v>1.934818181818182</v>
      </c>
      <c r="AW20" s="390">
        <f t="shared" si="34"/>
        <v>1.6310000000000002</v>
      </c>
      <c r="AX20" s="390">
        <f t="shared" si="34"/>
        <v>0</v>
      </c>
      <c r="AY20" s="390">
        <f t="shared" si="34"/>
        <v>0</v>
      </c>
      <c r="AZ20" s="390">
        <f t="shared" si="34"/>
        <v>2.2386363636363638</v>
      </c>
      <c r="BA20" s="390">
        <f t="shared" si="34"/>
        <v>661.29510101010101</v>
      </c>
    </row>
    <row r="21" spans="1:53" ht="15" customHeight="1">
      <c r="A21" s="44"/>
      <c r="B21" s="229"/>
      <c r="C21" s="272"/>
      <c r="D21" s="272"/>
      <c r="E21" s="274"/>
      <c r="F21" s="272"/>
      <c r="G21" s="272"/>
      <c r="H21" s="275"/>
      <c r="I21" s="273"/>
      <c r="J21" s="263"/>
      <c r="K21" s="262"/>
      <c r="L21" s="262" t="s">
        <v>153</v>
      </c>
      <c r="M21" s="262">
        <v>0.05</v>
      </c>
      <c r="N21" s="262" t="s">
        <v>346</v>
      </c>
      <c r="O21" s="262">
        <v>4</v>
      </c>
      <c r="P21" s="262" t="s">
        <v>153</v>
      </c>
      <c r="Q21" s="262">
        <v>0.05</v>
      </c>
      <c r="R21" s="263" t="s">
        <v>160</v>
      </c>
      <c r="S21" s="262">
        <v>4</v>
      </c>
      <c r="T21" s="187"/>
      <c r="U21" s="185"/>
      <c r="V21" s="186"/>
      <c r="W21" s="79"/>
      <c r="X21" s="79"/>
      <c r="Y21" s="79"/>
      <c r="Z21" s="79"/>
      <c r="AA21" s="79"/>
      <c r="AB21" s="79"/>
      <c r="AC21" s="79"/>
      <c r="AD21" s="79"/>
      <c r="AE21" s="23"/>
      <c r="AF21" s="22" t="str">
        <f>A117</f>
        <v>R2</v>
      </c>
      <c r="AG21" s="22" t="str">
        <f>J117</f>
        <v>糙米飯</v>
      </c>
      <c r="AH21" s="22" t="str">
        <f>J118&amp;" "&amp;J119&amp;" "&amp;J120&amp;" "&amp;J121&amp;" "&amp;J122&amp;" "&amp;J123</f>
        <v xml:space="preserve">米 糙米    </v>
      </c>
      <c r="AI21" s="22" t="str">
        <f>L117</f>
        <v>西式塔香油腐</v>
      </c>
      <c r="AJ21" s="22" t="str">
        <f>L118&amp;" "&amp;L119&amp;" "&amp;L120&amp;" "&amp;L121&amp;" "&amp;L122&amp;" "&amp;L123</f>
        <v>四角油豆腐 芹菜 胡蘿蔔 青醬 冷凍玉米筍 薑</v>
      </c>
      <c r="AK21" s="22" t="str">
        <f>N117</f>
        <v>干貝時瓜</v>
      </c>
      <c r="AL21" s="22" t="str">
        <f>N119&amp;" "&amp;N121&amp;" "&amp;N122&amp;" "&amp;N118&amp;" "&amp;N123&amp;" "&amp;N120</f>
        <v>時瓜 薑 素火腿 干貝  胡蘿蔔</v>
      </c>
      <c r="AM21" s="22" t="e">
        <f>#REF!</f>
        <v>#REF!</v>
      </c>
      <c r="AN21" s="22" t="e">
        <f>#REF!&amp;" "&amp;#REF!&amp;" "&amp;#REF!&amp;" "&amp;#REF!&amp;" "&amp;#REF!&amp;" "&amp;#REF!</f>
        <v>#REF!</v>
      </c>
      <c r="AO21" s="23" t="str">
        <f>P117</f>
        <v>時蔬</v>
      </c>
      <c r="AP21" s="22" t="str">
        <f>P118&amp;" "&amp;P119&amp;" "&amp;P120&amp;" "&amp;P121&amp;" "&amp;P122&amp;" "&amp;P123</f>
        <v xml:space="preserve">蔬菜 薑    </v>
      </c>
      <c r="AQ21" s="23" t="str">
        <f>R117</f>
        <v>羅宋湯</v>
      </c>
      <c r="AR21" s="22" t="str">
        <f>R118&amp;" "&amp;R119&amp;" "&amp;R120&amp;" "&amp;R121&amp;" "&amp;R122&amp;" "&amp;R123</f>
        <v xml:space="preserve">番茄 芹菜 白蘿蔔 素羊肉  </v>
      </c>
      <c r="AS21" s="23" t="str">
        <f t="shared" ref="AS21:AT21" si="35">T117</f>
        <v>點心</v>
      </c>
      <c r="AT21" s="23" t="str">
        <f t="shared" si="35"/>
        <v>有機豆奶</v>
      </c>
      <c r="AU21" s="390">
        <f>C117</f>
        <v>3.5</v>
      </c>
      <c r="AV21" s="390">
        <f t="shared" ref="AV21:BA21" si="36">D117</f>
        <v>1.8863636363636362</v>
      </c>
      <c r="AW21" s="390">
        <f t="shared" si="36"/>
        <v>2.25</v>
      </c>
      <c r="AX21" s="390">
        <f t="shared" si="36"/>
        <v>0</v>
      </c>
      <c r="AY21" s="390">
        <f t="shared" si="36"/>
        <v>0</v>
      </c>
      <c r="AZ21" s="390">
        <f t="shared" si="36"/>
        <v>1.5227272727272727</v>
      </c>
      <c r="BA21" s="390">
        <f t="shared" si="36"/>
        <v>500.34090909090907</v>
      </c>
    </row>
    <row r="22" spans="1:53" ht="15" customHeight="1">
      <c r="A22" s="44"/>
      <c r="B22" s="229"/>
      <c r="C22" s="272"/>
      <c r="D22" s="272"/>
      <c r="E22" s="274"/>
      <c r="F22" s="272"/>
      <c r="G22" s="272"/>
      <c r="H22" s="275"/>
      <c r="I22" s="272"/>
      <c r="J22" s="263"/>
      <c r="K22" s="262"/>
      <c r="L22" s="262"/>
      <c r="M22" s="262"/>
      <c r="N22" s="262" t="s">
        <v>79</v>
      </c>
      <c r="O22" s="262">
        <v>1</v>
      </c>
      <c r="P22" s="262"/>
      <c r="Q22" s="262"/>
      <c r="R22" s="263" t="s">
        <v>154</v>
      </c>
      <c r="S22" s="262">
        <v>1</v>
      </c>
      <c r="T22" s="187"/>
      <c r="U22" s="185"/>
      <c r="V22" s="186"/>
      <c r="W22" s="79"/>
      <c r="X22" s="79"/>
      <c r="Y22" s="79"/>
      <c r="Z22" s="79"/>
      <c r="AA22" s="79"/>
      <c r="AB22" s="79"/>
      <c r="AC22" s="79"/>
      <c r="AD22" s="79"/>
      <c r="AE22" s="23"/>
      <c r="AF22" s="22" t="str">
        <f>A124</f>
        <v>R3</v>
      </c>
      <c r="AG22" s="22" t="str">
        <f>J124</f>
        <v>西式特餐</v>
      </c>
      <c r="AH22" s="22" t="str">
        <f>J125&amp;" "&amp;J126&amp;" "&amp;J127&amp;" "&amp;J128&amp;" "&amp;J129&amp;" "&amp;J130</f>
        <v xml:space="preserve">通心粉     </v>
      </c>
      <c r="AI22" s="22" t="str">
        <f>L124</f>
        <v>西西里若醬</v>
      </c>
      <c r="AJ22" s="22" t="str">
        <f>L125&amp;" "&amp;L126&amp;" "&amp;L127&amp;" "&amp;L128&amp;" "&amp;L129&amp;" "&amp;L130</f>
        <v>素肉 馬鈴薯 芹菜 蕃茄醬 義大利香料 毛豆</v>
      </c>
      <c r="AK22" s="22" t="str">
        <f>N124</f>
        <v>豆包pizza</v>
      </c>
      <c r="AL22" s="22" t="str">
        <f>N125&amp;" "&amp;N126&amp;" "&amp;N127&amp;" "&amp;N128&amp;" "&amp;N129&amp;" "&amp;N130</f>
        <v xml:space="preserve">冷凍花椰菜 胡蘿蔔 薑 豆包 鳳梨罐頭 </v>
      </c>
      <c r="AM22" s="22" t="e">
        <f>#REF!</f>
        <v>#REF!</v>
      </c>
      <c r="AN22" s="22" t="e">
        <f>#REF!&amp;" "&amp;#REF!&amp;" "&amp;#REF!&amp;" "&amp;#REF!&amp;" "&amp;#REF!&amp;" "&amp;#REF!</f>
        <v>#REF!</v>
      </c>
      <c r="AO22" s="23" t="str">
        <f>P124</f>
        <v>時蔬</v>
      </c>
      <c r="AP22" s="22" t="str">
        <f>P125&amp;" "&amp;P126&amp;" "&amp;P127&amp;" "&amp;P128&amp;" "&amp;P129&amp;" "&amp;P130</f>
        <v xml:space="preserve">蔬菜 薑    </v>
      </c>
      <c r="AQ22" s="23" t="str">
        <f>R124</f>
        <v>南瓜濃湯</v>
      </c>
      <c r="AR22" s="22" t="str">
        <f>R125&amp;" "&amp;R126&amp;" "&amp;R127&amp;" "&amp;R128&amp;" "&amp;R129&amp;" "&amp;R130</f>
        <v xml:space="preserve">南瓜 紅蘿蔔 雞蛋 蘑菇  </v>
      </c>
      <c r="AS22" s="23" t="str">
        <f t="shared" ref="AS22:AT22" si="37">T124</f>
        <v>點心</v>
      </c>
      <c r="AT22" s="23">
        <f t="shared" si="37"/>
        <v>0</v>
      </c>
      <c r="AU22" s="390">
        <f>C124</f>
        <v>3.5079365079365079</v>
      </c>
      <c r="AV22" s="390">
        <f t="shared" ref="AV22:BA22" si="38">D124</f>
        <v>2.1516666666666668</v>
      </c>
      <c r="AW22" s="390">
        <f t="shared" si="38"/>
        <v>1.8700000000000003</v>
      </c>
      <c r="AX22" s="390">
        <f t="shared" si="38"/>
        <v>0</v>
      </c>
      <c r="AY22" s="390">
        <f t="shared" si="38"/>
        <v>0.1</v>
      </c>
      <c r="AZ22" s="390">
        <f t="shared" si="38"/>
        <v>2.4333333333333336</v>
      </c>
      <c r="BA22" s="390">
        <f t="shared" si="38"/>
        <v>577.63055555555559</v>
      </c>
    </row>
    <row r="23" spans="1:53" ht="15" customHeight="1">
      <c r="A23" s="44"/>
      <c r="B23" s="229"/>
      <c r="C23" s="272"/>
      <c r="D23" s="272"/>
      <c r="E23" s="274"/>
      <c r="F23" s="272"/>
      <c r="G23" s="272"/>
      <c r="H23" s="275"/>
      <c r="I23" s="272"/>
      <c r="J23" s="263"/>
      <c r="K23" s="262"/>
      <c r="L23" s="262"/>
      <c r="M23" s="262"/>
      <c r="N23" s="295"/>
      <c r="O23" s="295"/>
      <c r="P23" s="262"/>
      <c r="Q23" s="262"/>
      <c r="R23" s="263" t="s">
        <v>143</v>
      </c>
      <c r="S23" s="262">
        <v>2</v>
      </c>
      <c r="T23" s="187"/>
      <c r="U23" s="185"/>
      <c r="V23" s="186"/>
      <c r="W23" s="79"/>
      <c r="X23" s="79"/>
      <c r="Y23" s="79"/>
      <c r="Z23" s="79"/>
      <c r="AA23" s="79"/>
      <c r="AB23" s="79"/>
      <c r="AC23" s="79"/>
      <c r="AD23" s="79"/>
      <c r="AE23" s="23"/>
      <c r="AF23" s="22" t="str">
        <f>A131</f>
        <v>R4</v>
      </c>
      <c r="AG23" s="22" t="str">
        <f>J131</f>
        <v>糙米飯</v>
      </c>
      <c r="AH23" s="22" t="str">
        <f>J132&amp;" "&amp;J133&amp;" "&amp;J134&amp;" "&amp;J135&amp;" "&amp;J136&amp;" "&amp;J137</f>
        <v xml:space="preserve">米 糙米    </v>
      </c>
      <c r="AI23" s="22" t="str">
        <f>L131</f>
        <v>筍干麵腸</v>
      </c>
      <c r="AJ23" s="22" t="str">
        <f>L132&amp;" "&amp;L133&amp;" "&amp;L134&amp;" "&amp;L135&amp;" "&amp;L136&amp;" "&amp;L137</f>
        <v xml:space="preserve">麵腸 麻竹筍干 薑 胡蘿蔔  </v>
      </c>
      <c r="AK23" s="22" t="str">
        <f>N131</f>
        <v>時蔬蛋香</v>
      </c>
      <c r="AL23" s="22" t="str">
        <f>N132&amp;" "&amp;N133&amp;" "&amp;N134&amp;" "&amp;N135&amp;" "&amp;N136&amp;" "&amp;N137</f>
        <v xml:space="preserve">雞蛋 時蔬 薑   </v>
      </c>
      <c r="AM23" s="22" t="e">
        <f>#REF!</f>
        <v>#REF!</v>
      </c>
      <c r="AN23" s="22" t="e">
        <f>#REF!&amp;" "&amp;#REF!&amp;" "&amp;#REF!&amp;" "&amp;#REF!&amp;" "&amp;#REF!&amp;" "&amp;#REF!</f>
        <v>#REF!</v>
      </c>
      <c r="AO23" s="23" t="str">
        <f>P131</f>
        <v>時蔬</v>
      </c>
      <c r="AP23" s="22" t="str">
        <f>P132&amp;" "&amp;P133&amp;" "&amp;P134&amp;" "&amp;P135&amp;" "&amp;P136&amp;" "&amp;P137</f>
        <v xml:space="preserve">蔬菜 薑    </v>
      </c>
      <c r="AQ23" s="23" t="str">
        <f>R131</f>
        <v>地瓜圓甜湯</v>
      </c>
      <c r="AR23" s="22" t="str">
        <f>R132&amp;" "&amp;R133&amp;" "&amp;R134&amp;" "&amp;R135&amp;" "&amp;R136&amp;" "&amp;R137</f>
        <v xml:space="preserve">地瓜圓 紅砂糖    </v>
      </c>
      <c r="AS23" s="23" t="str">
        <f t="shared" ref="AS23:AT23" si="39">T131</f>
        <v>點心</v>
      </c>
      <c r="AT23" s="23">
        <f t="shared" si="39"/>
        <v>0</v>
      </c>
      <c r="AU23" s="390">
        <f>C131</f>
        <v>6</v>
      </c>
      <c r="AV23" s="390">
        <f t="shared" ref="AV23:BA23" si="40">D131</f>
        <v>1.9100974025974027</v>
      </c>
      <c r="AW23" s="390">
        <f t="shared" si="40"/>
        <v>1.6150000000000002</v>
      </c>
      <c r="AX23" s="390">
        <f t="shared" si="40"/>
        <v>0</v>
      </c>
      <c r="AY23" s="390">
        <f t="shared" si="40"/>
        <v>0</v>
      </c>
      <c r="AZ23" s="390">
        <f t="shared" si="40"/>
        <v>2.2051948051948052</v>
      </c>
      <c r="BA23" s="390">
        <f t="shared" si="40"/>
        <v>711.71899350649358</v>
      </c>
    </row>
    <row r="24" spans="1:53" ht="15" customHeight="1">
      <c r="A24" s="44"/>
      <c r="B24" s="229"/>
      <c r="C24" s="272"/>
      <c r="D24" s="272"/>
      <c r="E24" s="274"/>
      <c r="F24" s="272"/>
      <c r="G24" s="272"/>
      <c r="H24" s="275"/>
      <c r="I24" s="272"/>
      <c r="J24" s="263"/>
      <c r="K24" s="262"/>
      <c r="L24" s="262"/>
      <c r="M24" s="262"/>
      <c r="N24" s="262"/>
      <c r="O24" s="262"/>
      <c r="P24" s="262"/>
      <c r="Q24" s="262"/>
      <c r="R24" s="263"/>
      <c r="S24" s="262"/>
      <c r="T24" s="187"/>
      <c r="U24" s="185"/>
      <c r="V24" s="186"/>
      <c r="W24" s="79"/>
      <c r="X24" s="79"/>
      <c r="Y24" s="79"/>
      <c r="Z24" s="79"/>
      <c r="AA24" s="79"/>
      <c r="AB24" s="79"/>
      <c r="AC24" s="79"/>
      <c r="AD24" s="79"/>
      <c r="AE24" s="23"/>
      <c r="AF24" s="22" t="str">
        <f>A138</f>
        <v>R5</v>
      </c>
      <c r="AG24" s="22" t="str">
        <f>J138</f>
        <v>紫米飯</v>
      </c>
      <c r="AH24" s="22" t="str">
        <f>J139&amp;" "&amp;J140&amp;" "&amp;J141&amp;" "&amp;J142&amp;" "&amp;J143&amp;" "&amp;J144</f>
        <v xml:space="preserve">米 黑糯米    </v>
      </c>
      <c r="AI24" s="22" t="str">
        <f>L138</f>
        <v>炸素雞塊</v>
      </c>
      <c r="AJ24" s="22" t="str">
        <f>L139&amp;" "&amp;L140&amp;" "&amp;L141&amp;" "&amp;L142&amp;" "&amp;L143&amp;" "&amp;L144</f>
        <v xml:space="preserve">素雞塊     </v>
      </c>
      <c r="AK24" s="22" t="str">
        <f>N138</f>
        <v>火腿甘藍</v>
      </c>
      <c r="AL24" s="22" t="str">
        <f>N139&amp;" "&amp;N141&amp;" "&amp;N140&amp;" "&amp;N142&amp;" "&amp;N143&amp;" "&amp;N144</f>
        <v xml:space="preserve">甘藍 薑 素火腿   </v>
      </c>
      <c r="AM24" s="22" t="e">
        <f>#REF!</f>
        <v>#REF!</v>
      </c>
      <c r="AN24" s="22" t="e">
        <f>#REF!&amp;" "&amp;#REF!&amp;" "&amp;#REF!&amp;" "&amp;#REF!&amp;" "&amp;#REF!&amp;" "&amp;#REF!</f>
        <v>#REF!</v>
      </c>
      <c r="AO24" s="23" t="str">
        <f>P138</f>
        <v>時蔬</v>
      </c>
      <c r="AP24" s="22" t="str">
        <f>P139&amp;" "&amp;P140&amp;" "&amp;P141&amp;" "&amp;P142&amp;" "&amp;P143&amp;" "&amp;P144</f>
        <v xml:space="preserve">蔬菜 薑    </v>
      </c>
      <c r="AQ24" s="23" t="str">
        <f>R138</f>
        <v>鮮菇海芽湯</v>
      </c>
      <c r="AR24" s="22" t="str">
        <f>R139&amp;" "&amp;R140&amp;" "&amp;R141&amp;" "&amp;R142&amp;" "&amp;R143&amp;" "&amp;R144</f>
        <v xml:space="preserve">乾裙帶菜 金針菇 雞蛋 薑  </v>
      </c>
      <c r="AS24" s="23" t="str">
        <f t="shared" ref="AS24:AT24" si="41">T138</f>
        <v>點心</v>
      </c>
      <c r="AT24" s="23">
        <f t="shared" si="41"/>
        <v>0</v>
      </c>
      <c r="AU24" s="390">
        <f>C138</f>
        <v>5.3</v>
      </c>
      <c r="AV24" s="390">
        <f t="shared" ref="AV24:BA24" si="42">D138</f>
        <v>1.9685340909090909</v>
      </c>
      <c r="AW24" s="390">
        <f t="shared" si="42"/>
        <v>1.7740000000000002</v>
      </c>
      <c r="AX24" s="390">
        <f t="shared" si="42"/>
        <v>0</v>
      </c>
      <c r="AY24" s="390">
        <f t="shared" si="42"/>
        <v>0</v>
      </c>
      <c r="AZ24" s="390">
        <f t="shared" si="42"/>
        <v>2.1630681818181818</v>
      </c>
      <c r="BA24" s="390">
        <f t="shared" si="42"/>
        <v>666.16414772727273</v>
      </c>
    </row>
    <row r="25" spans="1:53" ht="15" customHeight="1" thickBot="1">
      <c r="A25" s="44"/>
      <c r="B25" s="56"/>
      <c r="C25" s="279"/>
      <c r="D25" s="279"/>
      <c r="E25" s="287"/>
      <c r="F25" s="279"/>
      <c r="G25" s="279"/>
      <c r="H25" s="288"/>
      <c r="I25" s="279"/>
      <c r="J25" s="265"/>
      <c r="K25" s="264"/>
      <c r="L25" s="296"/>
      <c r="M25" s="296"/>
      <c r="N25" s="296"/>
      <c r="O25" s="296"/>
      <c r="P25" s="264"/>
      <c r="Q25" s="264"/>
      <c r="R25" s="265"/>
      <c r="S25" s="264"/>
      <c r="T25" s="190"/>
      <c r="U25" s="191"/>
      <c r="V25" s="192"/>
      <c r="W25" s="79"/>
      <c r="X25" s="79"/>
      <c r="Y25" s="79"/>
      <c r="Z25" s="79"/>
      <c r="AA25" s="79"/>
      <c r="AB25" s="79"/>
      <c r="AC25" s="79"/>
      <c r="AD25" s="79"/>
      <c r="AE25" s="23"/>
      <c r="AF25" s="22" t="str">
        <f>A145</f>
        <v>S1</v>
      </c>
      <c r="AG25" s="22" t="str">
        <f>J145</f>
        <v>白米飯</v>
      </c>
      <c r="AH25" s="22" t="str">
        <f>J146&amp;" "&amp;J147&amp;" "&amp;J148&amp;" "&amp;J149&amp;" "&amp;J150&amp;" "&amp;J151</f>
        <v xml:space="preserve">米     </v>
      </c>
      <c r="AI25" s="22" t="str">
        <f>L145</f>
        <v>芹香素排</v>
      </c>
      <c r="AJ25" s="22" t="str">
        <f>L146&amp;" "&amp;L147&amp;" "&amp;L148&amp;" "&amp;L149&amp;" "&amp;L150&amp;" "&amp;L151</f>
        <v xml:space="preserve">素排 芹菜 胡蘿蔔 薑  </v>
      </c>
      <c r="AK25" s="22" t="str">
        <f>N145</f>
        <v>蛋香白菜</v>
      </c>
      <c r="AL25" s="22" t="str">
        <f>N146&amp;" "&amp;N147&amp;" "&amp;N148&amp;" "&amp;N149&amp;" "&amp;N150&amp;" "&amp;N151</f>
        <v xml:space="preserve">雞蛋 結球白菜 胡蘿蔔 薑 素火腿 </v>
      </c>
      <c r="AM25" s="22" t="e">
        <f>#REF!</f>
        <v>#REF!</v>
      </c>
      <c r="AN25" s="22" t="e">
        <f>#REF!&amp;" "&amp;#REF!&amp;" "&amp;#REF!&amp;" "&amp;#REF!&amp;" "&amp;#REF!&amp;" "&amp;#REF!</f>
        <v>#REF!</v>
      </c>
      <c r="AO25" s="23" t="str">
        <f>P145</f>
        <v>時蔬</v>
      </c>
      <c r="AP25" s="22" t="str">
        <f>P146&amp;" "&amp;P147&amp;" "&amp;P148&amp;" "&amp;P149&amp;" "&amp;P150&amp;" "&amp;P151</f>
        <v xml:space="preserve">蔬菜 薑    </v>
      </c>
      <c r="AQ25" s="23" t="str">
        <f>R145</f>
        <v>冬瓜湯</v>
      </c>
      <c r="AR25" s="22" t="str">
        <f>R146&amp;" "&amp;R147&amp;" "&amp;R148&amp;" "&amp;R149&amp;" "&amp;R150&amp;" "&amp;R151</f>
        <v xml:space="preserve">冬瓜 薑 素羊肉   </v>
      </c>
      <c r="AS25" s="23" t="str">
        <f t="shared" ref="AS25:AT25" si="43">T145</f>
        <v>點心</v>
      </c>
      <c r="AT25" s="23">
        <f t="shared" si="43"/>
        <v>0</v>
      </c>
      <c r="AU25" s="390">
        <f>C145</f>
        <v>5</v>
      </c>
      <c r="AV25" s="390">
        <f t="shared" ref="AV25:BA25" si="44">D145</f>
        <v>2.1622727272727271</v>
      </c>
      <c r="AW25" s="390">
        <f t="shared" si="44"/>
        <v>1.8699999999999999</v>
      </c>
      <c r="AX25" s="390">
        <f t="shared" si="44"/>
        <v>0</v>
      </c>
      <c r="AY25" s="390">
        <f t="shared" si="44"/>
        <v>0</v>
      </c>
      <c r="AZ25" s="390">
        <f t="shared" si="44"/>
        <v>2.4545454545454546</v>
      </c>
      <c r="BA25" s="390">
        <f t="shared" si="44"/>
        <v>678.1431818181818</v>
      </c>
    </row>
    <row r="26" spans="1:53" ht="15.75" customHeight="1">
      <c r="A26" s="271" t="s">
        <v>210</v>
      </c>
      <c r="B26" s="241" t="s">
        <v>465</v>
      </c>
      <c r="C26" s="272">
        <v>6.666666666666667</v>
      </c>
      <c r="D26" s="273">
        <v>1.7869047619047618</v>
      </c>
      <c r="E26" s="274">
        <v>1.45</v>
      </c>
      <c r="F26" s="272">
        <v>0</v>
      </c>
      <c r="G26" s="272">
        <v>0</v>
      </c>
      <c r="H26" s="275">
        <v>2.1238095238095238</v>
      </c>
      <c r="I26" s="273">
        <v>742.61309523809518</v>
      </c>
      <c r="J26" s="469" t="s">
        <v>157</v>
      </c>
      <c r="K26" s="467"/>
      <c r="L26" s="469" t="s">
        <v>329</v>
      </c>
      <c r="M26" s="467"/>
      <c r="N26" s="469" t="s">
        <v>188</v>
      </c>
      <c r="O26" s="467"/>
      <c r="P26" s="469" t="s">
        <v>143</v>
      </c>
      <c r="Q26" s="467"/>
      <c r="R26" s="417" t="s">
        <v>247</v>
      </c>
      <c r="S26" s="467"/>
      <c r="T26" s="178" t="s">
        <v>28</v>
      </c>
      <c r="U26" s="179"/>
      <c r="V26" s="180"/>
      <c r="W26" s="22" t="str">
        <f>J26</f>
        <v>糙米飯</v>
      </c>
      <c r="X26" s="22" t="str">
        <f>L26</f>
        <v>豆瓣麵腸</v>
      </c>
      <c r="Y26" s="22" t="str">
        <f>N26</f>
        <v>蔬香冬粉</v>
      </c>
      <c r="Z26" s="22" t="e">
        <f>#REF!</f>
        <v>#REF!</v>
      </c>
      <c r="AA26" s="22" t="str">
        <f>P26</f>
        <v>時蔬</v>
      </c>
      <c r="AB26" s="22" t="str">
        <f>R26</f>
        <v>黑糖粉圓</v>
      </c>
      <c r="AC26" s="22" t="str">
        <f t="shared" ref="AC26:AD26" si="45">T26</f>
        <v>點心</v>
      </c>
      <c r="AD26" s="22">
        <f t="shared" si="45"/>
        <v>0</v>
      </c>
      <c r="AE26" s="23"/>
      <c r="AF26" s="22" t="str">
        <f>A152</f>
        <v>S2</v>
      </c>
      <c r="AG26" s="22" t="str">
        <f>J152</f>
        <v>糙米飯</v>
      </c>
      <c r="AH26" s="22" t="str">
        <f>J153&amp;" "&amp;J154&amp;" "&amp;J155&amp;" "&amp;J156&amp;" "&amp;J157&amp;" "&amp;J158</f>
        <v xml:space="preserve">米 糙米    </v>
      </c>
      <c r="AI26" s="22" t="str">
        <f>L152</f>
        <v>洋芋麵輪</v>
      </c>
      <c r="AJ26" s="22" t="str">
        <f>L153&amp;" "&amp;L154&amp;" "&amp;L155&amp;" "&amp;L156&amp;" "&amp;L157&amp;" "&amp;L158</f>
        <v xml:space="preserve">麵輪 馬鈴薯 紅蘿蔔 薑  </v>
      </c>
      <c r="AK26" s="22" t="str">
        <f>N152</f>
        <v>豆包花椰</v>
      </c>
      <c r="AL26" s="22" t="str">
        <f>N153&amp;" "&amp;N154&amp;" "&amp;N155&amp;" "&amp;N156&amp;" "&amp;N157&amp;" "&amp;N158</f>
        <v xml:space="preserve">冷凍花椰菜 豆包 胡蘿蔔 薑  </v>
      </c>
      <c r="AM26" s="22" t="e">
        <f>#REF!</f>
        <v>#REF!</v>
      </c>
      <c r="AN26" s="22" t="e">
        <f>#REF!&amp;" "&amp;#REF!&amp;" "&amp;#REF!&amp;" "&amp;#REF!&amp;" "&amp;#REF!&amp;" "&amp;#REF!</f>
        <v>#REF!</v>
      </c>
      <c r="AO26" s="23" t="str">
        <f>P152</f>
        <v>時蔬</v>
      </c>
      <c r="AP26" s="22" t="str">
        <f>P153&amp;" "&amp;P154&amp;" "&amp;P155&amp;" "&amp;P156&amp;" "&amp;P157&amp;" "&amp;P158</f>
        <v xml:space="preserve">蔬菜 薑    </v>
      </c>
      <c r="AQ26" s="23" t="str">
        <f>R152</f>
        <v>養生藥膳湯</v>
      </c>
      <c r="AR26" s="22" t="str">
        <f>R153&amp;" "&amp;R154&amp;" "&amp;R155&amp;" "&amp;R156&amp;" "&amp;R157&amp;" "&amp;R158</f>
        <v>藥膳滷包 鮮菇 枸杞 薑 素羊肉 皮絲</v>
      </c>
      <c r="AS26" s="23">
        <f t="shared" ref="AS26:AT26" si="46">T152</f>
        <v>0</v>
      </c>
      <c r="AT26" s="23">
        <f t="shared" si="46"/>
        <v>0</v>
      </c>
      <c r="AU26" s="390">
        <f>C152</f>
        <v>5.3333333333333339</v>
      </c>
      <c r="AV26" s="390">
        <f t="shared" ref="AV26:BA26" si="47">D152</f>
        <v>1.9780000000000002</v>
      </c>
      <c r="AW26" s="390">
        <f t="shared" si="47"/>
        <v>1.7560000000000002</v>
      </c>
      <c r="AX26" s="390">
        <f t="shared" si="47"/>
        <v>0</v>
      </c>
      <c r="AY26" s="390">
        <f t="shared" si="47"/>
        <v>0</v>
      </c>
      <c r="AZ26" s="390">
        <f t="shared" si="47"/>
        <v>2.2000000000000002</v>
      </c>
      <c r="BA26" s="390">
        <f t="shared" si="47"/>
        <v>671.24333333333334</v>
      </c>
    </row>
    <row r="27" spans="1:53" ht="15" customHeight="1">
      <c r="A27" s="44"/>
      <c r="B27" s="229"/>
      <c r="C27" s="272"/>
      <c r="D27" s="272"/>
      <c r="E27" s="274"/>
      <c r="F27" s="272"/>
      <c r="G27" s="272"/>
      <c r="H27" s="289"/>
      <c r="I27" s="272"/>
      <c r="J27" s="276" t="s">
        <v>144</v>
      </c>
      <c r="K27" s="59">
        <v>7</v>
      </c>
      <c r="L27" s="59" t="s">
        <v>145</v>
      </c>
      <c r="M27" s="59">
        <v>5.8</v>
      </c>
      <c r="N27" s="59" t="s">
        <v>203</v>
      </c>
      <c r="O27" s="59">
        <v>1.4</v>
      </c>
      <c r="P27" s="59" t="s">
        <v>148</v>
      </c>
      <c r="Q27" s="59">
        <v>7</v>
      </c>
      <c r="R27" s="45" t="s">
        <v>248</v>
      </c>
      <c r="S27" s="45">
        <v>2.5</v>
      </c>
      <c r="T27" s="184"/>
      <c r="U27" s="185"/>
      <c r="V27" s="186">
        <v>19</v>
      </c>
      <c r="W27" s="79"/>
      <c r="X27" s="79"/>
      <c r="Y27" s="79"/>
      <c r="Z27" s="79"/>
      <c r="AA27" s="79"/>
      <c r="AB27" s="79"/>
      <c r="AC27" s="79"/>
      <c r="AD27" s="79"/>
      <c r="AE27" s="23"/>
      <c r="AF27" s="22">
        <f>A159</f>
        <v>0</v>
      </c>
      <c r="AG27" s="22">
        <f>J159</f>
        <v>0</v>
      </c>
      <c r="AH27" s="22" t="str">
        <f>J160&amp;" "&amp;J161&amp;" "&amp;J162&amp;" "&amp;J163&amp;" "&amp;J164&amp;" "&amp;J165</f>
        <v xml:space="preserve">     </v>
      </c>
      <c r="AI27" s="22">
        <f>L159</f>
        <v>0</v>
      </c>
      <c r="AJ27" s="22" t="str">
        <f>L160&amp;" "&amp;L161&amp;" "&amp;L162&amp;" "&amp;L163&amp;" "&amp;L164&amp;" "&amp;L165</f>
        <v xml:space="preserve">     </v>
      </c>
      <c r="AK27" s="22">
        <f>N159</f>
        <v>0</v>
      </c>
      <c r="AL27" s="22" t="str">
        <f>N160&amp;" "&amp;N161&amp;" "&amp;N162&amp;" "&amp;N163&amp;" "&amp;N164&amp;" "&amp;N165</f>
        <v xml:space="preserve">     </v>
      </c>
      <c r="AM27" s="22" t="e">
        <f>#REF!</f>
        <v>#REF!</v>
      </c>
      <c r="AN27" s="22" t="e">
        <f>#REF!&amp;" "&amp;#REF!&amp;" "&amp;#REF!&amp;" "&amp;#REF!&amp;" "&amp;#REF!&amp;" "&amp;#REF!</f>
        <v>#REF!</v>
      </c>
      <c r="AO27" s="23">
        <f>P159</f>
        <v>0</v>
      </c>
      <c r="AP27" s="22" t="str">
        <f>P160&amp;" "&amp;P161&amp;" "&amp;P162&amp;" "&amp;P163&amp;" "&amp;P164&amp;" "&amp;P165</f>
        <v xml:space="preserve">     </v>
      </c>
      <c r="AQ27" s="23">
        <f>R159</f>
        <v>0</v>
      </c>
      <c r="AR27" s="22" t="str">
        <f>R160&amp;" "&amp;R161&amp;" "&amp;R162&amp;" "&amp;R163&amp;" "&amp;R164&amp;" "&amp;R165</f>
        <v xml:space="preserve">     </v>
      </c>
      <c r="AS27" s="23">
        <f t="shared" ref="AS27:AT27" si="48">T159</f>
        <v>0</v>
      </c>
      <c r="AT27" s="23">
        <f t="shared" si="48"/>
        <v>0</v>
      </c>
    </row>
    <row r="28" spans="1:53" ht="15" customHeight="1">
      <c r="A28" s="44"/>
      <c r="B28" s="229"/>
      <c r="C28" s="272"/>
      <c r="D28" s="272"/>
      <c r="E28" s="274"/>
      <c r="F28" s="272"/>
      <c r="G28" s="272"/>
      <c r="H28" s="275"/>
      <c r="I28" s="272"/>
      <c r="J28" s="276" t="s">
        <v>160</v>
      </c>
      <c r="K28" s="59">
        <v>3</v>
      </c>
      <c r="L28" s="59" t="s">
        <v>199</v>
      </c>
      <c r="M28" s="59">
        <v>3</v>
      </c>
      <c r="N28" s="59" t="s">
        <v>190</v>
      </c>
      <c r="O28" s="59">
        <v>1</v>
      </c>
      <c r="P28" s="59" t="s">
        <v>153</v>
      </c>
      <c r="Q28" s="59">
        <v>0.05</v>
      </c>
      <c r="R28" s="45" t="s">
        <v>76</v>
      </c>
      <c r="S28" s="45">
        <v>1</v>
      </c>
      <c r="T28" s="187"/>
      <c r="U28" s="185"/>
      <c r="V28" s="186"/>
      <c r="W28" s="79"/>
      <c r="X28" s="79"/>
      <c r="Y28" s="79"/>
      <c r="Z28" s="79"/>
      <c r="AA28" s="79"/>
      <c r="AB28" s="79"/>
      <c r="AC28" s="79"/>
      <c r="AD28" s="79"/>
      <c r="AE28" s="23"/>
      <c r="AF28" s="22">
        <f>A166</f>
        <v>0</v>
      </c>
      <c r="AG28" s="22">
        <f>J166</f>
        <v>0</v>
      </c>
      <c r="AH28" s="22" t="str">
        <f>J167&amp;" "&amp;J168&amp;" "&amp;J169&amp;" "&amp;J170&amp;" "&amp;J171&amp;" "&amp;J172</f>
        <v xml:space="preserve">     </v>
      </c>
      <c r="AI28" s="22">
        <f>L166</f>
        <v>0</v>
      </c>
      <c r="AJ28" s="22" t="str">
        <f>L167&amp;" "&amp;L168&amp;" "&amp;L169&amp;" "&amp;L170&amp;" "&amp;L171&amp;" "&amp;L172</f>
        <v xml:space="preserve">     </v>
      </c>
      <c r="AK28" s="22">
        <f>N166</f>
        <v>0</v>
      </c>
      <c r="AL28" s="22" t="str">
        <f>N167&amp;" "&amp;N168&amp;" "&amp;N169&amp;" "&amp;N170&amp;" "&amp;N171&amp;" "&amp;N172</f>
        <v xml:space="preserve">     </v>
      </c>
      <c r="AM28" s="22" t="e">
        <f>#REF!</f>
        <v>#REF!</v>
      </c>
      <c r="AN28" s="22" t="e">
        <f>#REF!&amp;" "&amp;#REF!&amp;" "&amp;#REF!&amp;" "&amp;#REF!&amp;" "&amp;#REF!&amp;" "&amp;#REF!</f>
        <v>#REF!</v>
      </c>
      <c r="AO28" s="23">
        <f>P166</f>
        <v>0</v>
      </c>
      <c r="AP28" s="22" t="str">
        <f>P167&amp;" "&amp;P168&amp;" "&amp;P169&amp;" "&amp;P170&amp;" "&amp;P171&amp;" "&amp;P172</f>
        <v xml:space="preserve">     </v>
      </c>
      <c r="AQ28" s="23">
        <f>R166</f>
        <v>0</v>
      </c>
      <c r="AR28" s="22" t="str">
        <f>R167&amp;" "&amp;R168&amp;" "&amp;R169&amp;" "&amp;R170&amp;" "&amp;R171&amp;" "&amp;R172</f>
        <v xml:space="preserve">     </v>
      </c>
      <c r="AS28" s="23">
        <f t="shared" ref="AS28:AT28" si="49">T166</f>
        <v>0</v>
      </c>
      <c r="AT28" s="23">
        <f t="shared" si="49"/>
        <v>0</v>
      </c>
    </row>
    <row r="29" spans="1:53" ht="15" customHeight="1">
      <c r="A29" s="44"/>
      <c r="B29" s="229"/>
      <c r="C29" s="272"/>
      <c r="D29" s="272"/>
      <c r="E29" s="274"/>
      <c r="F29" s="272"/>
      <c r="G29" s="272"/>
      <c r="H29" s="275"/>
      <c r="I29" s="272"/>
      <c r="J29" s="276"/>
      <c r="K29" s="59"/>
      <c r="L29" s="59" t="s">
        <v>79</v>
      </c>
      <c r="M29" s="59">
        <v>1</v>
      </c>
      <c r="N29" s="59" t="s">
        <v>143</v>
      </c>
      <c r="O29" s="59">
        <v>3</v>
      </c>
      <c r="P29" s="59"/>
      <c r="Q29" s="59"/>
      <c r="R29" s="59"/>
      <c r="S29" s="59"/>
      <c r="T29" s="187"/>
      <c r="U29" s="185"/>
      <c r="V29" s="186"/>
      <c r="W29" s="79"/>
      <c r="X29" s="79"/>
      <c r="Y29" s="79"/>
      <c r="Z29" s="79"/>
      <c r="AA29" s="79"/>
      <c r="AB29" s="79"/>
      <c r="AC29" s="79"/>
      <c r="AD29" s="79"/>
      <c r="AE29" s="23"/>
      <c r="AF29" s="22">
        <f>A173</f>
        <v>0</v>
      </c>
      <c r="AG29" s="22">
        <f>J173</f>
        <v>0</v>
      </c>
      <c r="AH29" s="22" t="str">
        <f>J174&amp;" "&amp;J175&amp;" "&amp;J176&amp;" "&amp;J177&amp;" "&amp;J178&amp;" "&amp;J179</f>
        <v xml:space="preserve">     </v>
      </c>
      <c r="AI29" s="22">
        <f>L173</f>
        <v>0</v>
      </c>
      <c r="AJ29" s="22" t="str">
        <f>L174&amp;" "&amp;L175&amp;" "&amp;L176&amp;" "&amp;L177&amp;" "&amp;L178&amp;" "&amp;L179</f>
        <v xml:space="preserve">     </v>
      </c>
      <c r="AK29" s="22">
        <f>N173</f>
        <v>0</v>
      </c>
      <c r="AL29" s="22" t="str">
        <f>N174&amp;" "&amp;N175&amp;" "&amp;N176&amp;" "&amp;N177&amp;" "&amp;N178&amp;" "&amp;N179</f>
        <v xml:space="preserve">     </v>
      </c>
      <c r="AM29" s="22" t="e">
        <f>#REF!</f>
        <v>#REF!</v>
      </c>
      <c r="AN29" s="22" t="e">
        <f>#REF!&amp;" "&amp;#REF!&amp;" "&amp;#REF!&amp;" "&amp;#REF!&amp;" "&amp;#REF!&amp;" "&amp;#REF!</f>
        <v>#REF!</v>
      </c>
      <c r="AO29" s="23">
        <f>P173</f>
        <v>0</v>
      </c>
      <c r="AP29" s="22" t="str">
        <f>P174&amp;" "&amp;P175&amp;" "&amp;P176&amp;" "&amp;P177&amp;" "&amp;P178&amp;" "&amp;P179</f>
        <v xml:space="preserve">     </v>
      </c>
      <c r="AQ29" s="23">
        <f>R173</f>
        <v>0</v>
      </c>
      <c r="AR29" s="22" t="str">
        <f>R174&amp;" "&amp;R175&amp;" "&amp;R176&amp;" "&amp;R177&amp;" "&amp;R178&amp;" "&amp;R179</f>
        <v xml:space="preserve">     </v>
      </c>
      <c r="AS29" s="23">
        <f t="shared" ref="AS29:AT29" si="50">T173</f>
        <v>0</v>
      </c>
      <c r="AT29" s="23">
        <f t="shared" si="50"/>
        <v>0</v>
      </c>
    </row>
    <row r="30" spans="1:53" ht="15" customHeight="1">
      <c r="A30" s="44"/>
      <c r="B30" s="229"/>
      <c r="C30" s="272"/>
      <c r="D30" s="272"/>
      <c r="E30" s="274"/>
      <c r="F30" s="272"/>
      <c r="G30" s="272"/>
      <c r="H30" s="275"/>
      <c r="I30" s="272"/>
      <c r="J30" s="276"/>
      <c r="K30" s="59"/>
      <c r="L30" s="59" t="s">
        <v>153</v>
      </c>
      <c r="M30" s="59">
        <v>0.05</v>
      </c>
      <c r="N30" s="59" t="s">
        <v>168</v>
      </c>
      <c r="O30" s="59">
        <v>0.01</v>
      </c>
      <c r="P30" s="59"/>
      <c r="Q30" s="59"/>
      <c r="R30" s="59"/>
      <c r="S30" s="59"/>
      <c r="T30" s="187"/>
      <c r="U30" s="185"/>
      <c r="V30" s="186"/>
      <c r="W30" s="79"/>
      <c r="X30" s="79"/>
      <c r="Y30" s="79"/>
      <c r="Z30" s="79"/>
      <c r="AA30" s="79"/>
      <c r="AB30" s="79"/>
      <c r="AC30" s="79"/>
      <c r="AD30" s="79"/>
      <c r="AE30" s="23"/>
      <c r="AF30" s="22">
        <f>A180</f>
        <v>0</v>
      </c>
      <c r="AG30" s="22">
        <f>J180</f>
        <v>0</v>
      </c>
      <c r="AH30" s="22" t="str">
        <f>J181&amp;" "&amp;J182&amp;" "&amp;J183&amp;" "&amp;J184&amp;" "&amp;J185&amp;" "&amp;J186</f>
        <v xml:space="preserve">     </v>
      </c>
      <c r="AI30" s="22">
        <f>L180</f>
        <v>0</v>
      </c>
      <c r="AJ30" s="22" t="str">
        <f>L181&amp;" "&amp;L182&amp;" "&amp;L183&amp;" "&amp;L184&amp;" "&amp;L185&amp;" "&amp;L186</f>
        <v xml:space="preserve">     </v>
      </c>
      <c r="AK30" s="22">
        <f>N180</f>
        <v>0</v>
      </c>
      <c r="AL30" s="22" t="str">
        <f>N181&amp;" "&amp;N182&amp;" "&amp;N183&amp;" "&amp;N184&amp;" "&amp;N185&amp;" "&amp;N186</f>
        <v xml:space="preserve">     </v>
      </c>
      <c r="AM30" s="22" t="e">
        <f>#REF!</f>
        <v>#REF!</v>
      </c>
      <c r="AN30" s="22" t="e">
        <f>#REF!&amp;" "&amp;#REF!&amp;" "&amp;#REF!&amp;" "&amp;#REF!&amp;" "&amp;#REF!&amp;" "&amp;#REF!</f>
        <v>#REF!</v>
      </c>
      <c r="AO30" s="23">
        <f>P180</f>
        <v>0</v>
      </c>
      <c r="AP30" s="22" t="str">
        <f>P181&amp;" "&amp;P182&amp;" "&amp;P183&amp;" "&amp;P184&amp;" "&amp;P185&amp;" "&amp;P186</f>
        <v xml:space="preserve">     </v>
      </c>
      <c r="AQ30" s="23">
        <f>R180</f>
        <v>0</v>
      </c>
      <c r="AR30" s="22" t="str">
        <f>R181&amp;" "&amp;R182&amp;" "&amp;R183&amp;" "&amp;R184&amp;" "&amp;R185&amp;" "&amp;R186</f>
        <v xml:space="preserve">     </v>
      </c>
      <c r="AS30" s="23">
        <f t="shared" ref="AS30:AT30" si="51">T180</f>
        <v>0</v>
      </c>
      <c r="AT30" s="23">
        <f t="shared" si="51"/>
        <v>0</v>
      </c>
    </row>
    <row r="31" spans="1:53" ht="15" customHeight="1">
      <c r="A31" s="44"/>
      <c r="B31" s="229"/>
      <c r="C31" s="272"/>
      <c r="D31" s="272"/>
      <c r="E31" s="274"/>
      <c r="F31" s="272"/>
      <c r="G31" s="272"/>
      <c r="H31" s="275"/>
      <c r="I31" s="272"/>
      <c r="J31" s="276"/>
      <c r="K31" s="59"/>
      <c r="L31" s="59"/>
      <c r="M31" s="59"/>
      <c r="N31" s="59" t="s">
        <v>153</v>
      </c>
      <c r="O31" s="59">
        <v>0.05</v>
      </c>
      <c r="P31" s="59"/>
      <c r="Q31" s="59"/>
      <c r="R31" s="59"/>
      <c r="S31" s="59"/>
      <c r="T31" s="187"/>
      <c r="U31" s="185"/>
      <c r="V31" s="186"/>
      <c r="W31" s="79"/>
      <c r="X31" s="79"/>
      <c r="Y31" s="79"/>
      <c r="Z31" s="79"/>
      <c r="AA31" s="79"/>
      <c r="AB31" s="79"/>
      <c r="AC31" s="79"/>
      <c r="AD31" s="79"/>
      <c r="AE31" s="23"/>
      <c r="AF31" s="22">
        <f>A187</f>
        <v>0</v>
      </c>
      <c r="AG31" s="22">
        <f>J187</f>
        <v>0</v>
      </c>
      <c r="AH31" s="22" t="str">
        <f>J188&amp;" "&amp;J189&amp;" "&amp;J190&amp;" "&amp;J191&amp;" "&amp;J192&amp;" "&amp;J193</f>
        <v xml:space="preserve">     </v>
      </c>
      <c r="AI31" s="22">
        <f>L187</f>
        <v>0</v>
      </c>
      <c r="AJ31" s="22" t="str">
        <f>L188&amp;" "&amp;L189&amp;" "&amp;L190&amp;" "&amp;L191&amp;" "&amp;L192&amp;" "&amp;L193</f>
        <v xml:space="preserve">     </v>
      </c>
      <c r="AK31" s="22">
        <f>N187</f>
        <v>0</v>
      </c>
      <c r="AL31" s="22" t="str">
        <f>N188&amp;" "&amp;N189&amp;" "&amp;N190&amp;" "&amp;N191&amp;" "&amp;N192&amp;" "&amp;N193</f>
        <v xml:space="preserve">     </v>
      </c>
      <c r="AM31" s="22" t="e">
        <f>#REF!</f>
        <v>#REF!</v>
      </c>
      <c r="AN31" s="22" t="e">
        <f>#REF!&amp;" "&amp;#REF!&amp;" "&amp;#REF!&amp;" "&amp;#REF!&amp;" "&amp;#REF!&amp;" "&amp;#REF!</f>
        <v>#REF!</v>
      </c>
      <c r="AO31" s="23">
        <f>P187</f>
        <v>0</v>
      </c>
      <c r="AP31" s="22" t="str">
        <f>P188&amp;" "&amp;P189&amp;" "&amp;P190&amp;" "&amp;P191&amp;" "&amp;P192&amp;" "&amp;P193</f>
        <v xml:space="preserve">     </v>
      </c>
      <c r="AQ31" s="23">
        <f>R187</f>
        <v>0</v>
      </c>
      <c r="AR31" s="22" t="str">
        <f>R188&amp;" "&amp;R189&amp;" "&amp;R190&amp;" "&amp;R191&amp;" "&amp;R192&amp;" "&amp;R193</f>
        <v xml:space="preserve">     </v>
      </c>
      <c r="AS31" s="23">
        <f t="shared" ref="AS31:AT31" si="52">T187</f>
        <v>0</v>
      </c>
      <c r="AT31" s="23">
        <f t="shared" si="52"/>
        <v>0</v>
      </c>
    </row>
    <row r="32" spans="1:53" ht="15" customHeight="1" thickBot="1">
      <c r="A32" s="47"/>
      <c r="B32" s="56"/>
      <c r="C32" s="272"/>
      <c r="D32" s="279"/>
      <c r="E32" s="274"/>
      <c r="F32" s="272"/>
      <c r="G32" s="272"/>
      <c r="H32" s="275"/>
      <c r="I32" s="279"/>
      <c r="J32" s="280"/>
      <c r="K32" s="84"/>
      <c r="L32" s="265"/>
      <c r="M32" s="264"/>
      <c r="N32" s="59" t="s">
        <v>79</v>
      </c>
      <c r="O32" s="59">
        <v>0.5</v>
      </c>
      <c r="P32" s="84"/>
      <c r="Q32" s="84"/>
      <c r="R32" s="84"/>
      <c r="S32" s="84"/>
      <c r="T32" s="190"/>
      <c r="U32" s="191"/>
      <c r="V32" s="192"/>
      <c r="W32" s="79"/>
      <c r="X32" s="79"/>
      <c r="Y32" s="79"/>
      <c r="Z32" s="79"/>
      <c r="AA32" s="79"/>
      <c r="AB32" s="79"/>
      <c r="AC32" s="79"/>
      <c r="AD32" s="79"/>
      <c r="AE32" s="23"/>
      <c r="AF32" s="22">
        <f>A194</f>
        <v>0</v>
      </c>
      <c r="AG32" s="22">
        <f>J194</f>
        <v>0</v>
      </c>
      <c r="AH32" s="22" t="str">
        <f>J195&amp;" "&amp;J196&amp;" "&amp;J197&amp;" "&amp;J198&amp;" "&amp;J199&amp;" "&amp;J200</f>
        <v xml:space="preserve">     </v>
      </c>
      <c r="AI32" s="22">
        <f>L194</f>
        <v>0</v>
      </c>
      <c r="AJ32" s="22" t="str">
        <f>L195&amp;" "&amp;L196&amp;" "&amp;L197&amp;" "&amp;L198&amp;" "&amp;L199&amp;" "&amp;L200</f>
        <v xml:space="preserve">     </v>
      </c>
      <c r="AK32" s="22">
        <f>N194</f>
        <v>0</v>
      </c>
      <c r="AL32" s="22" t="str">
        <f>N195&amp;" "&amp;N196&amp;" "&amp;N197&amp;" "&amp;N198&amp;" "&amp;N199&amp;" "&amp;N200</f>
        <v xml:space="preserve">     </v>
      </c>
      <c r="AM32" s="22" t="e">
        <f>#REF!</f>
        <v>#REF!</v>
      </c>
      <c r="AN32" s="22" t="e">
        <f>#REF!&amp;" "&amp;#REF!&amp;" "&amp;#REF!&amp;" "&amp;#REF!&amp;" "&amp;#REF!&amp;" "&amp;#REF!</f>
        <v>#REF!</v>
      </c>
      <c r="AO32" s="23">
        <f>P194</f>
        <v>0</v>
      </c>
      <c r="AP32" s="22" t="str">
        <f>P195&amp;" "&amp;P196&amp;" "&amp;P197&amp;" "&amp;P198&amp;" "&amp;P199&amp;" "&amp;P200</f>
        <v xml:space="preserve">     </v>
      </c>
      <c r="AQ32" s="23">
        <f>R194</f>
        <v>0</v>
      </c>
      <c r="AR32" s="22" t="str">
        <f>R195&amp;" "&amp;R196&amp;" "&amp;R197&amp;" "&amp;R198&amp;" "&amp;R199&amp;" "&amp;R200</f>
        <v xml:space="preserve">     </v>
      </c>
      <c r="AS32" s="23">
        <f t="shared" ref="AS32:AT32" si="53">T194</f>
        <v>0</v>
      </c>
      <c r="AT32" s="23">
        <f t="shared" si="53"/>
        <v>0</v>
      </c>
    </row>
    <row r="33" spans="1:46" ht="16.5" customHeight="1" thickBot="1">
      <c r="A33" s="271" t="s">
        <v>211</v>
      </c>
      <c r="B33" s="241" t="s">
        <v>465</v>
      </c>
      <c r="C33" s="273">
        <v>5.333333333333333</v>
      </c>
      <c r="D33" s="273">
        <v>1.8800000000000001</v>
      </c>
      <c r="E33" s="283">
        <v>1.5100000000000002</v>
      </c>
      <c r="F33" s="273">
        <v>0</v>
      </c>
      <c r="G33" s="273">
        <v>0</v>
      </c>
      <c r="H33" s="284">
        <v>2.25</v>
      </c>
      <c r="I33" s="273">
        <v>664.43333333333339</v>
      </c>
      <c r="J33" s="469" t="s">
        <v>324</v>
      </c>
      <c r="K33" s="467"/>
      <c r="L33" s="325" t="s">
        <v>376</v>
      </c>
      <c r="M33" s="252"/>
      <c r="N33" s="476" t="s">
        <v>325</v>
      </c>
      <c r="O33" s="471"/>
      <c r="P33" s="469" t="s">
        <v>143</v>
      </c>
      <c r="Q33" s="467"/>
      <c r="R33" s="469" t="s">
        <v>163</v>
      </c>
      <c r="S33" s="467"/>
      <c r="T33" s="178" t="s">
        <v>28</v>
      </c>
      <c r="U33" s="179"/>
      <c r="V33" s="180"/>
      <c r="W33" s="22" t="str">
        <f>J33</f>
        <v>芝麻飯</v>
      </c>
      <c r="X33" s="22" t="str">
        <f>L33</f>
        <v>馬仁若片</v>
      </c>
      <c r="Y33" s="22" t="str">
        <f>N33</f>
        <v>茄汁豆腐</v>
      </c>
      <c r="Z33" s="22" t="e">
        <f>#REF!</f>
        <v>#REF!</v>
      </c>
      <c r="AA33" s="22" t="str">
        <f>P33</f>
        <v>時蔬</v>
      </c>
      <c r="AB33" s="22" t="str">
        <f>R33</f>
        <v>時瓜湯</v>
      </c>
      <c r="AC33" s="22" t="str">
        <f t="shared" ref="AC33:AD33" si="54">T33</f>
        <v>點心</v>
      </c>
      <c r="AD33" s="22">
        <f t="shared" si="54"/>
        <v>0</v>
      </c>
      <c r="AE33" s="23"/>
      <c r="AF33" s="22">
        <f>A201</f>
        <v>0</v>
      </c>
      <c r="AG33" s="22">
        <f>J201</f>
        <v>0</v>
      </c>
      <c r="AH33" s="22" t="str">
        <f>J202&amp;" "&amp;J203&amp;" "&amp;J204&amp;" "&amp;J205&amp;" "&amp;J206&amp;" "&amp;J207</f>
        <v xml:space="preserve">     </v>
      </c>
      <c r="AI33" s="22">
        <f>L201</f>
        <v>0</v>
      </c>
      <c r="AJ33" s="22" t="str">
        <f>L202&amp;" "&amp;L203&amp;" "&amp;L204&amp;" "&amp;L205&amp;" "&amp;L206&amp;" "&amp;L207</f>
        <v xml:space="preserve">     </v>
      </c>
      <c r="AK33" s="22">
        <f>N201</f>
        <v>0</v>
      </c>
      <c r="AL33" s="22" t="str">
        <f>N202&amp;" "&amp;N203&amp;" "&amp;N204&amp;" "&amp;N205&amp;" "&amp;N206&amp;" "&amp;N207</f>
        <v xml:space="preserve">     </v>
      </c>
      <c r="AM33" s="22" t="e">
        <f>#REF!</f>
        <v>#REF!</v>
      </c>
      <c r="AN33" s="22" t="e">
        <f>#REF!&amp;" "&amp;#REF!&amp;" "&amp;#REF!&amp;" "&amp;#REF!&amp;" "&amp;#REF!&amp;" "&amp;#REF!</f>
        <v>#REF!</v>
      </c>
      <c r="AO33" s="23">
        <f>P201</f>
        <v>0</v>
      </c>
      <c r="AP33" s="22" t="str">
        <f>P202&amp;" "&amp;P203&amp;" "&amp;P204&amp;" "&amp;P205&amp;" "&amp;P206&amp;" "&amp;P207</f>
        <v xml:space="preserve">     </v>
      </c>
      <c r="AQ33" s="23">
        <f>R201</f>
        <v>0</v>
      </c>
      <c r="AR33" s="22" t="str">
        <f>R202&amp;" "&amp;R203&amp;" "&amp;R204&amp;" "&amp;R205&amp;" "&amp;R206&amp;" "&amp;R207</f>
        <v xml:space="preserve">     </v>
      </c>
      <c r="AS33" s="23">
        <f t="shared" ref="AS33:AT33" si="55">T201</f>
        <v>0</v>
      </c>
      <c r="AT33" s="23">
        <f t="shared" si="55"/>
        <v>0</v>
      </c>
    </row>
    <row r="34" spans="1:46" ht="15" customHeight="1" thickBot="1">
      <c r="A34" s="44"/>
      <c r="B34" s="229"/>
      <c r="C34" s="272"/>
      <c r="D34" s="272"/>
      <c r="E34" s="274"/>
      <c r="F34" s="272"/>
      <c r="G34" s="272"/>
      <c r="H34" s="275"/>
      <c r="I34" s="273"/>
      <c r="J34" s="276" t="s">
        <v>144</v>
      </c>
      <c r="K34" s="59">
        <v>10</v>
      </c>
      <c r="L34" s="45" t="s">
        <v>322</v>
      </c>
      <c r="M34" s="45">
        <v>2.1</v>
      </c>
      <c r="N34" s="59" t="s">
        <v>180</v>
      </c>
      <c r="O34" s="59">
        <v>4</v>
      </c>
      <c r="P34" s="59" t="s">
        <v>148</v>
      </c>
      <c r="Q34" s="59">
        <v>7</v>
      </c>
      <c r="R34" s="59" t="s">
        <v>165</v>
      </c>
      <c r="S34" s="59">
        <v>3.5</v>
      </c>
      <c r="T34" s="184"/>
      <c r="U34" s="185"/>
      <c r="V34" s="186"/>
      <c r="W34" s="79"/>
      <c r="X34" s="79"/>
      <c r="Y34" s="79"/>
      <c r="Z34" s="79"/>
      <c r="AA34" s="79"/>
      <c r="AB34" s="79"/>
      <c r="AC34" s="79"/>
      <c r="AD34" s="79"/>
      <c r="AE34" s="23"/>
      <c r="AF34" s="22">
        <f>A208</f>
        <v>0</v>
      </c>
      <c r="AG34" s="22">
        <f>J208</f>
        <v>0</v>
      </c>
      <c r="AH34" s="22" t="str">
        <f>J209&amp;" "&amp;J210&amp;" "&amp;J211&amp;" "&amp;J212&amp;" "&amp;J213&amp;" "&amp;J214</f>
        <v xml:space="preserve">     </v>
      </c>
      <c r="AI34" s="22">
        <f>L208</f>
        <v>0</v>
      </c>
      <c r="AJ34" s="22" t="str">
        <f>L209&amp;" "&amp;L210&amp;" "&amp;L211&amp;" "&amp;L212&amp;" "&amp;L213&amp;" "&amp;L214</f>
        <v xml:space="preserve">     </v>
      </c>
      <c r="AK34" s="22">
        <f>N208</f>
        <v>0</v>
      </c>
      <c r="AL34" s="22" t="str">
        <f>N209&amp;" "&amp;N210&amp;" "&amp;N211&amp;" "&amp;N212&amp;" "&amp;N213&amp;" "&amp;N214</f>
        <v xml:space="preserve">     </v>
      </c>
      <c r="AM34" s="22" t="e">
        <f>#REF!</f>
        <v>#REF!</v>
      </c>
      <c r="AN34" s="22" t="e">
        <f>#REF!&amp;" "&amp;#REF!&amp;" "&amp;#REF!&amp;" "&amp;#REF!&amp;" "&amp;#REF!&amp;" "&amp;#REF!</f>
        <v>#REF!</v>
      </c>
      <c r="AO34" s="23">
        <f>P208</f>
        <v>0</v>
      </c>
      <c r="AP34" s="22" t="str">
        <f>P209&amp;" "&amp;P210&amp;" "&amp;P211&amp;" "&amp;P212&amp;" "&amp;P213&amp;" "&amp;P214</f>
        <v xml:space="preserve">     </v>
      </c>
      <c r="AQ34" s="23">
        <f>R208</f>
        <v>0</v>
      </c>
      <c r="AR34" s="22" t="str">
        <f>R209&amp;" "&amp;R210&amp;" "&amp;R211&amp;" "&amp;R212&amp;" "&amp;R213&amp;" "&amp;R214</f>
        <v xml:space="preserve">     </v>
      </c>
      <c r="AS34" s="23">
        <f t="shared" ref="AS34:AT34" si="56">T208</f>
        <v>0</v>
      </c>
      <c r="AT34" s="23">
        <f t="shared" si="56"/>
        <v>0</v>
      </c>
    </row>
    <row r="35" spans="1:46" ht="15" customHeight="1">
      <c r="A35" s="44"/>
      <c r="B35" s="229"/>
      <c r="C35" s="272"/>
      <c r="D35" s="272"/>
      <c r="E35" s="274"/>
      <c r="F35" s="272"/>
      <c r="G35" s="272"/>
      <c r="H35" s="275"/>
      <c r="I35" s="273"/>
      <c r="J35" s="276" t="s">
        <v>326</v>
      </c>
      <c r="K35" s="59">
        <v>0.05</v>
      </c>
      <c r="L35" s="45" t="s">
        <v>43</v>
      </c>
      <c r="M35" s="45">
        <v>3</v>
      </c>
      <c r="N35" s="59" t="s">
        <v>154</v>
      </c>
      <c r="O35" s="59">
        <v>1</v>
      </c>
      <c r="P35" s="59" t="s">
        <v>153</v>
      </c>
      <c r="Q35" s="59">
        <v>0.05</v>
      </c>
      <c r="R35" s="59" t="s">
        <v>153</v>
      </c>
      <c r="S35" s="59">
        <v>0.05</v>
      </c>
      <c r="T35" s="187"/>
      <c r="U35" s="185"/>
      <c r="V35" s="186"/>
      <c r="W35" s="79"/>
      <c r="X35" s="79"/>
      <c r="Y35" s="79"/>
      <c r="Z35" s="79"/>
      <c r="AA35" s="79"/>
      <c r="AB35" s="79"/>
      <c r="AC35" s="79"/>
      <c r="AD35" s="79"/>
      <c r="AE35" s="23"/>
      <c r="AF35" s="22">
        <f>A215</f>
        <v>0</v>
      </c>
      <c r="AG35" s="22">
        <f>J215</f>
        <v>0</v>
      </c>
      <c r="AH35" s="22" t="str">
        <f>J216&amp;" "&amp;J217&amp;" "&amp;J218&amp;" "&amp;J219&amp;" "&amp;J220&amp;" "&amp;J221</f>
        <v xml:space="preserve">     </v>
      </c>
      <c r="AI35" s="22">
        <f>L215</f>
        <v>0</v>
      </c>
      <c r="AJ35" s="22" t="str">
        <f>L216&amp;" "&amp;L217&amp;" "&amp;L218&amp;" "&amp;L219&amp;" "&amp;L220&amp;" "&amp;L221</f>
        <v xml:space="preserve">     </v>
      </c>
      <c r="AK35" s="22">
        <f>N215</f>
        <v>0</v>
      </c>
      <c r="AL35" s="22" t="str">
        <f>N216&amp;" "&amp;N217&amp;" "&amp;N218&amp;" "&amp;N219&amp;" "&amp;N220&amp;" "&amp;N221</f>
        <v xml:space="preserve">     </v>
      </c>
      <c r="AM35" s="22" t="e">
        <f>#REF!</f>
        <v>#REF!</v>
      </c>
      <c r="AN35" s="22" t="e">
        <f>#REF!&amp;" "&amp;#REF!&amp;" "&amp;#REF!&amp;" "&amp;#REF!&amp;" "&amp;#REF!&amp;" "&amp;#REF!</f>
        <v>#REF!</v>
      </c>
      <c r="AO35" s="23">
        <f>P215</f>
        <v>0</v>
      </c>
      <c r="AP35" s="22" t="str">
        <f>P216&amp;" "&amp;P217&amp;" "&amp;P218&amp;" "&amp;P219&amp;" "&amp;P220&amp;" "&amp;P221</f>
        <v xml:space="preserve">     </v>
      </c>
      <c r="AQ35" s="23">
        <f>R215</f>
        <v>0</v>
      </c>
      <c r="AR35" s="22" t="str">
        <f>R216&amp;" "&amp;R217&amp;" "&amp;R218&amp;" "&amp;R219&amp;" "&amp;R220&amp;" "&amp;R221</f>
        <v xml:space="preserve">     </v>
      </c>
      <c r="AS35" s="23">
        <f t="shared" ref="AS35:AT35" si="57">T215</f>
        <v>0</v>
      </c>
      <c r="AT35" s="23">
        <f t="shared" si="57"/>
        <v>0</v>
      </c>
    </row>
    <row r="36" spans="1:46" ht="15" customHeight="1">
      <c r="A36" s="44"/>
      <c r="B36" s="229"/>
      <c r="C36" s="272"/>
      <c r="D36" s="272"/>
      <c r="E36" s="274"/>
      <c r="F36" s="272"/>
      <c r="G36" s="272"/>
      <c r="H36" s="275"/>
      <c r="I36" s="272"/>
      <c r="J36" s="276"/>
      <c r="K36" s="59"/>
      <c r="L36" s="45" t="s">
        <v>49</v>
      </c>
      <c r="M36" s="45">
        <v>0.5</v>
      </c>
      <c r="N36" s="59" t="s">
        <v>191</v>
      </c>
      <c r="O36" s="59">
        <v>2</v>
      </c>
      <c r="P36" s="59"/>
      <c r="Q36" s="59"/>
      <c r="R36" s="59" t="s">
        <v>167</v>
      </c>
      <c r="S36" s="59">
        <v>1</v>
      </c>
      <c r="T36" s="187"/>
      <c r="U36" s="185"/>
      <c r="V36" s="186"/>
      <c r="W36" s="79"/>
      <c r="X36" s="79"/>
      <c r="Y36" s="79"/>
      <c r="Z36" s="79"/>
      <c r="AA36" s="79"/>
      <c r="AB36" s="79"/>
      <c r="AC36" s="79"/>
      <c r="AD36" s="79"/>
      <c r="AE36" s="23"/>
      <c r="AF36" s="22" t="e">
        <f t="shared" ref="AF36:AG36" si="58">#REF!</f>
        <v>#REF!</v>
      </c>
      <c r="AG36" s="22" t="e">
        <f t="shared" si="58"/>
        <v>#REF!</v>
      </c>
      <c r="AH36" s="22" t="e">
        <f>#REF!&amp;" "&amp;#REF!&amp;" "&amp;#REF!&amp;" "&amp;#REF!&amp;" "&amp;#REF!&amp;" "&amp;#REF!</f>
        <v>#REF!</v>
      </c>
      <c r="AI36" s="22" t="e">
        <f>#REF!</f>
        <v>#REF!</v>
      </c>
      <c r="AJ36" s="22" t="e">
        <f>#REF!&amp;" "&amp;#REF!&amp;" "&amp;#REF!&amp;" "&amp;#REF!&amp;" "&amp;#REF!&amp;" "&amp;#REF!</f>
        <v>#REF!</v>
      </c>
      <c r="AK36" s="22" t="e">
        <f>#REF!</f>
        <v>#REF!</v>
      </c>
      <c r="AL36" s="22" t="e">
        <f>#REF!&amp;" "&amp;#REF!&amp;" "&amp;#REF!&amp;" "&amp;#REF!&amp;" "&amp;#REF!&amp;" "&amp;#REF!</f>
        <v>#REF!</v>
      </c>
      <c r="AM36" s="22" t="e">
        <f>#REF!</f>
        <v>#REF!</v>
      </c>
      <c r="AN36" s="22" t="e">
        <f>#REF!&amp;" "&amp;#REF!&amp;" "&amp;#REF!&amp;" "&amp;#REF!&amp;" "&amp;#REF!&amp;" "&amp;#REF!</f>
        <v>#REF!</v>
      </c>
      <c r="AO36" s="23" t="e">
        <f>#REF!</f>
        <v>#REF!</v>
      </c>
      <c r="AP36" s="22" t="e">
        <f>#REF!&amp;" "&amp;#REF!&amp;" "&amp;#REF!&amp;" "&amp;#REF!&amp;" "&amp;#REF!&amp;" "&amp;#REF!</f>
        <v>#REF!</v>
      </c>
      <c r="AQ36" s="23" t="e">
        <f>#REF!</f>
        <v>#REF!</v>
      </c>
      <c r="AR36" s="22" t="e">
        <f>#REF!&amp;" "&amp;#REF!&amp;" "&amp;#REF!&amp;" "&amp;#REF!&amp;" "&amp;#REF!&amp;" "&amp;#REF!</f>
        <v>#REF!</v>
      </c>
      <c r="AS36" s="23" t="e">
        <f t="shared" ref="AS36:AT36" si="59">#REF!</f>
        <v>#REF!</v>
      </c>
      <c r="AT36" s="23" t="e">
        <f t="shared" si="59"/>
        <v>#REF!</v>
      </c>
    </row>
    <row r="37" spans="1:46" ht="15" customHeight="1">
      <c r="A37" s="44"/>
      <c r="B37" s="229"/>
      <c r="C37" s="272"/>
      <c r="D37" s="272"/>
      <c r="E37" s="274"/>
      <c r="F37" s="272"/>
      <c r="G37" s="272"/>
      <c r="H37" s="275"/>
      <c r="I37" s="272"/>
      <c r="J37" s="276"/>
      <c r="K37" s="59"/>
      <c r="L37" s="45"/>
      <c r="M37" s="45"/>
      <c r="N37" s="59" t="s">
        <v>192</v>
      </c>
      <c r="O37" s="59"/>
      <c r="P37" s="59"/>
      <c r="Q37" s="59"/>
      <c r="R37" s="59"/>
      <c r="S37" s="59"/>
      <c r="T37" s="187"/>
      <c r="U37" s="185"/>
      <c r="V37" s="186"/>
      <c r="W37" s="79"/>
      <c r="X37" s="79"/>
      <c r="Y37" s="79"/>
      <c r="Z37" s="79"/>
      <c r="AA37" s="79"/>
      <c r="AB37" s="79"/>
      <c r="AC37" s="79"/>
      <c r="AD37" s="79"/>
      <c r="AE37" s="23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23"/>
      <c r="AT37" s="23"/>
    </row>
    <row r="38" spans="1:46" ht="15" customHeight="1">
      <c r="A38" s="44"/>
      <c r="B38" s="229"/>
      <c r="C38" s="272"/>
      <c r="D38" s="272"/>
      <c r="E38" s="274"/>
      <c r="F38" s="272"/>
      <c r="G38" s="272"/>
      <c r="H38" s="275"/>
      <c r="I38" s="272"/>
      <c r="J38" s="276"/>
      <c r="K38" s="59"/>
      <c r="L38" s="45"/>
      <c r="M38" s="45"/>
      <c r="N38" s="59"/>
      <c r="O38" s="59"/>
      <c r="P38" s="59"/>
      <c r="Q38" s="59"/>
      <c r="R38" s="59"/>
      <c r="S38" s="59"/>
      <c r="T38" s="187"/>
      <c r="U38" s="185"/>
      <c r="V38" s="186"/>
      <c r="W38" s="79"/>
      <c r="X38" s="79"/>
      <c r="Y38" s="79"/>
      <c r="Z38" s="79"/>
      <c r="AA38" s="79"/>
      <c r="AB38" s="79"/>
      <c r="AC38" s="79"/>
      <c r="AD38" s="79"/>
      <c r="AE38" s="23"/>
      <c r="AF38" s="298"/>
      <c r="AG38" s="298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23"/>
      <c r="AT38" s="23"/>
    </row>
    <row r="39" spans="1:46" ht="15" customHeight="1" thickBot="1">
      <c r="A39" s="47"/>
      <c r="B39" s="56"/>
      <c r="C39" s="279"/>
      <c r="D39" s="279"/>
      <c r="E39" s="287"/>
      <c r="F39" s="279"/>
      <c r="G39" s="279"/>
      <c r="H39" s="288"/>
      <c r="I39" s="279"/>
      <c r="J39" s="280"/>
      <c r="K39" s="84"/>
      <c r="L39" s="85"/>
      <c r="M39" s="85"/>
      <c r="N39" s="85"/>
      <c r="O39" s="85"/>
      <c r="P39" s="84"/>
      <c r="Q39" s="84"/>
      <c r="R39" s="84"/>
      <c r="S39" s="84"/>
      <c r="T39" s="190"/>
      <c r="U39" s="191"/>
      <c r="V39" s="192"/>
      <c r="W39" s="79"/>
      <c r="X39" s="79"/>
      <c r="Y39" s="79"/>
      <c r="Z39" s="79"/>
      <c r="AA39" s="79"/>
      <c r="AB39" s="79"/>
      <c r="AC39" s="79"/>
      <c r="AD39" s="79"/>
      <c r="AE39" s="23"/>
      <c r="AF39" s="298"/>
      <c r="AG39" s="298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23"/>
      <c r="AT39" s="23"/>
    </row>
    <row r="40" spans="1:46" ht="16.5" customHeight="1" thickBot="1">
      <c r="A40" s="271" t="s">
        <v>212</v>
      </c>
      <c r="B40" s="229" t="s">
        <v>465</v>
      </c>
      <c r="C40" s="272">
        <v>5</v>
      </c>
      <c r="D40" s="272">
        <v>2.0833333333333335</v>
      </c>
      <c r="E40" s="274">
        <v>1.7</v>
      </c>
      <c r="F40" s="272">
        <v>0</v>
      </c>
      <c r="G40" s="272">
        <v>0</v>
      </c>
      <c r="H40" s="275">
        <v>2.4666666666666668</v>
      </c>
      <c r="I40" s="272">
        <v>671.25</v>
      </c>
      <c r="J40" s="469" t="s">
        <v>142</v>
      </c>
      <c r="K40" s="467"/>
      <c r="L40" s="476" t="s">
        <v>337</v>
      </c>
      <c r="M40" s="471"/>
      <c r="N40" s="419" t="s">
        <v>392</v>
      </c>
      <c r="O40" s="467"/>
      <c r="P40" s="469" t="s">
        <v>143</v>
      </c>
      <c r="Q40" s="467"/>
      <c r="R40" s="426" t="s">
        <v>377</v>
      </c>
      <c r="S40" s="411"/>
      <c r="T40" s="178" t="s">
        <v>28</v>
      </c>
      <c r="U40" s="179" t="s">
        <v>173</v>
      </c>
      <c r="V40" s="180"/>
      <c r="W40" s="22" t="str">
        <f>J40</f>
        <v>白米飯</v>
      </c>
      <c r="X40" s="22" t="str">
        <f>L40</f>
        <v>酥炸豆包</v>
      </c>
      <c r="Y40" s="22" t="str">
        <f>N40</f>
        <v>麵筋白菜</v>
      </c>
      <c r="Z40" s="22" t="e">
        <f>#REF!</f>
        <v>#REF!</v>
      </c>
      <c r="AA40" s="22" t="str">
        <f>P40</f>
        <v>時蔬</v>
      </c>
      <c r="AB40" s="22" t="str">
        <f>R40</f>
        <v>時蔬湯</v>
      </c>
      <c r="AC40" s="22" t="str">
        <f t="shared" ref="AC40:AD40" si="60">T40</f>
        <v>點心</v>
      </c>
      <c r="AD40" s="22" t="str">
        <f t="shared" si="60"/>
        <v>有機豆奶</v>
      </c>
      <c r="AE40" s="23"/>
      <c r="AF40" s="299"/>
      <c r="AG40" s="300"/>
      <c r="AH40" s="72"/>
      <c r="AI40" s="8"/>
      <c r="AJ40" s="87"/>
      <c r="AK40" s="72"/>
      <c r="AL40" s="72"/>
      <c r="AM40" s="72"/>
      <c r="AN40" s="72"/>
      <c r="AO40" s="72"/>
      <c r="AP40" s="72"/>
      <c r="AQ40" s="72"/>
      <c r="AR40" s="72"/>
      <c r="AS40" s="72"/>
      <c r="AT40" s="72"/>
    </row>
    <row r="41" spans="1:46" ht="15" customHeight="1" thickBot="1">
      <c r="A41" s="44"/>
      <c r="B41" s="229"/>
      <c r="C41" s="272"/>
      <c r="D41" s="272"/>
      <c r="E41" s="274"/>
      <c r="F41" s="272"/>
      <c r="G41" s="272"/>
      <c r="H41" s="275"/>
      <c r="I41" s="273"/>
      <c r="J41" s="276" t="s">
        <v>144</v>
      </c>
      <c r="K41" s="59">
        <v>10</v>
      </c>
      <c r="L41" s="59" t="s">
        <v>164</v>
      </c>
      <c r="M41" s="59">
        <v>6</v>
      </c>
      <c r="N41" s="45" t="s">
        <v>65</v>
      </c>
      <c r="O41" s="45">
        <v>6.5</v>
      </c>
      <c r="P41" s="59" t="s">
        <v>148</v>
      </c>
      <c r="Q41" s="59">
        <v>7</v>
      </c>
      <c r="R41" s="322" t="s">
        <v>378</v>
      </c>
      <c r="S41" s="45">
        <v>2.5</v>
      </c>
      <c r="T41" s="184"/>
      <c r="U41" s="185" t="s">
        <v>175</v>
      </c>
      <c r="V41" s="186"/>
      <c r="W41" s="79"/>
      <c r="X41" s="79"/>
      <c r="Y41" s="79"/>
      <c r="Z41" s="79"/>
      <c r="AA41" s="79"/>
      <c r="AB41" s="79"/>
      <c r="AC41" s="79"/>
      <c r="AD41" s="79"/>
      <c r="AE41" s="23"/>
      <c r="AF41" s="301"/>
      <c r="AG41" s="469" t="s">
        <v>329</v>
      </c>
      <c r="AH41" s="467"/>
      <c r="AI41" s="260" t="s">
        <v>344</v>
      </c>
      <c r="AJ41" s="294"/>
      <c r="AK41" s="260" t="s">
        <v>285</v>
      </c>
      <c r="AL41" s="294"/>
      <c r="AM41" s="260" t="s">
        <v>286</v>
      </c>
      <c r="AN41" s="294"/>
      <c r="AO41" s="260" t="s">
        <v>143</v>
      </c>
      <c r="AP41" s="293"/>
      <c r="AQ41" s="479" t="s">
        <v>345</v>
      </c>
      <c r="AR41" s="480"/>
      <c r="AS41" s="178" t="s">
        <v>28</v>
      </c>
      <c r="AT41" s="72"/>
    </row>
    <row r="42" spans="1:46" ht="15" customHeight="1">
      <c r="A42" s="44"/>
      <c r="B42" s="229"/>
      <c r="C42" s="272"/>
      <c r="D42" s="272"/>
      <c r="E42" s="274"/>
      <c r="F42" s="272"/>
      <c r="G42" s="272"/>
      <c r="H42" s="275"/>
      <c r="I42" s="273"/>
      <c r="J42" s="276"/>
      <c r="K42" s="59"/>
      <c r="L42" s="45"/>
      <c r="M42" s="45"/>
      <c r="N42" s="45" t="s">
        <v>49</v>
      </c>
      <c r="O42" s="45">
        <v>0.5</v>
      </c>
      <c r="P42" s="59" t="s">
        <v>153</v>
      </c>
      <c r="Q42" s="59">
        <v>0.05</v>
      </c>
      <c r="R42" s="319" t="s">
        <v>379</v>
      </c>
      <c r="S42" s="45">
        <v>0.5</v>
      </c>
      <c r="T42" s="187"/>
      <c r="U42" s="185"/>
      <c r="V42" s="186"/>
      <c r="W42" s="79"/>
      <c r="X42" s="79"/>
      <c r="Y42" s="79"/>
      <c r="Z42" s="79"/>
      <c r="AA42" s="79"/>
      <c r="AB42" s="79"/>
      <c r="AC42" s="79"/>
      <c r="AD42" s="79"/>
      <c r="AE42" s="23"/>
      <c r="AF42" s="301"/>
      <c r="AG42" s="59" t="s">
        <v>145</v>
      </c>
      <c r="AH42" s="59">
        <v>5.8</v>
      </c>
      <c r="AI42" s="262" t="s">
        <v>334</v>
      </c>
      <c r="AJ42" s="262">
        <v>6</v>
      </c>
      <c r="AK42" s="262" t="s">
        <v>145</v>
      </c>
      <c r="AL42" s="262">
        <v>3</v>
      </c>
      <c r="AM42" s="262" t="s">
        <v>198</v>
      </c>
      <c r="AN42" s="262">
        <v>6</v>
      </c>
      <c r="AO42" s="262" t="s">
        <v>148</v>
      </c>
      <c r="AP42" s="262">
        <v>7</v>
      </c>
      <c r="AQ42" s="263" t="s">
        <v>158</v>
      </c>
      <c r="AR42" s="262">
        <v>0.5</v>
      </c>
      <c r="AS42" s="184"/>
      <c r="AT42" s="72"/>
    </row>
    <row r="43" spans="1:46" ht="15" customHeight="1">
      <c r="A43" s="44"/>
      <c r="B43" s="229"/>
      <c r="C43" s="272"/>
      <c r="D43" s="272"/>
      <c r="E43" s="274"/>
      <c r="F43" s="272"/>
      <c r="G43" s="272"/>
      <c r="H43" s="275"/>
      <c r="I43" s="272"/>
      <c r="J43" s="276"/>
      <c r="K43" s="59"/>
      <c r="L43" s="45"/>
      <c r="M43" s="45"/>
      <c r="N43" s="45" t="s">
        <v>327</v>
      </c>
      <c r="O43" s="45">
        <v>0.7</v>
      </c>
      <c r="P43" s="59"/>
      <c r="Q43" s="59"/>
      <c r="R43" s="45" t="s">
        <v>50</v>
      </c>
      <c r="S43" s="45">
        <v>0.05</v>
      </c>
      <c r="T43" s="187"/>
      <c r="U43" s="185"/>
      <c r="V43" s="186"/>
      <c r="W43" s="79"/>
      <c r="X43" s="79"/>
      <c r="Y43" s="79"/>
      <c r="Z43" s="79"/>
      <c r="AA43" s="79"/>
      <c r="AB43" s="79"/>
      <c r="AC43" s="79"/>
      <c r="AD43" s="79"/>
      <c r="AE43" s="23"/>
      <c r="AF43" s="301"/>
      <c r="AG43" s="59" t="s">
        <v>199</v>
      </c>
      <c r="AH43" s="59">
        <v>3</v>
      </c>
      <c r="AI43" s="262" t="s">
        <v>153</v>
      </c>
      <c r="AJ43" s="262">
        <v>0.05</v>
      </c>
      <c r="AK43" s="262" t="s">
        <v>346</v>
      </c>
      <c r="AL43" s="262">
        <v>4</v>
      </c>
      <c r="AM43" s="262" t="s">
        <v>153</v>
      </c>
      <c r="AN43" s="262">
        <v>0.05</v>
      </c>
      <c r="AO43" s="262" t="s">
        <v>153</v>
      </c>
      <c r="AP43" s="262">
        <v>0.05</v>
      </c>
      <c r="AQ43" s="263" t="s">
        <v>160</v>
      </c>
      <c r="AR43" s="262">
        <v>4</v>
      </c>
      <c r="AS43" s="187"/>
      <c r="AT43" s="72"/>
    </row>
    <row r="44" spans="1:46" ht="15" customHeight="1">
      <c r="A44" s="44"/>
      <c r="B44" s="229"/>
      <c r="C44" s="272"/>
      <c r="D44" s="272"/>
      <c r="E44" s="274"/>
      <c r="F44" s="272"/>
      <c r="G44" s="272"/>
      <c r="H44" s="275"/>
      <c r="I44" s="272"/>
      <c r="J44" s="276"/>
      <c r="K44" s="59"/>
      <c r="L44" s="45"/>
      <c r="M44" s="45"/>
      <c r="N44" s="59" t="s">
        <v>153</v>
      </c>
      <c r="O44" s="45">
        <v>0.05</v>
      </c>
      <c r="P44" s="59"/>
      <c r="Q44" s="59"/>
      <c r="R44" s="45"/>
      <c r="S44" s="45"/>
      <c r="T44" s="187"/>
      <c r="U44" s="185"/>
      <c r="V44" s="186"/>
      <c r="W44" s="79"/>
      <c r="X44" s="79"/>
      <c r="Y44" s="79"/>
      <c r="Z44" s="79"/>
      <c r="AA44" s="79"/>
      <c r="AB44" s="79"/>
      <c r="AC44" s="79"/>
      <c r="AD44" s="79"/>
      <c r="AE44" s="23"/>
      <c r="AF44" s="301"/>
      <c r="AG44" s="59" t="s">
        <v>79</v>
      </c>
      <c r="AH44" s="59">
        <v>1</v>
      </c>
      <c r="AI44" s="262"/>
      <c r="AJ44" s="262"/>
      <c r="AK44" s="262" t="s">
        <v>79</v>
      </c>
      <c r="AL44" s="262">
        <v>1</v>
      </c>
      <c r="AM44" s="262" t="s">
        <v>200</v>
      </c>
      <c r="AN44" s="262">
        <v>0.1</v>
      </c>
      <c r="AO44" s="262"/>
      <c r="AP44" s="262"/>
      <c r="AQ44" s="263" t="s">
        <v>154</v>
      </c>
      <c r="AR44" s="262">
        <v>1</v>
      </c>
      <c r="AS44" s="187"/>
      <c r="AT44" s="72"/>
    </row>
    <row r="45" spans="1:46" ht="15" customHeight="1">
      <c r="A45" s="44"/>
      <c r="B45" s="229"/>
      <c r="C45" s="272"/>
      <c r="D45" s="272"/>
      <c r="E45" s="274"/>
      <c r="F45" s="272"/>
      <c r="G45" s="272"/>
      <c r="H45" s="275"/>
      <c r="I45" s="272"/>
      <c r="J45" s="276"/>
      <c r="K45" s="59"/>
      <c r="L45" s="45"/>
      <c r="M45" s="45"/>
      <c r="N45" s="45"/>
      <c r="O45" s="45"/>
      <c r="P45" s="59"/>
      <c r="Q45" s="59"/>
      <c r="R45" s="290"/>
      <c r="S45" s="290"/>
      <c r="T45" s="187"/>
      <c r="U45" s="185"/>
      <c r="V45" s="186"/>
      <c r="W45" s="79"/>
      <c r="X45" s="79"/>
      <c r="Y45" s="79"/>
      <c r="Z45" s="79"/>
      <c r="AA45" s="79"/>
      <c r="AB45" s="79"/>
      <c r="AC45" s="79"/>
      <c r="AD45" s="79"/>
      <c r="AE45" s="23"/>
      <c r="AF45" s="298"/>
      <c r="AG45" s="59" t="s">
        <v>153</v>
      </c>
      <c r="AH45" s="59">
        <v>0.05</v>
      </c>
      <c r="AI45" s="262"/>
      <c r="AJ45" s="262"/>
      <c r="AK45" s="295"/>
      <c r="AL45" s="295"/>
      <c r="AM45" s="264"/>
      <c r="AN45" s="264"/>
      <c r="AO45" s="262"/>
      <c r="AP45" s="262"/>
      <c r="AQ45" s="263" t="s">
        <v>143</v>
      </c>
      <c r="AR45" s="262">
        <v>2</v>
      </c>
      <c r="AS45" s="187"/>
      <c r="AT45" s="72"/>
    </row>
    <row r="46" spans="1:46" ht="15" customHeight="1" thickBot="1">
      <c r="A46" s="47"/>
      <c r="B46" s="56"/>
      <c r="C46" s="279"/>
      <c r="D46" s="279"/>
      <c r="E46" s="287"/>
      <c r="F46" s="279"/>
      <c r="G46" s="279"/>
      <c r="H46" s="288"/>
      <c r="I46" s="279"/>
      <c r="J46" s="281"/>
      <c r="K46" s="85"/>
      <c r="L46" s="49"/>
      <c r="M46" s="49"/>
      <c r="N46" s="240"/>
      <c r="O46" s="240"/>
      <c r="P46" s="85"/>
      <c r="Q46" s="85"/>
      <c r="R46" s="85"/>
      <c r="S46" s="85"/>
      <c r="T46" s="190"/>
      <c r="U46" s="191"/>
      <c r="V46" s="192"/>
      <c r="W46" s="79"/>
      <c r="X46" s="79"/>
      <c r="Y46" s="79"/>
      <c r="Z46" s="79"/>
      <c r="AA46" s="79"/>
      <c r="AB46" s="79"/>
      <c r="AC46" s="79"/>
      <c r="AD46" s="79"/>
      <c r="AE46" s="23"/>
      <c r="AF46" s="298"/>
      <c r="AG46" s="59"/>
      <c r="AH46" s="59"/>
      <c r="AI46" s="262"/>
      <c r="AJ46" s="262"/>
      <c r="AK46" s="262"/>
      <c r="AL46" s="262"/>
      <c r="AM46" s="295"/>
      <c r="AN46" s="295"/>
      <c r="AO46" s="262"/>
      <c r="AP46" s="262"/>
      <c r="AQ46" s="263"/>
      <c r="AR46" s="262"/>
      <c r="AS46" s="187"/>
      <c r="AT46" s="72"/>
    </row>
    <row r="47" spans="1:46" ht="16.5" customHeight="1" thickBot="1">
      <c r="A47" s="282" t="s">
        <v>213</v>
      </c>
      <c r="B47" s="241" t="s">
        <v>465</v>
      </c>
      <c r="C47" s="272">
        <v>5</v>
      </c>
      <c r="D47" s="273">
        <v>1.9855303030303031</v>
      </c>
      <c r="E47" s="274">
        <v>1.8650000000000002</v>
      </c>
      <c r="F47" s="272">
        <v>0</v>
      </c>
      <c r="G47" s="272">
        <v>0</v>
      </c>
      <c r="H47" s="275">
        <v>2.106060606060606</v>
      </c>
      <c r="I47" s="273">
        <v>643.9284090909091</v>
      </c>
      <c r="J47" s="476" t="s">
        <v>157</v>
      </c>
      <c r="K47" s="471"/>
      <c r="L47" s="477" t="s">
        <v>434</v>
      </c>
      <c r="M47" s="467"/>
      <c r="N47" s="449" t="s">
        <v>431</v>
      </c>
      <c r="O47" s="411"/>
      <c r="P47" s="476" t="s">
        <v>143</v>
      </c>
      <c r="Q47" s="471"/>
      <c r="R47" s="476" t="s">
        <v>172</v>
      </c>
      <c r="S47" s="471"/>
      <c r="T47" s="178" t="s">
        <v>28</v>
      </c>
      <c r="U47" s="179"/>
      <c r="V47" s="180"/>
      <c r="W47" s="22" t="str">
        <f>J47</f>
        <v>糙米飯</v>
      </c>
      <c r="X47" s="22" t="str">
        <f>L47</f>
        <v>泡菜油腐</v>
      </c>
      <c r="Y47" s="22" t="str">
        <f>N47</f>
        <v>炒年糕</v>
      </c>
      <c r="Z47" s="22" t="e">
        <f>#REF!</f>
        <v>#REF!</v>
      </c>
      <c r="AA47" s="22" t="str">
        <f>P47</f>
        <v>時蔬</v>
      </c>
      <c r="AB47" s="22" t="str">
        <f>R47</f>
        <v>金針湯</v>
      </c>
      <c r="AC47" s="22" t="str">
        <f t="shared" ref="AC47:AD47" si="61">T47</f>
        <v>點心</v>
      </c>
      <c r="AD47" s="22">
        <f t="shared" si="61"/>
        <v>0</v>
      </c>
      <c r="AE47" s="23"/>
      <c r="AF47" s="72"/>
      <c r="AG47" s="265"/>
      <c r="AH47" s="264"/>
      <c r="AI47" s="296"/>
      <c r="AJ47" s="296"/>
      <c r="AK47" s="296"/>
      <c r="AL47" s="296"/>
      <c r="AM47" s="296"/>
      <c r="AN47" s="296"/>
      <c r="AO47" s="264"/>
      <c r="AP47" s="264"/>
      <c r="AQ47" s="265"/>
      <c r="AR47" s="264"/>
      <c r="AS47" s="190"/>
      <c r="AT47" s="23"/>
    </row>
    <row r="48" spans="1:46" ht="15" customHeight="1" thickBot="1">
      <c r="A48" s="44"/>
      <c r="B48" s="229"/>
      <c r="C48" s="272"/>
      <c r="D48" s="272"/>
      <c r="E48" s="274"/>
      <c r="F48" s="272"/>
      <c r="G48" s="272"/>
      <c r="H48" s="275"/>
      <c r="I48" s="273"/>
      <c r="J48" s="276" t="s">
        <v>144</v>
      </c>
      <c r="K48" s="59">
        <v>7</v>
      </c>
      <c r="L48" s="320" t="s">
        <v>433</v>
      </c>
      <c r="M48" s="59">
        <v>7</v>
      </c>
      <c r="N48" s="313" t="s">
        <v>432</v>
      </c>
      <c r="O48" s="45">
        <v>3</v>
      </c>
      <c r="P48" s="59" t="s">
        <v>148</v>
      </c>
      <c r="Q48" s="59">
        <v>7</v>
      </c>
      <c r="R48" s="59" t="s">
        <v>174</v>
      </c>
      <c r="S48" s="59">
        <v>0.4</v>
      </c>
      <c r="T48" s="184"/>
      <c r="U48" s="185"/>
      <c r="V48" s="186">
        <v>19</v>
      </c>
      <c r="W48" s="79"/>
      <c r="X48" s="79"/>
      <c r="Y48" s="79"/>
      <c r="Z48" s="79"/>
      <c r="AA48" s="79"/>
      <c r="AB48" s="79"/>
      <c r="AC48" s="79"/>
      <c r="AD48" s="79"/>
      <c r="AE48" s="23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23"/>
      <c r="AT48" s="23"/>
    </row>
    <row r="49" spans="1:52" ht="15" customHeight="1" thickBot="1">
      <c r="A49" s="44"/>
      <c r="B49" s="229"/>
      <c r="C49" s="272"/>
      <c r="D49" s="272"/>
      <c r="E49" s="274"/>
      <c r="F49" s="272"/>
      <c r="G49" s="272"/>
      <c r="H49" s="275"/>
      <c r="I49" s="273"/>
      <c r="J49" s="276" t="s">
        <v>160</v>
      </c>
      <c r="K49" s="59">
        <v>3</v>
      </c>
      <c r="L49" s="59" t="s">
        <v>193</v>
      </c>
      <c r="M49" s="59">
        <v>1</v>
      </c>
      <c r="N49" s="319" t="s">
        <v>435</v>
      </c>
      <c r="O49" s="45">
        <v>2</v>
      </c>
      <c r="P49" s="59" t="s">
        <v>153</v>
      </c>
      <c r="Q49" s="59">
        <v>0.05</v>
      </c>
      <c r="R49" s="59" t="s">
        <v>178</v>
      </c>
      <c r="S49" s="59">
        <v>1</v>
      </c>
      <c r="T49" s="187"/>
      <c r="U49" s="185"/>
      <c r="V49" s="186"/>
      <c r="W49" s="79"/>
      <c r="X49" s="79"/>
      <c r="Y49" s="79"/>
      <c r="Z49" s="79"/>
      <c r="AA49" s="79"/>
      <c r="AB49" s="79"/>
      <c r="AC49" s="79"/>
      <c r="AD49" s="79"/>
      <c r="AE49" s="23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23"/>
      <c r="AT49" s="23"/>
    </row>
    <row r="50" spans="1:52" ht="15" customHeight="1">
      <c r="A50" s="44"/>
      <c r="B50" s="229"/>
      <c r="C50" s="272"/>
      <c r="D50" s="272"/>
      <c r="E50" s="274"/>
      <c r="F50" s="272"/>
      <c r="G50" s="272"/>
      <c r="H50" s="275"/>
      <c r="I50" s="272"/>
      <c r="J50" s="276"/>
      <c r="K50" s="59"/>
      <c r="L50" s="59" t="s">
        <v>162</v>
      </c>
      <c r="M50" s="59">
        <v>4</v>
      </c>
      <c r="N50" s="313" t="s">
        <v>408</v>
      </c>
      <c r="O50" s="45">
        <v>1</v>
      </c>
      <c r="P50" s="59"/>
      <c r="Q50" s="59"/>
      <c r="R50" s="59" t="s">
        <v>153</v>
      </c>
      <c r="S50" s="59">
        <v>0.05</v>
      </c>
      <c r="T50" s="187"/>
      <c r="U50" s="185"/>
      <c r="V50" s="186"/>
      <c r="W50" s="79"/>
      <c r="X50" s="79"/>
      <c r="Y50" s="79"/>
      <c r="Z50" s="79"/>
      <c r="AA50" s="79"/>
      <c r="AB50" s="79"/>
      <c r="AC50" s="79"/>
      <c r="AD50" s="79"/>
      <c r="AE50" s="23"/>
      <c r="AF50" s="72"/>
      <c r="AG50" s="469" t="s">
        <v>335</v>
      </c>
      <c r="AH50" s="467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23"/>
      <c r="AT50" s="23"/>
    </row>
    <row r="51" spans="1:52" ht="15" customHeight="1">
      <c r="A51" s="44"/>
      <c r="B51" s="229"/>
      <c r="C51" s="272"/>
      <c r="D51" s="272"/>
      <c r="E51" s="274"/>
      <c r="F51" s="272"/>
      <c r="G51" s="272"/>
      <c r="H51" s="275"/>
      <c r="I51" s="272"/>
      <c r="J51" s="276"/>
      <c r="K51" s="59"/>
      <c r="L51" s="59" t="s">
        <v>153</v>
      </c>
      <c r="M51" s="59">
        <v>0.05</v>
      </c>
      <c r="N51" s="45" t="s">
        <v>49</v>
      </c>
      <c r="O51" s="45">
        <v>0.5</v>
      </c>
      <c r="P51" s="59"/>
      <c r="Q51" s="59"/>
      <c r="R51" s="59" t="s">
        <v>167</v>
      </c>
      <c r="S51" s="59">
        <v>1</v>
      </c>
      <c r="T51" s="187"/>
      <c r="U51" s="185"/>
      <c r="V51" s="186"/>
      <c r="W51" s="79"/>
      <c r="X51" s="79"/>
      <c r="Y51" s="79"/>
      <c r="Z51" s="79"/>
      <c r="AA51" s="79"/>
      <c r="AB51" s="79"/>
      <c r="AC51" s="79"/>
      <c r="AD51" s="79"/>
      <c r="AE51" s="23"/>
      <c r="AF51" s="72"/>
      <c r="AG51" s="59" t="s">
        <v>319</v>
      </c>
      <c r="AH51" s="59">
        <v>2.2000000000000002</v>
      </c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23"/>
      <c r="AT51" s="23"/>
    </row>
    <row r="52" spans="1:52" ht="15" customHeight="1">
      <c r="A52" s="44"/>
      <c r="B52" s="229"/>
      <c r="C52" s="272"/>
      <c r="D52" s="272"/>
      <c r="E52" s="274"/>
      <c r="F52" s="272"/>
      <c r="G52" s="272"/>
      <c r="H52" s="275"/>
      <c r="I52" s="272"/>
      <c r="J52" s="276"/>
      <c r="K52" s="59"/>
      <c r="L52" s="59"/>
      <c r="M52" s="59"/>
      <c r="N52" s="45" t="s">
        <v>46</v>
      </c>
      <c r="O52" s="45">
        <v>0.05</v>
      </c>
      <c r="P52" s="59"/>
      <c r="Q52" s="59"/>
      <c r="R52" s="59"/>
      <c r="S52" s="59"/>
      <c r="T52" s="187"/>
      <c r="U52" s="185"/>
      <c r="V52" s="186"/>
      <c r="W52" s="79"/>
      <c r="X52" s="79"/>
      <c r="Y52" s="79"/>
      <c r="Z52" s="79"/>
      <c r="AA52" s="79"/>
      <c r="AB52" s="79"/>
      <c r="AC52" s="79"/>
      <c r="AD52" s="79"/>
      <c r="AE52" s="23"/>
      <c r="AF52" s="72"/>
      <c r="AG52" s="59" t="s">
        <v>193</v>
      </c>
      <c r="AH52" s="59">
        <v>1</v>
      </c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23"/>
      <c r="AT52" s="23"/>
    </row>
    <row r="53" spans="1:52" ht="15" customHeight="1" thickBot="1">
      <c r="A53" s="44"/>
      <c r="B53" s="56"/>
      <c r="C53" s="272"/>
      <c r="D53" s="279"/>
      <c r="E53" s="274"/>
      <c r="F53" s="272"/>
      <c r="G53" s="272"/>
      <c r="H53" s="275"/>
      <c r="I53" s="279"/>
      <c r="J53" s="281"/>
      <c r="K53" s="85"/>
      <c r="L53" s="84"/>
      <c r="M53" s="84"/>
      <c r="N53" s="84"/>
      <c r="O53" s="84"/>
      <c r="P53" s="85"/>
      <c r="Q53" s="85"/>
      <c r="R53" s="85"/>
      <c r="S53" s="85"/>
      <c r="T53" s="190"/>
      <c r="U53" s="191"/>
      <c r="V53" s="192"/>
      <c r="W53" s="79"/>
      <c r="X53" s="79"/>
      <c r="Y53" s="79"/>
      <c r="Z53" s="79"/>
      <c r="AA53" s="79"/>
      <c r="AB53" s="79"/>
      <c r="AC53" s="79"/>
      <c r="AD53" s="79"/>
      <c r="AE53" s="23"/>
      <c r="AF53" s="72"/>
      <c r="AG53" s="59" t="s">
        <v>162</v>
      </c>
      <c r="AH53" s="59">
        <v>4</v>
      </c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23"/>
      <c r="AT53" s="23"/>
    </row>
    <row r="54" spans="1:52" ht="16.5" customHeight="1" thickBot="1">
      <c r="A54" s="228" t="s">
        <v>214</v>
      </c>
      <c r="B54" s="241" t="s">
        <v>465</v>
      </c>
      <c r="C54" s="273">
        <v>5</v>
      </c>
      <c r="D54" s="273">
        <v>1.7902597402597402</v>
      </c>
      <c r="E54" s="283">
        <v>1.9</v>
      </c>
      <c r="F54" s="273">
        <v>0</v>
      </c>
      <c r="G54" s="273">
        <v>0</v>
      </c>
      <c r="H54" s="284">
        <v>1.6805194805194805</v>
      </c>
      <c r="I54" s="273">
        <v>604.10064935064941</v>
      </c>
      <c r="J54" s="472" t="s">
        <v>393</v>
      </c>
      <c r="K54" s="473"/>
      <c r="L54" s="472" t="s">
        <v>395</v>
      </c>
      <c r="M54" s="473"/>
      <c r="N54" s="472" t="s">
        <v>396</v>
      </c>
      <c r="O54" s="473"/>
      <c r="P54" s="469" t="s">
        <v>143</v>
      </c>
      <c r="Q54" s="467"/>
      <c r="R54" s="419" t="s">
        <v>398</v>
      </c>
      <c r="S54" s="411"/>
      <c r="T54" s="178" t="s">
        <v>28</v>
      </c>
      <c r="U54" s="179"/>
      <c r="V54" s="180"/>
      <c r="W54" s="22" t="str">
        <f>J54</f>
        <v>拌麵特餐</v>
      </c>
      <c r="X54" s="22" t="str">
        <f>L54</f>
        <v>香菇絞若</v>
      </c>
      <c r="Y54" s="22" t="str">
        <f>N54</f>
        <v>拌麵配料</v>
      </c>
      <c r="Z54" s="22" t="e">
        <f>#REF!</f>
        <v>#REF!</v>
      </c>
      <c r="AA54" s="22" t="str">
        <f>P54</f>
        <v>時蔬</v>
      </c>
      <c r="AB54" s="22" t="str">
        <f>R54</f>
        <v>三絲羹湯</v>
      </c>
      <c r="AC54" s="22" t="str">
        <f t="shared" ref="AC54:AD54" si="62">T54</f>
        <v>點心</v>
      </c>
      <c r="AD54" s="22">
        <f t="shared" si="62"/>
        <v>0</v>
      </c>
      <c r="AE54" s="23"/>
      <c r="AF54" s="72"/>
      <c r="AG54" s="59" t="s">
        <v>153</v>
      </c>
      <c r="AH54" s="59">
        <v>0.05</v>
      </c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</row>
    <row r="55" spans="1:52" ht="15" customHeight="1" thickBot="1">
      <c r="A55" s="44"/>
      <c r="B55" s="229"/>
      <c r="C55" s="272"/>
      <c r="D55" s="272"/>
      <c r="E55" s="274"/>
      <c r="F55" s="272"/>
      <c r="G55" s="272"/>
      <c r="H55" s="275"/>
      <c r="I55" s="273"/>
      <c r="J55" s="182" t="s">
        <v>394</v>
      </c>
      <c r="K55" s="182">
        <v>15</v>
      </c>
      <c r="L55" s="182" t="s">
        <v>146</v>
      </c>
      <c r="M55" s="182">
        <v>6</v>
      </c>
      <c r="N55" s="182" t="s">
        <v>397</v>
      </c>
      <c r="O55" s="182">
        <v>0.5</v>
      </c>
      <c r="P55" s="59" t="s">
        <v>148</v>
      </c>
      <c r="Q55" s="59">
        <v>7</v>
      </c>
      <c r="R55" s="45" t="s">
        <v>58</v>
      </c>
      <c r="S55" s="45">
        <v>0.6</v>
      </c>
      <c r="T55" s="184"/>
      <c r="U55" s="185"/>
      <c r="V55" s="186"/>
      <c r="W55" s="79"/>
      <c r="X55" s="79"/>
      <c r="Y55" s="79"/>
      <c r="Z55" s="79"/>
      <c r="AA55" s="79"/>
      <c r="AB55" s="79"/>
      <c r="AC55" s="79"/>
      <c r="AD55" s="79"/>
      <c r="AE55" s="23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</row>
    <row r="56" spans="1:52" ht="15" customHeight="1">
      <c r="A56" s="44"/>
      <c r="B56" s="229"/>
      <c r="C56" s="272"/>
      <c r="D56" s="272"/>
      <c r="E56" s="274"/>
      <c r="F56" s="272"/>
      <c r="G56" s="272"/>
      <c r="H56" s="275"/>
      <c r="I56" s="273"/>
      <c r="J56" s="276"/>
      <c r="K56" s="59"/>
      <c r="L56" s="182" t="s">
        <v>181</v>
      </c>
      <c r="M56" s="182">
        <v>4</v>
      </c>
      <c r="N56" s="182" t="s">
        <v>152</v>
      </c>
      <c r="O56" s="182">
        <v>4</v>
      </c>
      <c r="P56" s="59" t="s">
        <v>153</v>
      </c>
      <c r="Q56" s="59">
        <v>0.05</v>
      </c>
      <c r="R56" s="45" t="s">
        <v>69</v>
      </c>
      <c r="S56" s="45">
        <v>2</v>
      </c>
      <c r="T56" s="187"/>
      <c r="U56" s="185"/>
      <c r="V56" s="186"/>
      <c r="W56" s="79"/>
      <c r="X56" s="79"/>
      <c r="Y56" s="79"/>
      <c r="Z56" s="79"/>
      <c r="AA56" s="79"/>
      <c r="AB56" s="79"/>
      <c r="AC56" s="79"/>
      <c r="AD56" s="79"/>
      <c r="AE56" s="23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</row>
    <row r="57" spans="1:52" ht="15" customHeight="1">
      <c r="A57" s="44"/>
      <c r="B57" s="229"/>
      <c r="C57" s="272"/>
      <c r="D57" s="272"/>
      <c r="E57" s="274"/>
      <c r="F57" s="272"/>
      <c r="G57" s="272"/>
      <c r="H57" s="275"/>
      <c r="I57" s="272"/>
      <c r="J57" s="276"/>
      <c r="K57" s="59"/>
      <c r="L57" s="183" t="s">
        <v>161</v>
      </c>
      <c r="M57" s="183">
        <v>0.05</v>
      </c>
      <c r="N57" s="182" t="s">
        <v>79</v>
      </c>
      <c r="O57" s="182">
        <v>0.5</v>
      </c>
      <c r="P57" s="59"/>
      <c r="Q57" s="59"/>
      <c r="R57" s="45" t="s">
        <v>36</v>
      </c>
      <c r="S57" s="45">
        <v>1.5</v>
      </c>
      <c r="T57" s="187"/>
      <c r="U57" s="185"/>
      <c r="V57" s="186"/>
      <c r="W57" s="79"/>
      <c r="X57" s="79"/>
      <c r="Y57" s="79"/>
      <c r="Z57" s="79"/>
      <c r="AA57" s="79"/>
      <c r="AB57" s="79"/>
      <c r="AC57" s="79"/>
      <c r="AD57" s="79"/>
      <c r="AE57" s="23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</row>
    <row r="58" spans="1:52" ht="15" customHeight="1">
      <c r="A58" s="44"/>
      <c r="B58" s="229"/>
      <c r="C58" s="272"/>
      <c r="D58" s="272"/>
      <c r="E58" s="274"/>
      <c r="F58" s="272"/>
      <c r="G58" s="272"/>
      <c r="H58" s="275"/>
      <c r="I58" s="272"/>
      <c r="J58" s="276"/>
      <c r="K58" s="59"/>
      <c r="L58" s="182" t="s">
        <v>153</v>
      </c>
      <c r="M58" s="182">
        <v>0.05</v>
      </c>
      <c r="N58" s="182" t="s">
        <v>153</v>
      </c>
      <c r="O58" s="182">
        <v>0.05</v>
      </c>
      <c r="P58" s="59"/>
      <c r="Q58" s="59"/>
      <c r="R58" s="45" t="s">
        <v>72</v>
      </c>
      <c r="S58" s="45">
        <v>0.01</v>
      </c>
      <c r="T58" s="187"/>
      <c r="U58" s="185"/>
      <c r="V58" s="186"/>
      <c r="W58" s="79"/>
      <c r="X58" s="79"/>
      <c r="Y58" s="79"/>
      <c r="Z58" s="79"/>
      <c r="AA58" s="79"/>
      <c r="AB58" s="79"/>
      <c r="AC58" s="79"/>
      <c r="AD58" s="79"/>
      <c r="AE58" s="23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</row>
    <row r="59" spans="1:52" ht="15" customHeight="1">
      <c r="A59" s="44"/>
      <c r="B59" s="229"/>
      <c r="C59" s="272"/>
      <c r="D59" s="272"/>
      <c r="E59" s="274"/>
      <c r="F59" s="272"/>
      <c r="G59" s="272"/>
      <c r="H59" s="275"/>
      <c r="I59" s="272"/>
      <c r="J59" s="276"/>
      <c r="K59" s="59"/>
      <c r="L59" s="59"/>
      <c r="M59" s="59"/>
      <c r="N59" s="59"/>
      <c r="O59" s="59"/>
      <c r="P59" s="59"/>
      <c r="Q59" s="59"/>
      <c r="T59" s="187"/>
      <c r="U59" s="185"/>
      <c r="V59" s="186"/>
      <c r="W59" s="79"/>
      <c r="X59" s="79"/>
      <c r="Y59" s="79"/>
      <c r="Z59" s="79"/>
      <c r="AA59" s="79"/>
      <c r="AB59" s="79"/>
      <c r="AC59" s="79"/>
      <c r="AD59" s="79"/>
      <c r="AE59" s="23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</row>
    <row r="60" spans="1:52" ht="15" customHeight="1" thickBot="1">
      <c r="A60" s="47"/>
      <c r="B60" s="56"/>
      <c r="C60" s="279"/>
      <c r="D60" s="279"/>
      <c r="E60" s="287"/>
      <c r="F60" s="279"/>
      <c r="G60" s="279"/>
      <c r="H60" s="288"/>
      <c r="I60" s="279"/>
      <c r="J60" s="281"/>
      <c r="K60" s="85"/>
      <c r="L60" s="85"/>
      <c r="M60" s="85"/>
      <c r="N60" s="85"/>
      <c r="O60" s="85"/>
      <c r="P60" s="85"/>
      <c r="Q60" s="85"/>
      <c r="R60" s="85"/>
      <c r="S60" s="85"/>
      <c r="T60" s="190"/>
      <c r="U60" s="191"/>
      <c r="V60" s="192"/>
      <c r="W60" s="79"/>
      <c r="X60" s="79"/>
      <c r="Y60" s="79"/>
      <c r="Z60" s="79"/>
      <c r="AA60" s="79"/>
      <c r="AB60" s="79"/>
      <c r="AC60" s="79"/>
      <c r="AD60" s="79"/>
      <c r="AE60" s="23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52" ht="15.75" customHeight="1" thickBot="1">
      <c r="A61" s="44" t="s">
        <v>215</v>
      </c>
      <c r="B61" s="241" t="s">
        <v>465</v>
      </c>
      <c r="C61" s="272">
        <v>5</v>
      </c>
      <c r="D61" s="273">
        <v>1.9597857142857145</v>
      </c>
      <c r="E61" s="274">
        <v>1.8660000000000001</v>
      </c>
      <c r="F61" s="272">
        <v>0</v>
      </c>
      <c r="G61" s="272">
        <v>0</v>
      </c>
      <c r="H61" s="275">
        <v>2.0535714285714288</v>
      </c>
      <c r="I61" s="273">
        <v>638.85821428571421</v>
      </c>
      <c r="J61" s="476" t="s">
        <v>157</v>
      </c>
      <c r="K61" s="471"/>
      <c r="L61" s="477" t="s">
        <v>436</v>
      </c>
      <c r="M61" s="467"/>
      <c r="N61" s="476" t="s">
        <v>328</v>
      </c>
      <c r="O61" s="471"/>
      <c r="P61" s="476" t="s">
        <v>143</v>
      </c>
      <c r="Q61" s="471"/>
      <c r="R61" s="446" t="s">
        <v>258</v>
      </c>
      <c r="S61" s="467"/>
      <c r="T61" s="178" t="s">
        <v>28</v>
      </c>
      <c r="U61" s="179"/>
      <c r="V61" s="180"/>
      <c r="W61" s="22" t="str">
        <f>J61</f>
        <v>糙米飯</v>
      </c>
      <c r="X61" s="22" t="str">
        <f>L61</f>
        <v>筍干麵輪</v>
      </c>
      <c r="Y61" s="22" t="str">
        <f>N61</f>
        <v>鮮菇豆腐</v>
      </c>
      <c r="Z61" s="22" t="e">
        <f>#REF!</f>
        <v>#REF!</v>
      </c>
      <c r="AA61" s="22" t="str">
        <f>P61</f>
        <v>時蔬</v>
      </c>
      <c r="AB61" s="22" t="str">
        <f>R61</f>
        <v>冬瓜銀耳湯</v>
      </c>
      <c r="AC61" s="22" t="str">
        <f t="shared" ref="AC61:AD61" si="63">T61</f>
        <v>點心</v>
      </c>
      <c r="AD61" s="22">
        <f t="shared" si="63"/>
        <v>0</v>
      </c>
      <c r="AE61" s="23"/>
      <c r="AF61" s="89"/>
      <c r="AG61" s="89"/>
      <c r="AH61" s="89"/>
      <c r="AI61" s="89"/>
      <c r="AJ61" s="89"/>
      <c r="AK61" s="89"/>
      <c r="AL61" s="89"/>
      <c r="AM61" s="90"/>
      <c r="AN61" s="61"/>
      <c r="AO61" s="90"/>
      <c r="AP61" s="61"/>
      <c r="AQ61" s="90"/>
      <c r="AR61" s="61"/>
      <c r="AS61" s="90"/>
      <c r="AT61" s="61"/>
      <c r="AU61" s="90"/>
      <c r="AV61" s="61"/>
      <c r="AW61" s="90"/>
      <c r="AX61" s="61"/>
      <c r="AY61" s="22"/>
      <c r="AZ61" s="23"/>
    </row>
    <row r="62" spans="1:52" ht="15" customHeight="1" thickBot="1">
      <c r="A62" s="44"/>
      <c r="B62" s="229"/>
      <c r="C62" s="272"/>
      <c r="D62" s="272"/>
      <c r="E62" s="274"/>
      <c r="F62" s="272"/>
      <c r="G62" s="272"/>
      <c r="H62" s="275"/>
      <c r="I62" s="273"/>
      <c r="J62" s="276" t="s">
        <v>144</v>
      </c>
      <c r="K62" s="59">
        <v>7</v>
      </c>
      <c r="L62" s="320" t="s">
        <v>437</v>
      </c>
      <c r="M62" s="59">
        <v>5</v>
      </c>
      <c r="N62" s="59" t="s">
        <v>180</v>
      </c>
      <c r="O62" s="59">
        <v>5</v>
      </c>
      <c r="P62" s="59" t="s">
        <v>148</v>
      </c>
      <c r="Q62" s="59">
        <v>7</v>
      </c>
      <c r="R62" s="246" t="s">
        <v>259</v>
      </c>
      <c r="S62" s="246">
        <v>1</v>
      </c>
      <c r="T62" s="184"/>
      <c r="U62" s="185"/>
      <c r="V62" s="186"/>
      <c r="W62" s="79"/>
      <c r="X62" s="79"/>
      <c r="Y62" s="79"/>
      <c r="Z62" s="79"/>
      <c r="AA62" s="79"/>
      <c r="AB62" s="79"/>
      <c r="AC62" s="79"/>
      <c r="AD62" s="79"/>
      <c r="AE62" s="23"/>
      <c r="AF62" s="89"/>
      <c r="AG62" s="89"/>
      <c r="AH62" s="89"/>
      <c r="AI62" s="89"/>
      <c r="AJ62" s="89"/>
      <c r="AK62" s="89"/>
      <c r="AL62" s="89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22"/>
      <c r="AZ62" s="23"/>
    </row>
    <row r="63" spans="1:52" ht="15" customHeight="1">
      <c r="A63" s="44"/>
      <c r="B63" s="229"/>
      <c r="C63" s="272"/>
      <c r="D63" s="272"/>
      <c r="E63" s="274"/>
      <c r="F63" s="272"/>
      <c r="G63" s="272"/>
      <c r="H63" s="275"/>
      <c r="I63" s="273"/>
      <c r="J63" s="276" t="s">
        <v>160</v>
      </c>
      <c r="K63" s="59">
        <v>3</v>
      </c>
      <c r="L63" s="59" t="s">
        <v>205</v>
      </c>
      <c r="M63" s="59">
        <v>3</v>
      </c>
      <c r="N63" s="313" t="s">
        <v>401</v>
      </c>
      <c r="O63" s="45">
        <v>2</v>
      </c>
      <c r="P63" s="59" t="s">
        <v>153</v>
      </c>
      <c r="Q63" s="59">
        <v>0.05</v>
      </c>
      <c r="R63" s="246" t="s">
        <v>260</v>
      </c>
      <c r="S63" s="246">
        <v>1</v>
      </c>
      <c r="T63" s="187"/>
      <c r="U63" s="185"/>
      <c r="V63" s="186"/>
      <c r="W63" s="79"/>
      <c r="X63" s="79"/>
      <c r="Y63" s="79"/>
      <c r="Z63" s="79"/>
      <c r="AA63" s="79"/>
      <c r="AB63" s="79"/>
      <c r="AC63" s="79"/>
      <c r="AD63" s="79"/>
      <c r="AE63" s="23"/>
      <c r="AF63" s="89"/>
      <c r="AG63" s="89"/>
      <c r="AH63" s="89"/>
      <c r="AI63" s="89"/>
      <c r="AJ63" s="89"/>
      <c r="AK63" s="89"/>
      <c r="AL63" s="89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23"/>
      <c r="AZ63" s="23"/>
    </row>
    <row r="64" spans="1:52" ht="15" customHeight="1">
      <c r="A64" s="44"/>
      <c r="B64" s="229"/>
      <c r="C64" s="272"/>
      <c r="D64" s="272"/>
      <c r="E64" s="274"/>
      <c r="F64" s="272"/>
      <c r="G64" s="272"/>
      <c r="H64" s="275"/>
      <c r="I64" s="272"/>
      <c r="J64" s="276"/>
      <c r="K64" s="59"/>
      <c r="L64" s="59" t="s">
        <v>79</v>
      </c>
      <c r="M64" s="59">
        <v>1</v>
      </c>
      <c r="N64" s="59" t="s">
        <v>161</v>
      </c>
      <c r="O64" s="59">
        <v>0.01</v>
      </c>
      <c r="P64" s="59"/>
      <c r="Q64" s="59"/>
      <c r="R64" s="246" t="s">
        <v>78</v>
      </c>
      <c r="S64" s="246">
        <v>1</v>
      </c>
      <c r="T64" s="187"/>
      <c r="U64" s="185"/>
      <c r="V64" s="186"/>
      <c r="W64" s="79"/>
      <c r="X64" s="79"/>
      <c r="Y64" s="79"/>
      <c r="Z64" s="79"/>
      <c r="AA64" s="79"/>
      <c r="AB64" s="79"/>
      <c r="AC64" s="79"/>
      <c r="AD64" s="79"/>
      <c r="AE64" s="23"/>
      <c r="AF64" s="89"/>
      <c r="AG64" s="89"/>
      <c r="AH64" s="89"/>
      <c r="AI64" s="89"/>
      <c r="AJ64" s="89"/>
      <c r="AK64" s="89"/>
      <c r="AL64" s="89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23"/>
      <c r="AZ64" s="23"/>
    </row>
    <row r="65" spans="1:52" ht="15" customHeight="1">
      <c r="A65" s="44"/>
      <c r="B65" s="229"/>
      <c r="C65" s="272"/>
      <c r="D65" s="272"/>
      <c r="E65" s="274"/>
      <c r="F65" s="272"/>
      <c r="G65" s="272"/>
      <c r="H65" s="275"/>
      <c r="I65" s="272"/>
      <c r="J65" s="276"/>
      <c r="K65" s="59"/>
      <c r="L65" s="59" t="s">
        <v>153</v>
      </c>
      <c r="M65" s="59">
        <v>0.05</v>
      </c>
      <c r="N65" s="59" t="s">
        <v>153</v>
      </c>
      <c r="O65" s="59">
        <v>0.05</v>
      </c>
      <c r="P65" s="59"/>
      <c r="Q65" s="59"/>
      <c r="R65" s="247"/>
      <c r="S65" s="247"/>
      <c r="T65" s="187"/>
      <c r="U65" s="185"/>
      <c r="V65" s="186"/>
      <c r="W65" s="79"/>
      <c r="X65" s="79"/>
      <c r="Y65" s="79"/>
      <c r="Z65" s="79"/>
      <c r="AA65" s="79"/>
      <c r="AB65" s="79"/>
      <c r="AC65" s="79"/>
      <c r="AD65" s="79"/>
      <c r="AE65" s="23"/>
      <c r="AF65" s="89"/>
      <c r="AG65" s="89"/>
      <c r="AH65" s="89"/>
      <c r="AI65" s="89"/>
      <c r="AJ65" s="89"/>
      <c r="AK65" s="89"/>
      <c r="AL65" s="89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23"/>
      <c r="AZ65" s="23"/>
    </row>
    <row r="66" spans="1:52" ht="15" customHeight="1">
      <c r="A66" s="44"/>
      <c r="B66" s="229"/>
      <c r="C66" s="272"/>
      <c r="D66" s="272"/>
      <c r="E66" s="274"/>
      <c r="F66" s="272"/>
      <c r="G66" s="272"/>
      <c r="H66" s="275"/>
      <c r="I66" s="272"/>
      <c r="J66" s="276"/>
      <c r="K66" s="59"/>
      <c r="L66" s="59"/>
      <c r="M66" s="59"/>
      <c r="N66" s="59" t="s">
        <v>79</v>
      </c>
      <c r="O66" s="59">
        <v>0.5</v>
      </c>
      <c r="P66" s="59"/>
      <c r="Q66" s="59"/>
      <c r="R66" s="247"/>
      <c r="S66" s="247"/>
      <c r="T66" s="187"/>
      <c r="U66" s="185"/>
      <c r="V66" s="186"/>
      <c r="W66" s="79"/>
      <c r="X66" s="79"/>
      <c r="Y66" s="79"/>
      <c r="Z66" s="79"/>
      <c r="AA66" s="79"/>
      <c r="AB66" s="79"/>
      <c r="AC66" s="79"/>
      <c r="AD66" s="79"/>
      <c r="AE66" s="23"/>
      <c r="AF66" s="302"/>
      <c r="AG66" s="302"/>
      <c r="AH66" s="302"/>
      <c r="AI66" s="302"/>
      <c r="AJ66" s="302"/>
      <c r="AK66" s="302"/>
      <c r="AL66" s="302"/>
      <c r="AM66" s="303"/>
      <c r="AN66" s="303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23"/>
      <c r="AZ66" s="23"/>
    </row>
    <row r="67" spans="1:52" ht="15" customHeight="1" thickBot="1">
      <c r="A67" s="44"/>
      <c r="B67" s="56"/>
      <c r="C67" s="272"/>
      <c r="D67" s="279"/>
      <c r="E67" s="274"/>
      <c r="F67" s="272"/>
      <c r="G67" s="272"/>
      <c r="H67" s="275"/>
      <c r="I67" s="279"/>
      <c r="J67" s="281"/>
      <c r="K67" s="85"/>
      <c r="L67" s="84"/>
      <c r="M67" s="84"/>
      <c r="N67" s="85"/>
      <c r="O67" s="85"/>
      <c r="P67" s="85"/>
      <c r="Q67" s="85"/>
      <c r="R67" s="257"/>
      <c r="S67" s="257"/>
      <c r="T67" s="190"/>
      <c r="U67" s="191"/>
      <c r="V67" s="192"/>
      <c r="W67" s="79"/>
      <c r="X67" s="79"/>
      <c r="Y67" s="79"/>
      <c r="Z67" s="79"/>
      <c r="AA67" s="79"/>
      <c r="AB67" s="79"/>
      <c r="AC67" s="79"/>
      <c r="AD67" s="79"/>
      <c r="AE67" s="23"/>
      <c r="AF67" s="302"/>
      <c r="AG67" s="302"/>
      <c r="AH67" s="302"/>
      <c r="AI67" s="302"/>
      <c r="AJ67" s="302"/>
      <c r="AK67" s="302"/>
      <c r="AL67" s="302"/>
      <c r="AM67" s="301"/>
      <c r="AN67" s="301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23"/>
      <c r="AZ67" s="23"/>
    </row>
    <row r="68" spans="1:52" ht="15.75" customHeight="1" thickBot="1">
      <c r="A68" s="228" t="s">
        <v>216</v>
      </c>
      <c r="B68" s="241" t="s">
        <v>465</v>
      </c>
      <c r="C68" s="273">
        <v>5.05</v>
      </c>
      <c r="D68" s="273">
        <v>1.852642857142857</v>
      </c>
      <c r="E68" s="283">
        <v>1.516</v>
      </c>
      <c r="F68" s="273">
        <v>0</v>
      </c>
      <c r="G68" s="273">
        <v>0</v>
      </c>
      <c r="H68" s="284">
        <v>2.1892857142857141</v>
      </c>
      <c r="I68" s="273">
        <v>638.9653571428571</v>
      </c>
      <c r="J68" s="469" t="s">
        <v>183</v>
      </c>
      <c r="K68" s="467"/>
      <c r="L68" s="469" t="s">
        <v>321</v>
      </c>
      <c r="M68" s="467"/>
      <c r="N68" s="469" t="s">
        <v>330</v>
      </c>
      <c r="O68" s="467"/>
      <c r="P68" s="469" t="s">
        <v>143</v>
      </c>
      <c r="Q68" s="467"/>
      <c r="R68" s="469" t="s">
        <v>163</v>
      </c>
      <c r="S68" s="467"/>
      <c r="T68" s="178" t="s">
        <v>28</v>
      </c>
      <c r="U68" s="179"/>
      <c r="V68" s="180"/>
      <c r="W68" s="22" t="str">
        <f>J68</f>
        <v>紅藜飯</v>
      </c>
      <c r="X68" s="22" t="str">
        <f>L68</f>
        <v>三杯麵腸</v>
      </c>
      <c r="Y68" s="22" t="str">
        <f>N68</f>
        <v>啵啵玉米</v>
      </c>
      <c r="Z68" s="22" t="e">
        <f>#REF!</f>
        <v>#REF!</v>
      </c>
      <c r="AA68" s="22" t="str">
        <f>P68</f>
        <v>時蔬</v>
      </c>
      <c r="AB68" s="22" t="str">
        <f>R68</f>
        <v>時瓜湯</v>
      </c>
      <c r="AC68" s="22" t="str">
        <f t="shared" ref="AC68:AD68" si="64">T68</f>
        <v>點心</v>
      </c>
      <c r="AD68" s="22">
        <f t="shared" si="64"/>
        <v>0</v>
      </c>
      <c r="AE68" s="23"/>
      <c r="AF68" s="299"/>
      <c r="AG68" s="300"/>
      <c r="AH68" s="159"/>
      <c r="AI68" s="304"/>
      <c r="AJ68" s="305"/>
      <c r="AK68" s="298"/>
      <c r="AL68" s="298"/>
      <c r="AM68" s="298"/>
      <c r="AN68" s="298"/>
      <c r="AO68" s="72"/>
      <c r="AP68" s="72"/>
      <c r="AQ68" s="72"/>
      <c r="AR68" s="72"/>
      <c r="AS68" s="23"/>
      <c r="AT68" s="23"/>
      <c r="AU68" s="61"/>
      <c r="AV68" s="61"/>
      <c r="AW68" s="61"/>
      <c r="AX68" s="61"/>
      <c r="AY68" s="61"/>
      <c r="AZ68" s="61"/>
    </row>
    <row r="69" spans="1:52" ht="15" customHeight="1" thickBot="1">
      <c r="A69" s="44"/>
      <c r="B69" s="229"/>
      <c r="C69" s="272"/>
      <c r="D69" s="272"/>
      <c r="E69" s="274"/>
      <c r="F69" s="272"/>
      <c r="G69" s="272"/>
      <c r="H69" s="275"/>
      <c r="I69" s="273"/>
      <c r="J69" s="276" t="s">
        <v>144</v>
      </c>
      <c r="K69" s="59">
        <v>10</v>
      </c>
      <c r="L69" s="59" t="s">
        <v>145</v>
      </c>
      <c r="M69" s="59">
        <v>6</v>
      </c>
      <c r="N69" s="59" t="s">
        <v>170</v>
      </c>
      <c r="O69" s="59">
        <v>2</v>
      </c>
      <c r="P69" s="59" t="s">
        <v>148</v>
      </c>
      <c r="Q69" s="59">
        <v>7</v>
      </c>
      <c r="R69" s="59" t="s">
        <v>165</v>
      </c>
      <c r="S69" s="59">
        <v>4.5</v>
      </c>
      <c r="T69" s="184"/>
      <c r="U69" s="185"/>
      <c r="V69" s="186"/>
      <c r="W69" s="79"/>
      <c r="X69" s="79"/>
      <c r="Y69" s="79"/>
      <c r="Z69" s="79"/>
      <c r="AA69" s="79"/>
      <c r="AB69" s="79"/>
      <c r="AC69" s="79"/>
      <c r="AD69" s="79"/>
      <c r="AE69" s="23"/>
      <c r="AF69" s="301"/>
      <c r="AG69" s="301"/>
      <c r="AH69" s="159"/>
      <c r="AI69" s="306"/>
      <c r="AJ69" s="306"/>
      <c r="AK69" s="298"/>
      <c r="AL69" s="298"/>
      <c r="AM69" s="298"/>
      <c r="AN69" s="298"/>
      <c r="AO69" s="72"/>
      <c r="AP69" s="72"/>
      <c r="AQ69" s="72"/>
      <c r="AR69" s="72"/>
      <c r="AS69" s="23"/>
      <c r="AT69" s="23"/>
    </row>
    <row r="70" spans="1:52" ht="15" customHeight="1">
      <c r="A70" s="44"/>
      <c r="B70" s="229"/>
      <c r="C70" s="272"/>
      <c r="D70" s="272"/>
      <c r="E70" s="274"/>
      <c r="F70" s="272"/>
      <c r="G70" s="272"/>
      <c r="H70" s="275"/>
      <c r="I70" s="273"/>
      <c r="J70" s="276" t="s">
        <v>186</v>
      </c>
      <c r="K70" s="59">
        <v>0.1</v>
      </c>
      <c r="L70" s="59" t="s">
        <v>79</v>
      </c>
      <c r="M70" s="59">
        <v>2</v>
      </c>
      <c r="N70" s="59" t="s">
        <v>147</v>
      </c>
      <c r="O70" s="59">
        <v>0.5</v>
      </c>
      <c r="P70" s="59" t="s">
        <v>153</v>
      </c>
      <c r="Q70" s="59">
        <v>0.05</v>
      </c>
      <c r="R70" s="59" t="s">
        <v>153</v>
      </c>
      <c r="S70" s="59">
        <v>0.05</v>
      </c>
      <c r="T70" s="187"/>
      <c r="U70" s="185"/>
      <c r="V70" s="186"/>
      <c r="W70" s="79"/>
      <c r="X70" s="79"/>
      <c r="Y70" s="79"/>
      <c r="Z70" s="79"/>
      <c r="AA70" s="79"/>
      <c r="AB70" s="79"/>
      <c r="AC70" s="79"/>
      <c r="AD70" s="79"/>
      <c r="AE70" s="23"/>
      <c r="AF70" s="301"/>
      <c r="AG70" s="301"/>
      <c r="AH70" s="159"/>
      <c r="AI70" s="306"/>
      <c r="AJ70" s="306"/>
      <c r="AK70" s="298"/>
      <c r="AL70" s="298"/>
      <c r="AM70" s="298"/>
      <c r="AN70" s="298"/>
      <c r="AO70" s="72"/>
      <c r="AP70" s="72"/>
      <c r="AQ70" s="72"/>
      <c r="AR70" s="72"/>
      <c r="AS70" s="23"/>
      <c r="AT70" s="23"/>
    </row>
    <row r="71" spans="1:52" ht="15" customHeight="1">
      <c r="A71" s="44"/>
      <c r="B71" s="229"/>
      <c r="C71" s="272"/>
      <c r="D71" s="272"/>
      <c r="E71" s="274"/>
      <c r="F71" s="272"/>
      <c r="G71" s="272"/>
      <c r="H71" s="275"/>
      <c r="I71" s="272"/>
      <c r="J71" s="276"/>
      <c r="K71" s="59"/>
      <c r="L71" s="59" t="s">
        <v>200</v>
      </c>
      <c r="M71" s="59">
        <v>0.01</v>
      </c>
      <c r="N71" s="59" t="s">
        <v>79</v>
      </c>
      <c r="O71" s="59">
        <v>1</v>
      </c>
      <c r="P71" s="59"/>
      <c r="Q71" s="59"/>
      <c r="R71" s="59" t="s">
        <v>167</v>
      </c>
      <c r="S71" s="59">
        <v>0.5</v>
      </c>
      <c r="T71" s="187"/>
      <c r="U71" s="185"/>
      <c r="V71" s="186"/>
      <c r="W71" s="79"/>
      <c r="X71" s="79"/>
      <c r="Y71" s="79"/>
      <c r="Z71" s="79"/>
      <c r="AA71" s="79"/>
      <c r="AB71" s="79"/>
      <c r="AC71" s="79"/>
      <c r="AD71" s="79"/>
      <c r="AE71" s="23"/>
      <c r="AF71" s="301"/>
      <c r="AG71" s="301"/>
      <c r="AH71" s="159"/>
      <c r="AI71" s="306"/>
      <c r="AJ71" s="306"/>
      <c r="AK71" s="298"/>
      <c r="AL71" s="298"/>
      <c r="AM71" s="298"/>
      <c r="AN71" s="298"/>
      <c r="AO71" s="72"/>
      <c r="AP71" s="72"/>
      <c r="AQ71" s="72"/>
      <c r="AR71" s="72"/>
      <c r="AS71" s="23"/>
      <c r="AT71" s="23"/>
    </row>
    <row r="72" spans="1:52" ht="15" customHeight="1">
      <c r="A72" s="44"/>
      <c r="B72" s="229"/>
      <c r="C72" s="272"/>
      <c r="D72" s="272"/>
      <c r="E72" s="274"/>
      <c r="F72" s="272"/>
      <c r="G72" s="272"/>
      <c r="H72" s="275"/>
      <c r="I72" s="272"/>
      <c r="J72" s="276"/>
      <c r="K72" s="59"/>
      <c r="L72" s="59" t="s">
        <v>153</v>
      </c>
      <c r="M72" s="59">
        <v>0.05</v>
      </c>
      <c r="N72" s="59" t="s">
        <v>146</v>
      </c>
      <c r="O72" s="59">
        <v>1.5</v>
      </c>
      <c r="P72" s="59"/>
      <c r="Q72" s="59"/>
      <c r="R72" s="59"/>
      <c r="S72" s="59"/>
      <c r="T72" s="187"/>
      <c r="U72" s="185"/>
      <c r="V72" s="186"/>
      <c r="W72" s="79"/>
      <c r="X72" s="79"/>
      <c r="Y72" s="79"/>
      <c r="Z72" s="79"/>
      <c r="AA72" s="79"/>
      <c r="AB72" s="79"/>
      <c r="AC72" s="79"/>
      <c r="AD72" s="79"/>
      <c r="AE72" s="23"/>
      <c r="AF72" s="301"/>
      <c r="AG72" s="301"/>
      <c r="AH72" s="159"/>
      <c r="AI72" s="306"/>
      <c r="AJ72" s="306"/>
      <c r="AK72" s="298"/>
      <c r="AL72" s="298"/>
      <c r="AM72" s="298"/>
      <c r="AN72" s="298"/>
      <c r="AO72" s="72"/>
      <c r="AP72" s="72"/>
      <c r="AQ72" s="72"/>
      <c r="AR72" s="72"/>
      <c r="AS72" s="23"/>
      <c r="AT72" s="23"/>
    </row>
    <row r="73" spans="1:52" ht="15" customHeight="1">
      <c r="A73" s="44"/>
      <c r="B73" s="229"/>
      <c r="C73" s="272"/>
      <c r="D73" s="272"/>
      <c r="E73" s="274"/>
      <c r="F73" s="272"/>
      <c r="G73" s="272"/>
      <c r="H73" s="275"/>
      <c r="I73" s="272"/>
      <c r="J73" s="276"/>
      <c r="K73" s="59"/>
      <c r="L73" s="59" t="s">
        <v>323</v>
      </c>
      <c r="M73" s="59">
        <v>3</v>
      </c>
      <c r="N73" s="59"/>
      <c r="O73" s="59"/>
      <c r="P73" s="59"/>
      <c r="Q73" s="59"/>
      <c r="R73" s="59"/>
      <c r="S73" s="59"/>
      <c r="T73" s="187"/>
      <c r="U73" s="185"/>
      <c r="V73" s="186"/>
      <c r="W73" s="79"/>
      <c r="X73" s="79"/>
      <c r="Y73" s="79"/>
      <c r="Z73" s="79"/>
      <c r="AA73" s="79"/>
      <c r="AB73" s="79"/>
      <c r="AC73" s="79"/>
      <c r="AD73" s="79"/>
      <c r="AE73" s="23"/>
      <c r="AF73" s="301"/>
      <c r="AG73" s="301"/>
      <c r="AH73" s="161"/>
      <c r="AI73" s="306"/>
      <c r="AJ73" s="306"/>
      <c r="AK73" s="298"/>
      <c r="AL73" s="298"/>
      <c r="AM73" s="298"/>
      <c r="AN73" s="298"/>
      <c r="AO73" s="72"/>
      <c r="AP73" s="72"/>
      <c r="AQ73" s="72"/>
      <c r="AR73" s="72"/>
      <c r="AS73" s="23"/>
      <c r="AT73" s="23"/>
    </row>
    <row r="74" spans="1:52" ht="15" customHeight="1" thickBot="1">
      <c r="A74" s="47"/>
      <c r="B74" s="56"/>
      <c r="C74" s="279"/>
      <c r="D74" s="279"/>
      <c r="E74" s="287"/>
      <c r="F74" s="279"/>
      <c r="G74" s="279"/>
      <c r="H74" s="288"/>
      <c r="I74" s="279"/>
      <c r="J74" s="280"/>
      <c r="K74" s="84"/>
      <c r="L74" s="84"/>
      <c r="M74" s="84"/>
      <c r="N74" s="85"/>
      <c r="O74" s="85"/>
      <c r="P74" s="84"/>
      <c r="Q74" s="84"/>
      <c r="R74" s="84"/>
      <c r="S74" s="84"/>
      <c r="T74" s="190"/>
      <c r="U74" s="191"/>
      <c r="V74" s="192"/>
      <c r="W74" s="79"/>
      <c r="X74" s="79"/>
      <c r="Y74" s="79"/>
      <c r="Z74" s="79"/>
      <c r="AA74" s="79"/>
      <c r="AB74" s="79"/>
      <c r="AC74" s="79"/>
      <c r="AD74" s="79"/>
      <c r="AE74" s="23"/>
      <c r="AF74" s="301"/>
      <c r="AG74" s="301"/>
      <c r="AH74" s="161"/>
      <c r="AI74" s="306"/>
      <c r="AJ74" s="306"/>
      <c r="AK74" s="298"/>
      <c r="AL74" s="298"/>
      <c r="AM74" s="298"/>
      <c r="AN74" s="298"/>
      <c r="AO74" s="72"/>
      <c r="AP74" s="72"/>
      <c r="AQ74" s="72"/>
      <c r="AR74" s="72"/>
      <c r="AS74" s="23"/>
      <c r="AT74" s="23"/>
    </row>
    <row r="75" spans="1:52" ht="15.75" customHeight="1" thickBot="1">
      <c r="A75" s="228" t="s">
        <v>217</v>
      </c>
      <c r="B75" s="241" t="s">
        <v>465</v>
      </c>
      <c r="C75" s="273">
        <v>5</v>
      </c>
      <c r="D75" s="273">
        <v>1.9908333333333335</v>
      </c>
      <c r="E75" s="283">
        <v>1.5649999999999999</v>
      </c>
      <c r="F75" s="273">
        <v>0</v>
      </c>
      <c r="G75" s="273">
        <v>0</v>
      </c>
      <c r="H75" s="284">
        <v>2.416666666666667</v>
      </c>
      <c r="I75" s="273">
        <v>659.96249999999998</v>
      </c>
      <c r="J75" s="469" t="s">
        <v>142</v>
      </c>
      <c r="K75" s="467"/>
      <c r="L75" s="410" t="s">
        <v>331</v>
      </c>
      <c r="M75" s="467"/>
      <c r="N75" s="448" t="s">
        <v>189</v>
      </c>
      <c r="O75" s="467"/>
      <c r="P75" s="469" t="s">
        <v>143</v>
      </c>
      <c r="Q75" s="467"/>
      <c r="R75" s="414" t="s">
        <v>406</v>
      </c>
      <c r="S75" s="411"/>
      <c r="T75" s="178" t="s">
        <v>28</v>
      </c>
      <c r="U75" s="179" t="s">
        <v>184</v>
      </c>
      <c r="V75" s="180"/>
      <c r="W75" s="22" t="str">
        <f>J75</f>
        <v>白米飯</v>
      </c>
      <c r="X75" s="22" t="str">
        <f>L75</f>
        <v>甘藍若片</v>
      </c>
      <c r="Y75" s="22" t="str">
        <f>N75</f>
        <v>芹香豆干</v>
      </c>
      <c r="Z75" s="22" t="e">
        <f>#REF!</f>
        <v>#REF!</v>
      </c>
      <c r="AA75" s="22" t="str">
        <f>P75</f>
        <v>時蔬</v>
      </c>
      <c r="AB75" s="22" t="str">
        <f>R75</f>
        <v>仙草湯</v>
      </c>
      <c r="AC75" s="22" t="str">
        <f t="shared" ref="AC75:AD75" si="65">T75</f>
        <v>點心</v>
      </c>
      <c r="AD75" s="22" t="str">
        <f t="shared" si="65"/>
        <v>有機豆奶</v>
      </c>
      <c r="AE75" s="23"/>
      <c r="AF75" s="161"/>
      <c r="AG75" s="305"/>
      <c r="AH75" s="298"/>
      <c r="AI75" s="298"/>
      <c r="AJ75" s="298"/>
      <c r="AK75" s="298"/>
      <c r="AL75" s="298"/>
      <c r="AM75" s="298"/>
      <c r="AN75" s="298"/>
      <c r="AO75" s="72"/>
      <c r="AP75" s="72"/>
      <c r="AQ75" s="72"/>
      <c r="AR75" s="72"/>
      <c r="AS75" s="72"/>
      <c r="AT75" s="72"/>
    </row>
    <row r="76" spans="1:52" ht="15" customHeight="1" thickBot="1">
      <c r="A76" s="44"/>
      <c r="B76" s="229"/>
      <c r="C76" s="272"/>
      <c r="D76" s="272"/>
      <c r="E76" s="274"/>
      <c r="F76" s="272"/>
      <c r="G76" s="272"/>
      <c r="H76" s="275"/>
      <c r="I76" s="273"/>
      <c r="J76" s="276" t="s">
        <v>144</v>
      </c>
      <c r="K76" s="59">
        <v>10</v>
      </c>
      <c r="L76" s="45" t="s">
        <v>322</v>
      </c>
      <c r="M76" s="45">
        <v>2</v>
      </c>
      <c r="N76" s="246" t="s">
        <v>40</v>
      </c>
      <c r="O76" s="246">
        <v>3</v>
      </c>
      <c r="P76" s="59" t="s">
        <v>148</v>
      </c>
      <c r="Q76" s="59">
        <v>7</v>
      </c>
      <c r="R76" s="313" t="s">
        <v>405</v>
      </c>
      <c r="S76" s="45">
        <v>0.4</v>
      </c>
      <c r="T76" s="184"/>
      <c r="U76" s="185" t="s">
        <v>185</v>
      </c>
      <c r="V76" s="186"/>
      <c r="W76" s="79"/>
      <c r="X76" s="79"/>
      <c r="Y76" s="79"/>
      <c r="Z76" s="79"/>
      <c r="AA76" s="79"/>
      <c r="AB76" s="79"/>
      <c r="AC76" s="79"/>
      <c r="AD76" s="79"/>
      <c r="AE76" s="23"/>
      <c r="AF76" s="159"/>
      <c r="AG76" s="159"/>
      <c r="AH76" s="298"/>
      <c r="AI76" s="298"/>
      <c r="AJ76" s="298"/>
      <c r="AK76" s="298"/>
      <c r="AL76" s="298"/>
      <c r="AM76" s="298"/>
      <c r="AN76" s="298"/>
      <c r="AO76" s="72"/>
      <c r="AP76" s="72"/>
      <c r="AQ76" s="72"/>
      <c r="AR76" s="72"/>
      <c r="AS76" s="72"/>
      <c r="AT76" s="72"/>
    </row>
    <row r="77" spans="1:52" ht="15" customHeight="1">
      <c r="A77" s="44"/>
      <c r="B77" s="229"/>
      <c r="C77" s="272"/>
      <c r="D77" s="272"/>
      <c r="E77" s="274"/>
      <c r="F77" s="272"/>
      <c r="G77" s="272"/>
      <c r="H77" s="275"/>
      <c r="I77" s="273"/>
      <c r="J77" s="276"/>
      <c r="K77" s="59"/>
      <c r="L77" s="45" t="s">
        <v>45</v>
      </c>
      <c r="M77" s="45">
        <v>3.5</v>
      </c>
      <c r="N77" s="246" t="s">
        <v>110</v>
      </c>
      <c r="O77" s="246">
        <v>3</v>
      </c>
      <c r="P77" s="59" t="s">
        <v>153</v>
      </c>
      <c r="Q77" s="59">
        <v>0.05</v>
      </c>
      <c r="R77" s="319" t="s">
        <v>407</v>
      </c>
      <c r="S77" s="45">
        <v>1</v>
      </c>
      <c r="T77" s="187"/>
      <c r="U77" s="185"/>
      <c r="V77" s="186"/>
      <c r="W77" s="79"/>
      <c r="X77" s="79"/>
      <c r="Y77" s="79"/>
      <c r="Z77" s="79"/>
      <c r="AA77" s="79"/>
      <c r="AB77" s="79"/>
      <c r="AC77" s="79"/>
      <c r="AD77" s="79"/>
      <c r="AE77" s="23"/>
      <c r="AF77" s="159"/>
      <c r="AG77" s="159"/>
      <c r="AH77" s="298"/>
      <c r="AI77" s="298"/>
      <c r="AJ77" s="298"/>
      <c r="AK77" s="298"/>
      <c r="AL77" s="298"/>
      <c r="AM77" s="298"/>
      <c r="AN77" s="298"/>
      <c r="AO77" s="72"/>
      <c r="AP77" s="72"/>
      <c r="AQ77" s="72"/>
      <c r="AR77" s="72"/>
      <c r="AS77" s="72"/>
      <c r="AT77" s="72"/>
    </row>
    <row r="78" spans="1:52" ht="15" customHeight="1">
      <c r="A78" s="44"/>
      <c r="B78" s="229"/>
      <c r="C78" s="272"/>
      <c r="D78" s="272"/>
      <c r="E78" s="274"/>
      <c r="F78" s="272"/>
      <c r="G78" s="272"/>
      <c r="H78" s="275"/>
      <c r="I78" s="272"/>
      <c r="J78" s="276"/>
      <c r="K78" s="59"/>
      <c r="L78" s="59" t="s">
        <v>153</v>
      </c>
      <c r="M78" s="45">
        <v>0.05</v>
      </c>
      <c r="N78" s="246" t="s">
        <v>33</v>
      </c>
      <c r="O78" s="246">
        <v>0.05</v>
      </c>
      <c r="P78" s="59"/>
      <c r="Q78" s="59"/>
      <c r="R78" s="319" t="s">
        <v>364</v>
      </c>
      <c r="S78" s="45">
        <v>0.1</v>
      </c>
      <c r="T78" s="187"/>
      <c r="U78" s="185"/>
      <c r="V78" s="186"/>
      <c r="W78" s="79"/>
      <c r="X78" s="79"/>
      <c r="Y78" s="79"/>
      <c r="Z78" s="79"/>
      <c r="AA78" s="79"/>
      <c r="AB78" s="79"/>
      <c r="AC78" s="79"/>
      <c r="AD78" s="79"/>
      <c r="AE78" s="23"/>
      <c r="AF78" s="159"/>
      <c r="AG78" s="159"/>
      <c r="AH78" s="298"/>
      <c r="AI78" s="298"/>
      <c r="AJ78" s="298"/>
      <c r="AK78" s="298"/>
      <c r="AL78" s="298"/>
      <c r="AM78" s="298"/>
      <c r="AN78" s="298"/>
      <c r="AO78" s="72"/>
      <c r="AP78" s="72"/>
      <c r="AQ78" s="72"/>
      <c r="AR78" s="72"/>
      <c r="AS78" s="72"/>
      <c r="AT78" s="72"/>
    </row>
    <row r="79" spans="1:52" ht="15" customHeight="1">
      <c r="A79" s="44"/>
      <c r="B79" s="229"/>
      <c r="C79" s="272"/>
      <c r="D79" s="272"/>
      <c r="E79" s="274"/>
      <c r="F79" s="272"/>
      <c r="G79" s="272"/>
      <c r="H79" s="275"/>
      <c r="I79" s="272"/>
      <c r="J79" s="276"/>
      <c r="K79" s="59"/>
      <c r="L79" s="45"/>
      <c r="M79" s="45"/>
      <c r="N79" s="247"/>
      <c r="O79" s="247"/>
      <c r="P79" s="59"/>
      <c r="Q79" s="59"/>
      <c r="R79" s="313" t="s">
        <v>363</v>
      </c>
      <c r="S79" s="45">
        <v>0.05</v>
      </c>
      <c r="T79" s="187"/>
      <c r="U79" s="185"/>
      <c r="V79" s="186"/>
      <c r="W79" s="79"/>
      <c r="X79" s="79"/>
      <c r="Y79" s="79"/>
      <c r="Z79" s="79"/>
      <c r="AA79" s="79"/>
      <c r="AB79" s="79"/>
      <c r="AC79" s="79"/>
      <c r="AD79" s="79"/>
      <c r="AE79" s="23"/>
      <c r="AF79" s="159"/>
      <c r="AG79" s="161"/>
      <c r="AH79" s="298"/>
      <c r="AI79" s="298"/>
      <c r="AJ79" s="298"/>
      <c r="AK79" s="298"/>
      <c r="AL79" s="298"/>
      <c r="AM79" s="298"/>
      <c r="AN79" s="298"/>
      <c r="AO79" s="72"/>
      <c r="AP79" s="72"/>
      <c r="AQ79" s="72"/>
      <c r="AR79" s="72"/>
      <c r="AS79" s="72"/>
      <c r="AT79" s="72"/>
    </row>
    <row r="80" spans="1:52" ht="15" customHeight="1">
      <c r="A80" s="44"/>
      <c r="B80" s="229"/>
      <c r="C80" s="272"/>
      <c r="D80" s="272"/>
      <c r="E80" s="274"/>
      <c r="F80" s="272"/>
      <c r="G80" s="272"/>
      <c r="H80" s="275"/>
      <c r="I80" s="272"/>
      <c r="J80" s="276"/>
      <c r="K80" s="59"/>
      <c r="L80" s="45"/>
      <c r="M80" s="45"/>
      <c r="N80" s="247"/>
      <c r="O80" s="247"/>
      <c r="P80" s="59"/>
      <c r="Q80" s="59"/>
      <c r="R80" s="59"/>
      <c r="S80" s="59"/>
      <c r="T80" s="187"/>
      <c r="U80" s="185"/>
      <c r="V80" s="186"/>
      <c r="W80" s="79"/>
      <c r="X80" s="79"/>
      <c r="Y80" s="79"/>
      <c r="Z80" s="79"/>
      <c r="AA80" s="79"/>
      <c r="AB80" s="79"/>
      <c r="AC80" s="79"/>
      <c r="AD80" s="79"/>
      <c r="AE80" s="23"/>
      <c r="AF80" s="161"/>
      <c r="AG80" s="161"/>
      <c r="AH80" s="298"/>
      <c r="AI80" s="298"/>
      <c r="AJ80" s="298"/>
      <c r="AK80" s="298"/>
      <c r="AL80" s="298"/>
      <c r="AM80" s="298"/>
      <c r="AN80" s="298"/>
      <c r="AO80" s="72"/>
      <c r="AP80" s="72"/>
      <c r="AQ80" s="72"/>
      <c r="AR80" s="72"/>
      <c r="AS80" s="72"/>
      <c r="AT80" s="72"/>
    </row>
    <row r="81" spans="1:46" ht="15" customHeight="1" thickBot="1">
      <c r="A81" s="47"/>
      <c r="B81" s="56"/>
      <c r="C81" s="279"/>
      <c r="D81" s="279"/>
      <c r="E81" s="287"/>
      <c r="F81" s="279"/>
      <c r="G81" s="279"/>
      <c r="H81" s="288"/>
      <c r="I81" s="279"/>
      <c r="J81" s="280"/>
      <c r="K81" s="84"/>
      <c r="L81" s="240"/>
      <c r="M81" s="240"/>
      <c r="N81" s="84"/>
      <c r="O81" s="84"/>
      <c r="P81" s="84"/>
      <c r="Q81" s="84"/>
      <c r="R81" s="84"/>
      <c r="S81" s="84"/>
      <c r="T81" s="190"/>
      <c r="U81" s="191"/>
      <c r="V81" s="192"/>
      <c r="W81" s="79"/>
      <c r="X81" s="79"/>
      <c r="Y81" s="79"/>
      <c r="Z81" s="79"/>
      <c r="AA81" s="79"/>
      <c r="AB81" s="79"/>
      <c r="AC81" s="79"/>
      <c r="AD81" s="79"/>
      <c r="AE81" s="23"/>
      <c r="AF81" s="161"/>
      <c r="AG81" s="161"/>
      <c r="AH81" s="298"/>
      <c r="AI81" s="298"/>
      <c r="AJ81" s="298"/>
      <c r="AK81" s="298"/>
      <c r="AL81" s="298"/>
      <c r="AM81" s="298"/>
      <c r="AN81" s="298"/>
      <c r="AO81" s="72"/>
      <c r="AP81" s="72"/>
      <c r="AQ81" s="72"/>
      <c r="AR81" s="72"/>
      <c r="AS81" s="72"/>
      <c r="AT81" s="72"/>
    </row>
    <row r="82" spans="1:46" ht="16.5" customHeight="1" thickBot="1">
      <c r="A82" s="228" t="s">
        <v>218</v>
      </c>
      <c r="B82" s="241" t="s">
        <v>465</v>
      </c>
      <c r="C82" s="273">
        <v>5</v>
      </c>
      <c r="D82" s="273">
        <v>1.8396428571428571</v>
      </c>
      <c r="E82" s="283">
        <v>1.4650000000000001</v>
      </c>
      <c r="F82" s="273">
        <v>0</v>
      </c>
      <c r="G82" s="273">
        <v>0</v>
      </c>
      <c r="H82" s="284">
        <v>2.2142857142857144</v>
      </c>
      <c r="I82" s="273">
        <v>635.4803571428572</v>
      </c>
      <c r="J82" s="469" t="s">
        <v>157</v>
      </c>
      <c r="K82" s="467"/>
      <c r="L82" s="469" t="s">
        <v>332</v>
      </c>
      <c r="M82" s="467"/>
      <c r="N82" s="478" t="s">
        <v>439</v>
      </c>
      <c r="O82" s="467"/>
      <c r="P82" s="469" t="s">
        <v>143</v>
      </c>
      <c r="Q82" s="467"/>
      <c r="R82" s="410" t="s">
        <v>265</v>
      </c>
      <c r="S82" s="467"/>
      <c r="T82" s="178" t="s">
        <v>28</v>
      </c>
      <c r="U82" s="179"/>
      <c r="V82" s="180"/>
      <c r="W82" s="22" t="str">
        <f>J82</f>
        <v>糙米飯</v>
      </c>
      <c r="X82" s="22" t="str">
        <f>L82</f>
        <v>瓜仔麵腸</v>
      </c>
      <c r="Y82" s="22" t="str">
        <f>N82</f>
        <v>沙茶凍腐</v>
      </c>
      <c r="Z82" s="22" t="e">
        <f>#REF!</f>
        <v>#REF!</v>
      </c>
      <c r="AA82" s="22" t="str">
        <f>P82</f>
        <v>時蔬</v>
      </c>
      <c r="AB82" s="22" t="str">
        <f>R82</f>
        <v>紫菜蛋花湯</v>
      </c>
      <c r="AC82" s="22" t="str">
        <f t="shared" ref="AC82:AD82" si="66">T82</f>
        <v>點心</v>
      </c>
      <c r="AD82" s="22">
        <f t="shared" si="66"/>
        <v>0</v>
      </c>
      <c r="AE82" s="23"/>
      <c r="AF82" s="299"/>
      <c r="AG82" s="300"/>
      <c r="AH82" s="298"/>
      <c r="AI82" s="298"/>
      <c r="AJ82" s="299"/>
      <c r="AK82" s="300"/>
      <c r="AL82" s="298"/>
      <c r="AM82" s="160"/>
      <c r="AN82" s="300"/>
      <c r="AO82" s="72"/>
      <c r="AP82" s="72"/>
      <c r="AQ82" s="72"/>
      <c r="AR82" s="72"/>
      <c r="AS82" s="72"/>
      <c r="AT82" s="72"/>
    </row>
    <row r="83" spans="1:46" ht="15" customHeight="1" thickBot="1">
      <c r="A83" s="44"/>
      <c r="B83" s="229"/>
      <c r="C83" s="272"/>
      <c r="D83" s="272"/>
      <c r="E83" s="274"/>
      <c r="F83" s="272"/>
      <c r="G83" s="272"/>
      <c r="H83" s="275"/>
      <c r="I83" s="273"/>
      <c r="J83" s="276" t="s">
        <v>144</v>
      </c>
      <c r="K83" s="59">
        <v>7</v>
      </c>
      <c r="L83" s="59" t="s">
        <v>145</v>
      </c>
      <c r="M83" s="59">
        <v>6</v>
      </c>
      <c r="N83" s="59" t="s">
        <v>159</v>
      </c>
      <c r="O83" s="59">
        <v>4</v>
      </c>
      <c r="P83" s="59" t="s">
        <v>148</v>
      </c>
      <c r="Q83" s="59">
        <v>7</v>
      </c>
      <c r="R83" s="45" t="s">
        <v>90</v>
      </c>
      <c r="S83" s="45">
        <v>0.4</v>
      </c>
      <c r="T83" s="184"/>
      <c r="U83" s="185"/>
      <c r="V83" s="186">
        <v>19</v>
      </c>
      <c r="W83" s="79"/>
      <c r="X83" s="79"/>
      <c r="Y83" s="79"/>
      <c r="Z83" s="79"/>
      <c r="AA83" s="79"/>
      <c r="AB83" s="79"/>
      <c r="AC83" s="79"/>
      <c r="AD83" s="79"/>
      <c r="AE83" s="23"/>
      <c r="AF83" s="301"/>
      <c r="AG83" s="301"/>
      <c r="AH83" s="298"/>
      <c r="AI83" s="298"/>
      <c r="AJ83" s="301"/>
      <c r="AK83" s="301"/>
      <c r="AL83" s="298"/>
      <c r="AM83" s="158"/>
      <c r="AN83" s="158"/>
      <c r="AO83" s="72"/>
      <c r="AP83" s="72"/>
      <c r="AQ83" s="72"/>
      <c r="AR83" s="72"/>
      <c r="AS83" s="72"/>
      <c r="AT83" s="72"/>
    </row>
    <row r="84" spans="1:46" ht="15" customHeight="1">
      <c r="A84" s="44"/>
      <c r="B84" s="229"/>
      <c r="C84" s="272"/>
      <c r="D84" s="272"/>
      <c r="E84" s="274"/>
      <c r="F84" s="272"/>
      <c r="G84" s="272"/>
      <c r="H84" s="275"/>
      <c r="I84" s="273"/>
      <c r="J84" s="276" t="s">
        <v>160</v>
      </c>
      <c r="K84" s="59">
        <v>3</v>
      </c>
      <c r="L84" s="59" t="s">
        <v>151</v>
      </c>
      <c r="M84" s="59">
        <v>2</v>
      </c>
      <c r="N84" s="59" t="s">
        <v>156</v>
      </c>
      <c r="O84" s="59">
        <v>2</v>
      </c>
      <c r="P84" s="59" t="s">
        <v>153</v>
      </c>
      <c r="Q84" s="59">
        <v>0.05</v>
      </c>
      <c r="R84" s="45" t="s">
        <v>58</v>
      </c>
      <c r="S84" s="45">
        <v>1</v>
      </c>
      <c r="T84" s="187"/>
      <c r="U84" s="185"/>
      <c r="V84" s="186"/>
      <c r="W84" s="79"/>
      <c r="X84" s="79"/>
      <c r="Y84" s="79"/>
      <c r="Z84" s="79"/>
      <c r="AA84" s="79"/>
      <c r="AB84" s="79"/>
      <c r="AC84" s="79"/>
      <c r="AD84" s="79"/>
      <c r="AE84" s="23"/>
      <c r="AF84" s="301"/>
      <c r="AG84" s="301"/>
      <c r="AH84" s="298"/>
      <c r="AI84" s="298"/>
      <c r="AJ84" s="301"/>
      <c r="AK84" s="301"/>
      <c r="AL84" s="298"/>
      <c r="AM84" s="158"/>
      <c r="AN84" s="158"/>
      <c r="AO84" s="72"/>
      <c r="AP84" s="72"/>
      <c r="AQ84" s="72"/>
      <c r="AR84" s="72"/>
      <c r="AS84" s="72"/>
      <c r="AT84" s="72"/>
    </row>
    <row r="85" spans="1:46" ht="15" customHeight="1">
      <c r="A85" s="44"/>
      <c r="B85" s="229"/>
      <c r="C85" s="272"/>
      <c r="D85" s="272"/>
      <c r="E85" s="274"/>
      <c r="F85" s="272"/>
      <c r="G85" s="272"/>
      <c r="H85" s="275"/>
      <c r="I85" s="272"/>
      <c r="J85" s="276"/>
      <c r="K85" s="59"/>
      <c r="L85" s="59" t="s">
        <v>79</v>
      </c>
      <c r="M85" s="59">
        <v>1</v>
      </c>
      <c r="N85" s="59" t="s">
        <v>79</v>
      </c>
      <c r="O85" s="59">
        <v>0.5</v>
      </c>
      <c r="P85" s="59"/>
      <c r="Q85" s="59"/>
      <c r="R85" s="45" t="s">
        <v>50</v>
      </c>
      <c r="S85" s="45">
        <v>0.05</v>
      </c>
      <c r="T85" s="187"/>
      <c r="U85" s="185"/>
      <c r="V85" s="186"/>
      <c r="W85" s="79"/>
      <c r="X85" s="79"/>
      <c r="Y85" s="79"/>
      <c r="Z85" s="79"/>
      <c r="AA85" s="79"/>
      <c r="AB85" s="79"/>
      <c r="AC85" s="79"/>
      <c r="AD85" s="79"/>
      <c r="AE85" s="23"/>
      <c r="AF85" s="301"/>
      <c r="AG85" s="301"/>
      <c r="AH85" s="298"/>
      <c r="AI85" s="298"/>
      <c r="AJ85" s="301"/>
      <c r="AK85" s="301"/>
      <c r="AL85" s="298"/>
      <c r="AM85" s="158"/>
      <c r="AN85" s="158"/>
      <c r="AO85" s="72"/>
      <c r="AP85" s="72"/>
      <c r="AQ85" s="72"/>
      <c r="AR85" s="72"/>
      <c r="AS85" s="72"/>
      <c r="AT85" s="72"/>
    </row>
    <row r="86" spans="1:46" ht="15" customHeight="1">
      <c r="A86" s="44"/>
      <c r="B86" s="229"/>
      <c r="C86" s="272"/>
      <c r="D86" s="272"/>
      <c r="E86" s="274"/>
      <c r="F86" s="272"/>
      <c r="G86" s="272"/>
      <c r="H86" s="275"/>
      <c r="I86" s="272"/>
      <c r="J86" s="276"/>
      <c r="K86" s="59"/>
      <c r="L86" s="59" t="s">
        <v>153</v>
      </c>
      <c r="M86" s="59">
        <v>0.05</v>
      </c>
      <c r="N86" s="59" t="s">
        <v>153</v>
      </c>
      <c r="O86" s="59">
        <v>0.05</v>
      </c>
      <c r="P86" s="59"/>
      <c r="Q86" s="59"/>
      <c r="T86" s="187"/>
      <c r="U86" s="185"/>
      <c r="V86" s="186"/>
      <c r="W86" s="79"/>
      <c r="X86" s="79"/>
      <c r="Y86" s="79"/>
      <c r="Z86" s="79"/>
      <c r="AA86" s="79"/>
      <c r="AB86" s="79"/>
      <c r="AC86" s="79"/>
      <c r="AD86" s="79"/>
      <c r="AE86" s="23"/>
      <c r="AF86" s="301"/>
      <c r="AG86" s="301"/>
      <c r="AH86" s="298"/>
      <c r="AI86" s="298"/>
      <c r="AJ86" s="301"/>
      <c r="AK86" s="301"/>
      <c r="AL86" s="298"/>
      <c r="AM86" s="158"/>
      <c r="AN86" s="158"/>
      <c r="AO86" s="72"/>
      <c r="AP86" s="72"/>
      <c r="AQ86" s="72"/>
      <c r="AR86" s="72"/>
      <c r="AS86" s="72"/>
      <c r="AT86" s="72"/>
    </row>
    <row r="87" spans="1:46" ht="15" customHeight="1">
      <c r="A87" s="44"/>
      <c r="B87" s="229"/>
      <c r="C87" s="272"/>
      <c r="D87" s="272"/>
      <c r="E87" s="274"/>
      <c r="F87" s="272"/>
      <c r="G87" s="272"/>
      <c r="H87" s="275"/>
      <c r="I87" s="272"/>
      <c r="J87" s="276"/>
      <c r="K87" s="59"/>
      <c r="L87" s="59"/>
      <c r="M87" s="59"/>
      <c r="N87" s="330" t="s">
        <v>403</v>
      </c>
      <c r="O87" s="59"/>
      <c r="P87" s="59"/>
      <c r="Q87" s="59"/>
      <c r="R87" s="59"/>
      <c r="S87" s="59"/>
      <c r="T87" s="187"/>
      <c r="U87" s="185"/>
      <c r="V87" s="186"/>
      <c r="W87" s="79"/>
      <c r="X87" s="79"/>
      <c r="Y87" s="79"/>
      <c r="Z87" s="79"/>
      <c r="AA87" s="79"/>
      <c r="AB87" s="79"/>
      <c r="AC87" s="79"/>
      <c r="AD87" s="79"/>
      <c r="AE87" s="23"/>
      <c r="AF87" s="301"/>
      <c r="AG87" s="301"/>
      <c r="AH87" s="298"/>
      <c r="AI87" s="298"/>
      <c r="AJ87" s="301"/>
      <c r="AK87" s="301"/>
      <c r="AL87" s="298"/>
      <c r="AM87" s="301"/>
      <c r="AN87" s="301"/>
      <c r="AO87" s="72"/>
      <c r="AP87" s="72"/>
      <c r="AQ87" s="72"/>
      <c r="AR87" s="72"/>
      <c r="AS87" s="72"/>
      <c r="AT87" s="72"/>
    </row>
    <row r="88" spans="1:46" ht="15" customHeight="1" thickBot="1">
      <c r="A88" s="47"/>
      <c r="B88" s="56"/>
      <c r="C88" s="279"/>
      <c r="D88" s="279"/>
      <c r="E88" s="287"/>
      <c r="F88" s="279"/>
      <c r="G88" s="279"/>
      <c r="H88" s="288"/>
      <c r="I88" s="279"/>
      <c r="J88" s="281"/>
      <c r="K88" s="85"/>
      <c r="L88" s="85"/>
      <c r="M88" s="85"/>
      <c r="N88" s="84"/>
      <c r="O88" s="84"/>
      <c r="P88" s="85"/>
      <c r="Q88" s="85"/>
      <c r="R88" s="84"/>
      <c r="S88" s="84"/>
      <c r="T88" s="190"/>
      <c r="U88" s="191"/>
      <c r="V88" s="192"/>
      <c r="W88" s="79"/>
      <c r="X88" s="79"/>
      <c r="Y88" s="79"/>
      <c r="Z88" s="79"/>
      <c r="AA88" s="79"/>
      <c r="AB88" s="79"/>
      <c r="AC88" s="79"/>
      <c r="AD88" s="79"/>
      <c r="AE88" s="23"/>
      <c r="AF88" s="301"/>
      <c r="AG88" s="301"/>
      <c r="AH88" s="298"/>
      <c r="AI88" s="298"/>
      <c r="AJ88" s="301"/>
      <c r="AK88" s="301"/>
      <c r="AL88" s="298"/>
      <c r="AM88" s="301"/>
      <c r="AN88" s="301"/>
      <c r="AO88" s="72"/>
      <c r="AP88" s="72"/>
      <c r="AQ88" s="72"/>
      <c r="AR88" s="72"/>
      <c r="AS88" s="72"/>
      <c r="AT88" s="72"/>
    </row>
    <row r="89" spans="1:46" ht="15.75" customHeight="1" thickBot="1">
      <c r="A89" s="44" t="s">
        <v>219</v>
      </c>
      <c r="B89" s="241" t="s">
        <v>465</v>
      </c>
      <c r="C89" s="272">
        <v>5.0823529411764703</v>
      </c>
      <c r="D89" s="273">
        <v>1.905</v>
      </c>
      <c r="E89" s="274">
        <v>1.4100000000000001</v>
      </c>
      <c r="F89" s="272">
        <v>0</v>
      </c>
      <c r="G89" s="272">
        <v>0</v>
      </c>
      <c r="H89" s="275">
        <v>2.4</v>
      </c>
      <c r="I89" s="273">
        <v>656.73970588235295</v>
      </c>
      <c r="J89" s="419" t="s">
        <v>425</v>
      </c>
      <c r="K89" s="411"/>
      <c r="L89" s="476" t="s">
        <v>337</v>
      </c>
      <c r="M89" s="471"/>
      <c r="N89" s="419" t="s">
        <v>426</v>
      </c>
      <c r="O89" s="411"/>
      <c r="P89" s="476" t="s">
        <v>143</v>
      </c>
      <c r="Q89" s="471"/>
      <c r="R89" s="414" t="s">
        <v>423</v>
      </c>
      <c r="S89" s="411"/>
      <c r="T89" s="178" t="s">
        <v>28</v>
      </c>
      <c r="U89" s="179"/>
      <c r="V89" s="180"/>
      <c r="W89" s="22" t="str">
        <f>J89</f>
        <v>炊飯特餐</v>
      </c>
      <c r="X89" s="22" t="str">
        <f>L89</f>
        <v>酥炸豆包</v>
      </c>
      <c r="Y89" s="22" t="str">
        <f>N89</f>
        <v>炊飯配料</v>
      </c>
      <c r="Z89" s="22" t="e">
        <f>#REF!</f>
        <v>#REF!</v>
      </c>
      <c r="AA89" s="22" t="str">
        <f>P89</f>
        <v>時蔬</v>
      </c>
      <c r="AB89" s="22" t="str">
        <f>R89</f>
        <v>蘿蔔湯</v>
      </c>
      <c r="AC89" s="22" t="str">
        <f t="shared" ref="AC89:AD89" si="67">T89</f>
        <v>點心</v>
      </c>
      <c r="AD89" s="22">
        <f t="shared" si="67"/>
        <v>0</v>
      </c>
      <c r="AE89" s="23"/>
      <c r="AF89" s="298"/>
      <c r="AG89" s="298"/>
      <c r="AH89" s="298"/>
      <c r="AI89" s="298"/>
      <c r="AJ89" s="298"/>
      <c r="AK89" s="298"/>
      <c r="AL89" s="298"/>
      <c r="AM89" s="298"/>
      <c r="AN89" s="298"/>
      <c r="AO89" s="72"/>
      <c r="AP89" s="72"/>
      <c r="AQ89" s="72"/>
      <c r="AR89" s="72"/>
      <c r="AS89" s="72"/>
      <c r="AT89" s="72"/>
    </row>
    <row r="90" spans="1:46" ht="15" customHeight="1" thickBot="1">
      <c r="A90" s="44"/>
      <c r="B90" s="229"/>
      <c r="C90" s="272"/>
      <c r="D90" s="272"/>
      <c r="E90" s="274"/>
      <c r="F90" s="272"/>
      <c r="G90" s="272"/>
      <c r="H90" s="275"/>
      <c r="I90" s="273"/>
      <c r="J90" s="235" t="s">
        <v>38</v>
      </c>
      <c r="K90" s="45">
        <v>7</v>
      </c>
      <c r="L90" s="59" t="s">
        <v>164</v>
      </c>
      <c r="M90" s="59">
        <v>6</v>
      </c>
      <c r="N90" s="45" t="s">
        <v>98</v>
      </c>
      <c r="O90" s="45">
        <v>2</v>
      </c>
      <c r="P90" s="59" t="s">
        <v>148</v>
      </c>
      <c r="Q90" s="59">
        <v>7</v>
      </c>
      <c r="R90" s="313" t="s">
        <v>424</v>
      </c>
      <c r="S90" s="45">
        <v>1</v>
      </c>
      <c r="T90" s="184"/>
      <c r="U90" s="185"/>
      <c r="V90" s="186"/>
      <c r="W90" s="79"/>
      <c r="X90" s="79"/>
      <c r="Y90" s="79"/>
      <c r="Z90" s="79"/>
      <c r="AA90" s="79"/>
      <c r="AB90" s="79"/>
      <c r="AC90" s="79"/>
      <c r="AD90" s="79"/>
      <c r="AE90" s="23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</row>
    <row r="91" spans="1:46" ht="15" customHeight="1">
      <c r="A91" s="44"/>
      <c r="B91" s="229"/>
      <c r="C91" s="272"/>
      <c r="D91" s="272"/>
      <c r="E91" s="274"/>
      <c r="F91" s="272"/>
      <c r="G91" s="272"/>
      <c r="H91" s="275"/>
      <c r="I91" s="273"/>
      <c r="J91" s="235" t="s">
        <v>60</v>
      </c>
      <c r="K91" s="45">
        <v>3</v>
      </c>
      <c r="L91" s="59"/>
      <c r="M91" s="59"/>
      <c r="N91" s="313" t="s">
        <v>419</v>
      </c>
      <c r="O91" s="45">
        <v>1.5</v>
      </c>
      <c r="P91" s="59" t="s">
        <v>153</v>
      </c>
      <c r="Q91" s="59">
        <v>0.05</v>
      </c>
      <c r="R91" s="313" t="s">
        <v>421</v>
      </c>
      <c r="S91" s="45">
        <v>0.05</v>
      </c>
      <c r="T91" s="187"/>
      <c r="U91" s="185"/>
      <c r="V91" s="186"/>
      <c r="W91" s="79"/>
      <c r="X91" s="79"/>
      <c r="Y91" s="79"/>
      <c r="Z91" s="79"/>
      <c r="AA91" s="79"/>
      <c r="AB91" s="79"/>
      <c r="AC91" s="79"/>
      <c r="AD91" s="79"/>
      <c r="AE91" s="23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</row>
    <row r="92" spans="1:46" ht="15" customHeight="1">
      <c r="A92" s="44"/>
      <c r="B92" s="229"/>
      <c r="C92" s="272"/>
      <c r="D92" s="272"/>
      <c r="E92" s="274"/>
      <c r="F92" s="272"/>
      <c r="G92" s="272"/>
      <c r="H92" s="275"/>
      <c r="I92" s="272"/>
      <c r="J92" s="235" t="s">
        <v>103</v>
      </c>
      <c r="K92" s="45">
        <v>0.2</v>
      </c>
      <c r="L92" s="59"/>
      <c r="M92" s="59"/>
      <c r="N92" s="45" t="s">
        <v>49</v>
      </c>
      <c r="O92" s="45">
        <v>0.5</v>
      </c>
      <c r="P92" s="59"/>
      <c r="Q92" s="59"/>
      <c r="R92" s="313" t="s">
        <v>422</v>
      </c>
      <c r="S92" s="45">
        <v>3.5</v>
      </c>
      <c r="T92" s="187"/>
      <c r="U92" s="185"/>
      <c r="V92" s="186"/>
      <c r="W92" s="79"/>
      <c r="X92" s="79"/>
      <c r="Y92" s="79"/>
      <c r="Z92" s="79"/>
      <c r="AA92" s="79"/>
      <c r="AB92" s="79"/>
      <c r="AC92" s="79"/>
      <c r="AD92" s="79"/>
      <c r="AE92" s="23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</row>
    <row r="93" spans="1:46" ht="15" customHeight="1">
      <c r="A93" s="44"/>
      <c r="B93" s="229"/>
      <c r="C93" s="272"/>
      <c r="D93" s="272"/>
      <c r="E93" s="274"/>
      <c r="F93" s="272"/>
      <c r="G93" s="272"/>
      <c r="H93" s="275"/>
      <c r="I93" s="272"/>
      <c r="J93" s="276"/>
      <c r="K93" s="59"/>
      <c r="L93" s="59"/>
      <c r="M93" s="59"/>
      <c r="N93" s="45" t="s">
        <v>75</v>
      </c>
      <c r="O93" s="45">
        <v>0.7</v>
      </c>
      <c r="P93" s="59"/>
      <c r="Q93" s="59"/>
      <c r="R93" s="45" t="s">
        <v>49</v>
      </c>
      <c r="S93" s="45">
        <v>0.5</v>
      </c>
      <c r="T93" s="187"/>
      <c r="U93" s="185"/>
      <c r="V93" s="186"/>
      <c r="W93" s="79"/>
      <c r="X93" s="79"/>
      <c r="Y93" s="79"/>
      <c r="Z93" s="79"/>
      <c r="AA93" s="79"/>
      <c r="AB93" s="79"/>
      <c r="AC93" s="79"/>
      <c r="AD93" s="79"/>
      <c r="AE93" s="23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</row>
    <row r="94" spans="1:46" ht="15" customHeight="1">
      <c r="A94" s="44"/>
      <c r="B94" s="229"/>
      <c r="C94" s="272"/>
      <c r="D94" s="272"/>
      <c r="E94" s="274"/>
      <c r="F94" s="272"/>
      <c r="G94" s="272"/>
      <c r="H94" s="275"/>
      <c r="I94" s="272"/>
      <c r="J94" s="276"/>
      <c r="K94" s="59"/>
      <c r="L94" s="59"/>
      <c r="M94" s="59"/>
      <c r="N94" s="45"/>
      <c r="O94" s="45"/>
      <c r="P94" s="59"/>
      <c r="Q94" s="59"/>
      <c r="R94" s="45"/>
      <c r="S94" s="45"/>
      <c r="T94" s="187"/>
      <c r="U94" s="185"/>
      <c r="V94" s="186"/>
      <c r="W94" s="79"/>
      <c r="X94" s="79"/>
      <c r="Y94" s="79"/>
      <c r="Z94" s="79"/>
      <c r="AA94" s="79"/>
      <c r="AB94" s="79"/>
      <c r="AC94" s="79"/>
      <c r="AD94" s="79"/>
      <c r="AE94" s="23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</row>
    <row r="95" spans="1:46" ht="15" customHeight="1" thickBot="1">
      <c r="A95" s="44"/>
      <c r="B95" s="56"/>
      <c r="C95" s="272"/>
      <c r="D95" s="279"/>
      <c r="E95" s="274"/>
      <c r="F95" s="272"/>
      <c r="G95" s="272"/>
      <c r="H95" s="275"/>
      <c r="I95" s="279"/>
      <c r="J95" s="281"/>
      <c r="K95" s="85"/>
      <c r="L95" s="85"/>
      <c r="M95" s="85"/>
      <c r="N95" s="85"/>
      <c r="O95" s="240"/>
      <c r="P95" s="85"/>
      <c r="Q95" s="85"/>
      <c r="R95" s="85"/>
      <c r="S95" s="85"/>
      <c r="T95" s="190"/>
      <c r="U95" s="191"/>
      <c r="V95" s="192"/>
      <c r="W95" s="79"/>
      <c r="X95" s="79"/>
      <c r="Y95" s="79"/>
      <c r="Z95" s="79"/>
      <c r="AA95" s="79"/>
      <c r="AB95" s="79"/>
      <c r="AC95" s="79"/>
      <c r="AD95" s="79"/>
      <c r="AE95" s="23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</row>
    <row r="96" spans="1:46" ht="15.75" customHeight="1" thickBot="1">
      <c r="A96" s="228" t="s">
        <v>220</v>
      </c>
      <c r="B96" s="241" t="s">
        <v>465</v>
      </c>
      <c r="C96" s="273">
        <v>6.0666666666666664</v>
      </c>
      <c r="D96" s="273">
        <v>1.8055000000000001</v>
      </c>
      <c r="E96" s="283">
        <v>1.6110000000000002</v>
      </c>
      <c r="F96" s="273">
        <v>0</v>
      </c>
      <c r="G96" s="273">
        <v>0</v>
      </c>
      <c r="H96" s="284">
        <v>2</v>
      </c>
      <c r="I96" s="273">
        <v>696.18916666666667</v>
      </c>
      <c r="J96" s="469" t="s">
        <v>157</v>
      </c>
      <c r="K96" s="467"/>
      <c r="L96" s="414" t="s">
        <v>409</v>
      </c>
      <c r="M96" s="411"/>
      <c r="N96" s="468" t="s">
        <v>336</v>
      </c>
      <c r="O96" s="467"/>
      <c r="P96" s="469" t="s">
        <v>143</v>
      </c>
      <c r="Q96" s="467"/>
      <c r="R96" s="417" t="s">
        <v>269</v>
      </c>
      <c r="S96" s="467"/>
      <c r="T96" s="178" t="s">
        <v>28</v>
      </c>
      <c r="U96" s="179"/>
      <c r="V96" s="180"/>
      <c r="W96" s="22" t="str">
        <f>J96</f>
        <v>糙米飯</v>
      </c>
      <c r="X96" s="22" t="str">
        <f>L117</f>
        <v>西式塔香油腐</v>
      </c>
      <c r="Y96" s="22" t="str">
        <f>N96</f>
        <v>豆包豆芽</v>
      </c>
      <c r="Z96" s="22" t="e">
        <f>#REF!</f>
        <v>#REF!</v>
      </c>
      <c r="AA96" s="22" t="str">
        <f>P96</f>
        <v>時蔬</v>
      </c>
      <c r="AB96" s="22" t="str">
        <f>R96</f>
        <v>綠豆西谷米</v>
      </c>
      <c r="AC96" s="22" t="str">
        <f t="shared" ref="AC96:AD96" si="68">T96</f>
        <v>點心</v>
      </c>
      <c r="AD96" s="22">
        <f t="shared" si="68"/>
        <v>0</v>
      </c>
      <c r="AE96" s="23"/>
      <c r="AF96" s="481"/>
      <c r="AG96" s="48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</row>
    <row r="97" spans="1:46" ht="15" customHeight="1" thickBot="1">
      <c r="A97" s="44"/>
      <c r="B97" s="229"/>
      <c r="C97" s="272"/>
      <c r="D97" s="272"/>
      <c r="E97" s="274"/>
      <c r="F97" s="272"/>
      <c r="G97" s="272"/>
      <c r="H97" s="275"/>
      <c r="I97" s="273"/>
      <c r="J97" s="276" t="s">
        <v>144</v>
      </c>
      <c r="K97" s="59">
        <v>7</v>
      </c>
      <c r="L97" s="313" t="s">
        <v>408</v>
      </c>
      <c r="M97" s="45">
        <v>2</v>
      </c>
      <c r="N97" s="59" t="s">
        <v>187</v>
      </c>
      <c r="O97" s="59">
        <v>1</v>
      </c>
      <c r="P97" s="59" t="s">
        <v>148</v>
      </c>
      <c r="Q97" s="59">
        <v>7</v>
      </c>
      <c r="R97" s="45" t="s">
        <v>270</v>
      </c>
      <c r="S97" s="45">
        <v>1.5</v>
      </c>
      <c r="T97" s="184"/>
      <c r="U97" s="185"/>
      <c r="V97" s="186"/>
      <c r="W97" s="79"/>
      <c r="X97" s="79"/>
      <c r="Y97" s="79"/>
      <c r="Z97" s="79"/>
      <c r="AA97" s="79"/>
      <c r="AB97" s="79"/>
      <c r="AC97" s="79"/>
      <c r="AD97" s="79"/>
      <c r="AE97" s="23"/>
      <c r="AF97" s="79"/>
      <c r="AG97" s="476" t="s">
        <v>333</v>
      </c>
      <c r="AH97" s="471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</row>
    <row r="98" spans="1:46" ht="15" customHeight="1">
      <c r="A98" s="44"/>
      <c r="B98" s="229"/>
      <c r="C98" s="272"/>
      <c r="D98" s="272"/>
      <c r="E98" s="274"/>
      <c r="F98" s="272"/>
      <c r="G98" s="272"/>
      <c r="H98" s="275"/>
      <c r="I98" s="273"/>
      <c r="J98" s="276" t="s">
        <v>160</v>
      </c>
      <c r="K98" s="59">
        <v>3</v>
      </c>
      <c r="L98" s="313" t="s">
        <v>357</v>
      </c>
      <c r="M98" s="45">
        <v>2</v>
      </c>
      <c r="N98" s="59" t="s">
        <v>166</v>
      </c>
      <c r="O98" s="59">
        <v>5</v>
      </c>
      <c r="P98" s="59" t="s">
        <v>153</v>
      </c>
      <c r="Q98" s="59">
        <v>0.05</v>
      </c>
      <c r="R98" s="45" t="s">
        <v>271</v>
      </c>
      <c r="S98" s="45">
        <v>1</v>
      </c>
      <c r="T98" s="187"/>
      <c r="U98" s="185"/>
      <c r="V98" s="186"/>
      <c r="W98" s="79"/>
      <c r="X98" s="79"/>
      <c r="Y98" s="79"/>
      <c r="Z98" s="79"/>
      <c r="AA98" s="79"/>
      <c r="AB98" s="79"/>
      <c r="AC98" s="79"/>
      <c r="AD98" s="79"/>
      <c r="AE98" s="23"/>
      <c r="AF98" s="79"/>
      <c r="AG98" s="59" t="s">
        <v>334</v>
      </c>
      <c r="AH98" s="59">
        <v>6</v>
      </c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</row>
    <row r="99" spans="1:46" ht="15" customHeight="1">
      <c r="A99" s="44"/>
      <c r="B99" s="229"/>
      <c r="C99" s="272"/>
      <c r="D99" s="272"/>
      <c r="E99" s="274"/>
      <c r="F99" s="272"/>
      <c r="G99" s="272"/>
      <c r="H99" s="275"/>
      <c r="I99" s="272"/>
      <c r="J99" s="276"/>
      <c r="K99" s="59"/>
      <c r="L99" s="45" t="s">
        <v>49</v>
      </c>
      <c r="M99" s="45">
        <v>1</v>
      </c>
      <c r="N99" s="59" t="s">
        <v>168</v>
      </c>
      <c r="O99" s="59">
        <v>0.01</v>
      </c>
      <c r="P99" s="59"/>
      <c r="Q99" s="59"/>
      <c r="R99" s="45" t="s">
        <v>272</v>
      </c>
      <c r="S99" s="45">
        <v>0.7</v>
      </c>
      <c r="T99" s="187"/>
      <c r="U99" s="185"/>
      <c r="V99" s="186"/>
      <c r="W99" s="79"/>
      <c r="X99" s="79"/>
      <c r="Y99" s="79"/>
      <c r="Z99" s="79"/>
      <c r="AA99" s="79"/>
      <c r="AB99" s="79"/>
      <c r="AC99" s="79"/>
      <c r="AD99" s="79"/>
      <c r="AE99" s="23"/>
      <c r="AF99" s="79"/>
      <c r="AG99" s="59"/>
      <c r="AH99" s="59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</row>
    <row r="100" spans="1:46" ht="15" customHeight="1">
      <c r="A100" s="44"/>
      <c r="B100" s="229"/>
      <c r="C100" s="272"/>
      <c r="D100" s="272"/>
      <c r="E100" s="274"/>
      <c r="F100" s="272"/>
      <c r="G100" s="272"/>
      <c r="H100" s="275"/>
      <c r="I100" s="272"/>
      <c r="J100" s="276"/>
      <c r="K100" s="59"/>
      <c r="L100" s="313" t="s">
        <v>389</v>
      </c>
      <c r="M100" s="45">
        <v>1</v>
      </c>
      <c r="N100" s="59" t="s">
        <v>153</v>
      </c>
      <c r="O100" s="59">
        <v>0.05</v>
      </c>
      <c r="P100" s="59"/>
      <c r="Q100" s="59"/>
      <c r="R100" s="45"/>
      <c r="S100" s="45"/>
      <c r="T100" s="187"/>
      <c r="U100" s="185"/>
      <c r="V100" s="186"/>
      <c r="W100" s="79"/>
      <c r="X100" s="79"/>
      <c r="Y100" s="79"/>
      <c r="Z100" s="79"/>
      <c r="AA100" s="79"/>
      <c r="AB100" s="79"/>
      <c r="AC100" s="79"/>
      <c r="AD100" s="79"/>
      <c r="AE100" s="23"/>
      <c r="AF100" s="79"/>
      <c r="AG100" s="59"/>
      <c r="AH100" s="59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</row>
    <row r="101" spans="1:46" ht="15" customHeight="1">
      <c r="A101" s="44"/>
      <c r="B101" s="229"/>
      <c r="C101" s="272"/>
      <c r="D101" s="272"/>
      <c r="E101" s="274"/>
      <c r="F101" s="272"/>
      <c r="G101" s="272"/>
      <c r="H101" s="275"/>
      <c r="I101" s="272"/>
      <c r="J101" s="276"/>
      <c r="K101" s="59"/>
      <c r="L101" s="45" t="s">
        <v>107</v>
      </c>
      <c r="M101" s="45">
        <v>0.01</v>
      </c>
      <c r="N101" s="59"/>
      <c r="O101" s="59"/>
      <c r="P101" s="59"/>
      <c r="Q101" s="59"/>
      <c r="R101" s="45"/>
      <c r="S101" s="45"/>
      <c r="T101" s="187"/>
      <c r="U101" s="185"/>
      <c r="V101" s="186"/>
      <c r="W101" s="79"/>
      <c r="X101" s="79"/>
      <c r="Y101" s="79"/>
      <c r="Z101" s="79"/>
      <c r="AA101" s="79"/>
      <c r="AB101" s="79"/>
      <c r="AC101" s="79"/>
      <c r="AD101" s="79"/>
      <c r="AE101" s="23"/>
      <c r="AF101" s="79"/>
      <c r="AG101" s="59"/>
      <c r="AH101" s="59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</row>
    <row r="102" spans="1:46" ht="15" customHeight="1" thickBot="1">
      <c r="A102" s="47"/>
      <c r="B102" s="56"/>
      <c r="C102" s="279"/>
      <c r="D102" s="279"/>
      <c r="E102" s="287"/>
      <c r="F102" s="279"/>
      <c r="G102" s="279"/>
      <c r="H102" s="288"/>
      <c r="I102" s="279"/>
      <c r="J102" s="280"/>
      <c r="K102" s="84"/>
      <c r="L102" s="326" t="s">
        <v>390</v>
      </c>
      <c r="M102" s="49">
        <v>0.3</v>
      </c>
      <c r="N102" s="84"/>
      <c r="O102" s="84"/>
      <c r="P102" s="84"/>
      <c r="Q102" s="84"/>
      <c r="R102" s="240"/>
      <c r="S102" s="240"/>
      <c r="T102" s="190"/>
      <c r="U102" s="191"/>
      <c r="V102" s="192"/>
      <c r="W102" s="79"/>
      <c r="X102" s="79"/>
      <c r="Y102" s="79"/>
      <c r="Z102" s="79"/>
      <c r="AA102" s="79"/>
      <c r="AB102" s="79"/>
      <c r="AC102" s="79"/>
      <c r="AD102" s="79"/>
      <c r="AE102" s="23"/>
      <c r="AF102" s="79"/>
      <c r="AG102" s="59"/>
      <c r="AH102" s="59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</row>
    <row r="103" spans="1:46" ht="16.5" customHeight="1" thickBot="1">
      <c r="A103" s="228" t="s">
        <v>221</v>
      </c>
      <c r="B103" s="241" t="s">
        <v>465</v>
      </c>
      <c r="C103" s="273">
        <v>5.7</v>
      </c>
      <c r="D103" s="273">
        <v>2.026409090909091</v>
      </c>
      <c r="E103" s="283">
        <v>1.8710000000000004</v>
      </c>
      <c r="F103" s="273">
        <v>0</v>
      </c>
      <c r="G103" s="273">
        <v>0</v>
      </c>
      <c r="H103" s="284">
        <v>2.1818181818181817</v>
      </c>
      <c r="I103" s="273">
        <v>700.59977272727269</v>
      </c>
      <c r="J103" s="469" t="s">
        <v>171</v>
      </c>
      <c r="K103" s="467"/>
      <c r="L103" s="470" t="s">
        <v>428</v>
      </c>
      <c r="M103" s="471"/>
      <c r="N103" s="469" t="s">
        <v>338</v>
      </c>
      <c r="O103" s="467"/>
      <c r="P103" s="469" t="s">
        <v>143</v>
      </c>
      <c r="Q103" s="467"/>
      <c r="R103" s="415" t="s">
        <v>275</v>
      </c>
      <c r="S103" s="471"/>
      <c r="T103" s="178" t="s">
        <v>28</v>
      </c>
      <c r="U103" s="179"/>
      <c r="V103" s="180"/>
      <c r="W103" s="22" t="str">
        <f>J103</f>
        <v>小米飯</v>
      </c>
      <c r="X103" s="22" t="str">
        <f>L103</f>
        <v>打拋干丁</v>
      </c>
      <c r="Y103" s="22" t="str">
        <f>N103</f>
        <v>蛋香季豆</v>
      </c>
      <c r="Z103" s="22" t="e">
        <f>#REF!</f>
        <v>#REF!</v>
      </c>
      <c r="AA103" s="22" t="str">
        <f>P103</f>
        <v>時蔬</v>
      </c>
      <c r="AB103" s="22" t="str">
        <f>R103</f>
        <v>鹹湯圓</v>
      </c>
      <c r="AC103" s="22" t="str">
        <f t="shared" ref="AC103:AD103" si="69">T103</f>
        <v>點心</v>
      </c>
      <c r="AD103" s="22">
        <f t="shared" si="69"/>
        <v>0</v>
      </c>
      <c r="AE103" s="23"/>
      <c r="AF103" s="72"/>
      <c r="AG103" s="85"/>
      <c r="AH103" s="85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</row>
    <row r="104" spans="1:46" ht="15" customHeight="1" thickBot="1">
      <c r="A104" s="44"/>
      <c r="B104" s="229"/>
      <c r="C104" s="272"/>
      <c r="D104" s="272"/>
      <c r="E104" s="274"/>
      <c r="F104" s="272"/>
      <c r="G104" s="272"/>
      <c r="H104" s="275"/>
      <c r="I104" s="273"/>
      <c r="J104" s="276" t="s">
        <v>144</v>
      </c>
      <c r="K104" s="59">
        <v>10</v>
      </c>
      <c r="L104" s="313" t="s">
        <v>429</v>
      </c>
      <c r="M104" s="45">
        <v>6</v>
      </c>
      <c r="N104" s="59" t="s">
        <v>158</v>
      </c>
      <c r="O104" s="59">
        <v>1</v>
      </c>
      <c r="P104" s="59" t="s">
        <v>148</v>
      </c>
      <c r="Q104" s="59">
        <v>7</v>
      </c>
      <c r="R104" s="45" t="s">
        <v>276</v>
      </c>
      <c r="S104" s="45">
        <v>1.5</v>
      </c>
      <c r="T104" s="184"/>
      <c r="U104" s="185"/>
      <c r="V104" s="186"/>
      <c r="W104" s="79"/>
      <c r="X104" s="79"/>
      <c r="Y104" s="79"/>
      <c r="Z104" s="79"/>
      <c r="AA104" s="79"/>
      <c r="AB104" s="79"/>
      <c r="AC104" s="79"/>
      <c r="AD104" s="79"/>
      <c r="AE104" s="23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</row>
    <row r="105" spans="1:46" ht="15" customHeight="1">
      <c r="A105" s="44"/>
      <c r="B105" s="229"/>
      <c r="C105" s="272"/>
      <c r="D105" s="272"/>
      <c r="E105" s="274"/>
      <c r="F105" s="272"/>
      <c r="G105" s="272"/>
      <c r="H105" s="275"/>
      <c r="I105" s="273"/>
      <c r="J105" s="276" t="s">
        <v>176</v>
      </c>
      <c r="K105" s="59">
        <v>0.4</v>
      </c>
      <c r="L105" s="322" t="s">
        <v>365</v>
      </c>
      <c r="M105" s="45">
        <v>2.5</v>
      </c>
      <c r="N105" s="59" t="s">
        <v>339</v>
      </c>
      <c r="O105" s="59">
        <v>6</v>
      </c>
      <c r="P105" s="59" t="s">
        <v>153</v>
      </c>
      <c r="Q105" s="59">
        <v>0.05</v>
      </c>
      <c r="R105" s="240" t="s">
        <v>36</v>
      </c>
      <c r="S105" s="240">
        <v>2.5</v>
      </c>
      <c r="T105" s="187"/>
      <c r="U105" s="185"/>
      <c r="V105" s="186"/>
      <c r="W105" s="79"/>
      <c r="X105" s="79"/>
      <c r="Y105" s="79"/>
      <c r="Z105" s="79"/>
      <c r="AA105" s="79"/>
      <c r="AB105" s="79"/>
      <c r="AC105" s="79"/>
      <c r="AD105" s="79"/>
      <c r="AE105" s="23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</row>
    <row r="106" spans="1:46" ht="15" customHeight="1">
      <c r="A106" s="44"/>
      <c r="B106" s="229"/>
      <c r="C106" s="272"/>
      <c r="D106" s="272"/>
      <c r="E106" s="274"/>
      <c r="F106" s="272"/>
      <c r="G106" s="272"/>
      <c r="H106" s="275"/>
      <c r="I106" s="272"/>
      <c r="J106" s="276"/>
      <c r="K106" s="59"/>
      <c r="L106" s="45" t="s">
        <v>87</v>
      </c>
      <c r="M106" s="45">
        <v>0.1</v>
      </c>
      <c r="N106" s="59" t="s">
        <v>79</v>
      </c>
      <c r="O106" s="59">
        <v>0.5</v>
      </c>
      <c r="P106" s="59"/>
      <c r="Q106" s="59"/>
      <c r="R106" s="45" t="s">
        <v>62</v>
      </c>
      <c r="S106" s="45">
        <v>0.01</v>
      </c>
      <c r="T106" s="187"/>
      <c r="U106" s="185"/>
      <c r="V106" s="186"/>
      <c r="W106" s="79"/>
      <c r="X106" s="79"/>
      <c r="Y106" s="79"/>
      <c r="Z106" s="79"/>
      <c r="AA106" s="79"/>
      <c r="AB106" s="79"/>
      <c r="AC106" s="79"/>
      <c r="AD106" s="79"/>
      <c r="AE106" s="23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</row>
    <row r="107" spans="1:46" ht="15" customHeight="1">
      <c r="A107" s="44"/>
      <c r="B107" s="229"/>
      <c r="C107" s="272"/>
      <c r="D107" s="272"/>
      <c r="E107" s="274"/>
      <c r="F107" s="272"/>
      <c r="G107" s="272"/>
      <c r="H107" s="275"/>
      <c r="I107" s="272"/>
      <c r="J107" s="276"/>
      <c r="K107" s="59"/>
      <c r="L107" s="319" t="s">
        <v>430</v>
      </c>
      <c r="M107" s="45">
        <v>0.6</v>
      </c>
      <c r="N107" s="59" t="s">
        <v>153</v>
      </c>
      <c r="O107" s="59">
        <v>0.05</v>
      </c>
      <c r="P107" s="59"/>
      <c r="Q107" s="59"/>
      <c r="R107" s="45"/>
      <c r="S107" s="45"/>
      <c r="T107" s="187"/>
      <c r="U107" s="185"/>
      <c r="V107" s="186"/>
      <c r="W107" s="79"/>
      <c r="X107" s="79"/>
      <c r="Y107" s="79"/>
      <c r="Z107" s="79"/>
      <c r="AA107" s="79"/>
      <c r="AB107" s="79"/>
      <c r="AC107" s="79"/>
      <c r="AD107" s="79"/>
      <c r="AE107" s="23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</row>
    <row r="108" spans="1:46" ht="15" customHeight="1">
      <c r="A108" s="44"/>
      <c r="B108" s="229"/>
      <c r="C108" s="272"/>
      <c r="D108" s="272"/>
      <c r="E108" s="274"/>
      <c r="F108" s="272"/>
      <c r="G108" s="272"/>
      <c r="H108" s="275"/>
      <c r="I108" s="272"/>
      <c r="J108" s="276"/>
      <c r="K108" s="59"/>
      <c r="L108" s="59"/>
      <c r="M108" s="59"/>
      <c r="N108" s="59"/>
      <c r="O108" s="59"/>
      <c r="P108" s="59"/>
      <c r="Q108" s="59"/>
      <c r="R108" s="45"/>
      <c r="S108" s="45"/>
      <c r="T108" s="187"/>
      <c r="U108" s="185"/>
      <c r="V108" s="186"/>
      <c r="W108" s="79"/>
      <c r="X108" s="79"/>
      <c r="Y108" s="79"/>
      <c r="Z108" s="79"/>
      <c r="AA108" s="79"/>
      <c r="AB108" s="79"/>
      <c r="AC108" s="79"/>
      <c r="AD108" s="79"/>
      <c r="AE108" s="23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</row>
    <row r="109" spans="1:46" ht="15" customHeight="1" thickBot="1">
      <c r="A109" s="47"/>
      <c r="B109" s="56"/>
      <c r="C109" s="279"/>
      <c r="D109" s="279"/>
      <c r="E109" s="287"/>
      <c r="F109" s="279"/>
      <c r="G109" s="279"/>
      <c r="H109" s="288"/>
      <c r="I109" s="279"/>
      <c r="J109" s="280"/>
      <c r="K109" s="84"/>
      <c r="L109" s="85"/>
      <c r="M109" s="85"/>
      <c r="N109" s="85"/>
      <c r="O109" s="85"/>
      <c r="P109" s="84"/>
      <c r="Q109" s="84"/>
      <c r="R109" s="240"/>
      <c r="S109" s="240"/>
      <c r="T109" s="190"/>
      <c r="U109" s="191"/>
      <c r="V109" s="192"/>
      <c r="W109" s="79"/>
      <c r="X109" s="79"/>
      <c r="Y109" s="79"/>
      <c r="Z109" s="79"/>
      <c r="AA109" s="79"/>
      <c r="AB109" s="79"/>
      <c r="AC109" s="79"/>
      <c r="AD109" s="79"/>
      <c r="AE109" s="23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</row>
    <row r="110" spans="1:46" ht="15.75" customHeight="1" thickBot="1">
      <c r="A110" s="228" t="s">
        <v>222</v>
      </c>
      <c r="B110" s="241" t="s">
        <v>465</v>
      </c>
      <c r="C110" s="272">
        <v>5.2222222222222223</v>
      </c>
      <c r="D110" s="273">
        <v>1.934818181818182</v>
      </c>
      <c r="E110" s="274">
        <v>1.6310000000000002</v>
      </c>
      <c r="F110" s="272">
        <v>0</v>
      </c>
      <c r="G110" s="272">
        <v>0</v>
      </c>
      <c r="H110" s="275">
        <v>2.2386363636363638</v>
      </c>
      <c r="I110" s="273">
        <v>661.29510101010101</v>
      </c>
      <c r="J110" s="469" t="s">
        <v>142</v>
      </c>
      <c r="K110" s="467"/>
      <c r="L110" s="484" t="s">
        <v>410</v>
      </c>
      <c r="M110" s="471"/>
      <c r="N110" s="476" t="s">
        <v>343</v>
      </c>
      <c r="O110" s="471"/>
      <c r="P110" s="476" t="s">
        <v>143</v>
      </c>
      <c r="Q110" s="471"/>
      <c r="R110" s="410" t="s">
        <v>37</v>
      </c>
      <c r="S110" s="467"/>
      <c r="T110" s="178" t="s">
        <v>28</v>
      </c>
      <c r="U110" s="179"/>
      <c r="V110" s="180"/>
      <c r="W110" s="22" t="str">
        <f>J110</f>
        <v>白米飯</v>
      </c>
      <c r="X110" s="22" t="str">
        <f>L110</f>
        <v>麻油凍腐</v>
      </c>
      <c r="Y110" s="22" t="str">
        <f>N110</f>
        <v>蛋香紅仁</v>
      </c>
      <c r="Z110" s="22" t="e">
        <f>#REF!</f>
        <v>#REF!</v>
      </c>
      <c r="AA110" s="22" t="str">
        <f>P110</f>
        <v>時蔬</v>
      </c>
      <c r="AB110" s="22" t="str">
        <f>R110</f>
        <v>味噌湯</v>
      </c>
      <c r="AC110" s="22" t="str">
        <f t="shared" ref="AC110:AD110" si="70">T110</f>
        <v>點心</v>
      </c>
      <c r="AD110" s="22">
        <f t="shared" si="70"/>
        <v>0</v>
      </c>
      <c r="AE110" s="23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</row>
    <row r="111" spans="1:46" ht="15" customHeight="1" thickBot="1">
      <c r="A111" s="44"/>
      <c r="B111" s="229"/>
      <c r="C111" s="272"/>
      <c r="D111" s="272"/>
      <c r="E111" s="274"/>
      <c r="F111" s="272"/>
      <c r="G111" s="272"/>
      <c r="H111" s="275"/>
      <c r="I111" s="273"/>
      <c r="J111" s="276" t="s">
        <v>144</v>
      </c>
      <c r="K111" s="59">
        <v>10</v>
      </c>
      <c r="L111" s="59" t="s">
        <v>159</v>
      </c>
      <c r="M111" s="59">
        <v>7</v>
      </c>
      <c r="N111" s="59" t="s">
        <v>158</v>
      </c>
      <c r="O111" s="59">
        <v>2</v>
      </c>
      <c r="P111" s="59" t="s">
        <v>148</v>
      </c>
      <c r="Q111" s="59">
        <v>7</v>
      </c>
      <c r="R111" s="45" t="s">
        <v>36</v>
      </c>
      <c r="S111" s="45">
        <v>3</v>
      </c>
      <c r="T111" s="184"/>
      <c r="U111" s="185"/>
      <c r="V111" s="186">
        <v>19</v>
      </c>
      <c r="W111" s="79"/>
      <c r="X111" s="79"/>
      <c r="Y111" s="79"/>
      <c r="Z111" s="79"/>
      <c r="AA111" s="79"/>
      <c r="AB111" s="79"/>
      <c r="AC111" s="79"/>
      <c r="AD111" s="79"/>
      <c r="AE111" s="23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</row>
    <row r="112" spans="1:46" ht="15" customHeight="1">
      <c r="A112" s="44"/>
      <c r="B112" s="229"/>
      <c r="C112" s="272"/>
      <c r="D112" s="272"/>
      <c r="E112" s="274"/>
      <c r="F112" s="272"/>
      <c r="G112" s="272"/>
      <c r="H112" s="275"/>
      <c r="I112" s="273"/>
      <c r="J112" s="276"/>
      <c r="K112" s="59"/>
      <c r="L112" s="330" t="s">
        <v>411</v>
      </c>
      <c r="M112" s="59">
        <v>2</v>
      </c>
      <c r="N112" s="59" t="s">
        <v>79</v>
      </c>
      <c r="O112" s="59">
        <v>5</v>
      </c>
      <c r="P112" s="59" t="s">
        <v>153</v>
      </c>
      <c r="Q112" s="59">
        <v>0.05</v>
      </c>
      <c r="R112" s="45" t="s">
        <v>47</v>
      </c>
      <c r="S112" s="45">
        <v>1</v>
      </c>
      <c r="T112" s="187"/>
      <c r="U112" s="185"/>
      <c r="V112" s="186"/>
      <c r="W112" s="79"/>
      <c r="X112" s="79"/>
      <c r="Y112" s="79"/>
      <c r="Z112" s="79"/>
      <c r="AA112" s="79"/>
      <c r="AB112" s="79"/>
      <c r="AC112" s="79"/>
      <c r="AD112" s="79"/>
      <c r="AE112" s="23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</row>
    <row r="113" spans="1:53" ht="15" customHeight="1">
      <c r="A113" s="44"/>
      <c r="B113" s="229"/>
      <c r="C113" s="272"/>
      <c r="D113" s="272"/>
      <c r="E113" s="274"/>
      <c r="F113" s="272"/>
      <c r="G113" s="272"/>
      <c r="H113" s="275"/>
      <c r="I113" s="272"/>
      <c r="J113" s="276"/>
      <c r="K113" s="59"/>
      <c r="L113" s="330" t="s">
        <v>412</v>
      </c>
      <c r="M113" s="59">
        <v>0.01</v>
      </c>
      <c r="N113" s="59" t="s">
        <v>153</v>
      </c>
      <c r="O113" s="59">
        <v>0.05</v>
      </c>
      <c r="P113" s="59"/>
      <c r="Q113" s="59"/>
      <c r="R113" s="45" t="s">
        <v>50</v>
      </c>
      <c r="S113" s="45">
        <v>0.05</v>
      </c>
      <c r="T113" s="187"/>
      <c r="U113" s="185"/>
      <c r="V113" s="186"/>
      <c r="W113" s="79"/>
      <c r="X113" s="79"/>
      <c r="Y113" s="79"/>
      <c r="Z113" s="79"/>
      <c r="AA113" s="79"/>
      <c r="AB113" s="79"/>
      <c r="AC113" s="79"/>
      <c r="AD113" s="79"/>
      <c r="AE113" s="23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</row>
    <row r="114" spans="1:53" ht="15" customHeight="1">
      <c r="A114" s="44"/>
      <c r="B114" s="229"/>
      <c r="C114" s="272"/>
      <c r="D114" s="272"/>
      <c r="E114" s="274"/>
      <c r="F114" s="272"/>
      <c r="G114" s="272"/>
      <c r="H114" s="275"/>
      <c r="I114" s="272"/>
      <c r="J114" s="276"/>
      <c r="K114" s="59"/>
      <c r="L114" s="330" t="s">
        <v>408</v>
      </c>
      <c r="M114" s="59">
        <v>1.2</v>
      </c>
      <c r="N114" s="59"/>
      <c r="O114" s="59"/>
      <c r="P114" s="59"/>
      <c r="Q114" s="59"/>
      <c r="R114" s="45" t="s">
        <v>52</v>
      </c>
      <c r="S114" s="45"/>
      <c r="T114" s="187"/>
      <c r="U114" s="185"/>
      <c r="V114" s="186"/>
      <c r="W114" s="79"/>
      <c r="X114" s="79"/>
      <c r="Y114" s="79"/>
      <c r="Z114" s="79"/>
      <c r="AA114" s="79"/>
      <c r="AB114" s="79"/>
      <c r="AC114" s="79"/>
      <c r="AD114" s="79"/>
      <c r="AE114" s="23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</row>
    <row r="115" spans="1:53" ht="15" customHeight="1">
      <c r="A115" s="44"/>
      <c r="B115" s="229"/>
      <c r="C115" s="272"/>
      <c r="D115" s="272"/>
      <c r="E115" s="274"/>
      <c r="F115" s="272"/>
      <c r="G115" s="272"/>
      <c r="H115" s="275"/>
      <c r="I115" s="272"/>
      <c r="J115" s="276"/>
      <c r="K115" s="59"/>
      <c r="L115" s="59"/>
      <c r="M115" s="59"/>
      <c r="N115" s="59"/>
      <c r="O115" s="59"/>
      <c r="P115" s="59"/>
      <c r="Q115" s="59"/>
      <c r="R115" s="45"/>
      <c r="S115" s="45"/>
      <c r="T115" s="187"/>
      <c r="U115" s="185"/>
      <c r="V115" s="186"/>
      <c r="W115" s="79"/>
      <c r="X115" s="79"/>
      <c r="Y115" s="79"/>
      <c r="Z115" s="79"/>
      <c r="AA115" s="79"/>
      <c r="AB115" s="79"/>
      <c r="AC115" s="79"/>
      <c r="AD115" s="79"/>
      <c r="AE115" s="23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</row>
    <row r="116" spans="1:53" ht="15" customHeight="1" thickBot="1">
      <c r="A116" s="47"/>
      <c r="B116" s="56"/>
      <c r="C116" s="272"/>
      <c r="D116" s="279"/>
      <c r="E116" s="274"/>
      <c r="F116" s="272"/>
      <c r="G116" s="272"/>
      <c r="H116" s="275"/>
      <c r="I116" s="279"/>
      <c r="J116" s="281"/>
      <c r="K116" s="85"/>
      <c r="L116" s="85"/>
      <c r="M116" s="85"/>
      <c r="N116" s="85"/>
      <c r="O116" s="85"/>
      <c r="P116" s="85"/>
      <c r="Q116" s="85"/>
      <c r="R116" s="240"/>
      <c r="S116" s="240"/>
      <c r="T116" s="190"/>
      <c r="U116" s="191"/>
      <c r="V116" s="192"/>
      <c r="W116" s="79"/>
      <c r="X116" s="79"/>
      <c r="Y116" s="79"/>
      <c r="Z116" s="79"/>
      <c r="AA116" s="79"/>
      <c r="AB116" s="79"/>
      <c r="AC116" s="79"/>
      <c r="AD116" s="79"/>
      <c r="AE116" s="23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</row>
    <row r="117" spans="1:53" ht="15.75" customHeight="1" thickBot="1">
      <c r="A117" s="44" t="s">
        <v>223</v>
      </c>
      <c r="B117" s="241" t="s">
        <v>465</v>
      </c>
      <c r="C117" s="273">
        <v>3.5</v>
      </c>
      <c r="D117" s="273">
        <v>1.8863636363636362</v>
      </c>
      <c r="E117" s="283">
        <v>2.25</v>
      </c>
      <c r="F117" s="273">
        <v>0</v>
      </c>
      <c r="G117" s="273">
        <v>0</v>
      </c>
      <c r="H117" s="284">
        <v>1.5227272727272727</v>
      </c>
      <c r="I117" s="273">
        <v>500.34090909090907</v>
      </c>
      <c r="J117" s="476" t="s">
        <v>157</v>
      </c>
      <c r="K117" s="471"/>
      <c r="L117" s="410" t="s">
        <v>340</v>
      </c>
      <c r="M117" s="467"/>
      <c r="N117" s="427" t="s">
        <v>440</v>
      </c>
      <c r="O117" s="428"/>
      <c r="P117" s="469" t="s">
        <v>143</v>
      </c>
      <c r="Q117" s="467"/>
      <c r="R117" s="410" t="s">
        <v>279</v>
      </c>
      <c r="S117" s="467"/>
      <c r="T117" s="178" t="s">
        <v>28</v>
      </c>
      <c r="U117" s="179" t="s">
        <v>83</v>
      </c>
      <c r="V117" s="180"/>
      <c r="W117" s="22" t="str">
        <f>J117</f>
        <v>糙米飯</v>
      </c>
      <c r="X117" s="22" t="str">
        <f>L124</f>
        <v>西西里若醬</v>
      </c>
      <c r="Y117" s="22" t="e">
        <f>#REF!</f>
        <v>#REF!</v>
      </c>
      <c r="Z117" s="22" t="e">
        <f>#REF!</f>
        <v>#REF!</v>
      </c>
      <c r="AA117" s="22" t="str">
        <f>P117</f>
        <v>時蔬</v>
      </c>
      <c r="AB117" s="22" t="str">
        <f>R117</f>
        <v>羅宋湯</v>
      </c>
      <c r="AC117" s="22" t="str">
        <f t="shared" ref="AC117:AD117" si="71">T117</f>
        <v>點心</v>
      </c>
      <c r="AD117" s="22" t="str">
        <f t="shared" si="71"/>
        <v>有機豆奶</v>
      </c>
      <c r="AE117" s="23"/>
      <c r="AF117" s="273">
        <f>AF119+AT118/14</f>
        <v>5.6071428571428568</v>
      </c>
      <c r="AG117" s="273">
        <f>(AH117+AK117)/2</f>
        <v>2.353030303030303</v>
      </c>
      <c r="AH117" s="283">
        <f>AH119</f>
        <v>2.25</v>
      </c>
      <c r="AI117" s="273">
        <v>0</v>
      </c>
      <c r="AJ117" s="273">
        <v>0</v>
      </c>
      <c r="AK117" s="284">
        <f>AK119</f>
        <v>2.4560606060606061</v>
      </c>
      <c r="AL117" s="273">
        <f>AF117*70+AG117*45+AH117*25+AK117*75+AJ117*60+AI117*150</f>
        <v>738.84090909090912</v>
      </c>
      <c r="AM117" s="469" t="s">
        <v>142</v>
      </c>
      <c r="AN117" s="467"/>
      <c r="AO117" s="410" t="s">
        <v>340</v>
      </c>
      <c r="AP117" s="467"/>
      <c r="AQ117" s="476" t="s">
        <v>316</v>
      </c>
      <c r="AR117" s="471"/>
      <c r="AS117" s="410" t="s">
        <v>113</v>
      </c>
      <c r="AT117" s="467"/>
      <c r="AU117" s="469" t="s">
        <v>143</v>
      </c>
      <c r="AV117" s="467"/>
      <c r="AW117" s="410" t="s">
        <v>279</v>
      </c>
      <c r="AX117" s="467"/>
      <c r="AY117" s="178" t="s">
        <v>28</v>
      </c>
      <c r="AZ117" s="179" t="s">
        <v>83</v>
      </c>
      <c r="BA117" s="180"/>
    </row>
    <row r="118" spans="1:53" ht="15" customHeight="1" thickBot="1">
      <c r="A118" s="44"/>
      <c r="B118" s="229"/>
      <c r="C118" s="272"/>
      <c r="D118" s="272"/>
      <c r="E118" s="274"/>
      <c r="F118" s="272"/>
      <c r="G118" s="272"/>
      <c r="H118" s="275"/>
      <c r="I118" s="273"/>
      <c r="J118" s="276" t="s">
        <v>144</v>
      </c>
      <c r="K118" s="59">
        <v>7</v>
      </c>
      <c r="L118" s="45" t="s">
        <v>238</v>
      </c>
      <c r="M118" s="45">
        <v>7</v>
      </c>
      <c r="N118" s="336" t="s">
        <v>441</v>
      </c>
      <c r="O118" s="332">
        <v>0.1</v>
      </c>
      <c r="P118" s="59" t="s">
        <v>148</v>
      </c>
      <c r="Q118" s="59">
        <v>7</v>
      </c>
      <c r="R118" s="45" t="s">
        <v>280</v>
      </c>
      <c r="S118" s="45">
        <v>1.5</v>
      </c>
      <c r="T118" s="184"/>
      <c r="U118" s="185" t="s">
        <v>83</v>
      </c>
      <c r="V118" s="186"/>
      <c r="W118" s="79"/>
      <c r="X118" s="79"/>
      <c r="Y118" s="79"/>
      <c r="Z118" s="79"/>
      <c r="AA118" s="79"/>
      <c r="AB118" s="79"/>
      <c r="AC118" s="79"/>
      <c r="AD118" s="79"/>
      <c r="AE118" s="23"/>
      <c r="AF118" s="272"/>
      <c r="AG118" s="272"/>
      <c r="AH118" s="274"/>
      <c r="AI118" s="272"/>
      <c r="AJ118" s="272"/>
      <c r="AK118" s="275"/>
      <c r="AL118" s="273"/>
      <c r="AM118" s="276" t="s">
        <v>144</v>
      </c>
      <c r="AN118" s="59">
        <v>10</v>
      </c>
      <c r="AO118" s="45" t="s">
        <v>238</v>
      </c>
      <c r="AP118" s="45">
        <v>7</v>
      </c>
      <c r="AQ118" s="59" t="s">
        <v>164</v>
      </c>
      <c r="AR118" s="59">
        <v>2.8</v>
      </c>
      <c r="AS118" s="45" t="s">
        <v>115</v>
      </c>
      <c r="AT118" s="45">
        <v>8.5</v>
      </c>
      <c r="AU118" s="59" t="s">
        <v>148</v>
      </c>
      <c r="AV118" s="59">
        <v>7</v>
      </c>
      <c r="AW118" s="45" t="s">
        <v>280</v>
      </c>
      <c r="AX118" s="45">
        <v>1.5</v>
      </c>
      <c r="AY118" s="184"/>
      <c r="AZ118" s="185" t="s">
        <v>83</v>
      </c>
      <c r="BA118" s="186"/>
    </row>
    <row r="119" spans="1:53" ht="15" customHeight="1">
      <c r="A119" s="44"/>
      <c r="B119" s="229"/>
      <c r="C119" s="272"/>
      <c r="D119" s="272"/>
      <c r="E119" s="274"/>
      <c r="F119" s="272"/>
      <c r="G119" s="272"/>
      <c r="H119" s="275"/>
      <c r="I119" s="273"/>
      <c r="J119" s="276" t="s">
        <v>160</v>
      </c>
      <c r="K119" s="59">
        <v>3</v>
      </c>
      <c r="L119" s="45" t="s">
        <v>110</v>
      </c>
      <c r="M119" s="45">
        <v>2</v>
      </c>
      <c r="N119" s="337" t="s">
        <v>391</v>
      </c>
      <c r="O119" s="332">
        <v>6.5</v>
      </c>
      <c r="P119" s="59" t="s">
        <v>153</v>
      </c>
      <c r="Q119" s="59">
        <v>0.05</v>
      </c>
      <c r="R119" s="45" t="s">
        <v>110</v>
      </c>
      <c r="S119" s="45">
        <v>1</v>
      </c>
      <c r="T119" s="187"/>
      <c r="U119" s="185"/>
      <c r="V119" s="186"/>
      <c r="W119" s="79"/>
      <c r="X119" s="79"/>
      <c r="Y119" s="79"/>
      <c r="Z119" s="79"/>
      <c r="AA119" s="79"/>
      <c r="AB119" s="79"/>
      <c r="AC119" s="79"/>
      <c r="AD119" s="79"/>
      <c r="AE119" s="23"/>
      <c r="AF119" s="272">
        <f>(AN118)/2</f>
        <v>5</v>
      </c>
      <c r="AG119" s="272">
        <f>(AH119+AK119)/2</f>
        <v>2.353030303030303</v>
      </c>
      <c r="AH119" s="274">
        <f>(AP119+AP122++AX121+AX118+AP120+AR120+AX120+AR119+AV118+AX119)/10</f>
        <v>2.25</v>
      </c>
      <c r="AI119" s="272">
        <f t="shared" ref="AI119:AJ119" si="72">AI117</f>
        <v>0</v>
      </c>
      <c r="AJ119" s="272">
        <f t="shared" si="72"/>
        <v>0</v>
      </c>
      <c r="AK119" s="275">
        <f>AP118/5.5+AR118/3+AR122/4</f>
        <v>2.4560606060606061</v>
      </c>
      <c r="AL119" s="273">
        <f>AF119*70+AG119*45+AH119*25+AK119*75+AJ119*60+AI119*150</f>
        <v>696.34090909090912</v>
      </c>
      <c r="AM119" s="276"/>
      <c r="AN119" s="59"/>
      <c r="AO119" s="45" t="s">
        <v>110</v>
      </c>
      <c r="AP119" s="45">
        <v>2</v>
      </c>
      <c r="AQ119" s="278" t="s">
        <v>196</v>
      </c>
      <c r="AR119" s="59">
        <v>6</v>
      </c>
      <c r="AS119" s="45" t="s">
        <v>116</v>
      </c>
      <c r="AT119" s="45">
        <v>0.6</v>
      </c>
      <c r="AU119" s="59" t="s">
        <v>153</v>
      </c>
      <c r="AV119" s="59">
        <v>0.05</v>
      </c>
      <c r="AW119" s="45" t="s">
        <v>110</v>
      </c>
      <c r="AX119" s="45">
        <v>1</v>
      </c>
      <c r="AY119" s="187"/>
      <c r="AZ119" s="185"/>
      <c r="BA119" s="186"/>
    </row>
    <row r="120" spans="1:53" ht="15" customHeight="1">
      <c r="A120" s="44"/>
      <c r="B120" s="229"/>
      <c r="C120" s="272"/>
      <c r="D120" s="272"/>
      <c r="E120" s="274"/>
      <c r="F120" s="272"/>
      <c r="G120" s="272"/>
      <c r="H120" s="275"/>
      <c r="I120" s="272"/>
      <c r="J120" s="276"/>
      <c r="K120" s="59"/>
      <c r="L120" s="45" t="s">
        <v>49</v>
      </c>
      <c r="M120" s="45">
        <v>0.5</v>
      </c>
      <c r="N120" s="332" t="s">
        <v>49</v>
      </c>
      <c r="O120" s="332">
        <v>0.5</v>
      </c>
      <c r="P120" s="59"/>
      <c r="Q120" s="59"/>
      <c r="R120" s="45" t="s">
        <v>53</v>
      </c>
      <c r="S120" s="45">
        <v>1.5</v>
      </c>
      <c r="T120" s="187"/>
      <c r="U120" s="185"/>
      <c r="V120" s="186"/>
      <c r="W120" s="79"/>
      <c r="X120" s="79"/>
      <c r="Y120" s="79"/>
      <c r="Z120" s="79"/>
      <c r="AA120" s="79"/>
      <c r="AB120" s="79"/>
      <c r="AC120" s="79"/>
      <c r="AD120" s="79"/>
      <c r="AE120" s="23"/>
      <c r="AF120" s="272"/>
      <c r="AG120" s="272"/>
      <c r="AH120" s="274"/>
      <c r="AI120" s="272"/>
      <c r="AJ120" s="272"/>
      <c r="AK120" s="275"/>
      <c r="AL120" s="272"/>
      <c r="AM120" s="276"/>
      <c r="AN120" s="59"/>
      <c r="AO120" s="45" t="s">
        <v>49</v>
      </c>
      <c r="AP120" s="45">
        <v>0.5</v>
      </c>
      <c r="AQ120" s="59" t="s">
        <v>79</v>
      </c>
      <c r="AR120" s="59">
        <v>1</v>
      </c>
      <c r="AS120" s="45"/>
      <c r="AT120" s="45"/>
      <c r="AU120" s="59"/>
      <c r="AV120" s="59"/>
      <c r="AW120" s="45" t="s">
        <v>53</v>
      </c>
      <c r="AX120" s="45">
        <v>1.5</v>
      </c>
      <c r="AY120" s="187"/>
      <c r="AZ120" s="185"/>
      <c r="BA120" s="186"/>
    </row>
    <row r="121" spans="1:53" ht="15" customHeight="1">
      <c r="A121" s="44"/>
      <c r="B121" s="229"/>
      <c r="C121" s="272"/>
      <c r="D121" s="272"/>
      <c r="E121" s="274"/>
      <c r="F121" s="272"/>
      <c r="G121" s="272"/>
      <c r="H121" s="275"/>
      <c r="I121" s="272"/>
      <c r="J121" s="276"/>
      <c r="K121" s="59"/>
      <c r="L121" s="45" t="s">
        <v>281</v>
      </c>
      <c r="M121" s="45">
        <v>1</v>
      </c>
      <c r="N121" s="59" t="s">
        <v>153</v>
      </c>
      <c r="O121" s="59">
        <v>0.05</v>
      </c>
      <c r="P121" s="59"/>
      <c r="Q121" s="59"/>
      <c r="R121" s="45" t="s">
        <v>341</v>
      </c>
      <c r="S121" s="45">
        <v>1</v>
      </c>
      <c r="T121" s="187"/>
      <c r="U121" s="185"/>
      <c r="V121" s="186"/>
      <c r="W121" s="79"/>
      <c r="X121" s="79"/>
      <c r="Y121" s="79"/>
      <c r="Z121" s="79"/>
      <c r="AA121" s="79"/>
      <c r="AB121" s="79"/>
      <c r="AC121" s="79"/>
      <c r="AD121" s="79"/>
      <c r="AE121" s="23"/>
      <c r="AF121" s="272"/>
      <c r="AG121" s="272"/>
      <c r="AH121" s="274"/>
      <c r="AI121" s="272"/>
      <c r="AJ121" s="272"/>
      <c r="AK121" s="275"/>
      <c r="AL121" s="272"/>
      <c r="AM121" s="276"/>
      <c r="AN121" s="59"/>
      <c r="AO121" s="45" t="s">
        <v>281</v>
      </c>
      <c r="AP121" s="45">
        <v>1</v>
      </c>
      <c r="AQ121" s="59" t="s">
        <v>153</v>
      </c>
      <c r="AR121" s="59">
        <v>0.05</v>
      </c>
      <c r="AS121" s="45"/>
      <c r="AT121" s="45"/>
      <c r="AU121" s="59"/>
      <c r="AV121" s="59"/>
      <c r="AW121" s="45" t="s">
        <v>341</v>
      </c>
      <c r="AX121" s="45">
        <v>1</v>
      </c>
      <c r="AY121" s="187"/>
      <c r="AZ121" s="185"/>
      <c r="BA121" s="186"/>
    </row>
    <row r="122" spans="1:53" ht="15" customHeight="1">
      <c r="A122" s="44"/>
      <c r="B122" s="229"/>
      <c r="C122" s="272"/>
      <c r="D122" s="272"/>
      <c r="E122" s="274"/>
      <c r="F122" s="272"/>
      <c r="G122" s="272"/>
      <c r="H122" s="275"/>
      <c r="I122" s="272"/>
      <c r="J122" s="276"/>
      <c r="K122" s="59"/>
      <c r="L122" s="87" t="s">
        <v>239</v>
      </c>
      <c r="M122" s="87">
        <v>1</v>
      </c>
      <c r="N122" s="59" t="s">
        <v>342</v>
      </c>
      <c r="O122" s="59">
        <v>1</v>
      </c>
      <c r="P122" s="59"/>
      <c r="Q122" s="59"/>
      <c r="R122" s="45"/>
      <c r="S122" s="45"/>
      <c r="T122" s="187"/>
      <c r="U122" s="185"/>
      <c r="V122" s="186"/>
      <c r="W122" s="79"/>
      <c r="X122" s="79"/>
      <c r="Y122" s="79"/>
      <c r="Z122" s="79"/>
      <c r="AA122" s="79"/>
      <c r="AB122" s="79"/>
      <c r="AC122" s="79"/>
      <c r="AD122" s="79"/>
      <c r="AE122" s="23"/>
      <c r="AF122" s="272"/>
      <c r="AG122" s="272"/>
      <c r="AH122" s="274"/>
      <c r="AI122" s="272"/>
      <c r="AJ122" s="272"/>
      <c r="AK122" s="275"/>
      <c r="AL122" s="272"/>
      <c r="AM122" s="276"/>
      <c r="AN122" s="59"/>
      <c r="AO122" s="87" t="s">
        <v>239</v>
      </c>
      <c r="AP122" s="87">
        <v>1</v>
      </c>
      <c r="AQ122" s="59" t="s">
        <v>342</v>
      </c>
      <c r="AR122" s="59">
        <v>1</v>
      </c>
      <c r="AS122" s="45"/>
      <c r="AT122" s="45"/>
      <c r="AU122" s="59"/>
      <c r="AV122" s="59"/>
      <c r="AW122" s="45"/>
      <c r="AX122" s="45"/>
      <c r="AY122" s="187"/>
      <c r="AZ122" s="185"/>
      <c r="BA122" s="186"/>
    </row>
    <row r="123" spans="1:53" ht="15" customHeight="1" thickBot="1">
      <c r="A123" s="44"/>
      <c r="B123" s="56"/>
      <c r="C123" s="279"/>
      <c r="D123" s="279"/>
      <c r="E123" s="287"/>
      <c r="F123" s="279"/>
      <c r="G123" s="279"/>
      <c r="H123" s="288"/>
      <c r="I123" s="279"/>
      <c r="J123" s="281"/>
      <c r="K123" s="85"/>
      <c r="L123" s="85" t="s">
        <v>153</v>
      </c>
      <c r="M123" s="240">
        <v>0.05</v>
      </c>
      <c r="N123" s="85"/>
      <c r="O123" s="85"/>
      <c r="P123" s="85"/>
      <c r="Q123" s="85"/>
      <c r="R123" s="49"/>
      <c r="S123" s="49"/>
      <c r="T123" s="190"/>
      <c r="U123" s="191"/>
      <c r="V123" s="192"/>
      <c r="W123" s="79"/>
      <c r="X123" s="79"/>
      <c r="Y123" s="79"/>
      <c r="Z123" s="79"/>
      <c r="AA123" s="79"/>
      <c r="AB123" s="79"/>
      <c r="AC123" s="79"/>
      <c r="AD123" s="79"/>
      <c r="AE123" s="23"/>
      <c r="AF123" s="279"/>
      <c r="AG123" s="279"/>
      <c r="AH123" s="287"/>
      <c r="AI123" s="279"/>
      <c r="AJ123" s="279"/>
      <c r="AK123" s="288"/>
      <c r="AL123" s="279"/>
      <c r="AM123" s="281"/>
      <c r="AN123" s="85"/>
      <c r="AO123" s="85" t="s">
        <v>153</v>
      </c>
      <c r="AP123" s="240">
        <v>0.05</v>
      </c>
      <c r="AQ123" s="85"/>
      <c r="AR123" s="85"/>
      <c r="AS123" s="240"/>
      <c r="AT123" s="240"/>
      <c r="AU123" s="85"/>
      <c r="AV123" s="85"/>
      <c r="AW123" s="49"/>
      <c r="AX123" s="49"/>
      <c r="AY123" s="190"/>
      <c r="AZ123" s="191"/>
      <c r="BA123" s="192"/>
    </row>
    <row r="124" spans="1:53" ht="16.5" customHeight="1" thickBot="1">
      <c r="A124" s="228" t="s">
        <v>224</v>
      </c>
      <c r="B124" s="241" t="s">
        <v>465</v>
      </c>
      <c r="C124" s="273">
        <v>3.5079365079365079</v>
      </c>
      <c r="D124" s="273">
        <v>2.1516666666666668</v>
      </c>
      <c r="E124" s="283">
        <v>1.8700000000000003</v>
      </c>
      <c r="F124" s="273">
        <v>0</v>
      </c>
      <c r="G124" s="273">
        <v>0.1</v>
      </c>
      <c r="H124" s="284">
        <v>2.4333333333333336</v>
      </c>
      <c r="I124" s="273">
        <v>577.63055555555559</v>
      </c>
      <c r="J124" s="476" t="s">
        <v>195</v>
      </c>
      <c r="K124" s="471"/>
      <c r="L124" s="410" t="s">
        <v>315</v>
      </c>
      <c r="M124" s="467"/>
      <c r="N124" s="497" t="s">
        <v>442</v>
      </c>
      <c r="O124" s="471"/>
      <c r="P124" s="476" t="s">
        <v>143</v>
      </c>
      <c r="Q124" s="471"/>
      <c r="R124" s="483" t="s">
        <v>317</v>
      </c>
      <c r="S124" s="471"/>
      <c r="T124" s="178" t="s">
        <v>28</v>
      </c>
      <c r="U124" s="179"/>
      <c r="V124" s="180"/>
      <c r="W124" s="22" t="str">
        <f>J124</f>
        <v>西式特餐</v>
      </c>
      <c r="X124" s="22" t="str">
        <f>L96</f>
        <v>味噌素若</v>
      </c>
      <c r="Y124" s="22" t="e">
        <f>#REF!</f>
        <v>#REF!</v>
      </c>
      <c r="Z124" s="22" t="str">
        <f>N117</f>
        <v>干貝時瓜</v>
      </c>
      <c r="AA124" s="22" t="str">
        <f>P124</f>
        <v>時蔬</v>
      </c>
      <c r="AB124" s="22" t="str">
        <f>R124</f>
        <v>南瓜濃湯</v>
      </c>
      <c r="AC124" s="22" t="str">
        <f t="shared" ref="AC124:AD124" si="73">T124</f>
        <v>點心</v>
      </c>
      <c r="AD124" s="22">
        <f t="shared" si="73"/>
        <v>0</v>
      </c>
      <c r="AE124" s="72"/>
      <c r="AF124" s="298"/>
      <c r="AG124" s="298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</row>
    <row r="125" spans="1:53" ht="15" customHeight="1" thickBot="1">
      <c r="A125" s="44"/>
      <c r="B125" s="229"/>
      <c r="C125" s="272"/>
      <c r="D125" s="272"/>
      <c r="E125" s="274"/>
      <c r="F125" s="272"/>
      <c r="G125" s="272"/>
      <c r="H125" s="275"/>
      <c r="I125" s="273"/>
      <c r="J125" s="276" t="s">
        <v>318</v>
      </c>
      <c r="K125" s="59">
        <v>6</v>
      </c>
      <c r="L125" s="59" t="s">
        <v>319</v>
      </c>
      <c r="M125" s="59">
        <v>1</v>
      </c>
      <c r="N125" s="59" t="s">
        <v>196</v>
      </c>
      <c r="O125" s="59">
        <v>2</v>
      </c>
      <c r="P125" s="59" t="s">
        <v>148</v>
      </c>
      <c r="Q125" s="59">
        <v>7</v>
      </c>
      <c r="R125" s="277" t="s">
        <v>197</v>
      </c>
      <c r="S125" s="278">
        <v>2</v>
      </c>
      <c r="T125" s="184"/>
      <c r="U125" s="185"/>
      <c r="V125" s="186"/>
      <c r="W125" s="79"/>
      <c r="X125" s="79"/>
      <c r="Y125" s="79"/>
      <c r="Z125" s="79"/>
      <c r="AA125" s="79"/>
      <c r="AB125" s="79"/>
      <c r="AC125" s="79"/>
      <c r="AD125" s="79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</row>
    <row r="126" spans="1:53" ht="15" customHeight="1">
      <c r="A126" s="44"/>
      <c r="B126" s="229"/>
      <c r="C126" s="272"/>
      <c r="D126" s="272"/>
      <c r="E126" s="274"/>
      <c r="F126" s="272"/>
      <c r="G126" s="272"/>
      <c r="H126" s="275"/>
      <c r="I126" s="273"/>
      <c r="J126" s="276"/>
      <c r="K126" s="59"/>
      <c r="L126" s="59" t="s">
        <v>150</v>
      </c>
      <c r="M126" s="59">
        <v>2</v>
      </c>
      <c r="N126" s="59" t="s">
        <v>79</v>
      </c>
      <c r="O126" s="59">
        <v>1</v>
      </c>
      <c r="P126" s="59" t="s">
        <v>153</v>
      </c>
      <c r="Q126" s="59">
        <v>0.05</v>
      </c>
      <c r="R126" s="277" t="s">
        <v>155</v>
      </c>
      <c r="S126" s="278">
        <v>2.5</v>
      </c>
      <c r="T126" s="187"/>
      <c r="U126" s="185"/>
      <c r="V126" s="186"/>
      <c r="W126" s="79"/>
      <c r="X126" s="79"/>
      <c r="Y126" s="79"/>
      <c r="Z126" s="79"/>
      <c r="AA126" s="79"/>
      <c r="AB126" s="79"/>
      <c r="AC126" s="79"/>
      <c r="AD126" s="79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</row>
    <row r="127" spans="1:53" ht="15" customHeight="1">
      <c r="A127" s="44"/>
      <c r="B127" s="229"/>
      <c r="C127" s="272"/>
      <c r="D127" s="272"/>
      <c r="E127" s="274"/>
      <c r="F127" s="272"/>
      <c r="G127" s="272"/>
      <c r="H127" s="275"/>
      <c r="I127" s="272"/>
      <c r="J127" s="276"/>
      <c r="K127" s="59"/>
      <c r="L127" s="59" t="s">
        <v>154</v>
      </c>
      <c r="M127" s="59">
        <v>3</v>
      </c>
      <c r="N127" s="59" t="s">
        <v>153</v>
      </c>
      <c r="O127" s="59">
        <v>0.05</v>
      </c>
      <c r="P127" s="59"/>
      <c r="Q127" s="59"/>
      <c r="R127" s="277" t="s">
        <v>158</v>
      </c>
      <c r="S127" s="278">
        <v>1.1000000000000001</v>
      </c>
      <c r="T127" s="187"/>
      <c r="U127" s="185"/>
      <c r="V127" s="186"/>
      <c r="W127" s="79"/>
      <c r="X127" s="79"/>
      <c r="Y127" s="79"/>
      <c r="Z127" s="79"/>
      <c r="AA127" s="79"/>
      <c r="AB127" s="79"/>
      <c r="AC127" s="79"/>
      <c r="AD127" s="79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</row>
    <row r="128" spans="1:53" ht="15" customHeight="1">
      <c r="A128" s="44"/>
      <c r="B128" s="229"/>
      <c r="C128" s="272"/>
      <c r="D128" s="272"/>
      <c r="E128" s="274"/>
      <c r="F128" s="272"/>
      <c r="G128" s="272"/>
      <c r="H128" s="275"/>
      <c r="I128" s="272"/>
      <c r="J128" s="276"/>
      <c r="K128" s="59"/>
      <c r="L128" s="59" t="s">
        <v>192</v>
      </c>
      <c r="M128" s="59"/>
      <c r="N128" s="59" t="s">
        <v>164</v>
      </c>
      <c r="O128" s="59">
        <v>3</v>
      </c>
      <c r="P128" s="59"/>
      <c r="Q128" s="59"/>
      <c r="R128" s="339" t="s">
        <v>444</v>
      </c>
      <c r="S128" s="278">
        <v>2</v>
      </c>
      <c r="T128" s="187"/>
      <c r="U128" s="185"/>
      <c r="V128" s="186"/>
      <c r="W128" s="79"/>
      <c r="X128" s="79"/>
      <c r="Y128" s="79"/>
      <c r="Z128" s="79"/>
      <c r="AA128" s="79"/>
      <c r="AB128" s="79"/>
      <c r="AC128" s="79"/>
      <c r="AD128" s="79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</row>
    <row r="129" spans="1:46" ht="15" customHeight="1">
      <c r="A129" s="44"/>
      <c r="B129" s="229"/>
      <c r="C129" s="272"/>
      <c r="D129" s="272"/>
      <c r="E129" s="274"/>
      <c r="F129" s="272"/>
      <c r="G129" s="272"/>
      <c r="H129" s="275"/>
      <c r="I129" s="272"/>
      <c r="J129" s="276"/>
      <c r="K129" s="59"/>
      <c r="L129" s="59" t="s">
        <v>320</v>
      </c>
      <c r="M129" s="59"/>
      <c r="N129" s="338" t="s">
        <v>443</v>
      </c>
      <c r="O129" s="286">
        <v>0.5</v>
      </c>
      <c r="P129" s="59"/>
      <c r="Q129" s="59"/>
      <c r="R129" s="59"/>
      <c r="S129" s="59"/>
      <c r="T129" s="187"/>
      <c r="U129" s="185"/>
      <c r="V129" s="186"/>
      <c r="W129" s="79"/>
      <c r="X129" s="79"/>
      <c r="Y129" s="79"/>
      <c r="Z129" s="79"/>
      <c r="AA129" s="79"/>
      <c r="AB129" s="79"/>
      <c r="AC129" s="79"/>
      <c r="AD129" s="79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</row>
    <row r="130" spans="1:46" ht="15" customHeight="1" thickBot="1">
      <c r="A130" s="47"/>
      <c r="B130" s="56"/>
      <c r="C130" s="279"/>
      <c r="D130" s="279"/>
      <c r="E130" s="287"/>
      <c r="F130" s="279"/>
      <c r="G130" s="279"/>
      <c r="H130" s="288"/>
      <c r="I130" s="279"/>
      <c r="J130" s="281"/>
      <c r="K130" s="85"/>
      <c r="L130" s="340" t="s">
        <v>445</v>
      </c>
      <c r="M130" s="85">
        <v>2</v>
      </c>
      <c r="N130" s="285"/>
      <c r="O130" s="286"/>
      <c r="P130" s="85"/>
      <c r="Q130" s="85"/>
      <c r="R130" s="85"/>
      <c r="S130" s="85"/>
      <c r="T130" s="190"/>
      <c r="U130" s="191"/>
      <c r="V130" s="192"/>
      <c r="W130" s="79"/>
      <c r="X130" s="79"/>
      <c r="Y130" s="79"/>
      <c r="Z130" s="79"/>
      <c r="AA130" s="79"/>
      <c r="AB130" s="79"/>
      <c r="AC130" s="79"/>
      <c r="AD130" s="79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</row>
    <row r="131" spans="1:46" ht="15" customHeight="1" thickBot="1">
      <c r="A131" s="44" t="s">
        <v>225</v>
      </c>
      <c r="B131" s="241" t="s">
        <v>465</v>
      </c>
      <c r="C131" s="272">
        <v>6</v>
      </c>
      <c r="D131" s="273">
        <v>1.9100974025974027</v>
      </c>
      <c r="E131" s="274">
        <v>1.6150000000000002</v>
      </c>
      <c r="F131" s="272">
        <v>0</v>
      </c>
      <c r="G131" s="272">
        <v>0</v>
      </c>
      <c r="H131" s="275">
        <v>2.2051948051948052</v>
      </c>
      <c r="I131" s="273">
        <v>711.71899350649358</v>
      </c>
      <c r="J131" s="476" t="s">
        <v>157</v>
      </c>
      <c r="K131" s="471"/>
      <c r="L131" s="476" t="s">
        <v>347</v>
      </c>
      <c r="M131" s="471"/>
      <c r="N131" s="469" t="s">
        <v>204</v>
      </c>
      <c r="O131" s="467"/>
      <c r="P131" s="476" t="s">
        <v>143</v>
      </c>
      <c r="Q131" s="471"/>
      <c r="R131" s="410" t="s">
        <v>296</v>
      </c>
      <c r="S131" s="467"/>
      <c r="T131" s="178" t="s">
        <v>28</v>
      </c>
      <c r="U131" s="179"/>
      <c r="V131" s="180"/>
      <c r="W131" s="22" t="str">
        <f>J131</f>
        <v>糙米飯</v>
      </c>
      <c r="X131" s="22" t="str">
        <f>L131</f>
        <v>筍干麵腸</v>
      </c>
      <c r="Y131" s="22" t="str">
        <f>N131</f>
        <v>時蔬蛋香</v>
      </c>
      <c r="Z131" s="22" t="e">
        <f>#REF!</f>
        <v>#REF!</v>
      </c>
      <c r="AA131" s="22" t="str">
        <f>P131</f>
        <v>時蔬</v>
      </c>
      <c r="AB131" s="22" t="str">
        <f>R131</f>
        <v>地瓜圓甜湯</v>
      </c>
      <c r="AC131" s="22" t="str">
        <f t="shared" ref="AC131:AD131" si="74">T131</f>
        <v>點心</v>
      </c>
      <c r="AD131" s="22">
        <f t="shared" si="74"/>
        <v>0</v>
      </c>
      <c r="AE131" s="23"/>
      <c r="AF131" s="72"/>
      <c r="AG131" s="481"/>
      <c r="AH131" s="48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</row>
    <row r="132" spans="1:46" ht="15" customHeight="1" thickBot="1">
      <c r="A132" s="44"/>
      <c r="B132" s="229"/>
      <c r="C132" s="272"/>
      <c r="D132" s="272"/>
      <c r="E132" s="274"/>
      <c r="F132" s="272"/>
      <c r="G132" s="272"/>
      <c r="H132" s="275"/>
      <c r="I132" s="273"/>
      <c r="J132" s="276" t="s">
        <v>144</v>
      </c>
      <c r="K132" s="59">
        <v>7</v>
      </c>
      <c r="L132" s="59" t="s">
        <v>145</v>
      </c>
      <c r="M132" s="59">
        <v>6</v>
      </c>
      <c r="N132" s="59" t="s">
        <v>158</v>
      </c>
      <c r="O132" s="59">
        <v>2.7</v>
      </c>
      <c r="P132" s="59" t="s">
        <v>148</v>
      </c>
      <c r="Q132" s="59">
        <v>7</v>
      </c>
      <c r="R132" s="45" t="s">
        <v>297</v>
      </c>
      <c r="S132" s="45">
        <v>3</v>
      </c>
      <c r="T132" s="184"/>
      <c r="U132" s="185"/>
      <c r="V132" s="186"/>
      <c r="W132" s="79"/>
      <c r="X132" s="79"/>
      <c r="Y132" s="79"/>
      <c r="Z132" s="79"/>
      <c r="AA132" s="79"/>
      <c r="AB132" s="79"/>
      <c r="AC132" s="79"/>
      <c r="AD132" s="79"/>
      <c r="AE132" s="23"/>
      <c r="AF132" s="72"/>
      <c r="AG132" s="79"/>
      <c r="AH132" s="79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</row>
    <row r="133" spans="1:46" ht="15" customHeight="1">
      <c r="A133" s="44"/>
      <c r="B133" s="229"/>
      <c r="C133" s="272"/>
      <c r="D133" s="272"/>
      <c r="E133" s="274"/>
      <c r="F133" s="272"/>
      <c r="G133" s="272"/>
      <c r="H133" s="275"/>
      <c r="I133" s="273"/>
      <c r="J133" s="276" t="s">
        <v>160</v>
      </c>
      <c r="K133" s="59">
        <v>3</v>
      </c>
      <c r="L133" s="291" t="s">
        <v>205</v>
      </c>
      <c r="M133" s="292">
        <v>3.5</v>
      </c>
      <c r="N133" s="59" t="s">
        <v>143</v>
      </c>
      <c r="O133" s="59">
        <v>4.5</v>
      </c>
      <c r="P133" s="59" t="s">
        <v>153</v>
      </c>
      <c r="Q133" s="59">
        <v>0.05</v>
      </c>
      <c r="R133" s="45" t="s">
        <v>78</v>
      </c>
      <c r="S133" s="45">
        <v>1</v>
      </c>
      <c r="T133" s="187"/>
      <c r="U133" s="185"/>
      <c r="V133" s="186"/>
      <c r="W133" s="79"/>
      <c r="X133" s="79"/>
      <c r="Y133" s="79"/>
      <c r="Z133" s="79"/>
      <c r="AA133" s="79"/>
      <c r="AB133" s="79"/>
      <c r="AC133" s="79"/>
      <c r="AD133" s="79"/>
      <c r="AE133" s="23"/>
      <c r="AF133" s="72"/>
      <c r="AG133" s="79"/>
      <c r="AH133" s="79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</row>
    <row r="134" spans="1:46" ht="15" customHeight="1">
      <c r="A134" s="44"/>
      <c r="B134" s="229"/>
      <c r="C134" s="272"/>
      <c r="D134" s="272"/>
      <c r="E134" s="274"/>
      <c r="F134" s="272"/>
      <c r="G134" s="272"/>
      <c r="H134" s="275"/>
      <c r="I134" s="272"/>
      <c r="J134" s="276"/>
      <c r="K134" s="59"/>
      <c r="L134" s="59" t="s">
        <v>153</v>
      </c>
      <c r="M134" s="59">
        <v>0.05</v>
      </c>
      <c r="N134" s="59" t="s">
        <v>153</v>
      </c>
      <c r="O134" s="59">
        <v>0.05</v>
      </c>
      <c r="P134" s="59"/>
      <c r="Q134" s="59"/>
      <c r="R134" s="45"/>
      <c r="S134" s="45"/>
      <c r="T134" s="187"/>
      <c r="U134" s="185"/>
      <c r="V134" s="186"/>
      <c r="W134" s="79"/>
      <c r="X134" s="79"/>
      <c r="Y134" s="79"/>
      <c r="Z134" s="79"/>
      <c r="AA134" s="79"/>
      <c r="AB134" s="79"/>
      <c r="AC134" s="79"/>
      <c r="AD134" s="79"/>
      <c r="AE134" s="23"/>
      <c r="AF134" s="72"/>
      <c r="AG134" s="79"/>
      <c r="AH134" s="79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</row>
    <row r="135" spans="1:46" ht="15" customHeight="1">
      <c r="A135" s="44"/>
      <c r="B135" s="229"/>
      <c r="C135" s="272"/>
      <c r="D135" s="272"/>
      <c r="E135" s="274"/>
      <c r="F135" s="272"/>
      <c r="G135" s="272"/>
      <c r="H135" s="275"/>
      <c r="I135" s="272"/>
      <c r="J135" s="276"/>
      <c r="K135" s="59"/>
      <c r="L135" s="262" t="s">
        <v>79</v>
      </c>
      <c r="M135" s="262">
        <v>1</v>
      </c>
      <c r="N135" s="59"/>
      <c r="O135" s="59"/>
      <c r="P135" s="59"/>
      <c r="Q135" s="59"/>
      <c r="R135" s="59"/>
      <c r="S135" s="59"/>
      <c r="T135" s="187"/>
      <c r="U135" s="185"/>
      <c r="V135" s="186"/>
      <c r="W135" s="79"/>
      <c r="X135" s="79"/>
      <c r="Y135" s="79"/>
      <c r="Z135" s="79"/>
      <c r="AA135" s="79"/>
      <c r="AB135" s="79"/>
      <c r="AC135" s="79"/>
      <c r="AD135" s="79"/>
      <c r="AE135" s="23"/>
      <c r="AF135" s="72"/>
      <c r="AG135" s="79"/>
      <c r="AH135" s="79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</row>
    <row r="136" spans="1:46" ht="15" customHeight="1">
      <c r="A136" s="44"/>
      <c r="B136" s="229"/>
      <c r="C136" s="272"/>
      <c r="D136" s="272"/>
      <c r="E136" s="274"/>
      <c r="F136" s="272"/>
      <c r="G136" s="272"/>
      <c r="H136" s="275"/>
      <c r="I136" s="272"/>
      <c r="J136" s="276"/>
      <c r="K136" s="59"/>
      <c r="L136" s="59"/>
      <c r="M136" s="59"/>
      <c r="N136" s="59"/>
      <c r="O136" s="59"/>
      <c r="P136" s="59"/>
      <c r="Q136" s="59"/>
      <c r="R136" s="59"/>
      <c r="S136" s="59"/>
      <c r="T136" s="187"/>
      <c r="U136" s="185"/>
      <c r="V136" s="186"/>
      <c r="W136" s="79"/>
      <c r="X136" s="79"/>
      <c r="Y136" s="79"/>
      <c r="Z136" s="79"/>
      <c r="AA136" s="79"/>
      <c r="AB136" s="79"/>
      <c r="AC136" s="79"/>
      <c r="AD136" s="79"/>
      <c r="AE136" s="23"/>
      <c r="AF136" s="72"/>
      <c r="AG136" s="79"/>
      <c r="AH136" s="79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</row>
    <row r="137" spans="1:46" ht="15" customHeight="1" thickBot="1">
      <c r="A137" s="44"/>
      <c r="B137" s="56"/>
      <c r="C137" s="272"/>
      <c r="D137" s="279"/>
      <c r="E137" s="274"/>
      <c r="F137" s="272"/>
      <c r="G137" s="272"/>
      <c r="H137" s="275"/>
      <c r="I137" s="279"/>
      <c r="J137" s="281"/>
      <c r="K137" s="85"/>
      <c r="L137" s="85"/>
      <c r="M137" s="85"/>
      <c r="N137" s="85"/>
      <c r="O137" s="85"/>
      <c r="P137" s="85"/>
      <c r="Q137" s="85"/>
      <c r="R137" s="84"/>
      <c r="S137" s="84"/>
      <c r="T137" s="190"/>
      <c r="U137" s="191"/>
      <c r="V137" s="192"/>
      <c r="W137" s="79"/>
      <c r="X137" s="79"/>
      <c r="Y137" s="79"/>
      <c r="Z137" s="79"/>
      <c r="AA137" s="79"/>
      <c r="AB137" s="79"/>
      <c r="AC137" s="79"/>
      <c r="AD137" s="79"/>
      <c r="AE137" s="161"/>
      <c r="AF137" s="298"/>
      <c r="AG137" s="79"/>
      <c r="AH137" s="79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</row>
    <row r="138" spans="1:46" ht="15" customHeight="1" thickBot="1">
      <c r="A138" s="228" t="s">
        <v>226</v>
      </c>
      <c r="B138" s="241" t="s">
        <v>465</v>
      </c>
      <c r="C138" s="272">
        <v>5.3</v>
      </c>
      <c r="D138" s="273">
        <v>1.9685340909090909</v>
      </c>
      <c r="E138" s="274">
        <v>1.7740000000000002</v>
      </c>
      <c r="F138" s="272">
        <v>0</v>
      </c>
      <c r="G138" s="272">
        <v>0</v>
      </c>
      <c r="H138" s="275">
        <v>2.1630681818181818</v>
      </c>
      <c r="I138" s="273">
        <v>666.16414772727273</v>
      </c>
      <c r="J138" s="469" t="s">
        <v>201</v>
      </c>
      <c r="K138" s="467"/>
      <c r="L138" s="445" t="s">
        <v>348</v>
      </c>
      <c r="M138" s="467"/>
      <c r="N138" s="469" t="s">
        <v>349</v>
      </c>
      <c r="O138" s="467"/>
      <c r="P138" s="469" t="s">
        <v>143</v>
      </c>
      <c r="Q138" s="467"/>
      <c r="R138" s="469" t="s">
        <v>350</v>
      </c>
      <c r="S138" s="467"/>
      <c r="T138" s="178" t="s">
        <v>28</v>
      </c>
      <c r="U138" s="179"/>
      <c r="V138" s="180"/>
      <c r="W138" s="22" t="str">
        <f>J138</f>
        <v>紫米飯</v>
      </c>
      <c r="X138" s="22" t="str">
        <f>L138</f>
        <v>炸素雞塊</v>
      </c>
      <c r="Y138" s="22" t="str">
        <f>N138</f>
        <v>火腿甘藍</v>
      </c>
      <c r="Z138" s="22" t="e">
        <f>#REF!</f>
        <v>#REF!</v>
      </c>
      <c r="AA138" s="22" t="str">
        <f>P138</f>
        <v>時蔬</v>
      </c>
      <c r="AB138" s="22" t="str">
        <f>R138</f>
        <v>鮮菇海芽湯</v>
      </c>
      <c r="AC138" s="22" t="str">
        <f t="shared" ref="AC138:AD138" si="75">T138</f>
        <v>點心</v>
      </c>
      <c r="AD138" s="22">
        <f t="shared" si="75"/>
        <v>0</v>
      </c>
      <c r="AE138" s="299"/>
      <c r="AF138" s="300"/>
      <c r="AG138" s="22">
        <f>J313</f>
        <v>0</v>
      </c>
      <c r="AH138" s="22" t="str">
        <f>J314&amp;" "&amp;J315&amp;" "&amp;J316&amp;" "&amp;J317&amp;" "&amp;J318&amp;" "&amp;J319</f>
        <v xml:space="preserve">     </v>
      </c>
      <c r="AI138" s="22">
        <f>L313</f>
        <v>0</v>
      </c>
      <c r="AJ138" s="22" t="str">
        <f>L314&amp;" "&amp;L315&amp;" "&amp;L316&amp;" "&amp;L317&amp;" "&amp;L318&amp;" "&amp;L319</f>
        <v xml:space="preserve">     </v>
      </c>
      <c r="AK138" s="22">
        <f>N313</f>
        <v>0</v>
      </c>
      <c r="AL138" s="22" t="str">
        <f>N314&amp;" "&amp;N315&amp;" "&amp;N316&amp;" "&amp;N317&amp;" "&amp;N318&amp;" "&amp;N319</f>
        <v xml:space="preserve">     </v>
      </c>
      <c r="AM138" s="22" t="e">
        <f>#REF!</f>
        <v>#REF!</v>
      </c>
      <c r="AN138" s="22" t="e">
        <f>#REF!&amp;" "&amp;#REF!&amp;" "&amp;#REF!&amp;" "&amp;#REF!&amp;" "&amp;#REF!&amp;" "&amp;#REF!</f>
        <v>#REF!</v>
      </c>
      <c r="AO138" s="23">
        <f>P313</f>
        <v>0</v>
      </c>
      <c r="AP138" s="22" t="str">
        <f>P314&amp;" "&amp;P315&amp;" "&amp;P316&amp;" "&amp;P317&amp;" "&amp;P318&amp;" "&amp;P319</f>
        <v xml:space="preserve">     </v>
      </c>
      <c r="AQ138" s="23">
        <f>R313</f>
        <v>0</v>
      </c>
      <c r="AR138" s="22" t="str">
        <f>R314&amp;" "&amp;R315&amp;" "&amp;R316&amp;" "&amp;R317&amp;" "&amp;R318&amp;" "&amp;R319</f>
        <v xml:space="preserve">     </v>
      </c>
      <c r="AS138" s="23">
        <f t="shared" ref="AS138:AT138" si="76">T313</f>
        <v>0</v>
      </c>
      <c r="AT138" s="23">
        <f t="shared" si="76"/>
        <v>0</v>
      </c>
    </row>
    <row r="139" spans="1:46" ht="15" customHeight="1" thickBot="1">
      <c r="A139" s="44"/>
      <c r="B139" s="229"/>
      <c r="C139" s="272"/>
      <c r="D139" s="272"/>
      <c r="E139" s="274"/>
      <c r="F139" s="272"/>
      <c r="G139" s="272"/>
      <c r="H139" s="275"/>
      <c r="I139" s="273"/>
      <c r="J139" s="276" t="s">
        <v>144</v>
      </c>
      <c r="K139" s="59">
        <v>10</v>
      </c>
      <c r="L139" s="45" t="s">
        <v>351</v>
      </c>
      <c r="M139" s="45">
        <v>8</v>
      </c>
      <c r="N139" s="59" t="s">
        <v>152</v>
      </c>
      <c r="O139" s="59">
        <v>6.5</v>
      </c>
      <c r="P139" s="59" t="s">
        <v>148</v>
      </c>
      <c r="Q139" s="59">
        <v>7</v>
      </c>
      <c r="R139" s="59" t="s">
        <v>149</v>
      </c>
      <c r="S139" s="59">
        <v>0.3</v>
      </c>
      <c r="T139" s="184"/>
      <c r="U139" s="185"/>
      <c r="V139" s="186"/>
      <c r="W139" s="79"/>
      <c r="X139" s="79"/>
      <c r="Y139" s="79"/>
      <c r="Z139" s="79"/>
      <c r="AA139" s="79"/>
      <c r="AB139" s="79"/>
      <c r="AC139" s="79"/>
      <c r="AD139" s="79"/>
      <c r="AE139" s="301"/>
      <c r="AF139" s="301"/>
      <c r="AG139" s="22">
        <f>J320</f>
        <v>0</v>
      </c>
      <c r="AH139" s="22" t="str">
        <f>J321&amp;" "&amp;J322&amp;" "&amp;J323&amp;" "&amp;J324&amp;" "&amp;J325&amp;" "&amp;J326</f>
        <v xml:space="preserve">     </v>
      </c>
      <c r="AI139" s="22">
        <f>L320</f>
        <v>0</v>
      </c>
      <c r="AJ139" s="22" t="str">
        <f>L321&amp;" "&amp;L322&amp;" "&amp;L323&amp;" "&amp;L324&amp;" "&amp;L325&amp;" "&amp;L326</f>
        <v xml:space="preserve">     </v>
      </c>
      <c r="AK139" s="22">
        <f>N320</f>
        <v>0</v>
      </c>
      <c r="AL139" s="22" t="str">
        <f>N321&amp;" "&amp;N322&amp;" "&amp;N323&amp;" "&amp;N324&amp;" "&amp;N325&amp;" "&amp;N326</f>
        <v xml:space="preserve">     </v>
      </c>
      <c r="AM139" s="22" t="e">
        <f>#REF!</f>
        <v>#REF!</v>
      </c>
      <c r="AN139" s="22" t="e">
        <f>#REF!&amp;" "&amp;#REF!&amp;" "&amp;#REF!&amp;" "&amp;#REF!&amp;" "&amp;#REF!&amp;" "&amp;#REF!</f>
        <v>#REF!</v>
      </c>
      <c r="AO139" s="23">
        <f>P320</f>
        <v>0</v>
      </c>
      <c r="AP139" s="22" t="str">
        <f>P321&amp;" "&amp;P322&amp;" "&amp;P323&amp;" "&amp;P324&amp;" "&amp;P325&amp;" "&amp;P326</f>
        <v xml:space="preserve">     </v>
      </c>
      <c r="AQ139" s="23">
        <f>R320</f>
        <v>0</v>
      </c>
      <c r="AR139" s="22" t="str">
        <f>R321&amp;" "&amp;R322&amp;" "&amp;R323&amp;" "&amp;R324&amp;" "&amp;R325&amp;" "&amp;R326</f>
        <v xml:space="preserve">     </v>
      </c>
      <c r="AS139" s="23">
        <f t="shared" ref="AS139:AT139" si="77">T320</f>
        <v>0</v>
      </c>
      <c r="AT139" s="23">
        <f t="shared" si="77"/>
        <v>0</v>
      </c>
    </row>
    <row r="140" spans="1:46" ht="15" customHeight="1">
      <c r="A140" s="44"/>
      <c r="B140" s="229"/>
      <c r="C140" s="272"/>
      <c r="D140" s="272"/>
      <c r="E140" s="274"/>
      <c r="F140" s="272"/>
      <c r="G140" s="272"/>
      <c r="H140" s="275"/>
      <c r="I140" s="273"/>
      <c r="J140" s="276" t="s">
        <v>202</v>
      </c>
      <c r="K140" s="59">
        <v>0.4</v>
      </c>
      <c r="L140" s="45"/>
      <c r="M140" s="45"/>
      <c r="N140" s="59" t="s">
        <v>352</v>
      </c>
      <c r="O140" s="59">
        <v>1.5</v>
      </c>
      <c r="P140" s="59" t="s">
        <v>153</v>
      </c>
      <c r="Q140" s="59">
        <v>0.05</v>
      </c>
      <c r="R140" s="59" t="s">
        <v>179</v>
      </c>
      <c r="S140" s="59">
        <v>1.5</v>
      </c>
      <c r="T140" s="187"/>
      <c r="U140" s="185"/>
      <c r="V140" s="186"/>
      <c r="W140" s="79"/>
      <c r="X140" s="79"/>
      <c r="Y140" s="79"/>
      <c r="Z140" s="79"/>
      <c r="AA140" s="79"/>
      <c r="AB140" s="79"/>
      <c r="AC140" s="79"/>
      <c r="AD140" s="79"/>
      <c r="AE140" s="301"/>
      <c r="AF140" s="301"/>
      <c r="AG140" s="22"/>
      <c r="AH140" s="22"/>
      <c r="AI140" s="22"/>
      <c r="AJ140" s="22"/>
      <c r="AK140" s="22"/>
      <c r="AL140" s="22"/>
      <c r="AM140" s="23"/>
      <c r="AN140" s="23"/>
      <c r="AO140" s="23"/>
      <c r="AP140" s="23"/>
      <c r="AQ140" s="23"/>
      <c r="AR140" s="23"/>
      <c r="AS140" s="23"/>
      <c r="AT140" s="23"/>
    </row>
    <row r="141" spans="1:46" ht="15" customHeight="1">
      <c r="A141" s="44"/>
      <c r="B141" s="229"/>
      <c r="C141" s="272"/>
      <c r="D141" s="272"/>
      <c r="E141" s="274"/>
      <c r="F141" s="272"/>
      <c r="G141" s="272"/>
      <c r="H141" s="275"/>
      <c r="I141" s="272"/>
      <c r="J141" s="276"/>
      <c r="K141" s="59"/>
      <c r="L141" s="45"/>
      <c r="M141" s="45"/>
      <c r="N141" s="59" t="s">
        <v>153</v>
      </c>
      <c r="O141" s="59">
        <v>0.05</v>
      </c>
      <c r="P141" s="59"/>
      <c r="Q141" s="59"/>
      <c r="R141" s="59" t="s">
        <v>30</v>
      </c>
      <c r="S141" s="59">
        <v>1</v>
      </c>
      <c r="T141" s="187"/>
      <c r="U141" s="185"/>
      <c r="V141" s="186"/>
      <c r="W141" s="79"/>
      <c r="X141" s="79"/>
      <c r="Y141" s="79"/>
      <c r="Z141" s="79"/>
      <c r="AA141" s="79"/>
      <c r="AB141" s="79"/>
      <c r="AC141" s="79"/>
      <c r="AD141" s="79"/>
      <c r="AE141" s="301"/>
      <c r="AF141" s="301"/>
      <c r="AG141" s="22"/>
      <c r="AH141" s="22"/>
      <c r="AI141" s="22"/>
      <c r="AJ141" s="22"/>
      <c r="AK141" s="22"/>
      <c r="AL141" s="22"/>
      <c r="AM141" s="23"/>
      <c r="AN141" s="23"/>
      <c r="AO141" s="23"/>
      <c r="AP141" s="23"/>
      <c r="AQ141" s="23"/>
      <c r="AR141" s="23"/>
      <c r="AS141" s="23"/>
      <c r="AT141" s="23"/>
    </row>
    <row r="142" spans="1:46" ht="15" customHeight="1">
      <c r="A142" s="44"/>
      <c r="B142" s="229"/>
      <c r="C142" s="272"/>
      <c r="D142" s="272"/>
      <c r="E142" s="274"/>
      <c r="F142" s="272"/>
      <c r="G142" s="272"/>
      <c r="H142" s="275"/>
      <c r="I142" s="272"/>
      <c r="J142" s="276"/>
      <c r="K142" s="59"/>
      <c r="L142" s="45"/>
      <c r="M142" s="45"/>
      <c r="N142" s="59"/>
      <c r="O142" s="59"/>
      <c r="P142" s="59"/>
      <c r="Q142" s="59"/>
      <c r="R142" s="59" t="s">
        <v>153</v>
      </c>
      <c r="S142" s="59">
        <v>0.05</v>
      </c>
      <c r="T142" s="187"/>
      <c r="U142" s="185"/>
      <c r="V142" s="186"/>
      <c r="W142" s="79"/>
      <c r="X142" s="79"/>
      <c r="Y142" s="79"/>
      <c r="Z142" s="79"/>
      <c r="AA142" s="79"/>
      <c r="AB142" s="79"/>
      <c r="AC142" s="79"/>
      <c r="AD142" s="79"/>
      <c r="AE142" s="301"/>
      <c r="AF142" s="301"/>
      <c r="AG142" s="22"/>
      <c r="AH142" s="22"/>
      <c r="AI142" s="22"/>
      <c r="AJ142" s="22"/>
      <c r="AK142" s="22"/>
      <c r="AL142" s="22"/>
      <c r="AM142" s="23"/>
      <c r="AN142" s="23"/>
      <c r="AO142" s="23"/>
      <c r="AP142" s="23"/>
      <c r="AQ142" s="23"/>
      <c r="AR142" s="23"/>
      <c r="AS142" s="23"/>
      <c r="AT142" s="23"/>
    </row>
    <row r="143" spans="1:46" ht="15" customHeight="1">
      <c r="A143" s="44"/>
      <c r="B143" s="229"/>
      <c r="C143" s="272"/>
      <c r="D143" s="272"/>
      <c r="E143" s="274"/>
      <c r="F143" s="272"/>
      <c r="G143" s="272"/>
      <c r="H143" s="275"/>
      <c r="I143" s="272"/>
      <c r="J143" s="276"/>
      <c r="K143" s="59"/>
      <c r="L143" s="45"/>
      <c r="M143" s="45"/>
      <c r="N143" s="59"/>
      <c r="O143" s="59"/>
      <c r="P143" s="59"/>
      <c r="Q143" s="59"/>
      <c r="R143" s="45"/>
      <c r="S143" s="45"/>
      <c r="T143" s="187"/>
      <c r="U143" s="185"/>
      <c r="V143" s="186"/>
      <c r="W143" s="79"/>
      <c r="X143" s="79"/>
      <c r="Y143" s="79"/>
      <c r="Z143" s="79"/>
      <c r="AA143" s="79"/>
      <c r="AB143" s="79"/>
      <c r="AC143" s="79"/>
      <c r="AD143" s="79"/>
      <c r="AE143" s="301"/>
      <c r="AF143" s="301"/>
      <c r="AG143" s="22"/>
      <c r="AH143" s="22"/>
      <c r="AI143" s="22"/>
      <c r="AJ143" s="22"/>
      <c r="AK143" s="22"/>
      <c r="AL143" s="22"/>
      <c r="AM143" s="23"/>
      <c r="AN143" s="23"/>
      <c r="AO143" s="23"/>
      <c r="AP143" s="23"/>
      <c r="AQ143" s="23"/>
      <c r="AR143" s="23"/>
      <c r="AS143" s="23"/>
      <c r="AT143" s="23"/>
    </row>
    <row r="144" spans="1:46" ht="15" customHeight="1" thickBot="1">
      <c r="A144" s="47"/>
      <c r="B144" s="56"/>
      <c r="C144" s="272"/>
      <c r="D144" s="279"/>
      <c r="E144" s="274"/>
      <c r="F144" s="272"/>
      <c r="G144" s="272"/>
      <c r="H144" s="275"/>
      <c r="I144" s="279"/>
      <c r="J144" s="280"/>
      <c r="K144" s="84"/>
      <c r="L144" s="49"/>
      <c r="M144" s="49"/>
      <c r="N144" s="84"/>
      <c r="O144" s="84"/>
      <c r="P144" s="84"/>
      <c r="Q144" s="84"/>
      <c r="R144" s="49"/>
      <c r="S144" s="49"/>
      <c r="T144" s="190"/>
      <c r="U144" s="191"/>
      <c r="V144" s="192"/>
      <c r="W144" s="79"/>
      <c r="X144" s="79"/>
      <c r="Y144" s="79"/>
      <c r="Z144" s="79"/>
      <c r="AA144" s="79"/>
      <c r="AB144" s="79"/>
      <c r="AC144" s="79"/>
      <c r="AD144" s="79"/>
      <c r="AE144" s="301"/>
      <c r="AF144" s="301"/>
      <c r="AG144" s="22"/>
      <c r="AH144" s="22"/>
      <c r="AI144" s="22"/>
      <c r="AJ144" s="22"/>
      <c r="AK144" s="22"/>
      <c r="AL144" s="22"/>
      <c r="AM144" s="23"/>
      <c r="AN144" s="23"/>
      <c r="AO144" s="23"/>
      <c r="AP144" s="23"/>
      <c r="AQ144" s="23"/>
      <c r="AR144" s="23"/>
      <c r="AS144" s="23"/>
      <c r="AT144" s="23"/>
    </row>
    <row r="145" spans="1:46" ht="15" customHeight="1" thickBot="1">
      <c r="A145" s="44" t="s">
        <v>227</v>
      </c>
      <c r="B145" s="241" t="s">
        <v>465</v>
      </c>
      <c r="C145" s="272">
        <v>5</v>
      </c>
      <c r="D145" s="273">
        <v>2.1622727272727271</v>
      </c>
      <c r="E145" s="274">
        <v>1.8699999999999999</v>
      </c>
      <c r="F145" s="272">
        <v>0</v>
      </c>
      <c r="G145" s="272">
        <v>0</v>
      </c>
      <c r="H145" s="297">
        <v>2.4545454545454546</v>
      </c>
      <c r="I145" s="273">
        <v>678.1431818181818</v>
      </c>
      <c r="J145" s="469" t="s">
        <v>142</v>
      </c>
      <c r="K145" s="467"/>
      <c r="L145" s="469" t="s">
        <v>353</v>
      </c>
      <c r="M145" s="467"/>
      <c r="N145" s="469" t="s">
        <v>354</v>
      </c>
      <c r="O145" s="467"/>
      <c r="P145" s="469" t="s">
        <v>143</v>
      </c>
      <c r="Q145" s="467"/>
      <c r="R145" s="469" t="s">
        <v>355</v>
      </c>
      <c r="S145" s="467"/>
      <c r="T145" s="178" t="s">
        <v>28</v>
      </c>
      <c r="U145" s="179"/>
      <c r="V145" s="180"/>
      <c r="W145" s="22"/>
      <c r="X145" s="22"/>
      <c r="Y145" s="22"/>
      <c r="Z145" s="22"/>
      <c r="AA145" s="22"/>
      <c r="AB145" s="22"/>
      <c r="AC145" s="22"/>
      <c r="AD145" s="22"/>
      <c r="AE145" s="159"/>
      <c r="AF145" s="161"/>
      <c r="AG145" s="23"/>
      <c r="AH145" s="23"/>
      <c r="AI145" s="23"/>
      <c r="AJ145" s="23"/>
      <c r="AK145" s="23"/>
      <c r="AL145" s="23"/>
      <c r="AM145" s="23"/>
    </row>
    <row r="146" spans="1:46" ht="15" customHeight="1" thickBot="1">
      <c r="A146" s="44"/>
      <c r="B146" s="229"/>
      <c r="C146" s="272"/>
      <c r="D146" s="272"/>
      <c r="E146" s="274"/>
      <c r="F146" s="272"/>
      <c r="G146" s="272"/>
      <c r="H146" s="297"/>
      <c r="I146" s="273"/>
      <c r="J146" s="276" t="s">
        <v>144</v>
      </c>
      <c r="K146" s="59">
        <v>10</v>
      </c>
      <c r="L146" s="59" t="s">
        <v>334</v>
      </c>
      <c r="M146" s="59">
        <v>6</v>
      </c>
      <c r="N146" s="59" t="s">
        <v>158</v>
      </c>
      <c r="O146" s="59">
        <v>2.5</v>
      </c>
      <c r="P146" s="59" t="s">
        <v>148</v>
      </c>
      <c r="Q146" s="59">
        <v>7</v>
      </c>
      <c r="R146" s="59" t="s">
        <v>181</v>
      </c>
      <c r="S146" s="59">
        <v>3.5</v>
      </c>
      <c r="T146" s="184"/>
      <c r="U146" s="185"/>
      <c r="V146" s="186"/>
      <c r="W146" s="22"/>
      <c r="X146" s="22"/>
      <c r="Y146" s="22"/>
      <c r="Z146" s="2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</row>
    <row r="147" spans="1:46" ht="15" customHeight="1">
      <c r="A147" s="44"/>
      <c r="B147" s="229"/>
      <c r="C147" s="272"/>
      <c r="D147" s="272"/>
      <c r="E147" s="274"/>
      <c r="F147" s="272"/>
      <c r="G147" s="272"/>
      <c r="H147" s="297"/>
      <c r="I147" s="273"/>
      <c r="J147" s="276"/>
      <c r="K147" s="59"/>
      <c r="L147" s="59" t="s">
        <v>154</v>
      </c>
      <c r="M147" s="59">
        <v>1.5</v>
      </c>
      <c r="N147" s="59" t="s">
        <v>162</v>
      </c>
      <c r="O147" s="59">
        <v>4</v>
      </c>
      <c r="P147" s="59" t="s">
        <v>153</v>
      </c>
      <c r="Q147" s="59">
        <v>0.05</v>
      </c>
      <c r="R147" s="59" t="s">
        <v>153</v>
      </c>
      <c r="S147" s="59">
        <v>0.05</v>
      </c>
      <c r="T147" s="187"/>
      <c r="U147" s="185"/>
      <c r="V147" s="186"/>
      <c r="W147" s="22"/>
      <c r="X147" s="22"/>
      <c r="Y147" s="22"/>
      <c r="Z147" s="2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</row>
    <row r="148" spans="1:46" ht="15" customHeight="1">
      <c r="A148" s="44"/>
      <c r="B148" s="229"/>
      <c r="C148" s="272"/>
      <c r="D148" s="272"/>
      <c r="E148" s="274"/>
      <c r="F148" s="272"/>
      <c r="G148" s="272"/>
      <c r="H148" s="297"/>
      <c r="I148" s="272"/>
      <c r="J148" s="276"/>
      <c r="K148" s="59"/>
      <c r="L148" s="59" t="s">
        <v>79</v>
      </c>
      <c r="M148" s="59">
        <v>1</v>
      </c>
      <c r="N148" s="59" t="s">
        <v>79</v>
      </c>
      <c r="O148" s="59">
        <v>0.5</v>
      </c>
      <c r="P148" s="59"/>
      <c r="Q148" s="59"/>
      <c r="R148" s="59" t="s">
        <v>167</v>
      </c>
      <c r="S148" s="59">
        <v>1</v>
      </c>
      <c r="T148" s="187"/>
      <c r="U148" s="185"/>
      <c r="V148" s="186"/>
      <c r="W148" s="22"/>
      <c r="X148" s="22"/>
      <c r="Y148" s="22"/>
      <c r="Z148" s="2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</row>
    <row r="149" spans="1:46" ht="15" customHeight="1">
      <c r="A149" s="44"/>
      <c r="B149" s="229"/>
      <c r="C149" s="272"/>
      <c r="D149" s="272"/>
      <c r="E149" s="274"/>
      <c r="F149" s="272"/>
      <c r="G149" s="272"/>
      <c r="H149" s="297"/>
      <c r="I149" s="272"/>
      <c r="J149" s="276"/>
      <c r="K149" s="59"/>
      <c r="L149" s="59" t="s">
        <v>153</v>
      </c>
      <c r="M149" s="59">
        <v>0.05</v>
      </c>
      <c r="N149" s="59" t="s">
        <v>153</v>
      </c>
      <c r="O149" s="59">
        <v>0.05</v>
      </c>
      <c r="P149" s="59"/>
      <c r="Q149" s="59"/>
      <c r="R149" s="59"/>
      <c r="S149" s="59"/>
      <c r="T149" s="187"/>
      <c r="U149" s="185"/>
      <c r="V149" s="186"/>
      <c r="W149" s="22"/>
      <c r="X149" s="22"/>
      <c r="Y149" s="22"/>
      <c r="Z149" s="2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</row>
    <row r="150" spans="1:46" ht="15" customHeight="1">
      <c r="A150" s="44"/>
      <c r="B150" s="229"/>
      <c r="C150" s="272"/>
      <c r="D150" s="272"/>
      <c r="E150" s="274"/>
      <c r="F150" s="272"/>
      <c r="G150" s="272"/>
      <c r="H150" s="297"/>
      <c r="I150" s="272"/>
      <c r="J150" s="276"/>
      <c r="K150" s="59"/>
      <c r="L150" s="59"/>
      <c r="M150" s="59"/>
      <c r="N150" s="59" t="s">
        <v>352</v>
      </c>
      <c r="O150" s="59">
        <v>2</v>
      </c>
      <c r="P150" s="59"/>
      <c r="Q150" s="59"/>
      <c r="R150" s="59"/>
      <c r="S150" s="59"/>
      <c r="T150" s="187"/>
      <c r="U150" s="185"/>
      <c r="V150" s="186"/>
      <c r="W150" s="22"/>
      <c r="X150" s="22"/>
      <c r="Y150" s="22"/>
      <c r="Z150" s="2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</row>
    <row r="151" spans="1:46" ht="15" customHeight="1" thickBot="1">
      <c r="A151" s="44"/>
      <c r="B151" s="56"/>
      <c r="C151" s="272"/>
      <c r="D151" s="279"/>
      <c r="E151" s="274"/>
      <c r="F151" s="272"/>
      <c r="G151" s="272"/>
      <c r="H151" s="297"/>
      <c r="I151" s="279"/>
      <c r="J151" s="280"/>
      <c r="K151" s="84"/>
      <c r="L151" s="84"/>
      <c r="M151" s="84"/>
      <c r="N151" s="85"/>
      <c r="O151" s="85"/>
      <c r="P151" s="84"/>
      <c r="Q151" s="84"/>
      <c r="R151" s="84"/>
      <c r="S151" s="84"/>
      <c r="T151" s="190"/>
      <c r="U151" s="191"/>
      <c r="V151" s="192"/>
      <c r="W151" s="22"/>
      <c r="X151" s="22"/>
      <c r="Y151" s="22"/>
      <c r="Z151" s="2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</row>
    <row r="152" spans="1:46" ht="16.5" customHeight="1" thickBot="1">
      <c r="A152" s="228" t="s">
        <v>228</v>
      </c>
      <c r="B152" s="241" t="s">
        <v>465</v>
      </c>
      <c r="C152" s="272">
        <v>5.3333333333333339</v>
      </c>
      <c r="D152" s="273">
        <v>1.9780000000000002</v>
      </c>
      <c r="E152" s="274">
        <v>1.7560000000000002</v>
      </c>
      <c r="F152" s="272">
        <v>0</v>
      </c>
      <c r="G152" s="272">
        <v>0</v>
      </c>
      <c r="H152" s="297">
        <v>2.2000000000000002</v>
      </c>
      <c r="I152" s="273">
        <v>671.24333333333334</v>
      </c>
      <c r="J152" s="253" t="s">
        <v>55</v>
      </c>
      <c r="K152" s="269"/>
      <c r="L152" s="410" t="s">
        <v>356</v>
      </c>
      <c r="M152" s="467"/>
      <c r="N152" s="475" t="s">
        <v>448</v>
      </c>
      <c r="O152" s="467"/>
      <c r="P152" s="469" t="s">
        <v>143</v>
      </c>
      <c r="Q152" s="467"/>
      <c r="R152" s="445" t="s">
        <v>308</v>
      </c>
      <c r="S152" s="467"/>
      <c r="T152" s="178"/>
      <c r="U152" s="179"/>
      <c r="V152" s="180"/>
      <c r="W152" s="22"/>
      <c r="X152" s="22"/>
      <c r="Y152" s="22"/>
      <c r="Z152" s="22"/>
      <c r="AA152" s="22"/>
      <c r="AB152" s="22"/>
      <c r="AC152" s="22"/>
      <c r="AD152" s="22"/>
      <c r="AE152" s="23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</row>
    <row r="153" spans="1:46" ht="15" customHeight="1" thickBot="1">
      <c r="A153" s="44"/>
      <c r="B153" s="229"/>
      <c r="C153" s="272"/>
      <c r="D153" s="272"/>
      <c r="E153" s="274"/>
      <c r="F153" s="272"/>
      <c r="G153" s="272"/>
      <c r="H153" s="297"/>
      <c r="I153" s="273"/>
      <c r="J153" s="235" t="s">
        <v>38</v>
      </c>
      <c r="K153" s="45">
        <v>7</v>
      </c>
      <c r="L153" s="45" t="s">
        <v>169</v>
      </c>
      <c r="M153" s="45">
        <v>6</v>
      </c>
      <c r="N153" s="278" t="s">
        <v>196</v>
      </c>
      <c r="O153" s="278">
        <v>6.5</v>
      </c>
      <c r="P153" s="59" t="s">
        <v>148</v>
      </c>
      <c r="Q153" s="59">
        <v>7</v>
      </c>
      <c r="R153" s="258" t="s">
        <v>309</v>
      </c>
      <c r="S153" s="258">
        <v>0.05</v>
      </c>
      <c r="T153" s="184"/>
      <c r="U153" s="185"/>
      <c r="V153" s="186"/>
      <c r="W153" s="22"/>
      <c r="X153" s="22"/>
      <c r="Y153" s="22"/>
      <c r="Z153" s="22"/>
      <c r="AA153" s="22"/>
      <c r="AB153" s="22"/>
      <c r="AC153" s="22"/>
      <c r="AD153" s="22"/>
      <c r="AE153" s="23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</row>
    <row r="154" spans="1:46" ht="15" customHeight="1">
      <c r="A154" s="44"/>
      <c r="B154" s="229"/>
      <c r="C154" s="272"/>
      <c r="D154" s="272"/>
      <c r="E154" s="274"/>
      <c r="F154" s="272"/>
      <c r="G154" s="272"/>
      <c r="H154" s="297"/>
      <c r="I154" s="273"/>
      <c r="J154" s="235" t="s">
        <v>60</v>
      </c>
      <c r="K154" s="45">
        <v>3</v>
      </c>
      <c r="L154" s="45" t="s">
        <v>104</v>
      </c>
      <c r="M154" s="45">
        <v>3</v>
      </c>
      <c r="N154" s="341" t="s">
        <v>449</v>
      </c>
      <c r="O154" s="278">
        <v>0.6</v>
      </c>
      <c r="P154" s="59" t="s">
        <v>153</v>
      </c>
      <c r="Q154" s="59">
        <v>0.05</v>
      </c>
      <c r="R154" s="258" t="s">
        <v>310</v>
      </c>
      <c r="S154" s="258">
        <v>2</v>
      </c>
      <c r="T154" s="187"/>
      <c r="U154" s="185"/>
      <c r="V154" s="186"/>
      <c r="W154" s="22"/>
      <c r="X154" s="22"/>
      <c r="Y154" s="22"/>
      <c r="Z154" s="22"/>
      <c r="AA154" s="22"/>
      <c r="AB154" s="22"/>
      <c r="AC154" s="22"/>
      <c r="AD154" s="22"/>
      <c r="AE154" s="23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</row>
    <row r="155" spans="1:46" ht="15" customHeight="1">
      <c r="A155" s="44"/>
      <c r="B155" s="229"/>
      <c r="C155" s="272"/>
      <c r="D155" s="272"/>
      <c r="E155" s="274"/>
      <c r="F155" s="272"/>
      <c r="G155" s="272"/>
      <c r="H155" s="297"/>
      <c r="I155" s="272"/>
      <c r="J155" s="235"/>
      <c r="K155" s="45"/>
      <c r="L155" s="45" t="s">
        <v>133</v>
      </c>
      <c r="M155" s="45">
        <v>0.5</v>
      </c>
      <c r="N155" s="278" t="s">
        <v>79</v>
      </c>
      <c r="O155" s="278">
        <v>0.5</v>
      </c>
      <c r="P155" s="59"/>
      <c r="Q155" s="59"/>
      <c r="R155" s="258" t="s">
        <v>194</v>
      </c>
      <c r="S155" s="258">
        <v>0.01</v>
      </c>
      <c r="T155" s="187"/>
      <c r="U155" s="185"/>
      <c r="V155" s="186"/>
      <c r="W155" s="22"/>
      <c r="X155" s="22"/>
      <c r="Y155" s="22"/>
      <c r="Z155" s="22"/>
      <c r="AA155" s="22"/>
      <c r="AB155" s="22"/>
      <c r="AC155" s="22"/>
      <c r="AD155" s="22"/>
      <c r="AE155" s="23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</row>
    <row r="156" spans="1:46" ht="15" customHeight="1">
      <c r="A156" s="44"/>
      <c r="B156" s="229"/>
      <c r="C156" s="272"/>
      <c r="D156" s="272"/>
      <c r="E156" s="274"/>
      <c r="F156" s="272"/>
      <c r="G156" s="272"/>
      <c r="H156" s="297"/>
      <c r="I156" s="272"/>
      <c r="J156" s="235"/>
      <c r="K156" s="45"/>
      <c r="L156" s="278" t="s">
        <v>153</v>
      </c>
      <c r="M156" s="258">
        <v>0.05</v>
      </c>
      <c r="N156" s="278" t="s">
        <v>153</v>
      </c>
      <c r="O156" s="278">
        <v>0.05</v>
      </c>
      <c r="P156" s="59"/>
      <c r="Q156" s="59"/>
      <c r="R156" s="258" t="s">
        <v>50</v>
      </c>
      <c r="S156" s="258">
        <v>0.05</v>
      </c>
      <c r="T156" s="187"/>
      <c r="U156" s="185"/>
      <c r="V156" s="186"/>
      <c r="W156" s="22"/>
      <c r="X156" s="22"/>
      <c r="Y156" s="22"/>
      <c r="Z156" s="22"/>
      <c r="AA156" s="22"/>
      <c r="AB156" s="22"/>
      <c r="AC156" s="22"/>
      <c r="AD156" s="22"/>
      <c r="AE156" s="23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</row>
    <row r="157" spans="1:46" ht="15" customHeight="1">
      <c r="A157" s="44"/>
      <c r="B157" s="229"/>
      <c r="C157" s="272"/>
      <c r="D157" s="272"/>
      <c r="E157" s="274"/>
      <c r="F157" s="272"/>
      <c r="G157" s="272"/>
      <c r="H157" s="297"/>
      <c r="I157" s="272"/>
      <c r="J157" s="235"/>
      <c r="K157" s="45"/>
      <c r="L157" s="45"/>
      <c r="M157" s="45"/>
      <c r="N157" s="278"/>
      <c r="O157" s="278"/>
      <c r="P157" s="59"/>
      <c r="Q157" s="59"/>
      <c r="R157" s="45" t="s">
        <v>141</v>
      </c>
      <c r="S157" s="45">
        <v>1</v>
      </c>
      <c r="T157" s="187"/>
      <c r="U157" s="185"/>
      <c r="V157" s="186"/>
      <c r="W157" s="22"/>
      <c r="X157" s="22"/>
      <c r="Y157" s="22"/>
      <c r="Z157" s="22"/>
      <c r="AA157" s="22"/>
      <c r="AB157" s="22"/>
      <c r="AC157" s="22"/>
      <c r="AD157" s="22"/>
      <c r="AE157" s="23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</row>
    <row r="158" spans="1:46" ht="15" customHeight="1" thickBot="1">
      <c r="A158" s="47"/>
      <c r="B158" s="56"/>
      <c r="C158" s="272"/>
      <c r="D158" s="279"/>
      <c r="E158" s="274"/>
      <c r="F158" s="272"/>
      <c r="G158" s="272"/>
      <c r="H158" s="297"/>
      <c r="I158" s="279"/>
      <c r="J158" s="251"/>
      <c r="K158" s="240"/>
      <c r="L158" s="50"/>
      <c r="M158" s="49"/>
      <c r="N158" s="84"/>
      <c r="O158" s="84"/>
      <c r="P158" s="84"/>
      <c r="Q158" s="84"/>
      <c r="R158" s="49" t="s">
        <v>311</v>
      </c>
      <c r="S158" s="49">
        <v>1</v>
      </c>
      <c r="T158" s="190"/>
      <c r="U158" s="191"/>
      <c r="V158" s="192"/>
      <c r="W158" s="22"/>
      <c r="X158" s="22"/>
      <c r="Y158" s="22"/>
      <c r="Z158" s="22"/>
      <c r="AA158" s="22"/>
      <c r="AB158" s="22"/>
      <c r="AC158" s="22"/>
      <c r="AD158" s="22"/>
      <c r="AE158" s="23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</row>
    <row r="159" spans="1:46" ht="16.5" customHeight="1">
      <c r="A159" s="177"/>
      <c r="B159" s="171"/>
      <c r="C159" s="172"/>
      <c r="D159" s="172"/>
      <c r="E159" s="217"/>
      <c r="F159" s="172"/>
      <c r="G159" s="172"/>
      <c r="H159" s="205"/>
      <c r="I159" s="173"/>
      <c r="J159" s="472"/>
      <c r="K159" s="473"/>
      <c r="L159" s="472"/>
      <c r="M159" s="473"/>
      <c r="N159" s="472"/>
      <c r="O159" s="473"/>
      <c r="P159" s="472"/>
      <c r="Q159" s="473"/>
      <c r="R159" s="474"/>
      <c r="S159" s="473"/>
      <c r="T159" s="178"/>
      <c r="U159" s="179"/>
      <c r="V159" s="180"/>
      <c r="W159" s="22"/>
      <c r="X159" s="22"/>
      <c r="Y159" s="22"/>
      <c r="Z159" s="22"/>
      <c r="AA159" s="22"/>
      <c r="AB159" s="22"/>
      <c r="AC159" s="22"/>
      <c r="AD159" s="22"/>
      <c r="AE159" s="23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</row>
    <row r="160" spans="1:46" ht="15" customHeight="1">
      <c r="A160" s="181"/>
      <c r="B160" s="174"/>
      <c r="C160" s="77"/>
      <c r="D160" s="77"/>
      <c r="E160" s="218"/>
      <c r="F160" s="77"/>
      <c r="G160" s="77"/>
      <c r="H160" s="206"/>
      <c r="I160" s="166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4"/>
      <c r="U160" s="185"/>
      <c r="V160" s="186"/>
      <c r="W160" s="22"/>
      <c r="X160" s="22"/>
      <c r="Y160" s="22"/>
      <c r="Z160" s="22"/>
      <c r="AA160" s="22"/>
      <c r="AB160" s="22"/>
      <c r="AC160" s="22"/>
      <c r="AD160" s="22"/>
      <c r="AE160" s="23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</row>
    <row r="161" spans="1:46" ht="15" customHeight="1">
      <c r="A161" s="181"/>
      <c r="B161" s="174"/>
      <c r="C161" s="77"/>
      <c r="D161" s="77"/>
      <c r="E161" s="218"/>
      <c r="F161" s="77"/>
      <c r="G161" s="77"/>
      <c r="H161" s="206"/>
      <c r="I161" s="166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7"/>
      <c r="U161" s="185"/>
      <c r="V161" s="186"/>
      <c r="W161" s="22"/>
      <c r="X161" s="22"/>
      <c r="Y161" s="22"/>
      <c r="Z161" s="22"/>
      <c r="AA161" s="22"/>
      <c r="AB161" s="22"/>
      <c r="AC161" s="22"/>
      <c r="AD161" s="22"/>
      <c r="AE161" s="23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</row>
    <row r="162" spans="1:46" ht="15" customHeight="1">
      <c r="A162" s="181"/>
      <c r="B162" s="174"/>
      <c r="C162" s="77"/>
      <c r="D162" s="77"/>
      <c r="E162" s="218"/>
      <c r="F162" s="77"/>
      <c r="G162" s="77"/>
      <c r="H162" s="207"/>
      <c r="I162" s="77"/>
      <c r="J162" s="182"/>
      <c r="K162" s="182"/>
      <c r="L162" s="183"/>
      <c r="M162" s="183"/>
      <c r="N162" s="182"/>
      <c r="O162" s="182"/>
      <c r="P162" s="182"/>
      <c r="Q162" s="182"/>
      <c r="R162" s="182"/>
      <c r="S162" s="182"/>
      <c r="T162" s="187"/>
      <c r="U162" s="185"/>
      <c r="V162" s="186"/>
      <c r="W162" s="22"/>
      <c r="X162" s="22"/>
      <c r="Y162" s="22"/>
      <c r="Z162" s="22"/>
      <c r="AA162" s="22"/>
      <c r="AB162" s="22"/>
      <c r="AC162" s="22"/>
      <c r="AD162" s="22"/>
      <c r="AE162" s="23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</row>
    <row r="163" spans="1:46" ht="15" customHeight="1">
      <c r="A163" s="181"/>
      <c r="B163" s="174"/>
      <c r="C163" s="77"/>
      <c r="D163" s="77"/>
      <c r="E163" s="218"/>
      <c r="F163" s="77"/>
      <c r="G163" s="77"/>
      <c r="H163" s="207"/>
      <c r="I163" s="77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7"/>
      <c r="U163" s="185"/>
      <c r="V163" s="186"/>
      <c r="W163" s="22"/>
      <c r="X163" s="22"/>
      <c r="Y163" s="22"/>
      <c r="Z163" s="22"/>
      <c r="AA163" s="22"/>
      <c r="AB163" s="22"/>
      <c r="AC163" s="22"/>
      <c r="AD163" s="22"/>
      <c r="AE163" s="23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</row>
    <row r="164" spans="1:46" ht="15" customHeight="1">
      <c r="A164" s="181"/>
      <c r="B164" s="174"/>
      <c r="C164" s="77"/>
      <c r="D164" s="77"/>
      <c r="E164" s="218"/>
      <c r="F164" s="77"/>
      <c r="G164" s="77"/>
      <c r="H164" s="207"/>
      <c r="I164" s="77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7"/>
      <c r="U164" s="185"/>
      <c r="V164" s="186"/>
      <c r="W164" s="22"/>
      <c r="X164" s="22"/>
      <c r="Y164" s="22"/>
      <c r="Z164" s="22"/>
      <c r="AA164" s="22"/>
      <c r="AB164" s="22"/>
      <c r="AC164" s="22"/>
      <c r="AD164" s="22"/>
      <c r="AE164" s="23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</row>
    <row r="165" spans="1:46" ht="15" customHeight="1" thickBot="1">
      <c r="A165" s="188"/>
      <c r="B165" s="175"/>
      <c r="C165" s="176"/>
      <c r="D165" s="176"/>
      <c r="E165" s="219"/>
      <c r="F165" s="176"/>
      <c r="G165" s="176"/>
      <c r="H165" s="208"/>
      <c r="I165" s="176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90"/>
      <c r="U165" s="191"/>
      <c r="V165" s="192"/>
      <c r="W165" s="22"/>
      <c r="X165" s="22"/>
      <c r="Y165" s="22"/>
      <c r="Z165" s="22"/>
      <c r="AA165" s="22"/>
      <c r="AB165" s="22"/>
      <c r="AC165" s="22"/>
      <c r="AD165" s="22"/>
      <c r="AE165" s="23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</row>
    <row r="166" spans="1:46" ht="15.75" customHeight="1">
      <c r="A166" s="93"/>
      <c r="B166" s="80"/>
      <c r="C166" s="95"/>
      <c r="D166" s="96"/>
      <c r="E166" s="220"/>
      <c r="F166" s="95"/>
      <c r="G166" s="95"/>
      <c r="H166" s="209"/>
      <c r="I166" s="95"/>
      <c r="J166" s="64"/>
      <c r="K166" s="64"/>
      <c r="L166" s="64"/>
      <c r="M166" s="97"/>
      <c r="N166" s="64"/>
      <c r="O166" s="97"/>
      <c r="P166" s="64"/>
      <c r="Q166" s="97"/>
      <c r="R166" s="64"/>
      <c r="S166" s="97"/>
      <c r="T166" s="64"/>
      <c r="U166" s="98"/>
      <c r="V166" s="82"/>
      <c r="W166" s="1"/>
      <c r="X166" s="1"/>
      <c r="Y166" s="1"/>
      <c r="Z166" s="1"/>
      <c r="AA166" s="1"/>
      <c r="AB166" s="1"/>
      <c r="AC166" s="1"/>
      <c r="AD166" s="1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</row>
    <row r="167" spans="1:46" ht="15.75" customHeight="1">
      <c r="A167" s="99"/>
      <c r="B167" s="100"/>
      <c r="C167" s="101"/>
      <c r="D167" s="102"/>
      <c r="E167" s="221"/>
      <c r="F167" s="101"/>
      <c r="G167" s="101"/>
      <c r="H167" s="210"/>
      <c r="I167" s="101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9"/>
      <c r="V167" s="83"/>
      <c r="W167" s="1"/>
      <c r="X167" s="1"/>
      <c r="Y167" s="1"/>
      <c r="Z167" s="1"/>
      <c r="AA167" s="1"/>
      <c r="AB167" s="1"/>
      <c r="AC167" s="1"/>
      <c r="AD167" s="1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</row>
    <row r="168" spans="1:46" ht="15.75" customHeight="1">
      <c r="A168" s="99"/>
      <c r="B168" s="103"/>
      <c r="C168" s="102"/>
      <c r="D168" s="95"/>
      <c r="E168" s="222"/>
      <c r="F168" s="102"/>
      <c r="G168" s="102"/>
      <c r="H168" s="211"/>
      <c r="I168" s="102"/>
      <c r="J168" s="92"/>
      <c r="K168" s="92"/>
      <c r="L168" s="92"/>
      <c r="M168" s="92"/>
      <c r="N168" s="28"/>
      <c r="O168" s="28"/>
      <c r="P168" s="28"/>
      <c r="Q168" s="28"/>
      <c r="R168" s="28"/>
      <c r="S168" s="28"/>
      <c r="T168" s="92"/>
      <c r="U168" s="78"/>
      <c r="V168" s="83"/>
      <c r="W168" s="1"/>
      <c r="X168" s="1"/>
      <c r="Y168" s="1"/>
      <c r="Z168" s="1"/>
      <c r="AA168" s="1"/>
      <c r="AB168" s="1"/>
      <c r="AC168" s="1"/>
      <c r="AD168" s="1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</row>
    <row r="169" spans="1:46" ht="15.75" customHeight="1">
      <c r="A169" s="99"/>
      <c r="B169" s="100"/>
      <c r="C169" s="101"/>
      <c r="D169" s="101"/>
      <c r="E169" s="221"/>
      <c r="F169" s="101"/>
      <c r="G169" s="101"/>
      <c r="H169" s="210"/>
      <c r="I169" s="101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78"/>
      <c r="V169" s="83"/>
      <c r="W169" s="1"/>
      <c r="X169" s="1"/>
      <c r="Y169" s="1"/>
      <c r="Z169" s="1"/>
      <c r="AA169" s="1"/>
      <c r="AB169" s="1"/>
      <c r="AC169" s="1"/>
      <c r="AD169" s="1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</row>
    <row r="170" spans="1:46" ht="15.75" customHeight="1">
      <c r="A170" s="99"/>
      <c r="B170" s="100"/>
      <c r="C170" s="101"/>
      <c r="D170" s="101"/>
      <c r="E170" s="221"/>
      <c r="F170" s="101"/>
      <c r="G170" s="101"/>
      <c r="H170" s="210"/>
      <c r="I170" s="101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78"/>
      <c r="V170" s="83"/>
      <c r="W170" s="1"/>
      <c r="X170" s="1"/>
      <c r="Y170" s="1"/>
      <c r="Z170" s="1"/>
      <c r="AA170" s="1"/>
      <c r="AB170" s="1"/>
      <c r="AC170" s="1"/>
      <c r="AD170" s="1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</row>
    <row r="171" spans="1:46" ht="15.75" customHeight="1">
      <c r="A171" s="99"/>
      <c r="B171" s="100"/>
      <c r="C171" s="101"/>
      <c r="D171" s="101"/>
      <c r="E171" s="221"/>
      <c r="F171" s="101"/>
      <c r="G171" s="101"/>
      <c r="H171" s="210"/>
      <c r="I171" s="101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78"/>
      <c r="V171" s="83"/>
      <c r="W171" s="1"/>
      <c r="X171" s="1"/>
      <c r="Y171" s="1"/>
      <c r="Z171" s="1"/>
      <c r="AA171" s="1"/>
      <c r="AB171" s="1"/>
      <c r="AC171" s="1"/>
      <c r="AD171" s="1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</row>
    <row r="172" spans="1:46" ht="15.75" customHeight="1" thickBot="1">
      <c r="A172" s="104"/>
      <c r="B172" s="105"/>
      <c r="C172" s="106"/>
      <c r="D172" s="106"/>
      <c r="E172" s="223"/>
      <c r="F172" s="106"/>
      <c r="G172" s="106"/>
      <c r="H172" s="212"/>
      <c r="I172" s="106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81"/>
      <c r="V172" s="83"/>
      <c r="W172" s="1"/>
      <c r="X172" s="1"/>
      <c r="Y172" s="1"/>
      <c r="Z172" s="1"/>
      <c r="AA172" s="1"/>
      <c r="AB172" s="1"/>
      <c r="AC172" s="1"/>
      <c r="AD172" s="1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</row>
    <row r="173" spans="1:46" ht="15.75" customHeight="1">
      <c r="A173" s="107"/>
      <c r="B173" s="108"/>
      <c r="C173" s="109"/>
      <c r="D173" s="110"/>
      <c r="E173" s="224"/>
      <c r="F173" s="109"/>
      <c r="G173" s="109"/>
      <c r="H173" s="213"/>
      <c r="I173" s="10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11"/>
      <c r="V173" s="83"/>
      <c r="W173" s="1"/>
      <c r="X173" s="1"/>
      <c r="Y173" s="1"/>
      <c r="Z173" s="1"/>
      <c r="AA173" s="1"/>
      <c r="AB173" s="1"/>
      <c r="AC173" s="1"/>
      <c r="AD173" s="1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</row>
    <row r="174" spans="1:46" ht="15.75" customHeight="1">
      <c r="A174" s="99"/>
      <c r="B174" s="100"/>
      <c r="C174" s="101"/>
      <c r="D174" s="102"/>
      <c r="E174" s="221"/>
      <c r="F174" s="101"/>
      <c r="G174" s="101"/>
      <c r="H174" s="210"/>
      <c r="I174" s="101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78"/>
      <c r="V174" s="83"/>
      <c r="W174" s="1"/>
      <c r="X174" s="1"/>
      <c r="Y174" s="1"/>
      <c r="Z174" s="1"/>
      <c r="AA174" s="1"/>
      <c r="AB174" s="1"/>
      <c r="AC174" s="1"/>
      <c r="AD174" s="1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</row>
    <row r="175" spans="1:46" ht="15.75" customHeight="1">
      <c r="A175" s="99"/>
      <c r="B175" s="103"/>
      <c r="C175" s="102"/>
      <c r="D175" s="95"/>
      <c r="E175" s="222"/>
      <c r="F175" s="102"/>
      <c r="G175" s="102"/>
      <c r="H175" s="211"/>
      <c r="I175" s="102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92"/>
      <c r="U175" s="78"/>
      <c r="V175" s="83"/>
      <c r="W175" s="1"/>
      <c r="X175" s="1"/>
      <c r="Y175" s="1"/>
      <c r="Z175" s="1"/>
      <c r="AA175" s="1"/>
      <c r="AB175" s="1"/>
      <c r="AC175" s="1"/>
      <c r="AD175" s="1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</row>
    <row r="176" spans="1:46" ht="15.75" customHeight="1">
      <c r="A176" s="99"/>
      <c r="B176" s="100"/>
      <c r="C176" s="101"/>
      <c r="D176" s="101"/>
      <c r="E176" s="221"/>
      <c r="F176" s="101"/>
      <c r="G176" s="101"/>
      <c r="H176" s="210"/>
      <c r="I176" s="101"/>
      <c r="J176" s="92"/>
      <c r="K176" s="92"/>
      <c r="L176" s="28"/>
      <c r="M176" s="28"/>
      <c r="N176" s="28"/>
      <c r="O176" s="28"/>
      <c r="P176" s="92"/>
      <c r="Q176" s="92"/>
      <c r="R176" s="92"/>
      <c r="S176" s="92"/>
      <c r="T176" s="92"/>
      <c r="U176" s="78"/>
      <c r="V176" s="83"/>
      <c r="W176" s="1"/>
      <c r="X176" s="1"/>
      <c r="Y176" s="1"/>
      <c r="Z176" s="1"/>
      <c r="AA176" s="1"/>
      <c r="AB176" s="1"/>
      <c r="AC176" s="1"/>
      <c r="AD176" s="1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</row>
    <row r="177" spans="1:46" ht="15.75" customHeight="1">
      <c r="A177" s="99"/>
      <c r="B177" s="100"/>
      <c r="C177" s="101"/>
      <c r="D177" s="101"/>
      <c r="E177" s="221"/>
      <c r="F177" s="101"/>
      <c r="G177" s="101"/>
      <c r="H177" s="210"/>
      <c r="I177" s="101"/>
      <c r="J177" s="92"/>
      <c r="K177" s="92"/>
      <c r="L177" s="28"/>
      <c r="M177" s="28"/>
      <c r="N177" s="28"/>
      <c r="O177" s="28"/>
      <c r="P177" s="92"/>
      <c r="Q177" s="92"/>
      <c r="R177" s="92"/>
      <c r="S177" s="92"/>
      <c r="T177" s="92"/>
      <c r="U177" s="78"/>
      <c r="V177" s="83"/>
      <c r="W177" s="1"/>
      <c r="X177" s="1"/>
      <c r="Y177" s="1"/>
      <c r="Z177" s="1"/>
      <c r="AA177" s="1"/>
      <c r="AB177" s="1"/>
      <c r="AC177" s="1"/>
      <c r="AD177" s="1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</row>
    <row r="178" spans="1:46" ht="15.75" customHeight="1">
      <c r="A178" s="99"/>
      <c r="B178" s="100"/>
      <c r="C178" s="101"/>
      <c r="D178" s="101"/>
      <c r="E178" s="221"/>
      <c r="F178" s="101"/>
      <c r="G178" s="101"/>
      <c r="H178" s="210"/>
      <c r="I178" s="101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78"/>
      <c r="V178" s="83"/>
      <c r="W178" s="1"/>
      <c r="X178" s="1"/>
      <c r="Y178" s="1"/>
      <c r="Z178" s="1"/>
      <c r="AA178" s="1"/>
      <c r="AB178" s="1"/>
      <c r="AC178" s="1"/>
      <c r="AD178" s="1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</row>
    <row r="179" spans="1:46" ht="15.75" customHeight="1" thickBot="1">
      <c r="A179" s="104"/>
      <c r="B179" s="105"/>
      <c r="C179" s="106"/>
      <c r="D179" s="106"/>
      <c r="E179" s="223"/>
      <c r="F179" s="106"/>
      <c r="G179" s="106"/>
      <c r="H179" s="212"/>
      <c r="I179" s="106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81"/>
      <c r="V179" s="83"/>
      <c r="W179" s="1"/>
      <c r="X179" s="1"/>
      <c r="Y179" s="1"/>
      <c r="Z179" s="1"/>
      <c r="AA179" s="1"/>
      <c r="AB179" s="1"/>
      <c r="AC179" s="1"/>
      <c r="AD179" s="1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</row>
    <row r="180" spans="1:46" ht="15.75" customHeight="1">
      <c r="A180" s="107"/>
      <c r="B180" s="108"/>
      <c r="C180" s="109"/>
      <c r="D180" s="110"/>
      <c r="E180" s="224"/>
      <c r="F180" s="109"/>
      <c r="G180" s="109"/>
      <c r="H180" s="213"/>
      <c r="I180" s="10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11"/>
      <c r="V180" s="83"/>
      <c r="W180" s="1"/>
      <c r="X180" s="1"/>
      <c r="Y180" s="1"/>
      <c r="Z180" s="1"/>
      <c r="AA180" s="1"/>
      <c r="AB180" s="1"/>
      <c r="AC180" s="1"/>
      <c r="AD180" s="1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</row>
    <row r="181" spans="1:46" ht="15.75" customHeight="1">
      <c r="A181" s="99"/>
      <c r="B181" s="100"/>
      <c r="C181" s="101"/>
      <c r="D181" s="102"/>
      <c r="E181" s="221"/>
      <c r="F181" s="101"/>
      <c r="G181" s="101"/>
      <c r="H181" s="210"/>
      <c r="I181" s="101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78"/>
      <c r="V181" s="83"/>
      <c r="W181" s="1"/>
      <c r="X181" s="1"/>
      <c r="Y181" s="1"/>
      <c r="Z181" s="1"/>
      <c r="AA181" s="1"/>
      <c r="AB181" s="1"/>
      <c r="AC181" s="1"/>
      <c r="AD181" s="1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</row>
    <row r="182" spans="1:46" ht="15.75" customHeight="1">
      <c r="A182" s="99"/>
      <c r="B182" s="103"/>
      <c r="C182" s="102"/>
      <c r="D182" s="95"/>
      <c r="E182" s="222"/>
      <c r="F182" s="102"/>
      <c r="G182" s="102"/>
      <c r="H182" s="211"/>
      <c r="I182" s="102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92"/>
      <c r="U182" s="78"/>
      <c r="V182" s="83"/>
      <c r="W182" s="1"/>
      <c r="X182" s="1"/>
      <c r="Y182" s="1"/>
      <c r="Z182" s="1"/>
      <c r="AA182" s="1"/>
      <c r="AB182" s="1"/>
      <c r="AC182" s="1"/>
      <c r="AD182" s="1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</row>
    <row r="183" spans="1:46" ht="15.75" customHeight="1">
      <c r="A183" s="99"/>
      <c r="B183" s="100"/>
      <c r="C183" s="101"/>
      <c r="D183" s="101"/>
      <c r="E183" s="221"/>
      <c r="F183" s="101"/>
      <c r="G183" s="101"/>
      <c r="H183" s="210"/>
      <c r="I183" s="101"/>
      <c r="J183" s="92"/>
      <c r="K183" s="92"/>
      <c r="L183" s="28"/>
      <c r="M183" s="28"/>
      <c r="N183" s="28"/>
      <c r="O183" s="28"/>
      <c r="P183" s="92"/>
      <c r="Q183" s="92"/>
      <c r="R183" s="28"/>
      <c r="S183" s="28"/>
      <c r="T183" s="92"/>
      <c r="U183" s="78"/>
      <c r="V183" s="83"/>
      <c r="W183" s="1"/>
      <c r="X183" s="1"/>
      <c r="Y183" s="1"/>
      <c r="Z183" s="1"/>
      <c r="AA183" s="1"/>
      <c r="AB183" s="1"/>
      <c r="AC183" s="1"/>
      <c r="AD183" s="1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</row>
    <row r="184" spans="1:46" ht="15.75" customHeight="1">
      <c r="A184" s="99"/>
      <c r="B184" s="100"/>
      <c r="C184" s="101"/>
      <c r="D184" s="101"/>
      <c r="E184" s="221"/>
      <c r="F184" s="101"/>
      <c r="G184" s="101"/>
      <c r="H184" s="210"/>
      <c r="I184" s="101"/>
      <c r="J184" s="92"/>
      <c r="K184" s="92"/>
      <c r="L184" s="28"/>
      <c r="M184" s="28"/>
      <c r="N184" s="28"/>
      <c r="O184" s="28"/>
      <c r="P184" s="92"/>
      <c r="Q184" s="92"/>
      <c r="R184" s="28"/>
      <c r="S184" s="28"/>
      <c r="T184" s="92"/>
      <c r="U184" s="78"/>
      <c r="V184" s="83"/>
      <c r="W184" s="1"/>
      <c r="X184" s="1"/>
      <c r="Y184" s="1"/>
      <c r="Z184" s="1"/>
      <c r="AA184" s="1"/>
      <c r="AB184" s="1"/>
      <c r="AC184" s="1"/>
      <c r="AD184" s="1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</row>
    <row r="185" spans="1:46" ht="15.75" customHeight="1">
      <c r="A185" s="99"/>
      <c r="B185" s="100"/>
      <c r="C185" s="101"/>
      <c r="D185" s="101"/>
      <c r="E185" s="221"/>
      <c r="F185" s="101"/>
      <c r="G185" s="101"/>
      <c r="H185" s="210"/>
      <c r="I185" s="101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78"/>
      <c r="V185" s="83"/>
      <c r="W185" s="1"/>
      <c r="X185" s="1"/>
      <c r="Y185" s="1"/>
      <c r="Z185" s="1"/>
      <c r="AA185" s="1"/>
      <c r="AB185" s="1"/>
      <c r="AC185" s="1"/>
      <c r="AD185" s="1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</row>
    <row r="186" spans="1:46" ht="15.75" customHeight="1" thickBot="1">
      <c r="A186" s="104"/>
      <c r="B186" s="105"/>
      <c r="C186" s="106"/>
      <c r="D186" s="106"/>
      <c r="E186" s="223"/>
      <c r="F186" s="106"/>
      <c r="G186" s="106"/>
      <c r="H186" s="212"/>
      <c r="I186" s="106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81"/>
      <c r="V186" s="83"/>
      <c r="W186" s="1"/>
      <c r="X186" s="1"/>
      <c r="Y186" s="1"/>
      <c r="Z186" s="1"/>
      <c r="AA186" s="1"/>
      <c r="AB186" s="1"/>
      <c r="AC186" s="1"/>
      <c r="AD186" s="1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</row>
    <row r="187" spans="1:46" ht="15.75" customHeight="1">
      <c r="A187" s="107"/>
      <c r="B187" s="108"/>
      <c r="C187" s="109"/>
      <c r="D187" s="110"/>
      <c r="E187" s="224"/>
      <c r="F187" s="109"/>
      <c r="G187" s="109"/>
      <c r="H187" s="213"/>
      <c r="I187" s="109"/>
      <c r="J187" s="108"/>
      <c r="K187" s="108"/>
      <c r="L187" s="19"/>
      <c r="M187" s="19"/>
      <c r="N187" s="108"/>
      <c r="O187" s="108"/>
      <c r="P187" s="108"/>
      <c r="Q187" s="108"/>
      <c r="R187" s="108"/>
      <c r="S187" s="108"/>
      <c r="T187" s="19"/>
      <c r="U187" s="111"/>
      <c r="V187" s="83"/>
      <c r="W187" s="1"/>
      <c r="X187" s="1"/>
      <c r="Y187" s="1"/>
      <c r="Z187" s="1"/>
      <c r="AA187" s="1"/>
      <c r="AB187" s="1"/>
      <c r="AC187" s="1"/>
      <c r="AD187" s="1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</row>
    <row r="188" spans="1:46" ht="15.75" customHeight="1">
      <c r="A188" s="99"/>
      <c r="B188" s="100"/>
      <c r="C188" s="101"/>
      <c r="D188" s="102"/>
      <c r="E188" s="221"/>
      <c r="F188" s="101"/>
      <c r="G188" s="101"/>
      <c r="H188" s="210"/>
      <c r="I188" s="101"/>
      <c r="J188" s="103"/>
      <c r="K188" s="103"/>
      <c r="L188" s="28"/>
      <c r="M188" s="28"/>
      <c r="N188" s="103"/>
      <c r="O188" s="103"/>
      <c r="P188" s="103"/>
      <c r="Q188" s="103"/>
      <c r="R188" s="103"/>
      <c r="S188" s="103"/>
      <c r="T188" s="28"/>
      <c r="U188" s="78"/>
      <c r="V188" s="83"/>
      <c r="W188" s="1"/>
      <c r="X188" s="1"/>
      <c r="Y188" s="1"/>
      <c r="Z188" s="1"/>
      <c r="AA188" s="1"/>
      <c r="AB188" s="1"/>
      <c r="AC188" s="1"/>
      <c r="AD188" s="1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</row>
    <row r="189" spans="1:46" ht="15.75" customHeight="1">
      <c r="A189" s="99"/>
      <c r="B189" s="103"/>
      <c r="C189" s="102"/>
      <c r="D189" s="95"/>
      <c r="E189" s="222"/>
      <c r="F189" s="102"/>
      <c r="G189" s="102"/>
      <c r="H189" s="211"/>
      <c r="I189" s="102"/>
      <c r="J189" s="112"/>
      <c r="K189" s="112"/>
      <c r="L189" s="28"/>
      <c r="M189" s="28"/>
      <c r="N189" s="103"/>
      <c r="O189" s="103"/>
      <c r="P189" s="103"/>
      <c r="Q189" s="103"/>
      <c r="R189" s="103"/>
      <c r="S189" s="103"/>
      <c r="T189" s="92"/>
      <c r="U189" s="78"/>
      <c r="V189" s="83"/>
      <c r="W189" s="1"/>
      <c r="X189" s="1"/>
      <c r="Y189" s="1"/>
      <c r="Z189" s="1"/>
      <c r="AA189" s="1"/>
      <c r="AB189" s="1"/>
      <c r="AC189" s="1"/>
      <c r="AD189" s="1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</row>
    <row r="190" spans="1:46" ht="15.75" customHeight="1">
      <c r="A190" s="99"/>
      <c r="B190" s="100"/>
      <c r="C190" s="101"/>
      <c r="D190" s="101"/>
      <c r="E190" s="221"/>
      <c r="F190" s="101"/>
      <c r="G190" s="101"/>
      <c r="H190" s="210"/>
      <c r="I190" s="101"/>
      <c r="J190" s="112"/>
      <c r="K190" s="112"/>
      <c r="L190" s="28"/>
      <c r="M190" s="28"/>
      <c r="N190" s="103"/>
      <c r="O190" s="103"/>
      <c r="P190" s="112"/>
      <c r="Q190" s="112"/>
      <c r="R190" s="103"/>
      <c r="S190" s="103"/>
      <c r="T190" s="92"/>
      <c r="U190" s="78"/>
      <c r="V190" s="83"/>
      <c r="W190" s="1"/>
      <c r="X190" s="1"/>
      <c r="Y190" s="1"/>
      <c r="Z190" s="1"/>
      <c r="AA190" s="1"/>
      <c r="AB190" s="1"/>
      <c r="AC190" s="1"/>
      <c r="AD190" s="1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</row>
    <row r="191" spans="1:46" ht="15.75" customHeight="1">
      <c r="A191" s="99"/>
      <c r="B191" s="100"/>
      <c r="C191" s="101"/>
      <c r="D191" s="101"/>
      <c r="E191" s="221"/>
      <c r="F191" s="101"/>
      <c r="G191" s="101"/>
      <c r="H191" s="210"/>
      <c r="I191" s="101"/>
      <c r="J191" s="112"/>
      <c r="K191" s="112"/>
      <c r="L191" s="28"/>
      <c r="M191" s="28"/>
      <c r="N191" s="103"/>
      <c r="O191" s="103"/>
      <c r="P191" s="112"/>
      <c r="Q191" s="112"/>
      <c r="R191" s="112"/>
      <c r="S191" s="112"/>
      <c r="T191" s="92"/>
      <c r="U191" s="78"/>
      <c r="V191" s="83"/>
      <c r="W191" s="1"/>
      <c r="X191" s="1"/>
      <c r="Y191" s="1"/>
      <c r="Z191" s="1"/>
      <c r="AA191" s="1"/>
      <c r="AB191" s="1"/>
      <c r="AC191" s="1"/>
      <c r="AD191" s="1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</row>
    <row r="192" spans="1:46" ht="15.75" customHeight="1">
      <c r="A192" s="99"/>
      <c r="B192" s="100"/>
      <c r="C192" s="101"/>
      <c r="D192" s="101"/>
      <c r="E192" s="221"/>
      <c r="F192" s="101"/>
      <c r="G192" s="101"/>
      <c r="H192" s="210"/>
      <c r="I192" s="101"/>
      <c r="J192" s="112"/>
      <c r="K192" s="112"/>
      <c r="L192" s="28"/>
      <c r="M192" s="28"/>
      <c r="N192" s="112"/>
      <c r="O192" s="112"/>
      <c r="P192" s="112"/>
      <c r="Q192" s="112"/>
      <c r="R192" s="112"/>
      <c r="S192" s="112"/>
      <c r="T192" s="92"/>
      <c r="U192" s="78"/>
      <c r="V192" s="83"/>
      <c r="W192" s="1"/>
      <c r="X192" s="1"/>
      <c r="Y192" s="1"/>
      <c r="Z192" s="1"/>
      <c r="AA192" s="1"/>
      <c r="AB192" s="1"/>
      <c r="AC192" s="1"/>
      <c r="AD192" s="1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</row>
    <row r="193" spans="1:46" ht="15.75" customHeight="1" thickBot="1">
      <c r="A193" s="104"/>
      <c r="B193" s="105"/>
      <c r="C193" s="106"/>
      <c r="D193" s="106"/>
      <c r="E193" s="223"/>
      <c r="F193" s="106"/>
      <c r="G193" s="106"/>
      <c r="H193" s="212"/>
      <c r="I193" s="106"/>
      <c r="J193" s="113"/>
      <c r="K193" s="113"/>
      <c r="L193" s="94"/>
      <c r="M193" s="94"/>
      <c r="N193" s="113"/>
      <c r="O193" s="113"/>
      <c r="P193" s="113"/>
      <c r="Q193" s="113"/>
      <c r="R193" s="113"/>
      <c r="S193" s="113"/>
      <c r="T193" s="94"/>
      <c r="U193" s="81"/>
      <c r="V193" s="83"/>
      <c r="W193" s="1"/>
      <c r="X193" s="1"/>
      <c r="Y193" s="1"/>
      <c r="Z193" s="1"/>
      <c r="AA193" s="1"/>
      <c r="AB193" s="1"/>
      <c r="AC193" s="1"/>
      <c r="AD193" s="1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</row>
    <row r="194" spans="1:46" ht="15.75" customHeight="1">
      <c r="A194" s="107"/>
      <c r="B194" s="108"/>
      <c r="C194" s="109"/>
      <c r="D194" s="110"/>
      <c r="E194" s="224"/>
      <c r="F194" s="109"/>
      <c r="G194" s="109"/>
      <c r="H194" s="213"/>
      <c r="I194" s="109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9"/>
      <c r="U194" s="111"/>
      <c r="V194" s="83"/>
      <c r="W194" s="22"/>
      <c r="X194" s="22"/>
      <c r="Y194" s="22"/>
      <c r="Z194" s="22"/>
      <c r="AA194" s="22"/>
      <c r="AB194" s="22"/>
      <c r="AC194" s="22"/>
      <c r="AD194" s="22"/>
      <c r="AE194" s="23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</row>
    <row r="195" spans="1:46" ht="15" customHeight="1">
      <c r="A195" s="99"/>
      <c r="B195" s="100"/>
      <c r="C195" s="101"/>
      <c r="D195" s="102"/>
      <c r="E195" s="221"/>
      <c r="F195" s="101"/>
      <c r="G195" s="101"/>
      <c r="H195" s="210"/>
      <c r="I195" s="101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28"/>
      <c r="U195" s="78"/>
      <c r="V195" s="68"/>
      <c r="W195" s="79"/>
      <c r="X195" s="79"/>
      <c r="Y195" s="79"/>
      <c r="Z195" s="79"/>
      <c r="AA195" s="79"/>
      <c r="AB195" s="79"/>
      <c r="AC195" s="79"/>
      <c r="AD195" s="79"/>
      <c r="AE195" s="23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</row>
    <row r="196" spans="1:46" ht="15" customHeight="1">
      <c r="A196" s="99"/>
      <c r="B196" s="103"/>
      <c r="C196" s="102"/>
      <c r="D196" s="95"/>
      <c r="E196" s="222"/>
      <c r="F196" s="102"/>
      <c r="G196" s="102"/>
      <c r="H196" s="211"/>
      <c r="I196" s="102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92"/>
      <c r="U196" s="78"/>
      <c r="V196" s="83"/>
      <c r="W196" s="79"/>
      <c r="X196" s="79"/>
      <c r="Y196" s="79"/>
      <c r="Z196" s="79"/>
      <c r="AA196" s="79"/>
      <c r="AB196" s="79"/>
      <c r="AC196" s="79"/>
      <c r="AD196" s="79"/>
      <c r="AE196" s="23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</row>
    <row r="197" spans="1:46" ht="15" customHeight="1">
      <c r="A197" s="99"/>
      <c r="B197" s="100"/>
      <c r="C197" s="101"/>
      <c r="D197" s="101"/>
      <c r="E197" s="221"/>
      <c r="F197" s="101"/>
      <c r="G197" s="101"/>
      <c r="H197" s="210"/>
      <c r="I197" s="101"/>
      <c r="J197" s="112"/>
      <c r="K197" s="112"/>
      <c r="L197" s="103"/>
      <c r="M197" s="103"/>
      <c r="N197" s="103"/>
      <c r="O197" s="103"/>
      <c r="P197" s="112"/>
      <c r="Q197" s="112"/>
      <c r="R197" s="103"/>
      <c r="S197" s="103"/>
      <c r="T197" s="92"/>
      <c r="U197" s="78"/>
      <c r="V197" s="83"/>
      <c r="W197" s="79"/>
      <c r="X197" s="79"/>
      <c r="Y197" s="79"/>
      <c r="Z197" s="79"/>
      <c r="AA197" s="79"/>
      <c r="AB197" s="79"/>
      <c r="AC197" s="79"/>
      <c r="AD197" s="79"/>
      <c r="AE197" s="23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</row>
    <row r="198" spans="1:46" ht="15" customHeight="1">
      <c r="A198" s="99"/>
      <c r="B198" s="100"/>
      <c r="C198" s="101"/>
      <c r="D198" s="101"/>
      <c r="E198" s="221"/>
      <c r="F198" s="101"/>
      <c r="G198" s="101"/>
      <c r="H198" s="210"/>
      <c r="I198" s="101"/>
      <c r="J198" s="112"/>
      <c r="K198" s="112"/>
      <c r="L198" s="103"/>
      <c r="M198" s="103"/>
      <c r="N198" s="103"/>
      <c r="O198" s="103"/>
      <c r="P198" s="112"/>
      <c r="Q198" s="112"/>
      <c r="R198" s="112"/>
      <c r="S198" s="112"/>
      <c r="T198" s="92"/>
      <c r="U198" s="78"/>
      <c r="V198" s="83"/>
      <c r="W198" s="79"/>
      <c r="X198" s="79"/>
      <c r="Y198" s="79"/>
      <c r="Z198" s="79"/>
      <c r="AA198" s="79"/>
      <c r="AB198" s="79"/>
      <c r="AC198" s="79"/>
      <c r="AD198" s="79"/>
      <c r="AE198" s="23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</row>
    <row r="199" spans="1:46" ht="15" customHeight="1">
      <c r="A199" s="99"/>
      <c r="B199" s="100"/>
      <c r="C199" s="101"/>
      <c r="D199" s="101"/>
      <c r="E199" s="221"/>
      <c r="F199" s="101"/>
      <c r="G199" s="101"/>
      <c r="H199" s="210"/>
      <c r="I199" s="101"/>
      <c r="J199" s="112"/>
      <c r="K199" s="112"/>
      <c r="L199" s="112"/>
      <c r="M199" s="112"/>
      <c r="N199" s="103"/>
      <c r="O199" s="103"/>
      <c r="P199" s="112"/>
      <c r="Q199" s="112"/>
      <c r="R199" s="112"/>
      <c r="S199" s="112"/>
      <c r="T199" s="92"/>
      <c r="U199" s="78"/>
      <c r="V199" s="83"/>
      <c r="W199" s="79"/>
      <c r="X199" s="79"/>
      <c r="Y199" s="79"/>
      <c r="Z199" s="79"/>
      <c r="AA199" s="79"/>
      <c r="AB199" s="79"/>
      <c r="AC199" s="79"/>
      <c r="AD199" s="79"/>
      <c r="AE199" s="23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</row>
    <row r="200" spans="1:46" ht="15" customHeight="1" thickBot="1">
      <c r="A200" s="104"/>
      <c r="B200" s="105"/>
      <c r="C200" s="106"/>
      <c r="D200" s="106"/>
      <c r="E200" s="223"/>
      <c r="F200" s="106"/>
      <c r="G200" s="106"/>
      <c r="H200" s="212"/>
      <c r="I200" s="106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94"/>
      <c r="U200" s="81"/>
      <c r="V200" s="83"/>
      <c r="W200" s="79"/>
      <c r="X200" s="79"/>
      <c r="Y200" s="79"/>
      <c r="Z200" s="79"/>
      <c r="AA200" s="79"/>
      <c r="AB200" s="79"/>
      <c r="AC200" s="79"/>
      <c r="AD200" s="79"/>
      <c r="AE200" s="23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</row>
    <row r="201" spans="1:46" ht="15.75" customHeight="1">
      <c r="A201" s="107"/>
      <c r="B201" s="108"/>
      <c r="C201" s="109"/>
      <c r="D201" s="110"/>
      <c r="E201" s="224"/>
      <c r="F201" s="109"/>
      <c r="G201" s="109"/>
      <c r="H201" s="213"/>
      <c r="I201" s="10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20"/>
      <c r="V201" s="83"/>
      <c r="W201" s="22"/>
      <c r="X201" s="22"/>
      <c r="Y201" s="22"/>
      <c r="Z201" s="22"/>
      <c r="AA201" s="22"/>
      <c r="AB201" s="22"/>
      <c r="AC201" s="22"/>
      <c r="AD201" s="22"/>
      <c r="AE201" s="23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</row>
    <row r="202" spans="1:46" ht="15" customHeight="1">
      <c r="A202" s="99"/>
      <c r="B202" s="100"/>
      <c r="C202" s="101"/>
      <c r="D202" s="102"/>
      <c r="E202" s="221"/>
      <c r="F202" s="101"/>
      <c r="G202" s="101"/>
      <c r="H202" s="210"/>
      <c r="I202" s="101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9"/>
      <c r="V202" s="83"/>
      <c r="W202" s="79"/>
      <c r="X202" s="79"/>
      <c r="Y202" s="79"/>
      <c r="Z202" s="79"/>
      <c r="AA202" s="79"/>
      <c r="AB202" s="79"/>
      <c r="AC202" s="79"/>
      <c r="AD202" s="79"/>
      <c r="AE202" s="23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</row>
    <row r="203" spans="1:46" ht="15" customHeight="1">
      <c r="A203" s="99"/>
      <c r="B203" s="103"/>
      <c r="C203" s="102"/>
      <c r="D203" s="95"/>
      <c r="E203" s="222"/>
      <c r="F203" s="102"/>
      <c r="G203" s="102"/>
      <c r="H203" s="211"/>
      <c r="I203" s="102"/>
      <c r="J203" s="92"/>
      <c r="K203" s="92"/>
      <c r="L203" s="28"/>
      <c r="M203" s="28"/>
      <c r="N203" s="28"/>
      <c r="O203" s="28"/>
      <c r="P203" s="28"/>
      <c r="Q203" s="28"/>
      <c r="R203" s="28"/>
      <c r="S203" s="28"/>
      <c r="T203" s="92"/>
      <c r="U203" s="78"/>
      <c r="V203" s="83"/>
      <c r="W203" s="79"/>
      <c r="X203" s="79"/>
      <c r="Y203" s="79"/>
      <c r="Z203" s="79"/>
      <c r="AA203" s="79"/>
      <c r="AB203" s="79"/>
      <c r="AC203" s="79"/>
      <c r="AD203" s="79"/>
      <c r="AE203" s="23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</row>
    <row r="204" spans="1:46" ht="15" customHeight="1">
      <c r="A204" s="99"/>
      <c r="B204" s="100"/>
      <c r="C204" s="101"/>
      <c r="D204" s="101"/>
      <c r="E204" s="221"/>
      <c r="F204" s="101"/>
      <c r="G204" s="101"/>
      <c r="H204" s="210"/>
      <c r="I204" s="101"/>
      <c r="J204" s="92"/>
      <c r="K204" s="92"/>
      <c r="L204" s="28"/>
      <c r="M204" s="28"/>
      <c r="N204" s="28"/>
      <c r="O204" s="28"/>
      <c r="P204" s="92"/>
      <c r="Q204" s="92"/>
      <c r="R204" s="28"/>
      <c r="S204" s="28"/>
      <c r="T204" s="92"/>
      <c r="U204" s="78"/>
      <c r="V204" s="83"/>
      <c r="W204" s="79"/>
      <c r="X204" s="79"/>
      <c r="Y204" s="79"/>
      <c r="Z204" s="79"/>
      <c r="AA204" s="79"/>
      <c r="AB204" s="79"/>
      <c r="AC204" s="79"/>
      <c r="AD204" s="79"/>
      <c r="AE204" s="23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</row>
    <row r="205" spans="1:46" ht="15" customHeight="1">
      <c r="A205" s="99"/>
      <c r="B205" s="100"/>
      <c r="C205" s="101"/>
      <c r="D205" s="101"/>
      <c r="E205" s="221"/>
      <c r="F205" s="101"/>
      <c r="G205" s="101"/>
      <c r="H205" s="210"/>
      <c r="I205" s="101"/>
      <c r="J205" s="92"/>
      <c r="K205" s="92"/>
      <c r="L205" s="28"/>
      <c r="M205" s="92"/>
      <c r="N205" s="28"/>
      <c r="O205" s="28"/>
      <c r="P205" s="92"/>
      <c r="Q205" s="92"/>
      <c r="R205" s="28"/>
      <c r="S205" s="28"/>
      <c r="T205" s="92"/>
      <c r="U205" s="78"/>
      <c r="V205" s="83"/>
      <c r="W205" s="79"/>
      <c r="X205" s="79"/>
      <c r="Y205" s="79"/>
      <c r="Z205" s="79"/>
      <c r="AA205" s="79"/>
      <c r="AB205" s="79"/>
      <c r="AC205" s="79"/>
      <c r="AD205" s="79"/>
      <c r="AE205" s="23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</row>
    <row r="206" spans="1:46" ht="15" customHeight="1">
      <c r="A206" s="99"/>
      <c r="B206" s="100"/>
      <c r="C206" s="101"/>
      <c r="D206" s="101"/>
      <c r="E206" s="221"/>
      <c r="F206" s="101"/>
      <c r="G206" s="101"/>
      <c r="H206" s="210"/>
      <c r="I206" s="101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78"/>
      <c r="V206" s="83"/>
      <c r="W206" s="79"/>
      <c r="X206" s="79"/>
      <c r="Y206" s="79"/>
      <c r="Z206" s="79"/>
      <c r="AA206" s="79"/>
      <c r="AB206" s="79"/>
      <c r="AC206" s="79"/>
      <c r="AD206" s="79"/>
      <c r="AE206" s="23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</row>
    <row r="207" spans="1:46" ht="15" customHeight="1" thickBot="1">
      <c r="A207" s="104"/>
      <c r="B207" s="105"/>
      <c r="C207" s="106"/>
      <c r="D207" s="106"/>
      <c r="E207" s="223"/>
      <c r="F207" s="106"/>
      <c r="G207" s="106"/>
      <c r="H207" s="212"/>
      <c r="I207" s="106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81"/>
      <c r="V207" s="83"/>
      <c r="W207" s="79"/>
      <c r="X207" s="79"/>
      <c r="Y207" s="79"/>
      <c r="Z207" s="79"/>
      <c r="AA207" s="79"/>
      <c r="AB207" s="79"/>
      <c r="AC207" s="79"/>
      <c r="AD207" s="79"/>
      <c r="AE207" s="23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</row>
    <row r="208" spans="1:46" ht="16.5" customHeight="1">
      <c r="A208" s="107"/>
      <c r="B208" s="108"/>
      <c r="C208" s="109"/>
      <c r="D208" s="110"/>
      <c r="E208" s="224"/>
      <c r="F208" s="109"/>
      <c r="G208" s="109"/>
      <c r="H208" s="213"/>
      <c r="I208" s="10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11"/>
      <c r="V208" s="83"/>
      <c r="W208" s="22"/>
      <c r="X208" s="22"/>
      <c r="Y208" s="22"/>
      <c r="Z208" s="22"/>
      <c r="AA208" s="22"/>
      <c r="AB208" s="22"/>
      <c r="AC208" s="22"/>
      <c r="AD208" s="22"/>
      <c r="AE208" s="23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</row>
    <row r="209" spans="1:46" ht="15" customHeight="1">
      <c r="A209" s="99"/>
      <c r="B209" s="100"/>
      <c r="C209" s="101"/>
      <c r="D209" s="102"/>
      <c r="E209" s="221"/>
      <c r="F209" s="101"/>
      <c r="G209" s="101"/>
      <c r="H209" s="210"/>
      <c r="I209" s="101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78"/>
      <c r="V209" s="83"/>
      <c r="W209" s="79"/>
      <c r="X209" s="79"/>
      <c r="Y209" s="79"/>
      <c r="Z209" s="79"/>
      <c r="AA209" s="79"/>
      <c r="AB209" s="79"/>
      <c r="AC209" s="79"/>
      <c r="AD209" s="79"/>
      <c r="AE209" s="23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</row>
    <row r="210" spans="1:46" ht="15" customHeight="1">
      <c r="A210" s="99"/>
      <c r="B210" s="103"/>
      <c r="C210" s="102"/>
      <c r="D210" s="95"/>
      <c r="E210" s="222"/>
      <c r="F210" s="102"/>
      <c r="G210" s="102"/>
      <c r="H210" s="211"/>
      <c r="I210" s="102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92"/>
      <c r="U210" s="78"/>
      <c r="V210" s="83"/>
      <c r="W210" s="79"/>
      <c r="X210" s="79"/>
      <c r="Y210" s="79"/>
      <c r="Z210" s="79"/>
      <c r="AA210" s="79"/>
      <c r="AB210" s="79"/>
      <c r="AC210" s="79"/>
      <c r="AD210" s="79"/>
      <c r="AE210" s="23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</row>
    <row r="211" spans="1:46" ht="15" customHeight="1">
      <c r="A211" s="99"/>
      <c r="B211" s="100"/>
      <c r="C211" s="101"/>
      <c r="D211" s="101"/>
      <c r="E211" s="221"/>
      <c r="F211" s="101"/>
      <c r="G211" s="101"/>
      <c r="H211" s="210"/>
      <c r="I211" s="101"/>
      <c r="J211" s="92"/>
      <c r="K211" s="92"/>
      <c r="L211" s="28"/>
      <c r="M211" s="28"/>
      <c r="N211" s="28"/>
      <c r="O211" s="28"/>
      <c r="P211" s="92"/>
      <c r="Q211" s="92"/>
      <c r="R211" s="92"/>
      <c r="S211" s="92"/>
      <c r="T211" s="92"/>
      <c r="U211" s="78"/>
      <c r="V211" s="83"/>
      <c r="W211" s="79"/>
      <c r="X211" s="79"/>
      <c r="Y211" s="79"/>
      <c r="Z211" s="79"/>
      <c r="AA211" s="79"/>
      <c r="AB211" s="79"/>
      <c r="AC211" s="79"/>
      <c r="AD211" s="79"/>
      <c r="AE211" s="23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</row>
    <row r="212" spans="1:46" ht="15" customHeight="1">
      <c r="A212" s="99"/>
      <c r="B212" s="100"/>
      <c r="C212" s="101"/>
      <c r="D212" s="101"/>
      <c r="E212" s="221"/>
      <c r="F212" s="101"/>
      <c r="G212" s="101"/>
      <c r="H212" s="210"/>
      <c r="I212" s="101"/>
      <c r="J212" s="92"/>
      <c r="K212" s="92"/>
      <c r="L212" s="28"/>
      <c r="M212" s="28"/>
      <c r="N212" s="28"/>
      <c r="O212" s="28"/>
      <c r="P212" s="92"/>
      <c r="Q212" s="92"/>
      <c r="R212" s="92"/>
      <c r="S212" s="92"/>
      <c r="T212" s="92"/>
      <c r="U212" s="78"/>
      <c r="V212" s="83"/>
      <c r="W212" s="79"/>
      <c r="X212" s="79"/>
      <c r="Y212" s="79"/>
      <c r="Z212" s="79"/>
      <c r="AA212" s="79"/>
      <c r="AB212" s="79"/>
      <c r="AC212" s="79"/>
      <c r="AD212" s="79"/>
      <c r="AE212" s="23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</row>
    <row r="213" spans="1:46" ht="15" customHeight="1">
      <c r="A213" s="99"/>
      <c r="B213" s="100"/>
      <c r="C213" s="101"/>
      <c r="D213" s="101"/>
      <c r="E213" s="221"/>
      <c r="F213" s="101"/>
      <c r="G213" s="101"/>
      <c r="H213" s="210"/>
      <c r="I213" s="101"/>
      <c r="J213" s="92"/>
      <c r="K213" s="92"/>
      <c r="L213" s="92"/>
      <c r="M213" s="92"/>
      <c r="N213" s="28"/>
      <c r="O213" s="92"/>
      <c r="P213" s="92"/>
      <c r="Q213" s="92"/>
      <c r="R213" s="92"/>
      <c r="S213" s="92"/>
      <c r="T213" s="92"/>
      <c r="U213" s="78"/>
      <c r="V213" s="83"/>
      <c r="W213" s="79"/>
      <c r="X213" s="79"/>
      <c r="Y213" s="79"/>
      <c r="Z213" s="79"/>
      <c r="AA213" s="79"/>
      <c r="AB213" s="79"/>
      <c r="AC213" s="79"/>
      <c r="AD213" s="79"/>
      <c r="AE213" s="23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</row>
    <row r="214" spans="1:46" ht="15" customHeight="1" thickBot="1">
      <c r="A214" s="104"/>
      <c r="B214" s="105"/>
      <c r="C214" s="106"/>
      <c r="D214" s="106"/>
      <c r="E214" s="223"/>
      <c r="F214" s="106"/>
      <c r="G214" s="106"/>
      <c r="H214" s="212"/>
      <c r="I214" s="106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81"/>
      <c r="V214" s="83"/>
      <c r="W214" s="79"/>
      <c r="X214" s="79"/>
      <c r="Y214" s="79"/>
      <c r="Z214" s="79"/>
      <c r="AA214" s="79"/>
      <c r="AB214" s="79"/>
      <c r="AC214" s="79"/>
      <c r="AD214" s="79"/>
      <c r="AE214" s="23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</row>
    <row r="215" spans="1:46" ht="16.5" customHeight="1">
      <c r="A215" s="107"/>
      <c r="B215" s="108"/>
      <c r="C215" s="109"/>
      <c r="D215" s="110"/>
      <c r="E215" s="224"/>
      <c r="F215" s="109"/>
      <c r="G215" s="109"/>
      <c r="H215" s="213"/>
      <c r="I215" s="109"/>
      <c r="J215" s="466"/>
      <c r="K215" s="467"/>
      <c r="L215" s="466"/>
      <c r="M215" s="467"/>
      <c r="N215" s="466"/>
      <c r="O215" s="467"/>
      <c r="P215" s="466"/>
      <c r="Q215" s="467"/>
      <c r="R215" s="466"/>
      <c r="S215" s="467"/>
      <c r="T215" s="19"/>
      <c r="U215" s="111"/>
      <c r="V215" s="83"/>
      <c r="W215" s="22"/>
      <c r="X215" s="22"/>
      <c r="Y215" s="22"/>
      <c r="Z215" s="22"/>
      <c r="AA215" s="22"/>
      <c r="AB215" s="22"/>
      <c r="AC215" s="22"/>
      <c r="AD215" s="22"/>
      <c r="AE215" s="23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</row>
    <row r="216" spans="1:46" ht="15" customHeight="1">
      <c r="A216" s="99"/>
      <c r="B216" s="100"/>
      <c r="C216" s="101"/>
      <c r="D216" s="102"/>
      <c r="E216" s="221"/>
      <c r="F216" s="101"/>
      <c r="G216" s="101"/>
      <c r="H216" s="210"/>
      <c r="I216" s="101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78"/>
      <c r="V216" s="68"/>
      <c r="W216" s="79"/>
      <c r="X216" s="79"/>
      <c r="Y216" s="79"/>
      <c r="Z216" s="79"/>
      <c r="AA216" s="79"/>
      <c r="AB216" s="79"/>
      <c r="AC216" s="79"/>
      <c r="AD216" s="79"/>
      <c r="AE216" s="23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</row>
    <row r="217" spans="1:46" ht="15" customHeight="1">
      <c r="A217" s="99"/>
      <c r="B217" s="103"/>
      <c r="C217" s="102"/>
      <c r="D217" s="95"/>
      <c r="E217" s="222"/>
      <c r="F217" s="102"/>
      <c r="G217" s="102"/>
      <c r="H217" s="211"/>
      <c r="I217" s="102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92"/>
      <c r="U217" s="78"/>
      <c r="V217" s="83"/>
      <c r="W217" s="79"/>
      <c r="X217" s="79"/>
      <c r="Y217" s="79"/>
      <c r="Z217" s="79"/>
      <c r="AA217" s="79"/>
      <c r="AB217" s="79"/>
      <c r="AC217" s="79"/>
      <c r="AD217" s="79"/>
      <c r="AE217" s="23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</row>
    <row r="218" spans="1:46" ht="15" customHeight="1">
      <c r="A218" s="99"/>
      <c r="B218" s="100"/>
      <c r="C218" s="101"/>
      <c r="D218" s="101"/>
      <c r="E218" s="221"/>
      <c r="F218" s="101"/>
      <c r="G218" s="101"/>
      <c r="H218" s="210"/>
      <c r="I218" s="101"/>
      <c r="J218" s="92"/>
      <c r="K218" s="92"/>
      <c r="L218" s="28"/>
      <c r="M218" s="28"/>
      <c r="N218" s="28"/>
      <c r="O218" s="28"/>
      <c r="P218" s="92"/>
      <c r="Q218" s="92"/>
      <c r="R218" s="28"/>
      <c r="S218" s="28"/>
      <c r="T218" s="92"/>
      <c r="U218" s="78"/>
      <c r="V218" s="83"/>
      <c r="W218" s="79"/>
      <c r="X218" s="79"/>
      <c r="Y218" s="79"/>
      <c r="Z218" s="79"/>
      <c r="AA218" s="79"/>
      <c r="AB218" s="79"/>
      <c r="AC218" s="79"/>
      <c r="AD218" s="79"/>
      <c r="AE218" s="23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</row>
    <row r="219" spans="1:46" ht="15" customHeight="1">
      <c r="A219" s="99"/>
      <c r="B219" s="100"/>
      <c r="C219" s="101"/>
      <c r="D219" s="101"/>
      <c r="E219" s="221"/>
      <c r="F219" s="101"/>
      <c r="G219" s="101"/>
      <c r="H219" s="210"/>
      <c r="I219" s="101"/>
      <c r="J219" s="92"/>
      <c r="K219" s="92"/>
      <c r="L219" s="28"/>
      <c r="M219" s="28"/>
      <c r="N219" s="28"/>
      <c r="O219" s="28"/>
      <c r="P219" s="92"/>
      <c r="Q219" s="92"/>
      <c r="R219" s="92"/>
      <c r="S219" s="92"/>
      <c r="T219" s="92"/>
      <c r="U219" s="78"/>
      <c r="V219" s="83"/>
      <c r="W219" s="79"/>
      <c r="X219" s="79"/>
      <c r="Y219" s="79"/>
      <c r="Z219" s="79"/>
      <c r="AA219" s="79"/>
      <c r="AB219" s="79"/>
      <c r="AC219" s="79"/>
      <c r="AD219" s="79"/>
      <c r="AE219" s="23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</row>
    <row r="220" spans="1:46" ht="15" customHeight="1">
      <c r="A220" s="99"/>
      <c r="B220" s="100"/>
      <c r="C220" s="101"/>
      <c r="D220" s="101"/>
      <c r="E220" s="221"/>
      <c r="F220" s="101"/>
      <c r="G220" s="101"/>
      <c r="H220" s="210"/>
      <c r="I220" s="101"/>
      <c r="J220" s="92"/>
      <c r="K220" s="92"/>
      <c r="L220" s="28"/>
      <c r="M220" s="92"/>
      <c r="N220" s="92"/>
      <c r="O220" s="92"/>
      <c r="P220" s="92"/>
      <c r="Q220" s="92"/>
      <c r="R220" s="92"/>
      <c r="S220" s="92"/>
      <c r="T220" s="92"/>
      <c r="U220" s="78"/>
      <c r="V220" s="83"/>
      <c r="W220" s="79"/>
      <c r="X220" s="79"/>
      <c r="Y220" s="79"/>
      <c r="Z220" s="79"/>
      <c r="AA220" s="79"/>
      <c r="AB220" s="79"/>
      <c r="AC220" s="79"/>
      <c r="AD220" s="79"/>
      <c r="AE220" s="23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</row>
    <row r="221" spans="1:46" ht="15" customHeight="1" thickBot="1">
      <c r="A221" s="104"/>
      <c r="B221" s="105"/>
      <c r="C221" s="106"/>
      <c r="D221" s="106"/>
      <c r="E221" s="223"/>
      <c r="F221" s="106"/>
      <c r="G221" s="106"/>
      <c r="H221" s="212"/>
      <c r="I221" s="106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81"/>
      <c r="V221" s="83"/>
      <c r="W221" s="79"/>
      <c r="X221" s="79"/>
      <c r="Y221" s="79"/>
      <c r="Z221" s="79"/>
      <c r="AA221" s="79"/>
      <c r="AB221" s="79"/>
      <c r="AC221" s="79"/>
      <c r="AD221" s="79"/>
      <c r="AE221" s="23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</row>
    <row r="222" spans="1:46" ht="15.75" customHeight="1">
      <c r="A222" s="62"/>
      <c r="B222" s="22"/>
      <c r="C222" s="114"/>
      <c r="D222" s="114"/>
      <c r="E222" s="225"/>
      <c r="F222" s="114"/>
      <c r="G222" s="114"/>
      <c r="H222" s="214"/>
      <c r="I222" s="11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8"/>
      <c r="V222" s="1"/>
      <c r="W222" s="1"/>
      <c r="X222" s="1"/>
      <c r="Y222" s="1"/>
      <c r="Z222" s="1"/>
      <c r="AA222" s="1"/>
      <c r="AB222" s="1"/>
      <c r="AC222" s="1"/>
      <c r="AD222" s="1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</row>
    <row r="223" spans="1:46" ht="15.75" customHeight="1">
      <c r="A223" s="62"/>
      <c r="B223" s="22"/>
      <c r="C223" s="114"/>
      <c r="D223" s="114"/>
      <c r="E223" s="225"/>
      <c r="F223" s="114"/>
      <c r="G223" s="114"/>
      <c r="H223" s="214"/>
      <c r="I223" s="11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8"/>
      <c r="V223" s="1"/>
      <c r="W223" s="1"/>
      <c r="X223" s="1"/>
      <c r="Y223" s="1"/>
      <c r="Z223" s="1"/>
      <c r="AA223" s="1"/>
      <c r="AB223" s="1"/>
      <c r="AC223" s="1"/>
      <c r="AD223" s="1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</row>
    <row r="224" spans="1:46" ht="15.75" customHeight="1">
      <c r="A224" s="62"/>
      <c r="B224" s="22"/>
      <c r="C224" s="114"/>
      <c r="D224" s="114"/>
      <c r="E224" s="225"/>
      <c r="F224" s="114"/>
      <c r="G224" s="114"/>
      <c r="H224" s="214"/>
      <c r="I224" s="11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8"/>
      <c r="V224" s="1"/>
      <c r="W224" s="1"/>
      <c r="X224" s="1"/>
      <c r="Y224" s="1"/>
      <c r="Z224" s="1"/>
      <c r="AA224" s="1"/>
      <c r="AB224" s="1"/>
      <c r="AC224" s="1"/>
      <c r="AD224" s="1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</row>
    <row r="225" spans="1:46" ht="15.75" customHeight="1">
      <c r="A225" s="62"/>
      <c r="B225" s="22"/>
      <c r="C225" s="114"/>
      <c r="D225" s="114"/>
      <c r="E225" s="225"/>
      <c r="F225" s="114"/>
      <c r="G225" s="114"/>
      <c r="H225" s="214"/>
      <c r="I225" s="11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8"/>
      <c r="V225" s="1"/>
      <c r="W225" s="1"/>
      <c r="X225" s="1"/>
      <c r="Y225" s="1"/>
      <c r="Z225" s="1"/>
      <c r="AA225" s="1"/>
      <c r="AB225" s="1"/>
      <c r="AC225" s="1"/>
      <c r="AD225" s="1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</row>
    <row r="226" spans="1:46" ht="15.75" customHeight="1">
      <c r="A226" s="62"/>
      <c r="B226" s="22"/>
      <c r="C226" s="114"/>
      <c r="D226" s="114"/>
      <c r="E226" s="225"/>
      <c r="F226" s="114"/>
      <c r="G226" s="114"/>
      <c r="H226" s="214"/>
      <c r="I226" s="11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8"/>
      <c r="V226" s="1"/>
      <c r="W226" s="1"/>
      <c r="X226" s="1"/>
      <c r="Y226" s="1"/>
      <c r="Z226" s="1"/>
      <c r="AA226" s="1"/>
      <c r="AB226" s="1"/>
      <c r="AC226" s="1"/>
      <c r="AD226" s="1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</row>
    <row r="227" spans="1:46" ht="15.75" customHeight="1">
      <c r="A227" s="62"/>
      <c r="B227" s="22"/>
      <c r="C227" s="114"/>
      <c r="D227" s="114"/>
      <c r="E227" s="225"/>
      <c r="F227" s="114"/>
      <c r="G227" s="114"/>
      <c r="H227" s="214"/>
      <c r="I227" s="11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8"/>
      <c r="V227" s="1"/>
      <c r="W227" s="1"/>
      <c r="X227" s="1"/>
      <c r="Y227" s="1"/>
      <c r="Z227" s="1"/>
      <c r="AA227" s="1"/>
      <c r="AB227" s="1"/>
      <c r="AC227" s="1"/>
      <c r="AD227" s="1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</row>
    <row r="228" spans="1:46" ht="15.75" customHeight="1">
      <c r="A228" s="62"/>
      <c r="B228" s="22"/>
      <c r="C228" s="114"/>
      <c r="D228" s="114"/>
      <c r="E228" s="225"/>
      <c r="F228" s="114"/>
      <c r="G228" s="114"/>
      <c r="H228" s="214"/>
      <c r="I228" s="11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8"/>
      <c r="V228" s="1"/>
      <c r="W228" s="1"/>
      <c r="X228" s="1"/>
      <c r="Y228" s="1"/>
      <c r="Z228" s="1"/>
      <c r="AA228" s="1"/>
      <c r="AB228" s="1"/>
      <c r="AC228" s="1"/>
      <c r="AD228" s="1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</row>
    <row r="229" spans="1:46" ht="15.75" customHeight="1">
      <c r="A229" s="62"/>
      <c r="B229" s="22"/>
      <c r="C229" s="114"/>
      <c r="D229" s="114"/>
      <c r="E229" s="225"/>
      <c r="F229" s="114"/>
      <c r="G229" s="114"/>
      <c r="H229" s="214"/>
      <c r="I229" s="11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8"/>
      <c r="V229" s="1"/>
      <c r="W229" s="1"/>
      <c r="X229" s="1"/>
      <c r="Y229" s="1"/>
      <c r="Z229" s="1"/>
      <c r="AA229" s="1"/>
      <c r="AB229" s="1"/>
      <c r="AC229" s="1"/>
      <c r="AD229" s="1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</row>
    <row r="230" spans="1:46" ht="15.75" customHeight="1">
      <c r="A230" s="62"/>
      <c r="B230" s="22"/>
      <c r="C230" s="114"/>
      <c r="D230" s="114"/>
      <c r="E230" s="225"/>
      <c r="F230" s="114"/>
      <c r="G230" s="114"/>
      <c r="H230" s="214"/>
      <c r="I230" s="11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8"/>
      <c r="V230" s="1"/>
      <c r="W230" s="1"/>
      <c r="X230" s="1"/>
      <c r="Y230" s="1"/>
      <c r="Z230" s="1"/>
      <c r="AA230" s="1"/>
      <c r="AB230" s="1"/>
      <c r="AC230" s="1"/>
      <c r="AD230" s="1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</row>
    <row r="231" spans="1:46" ht="15.75" customHeight="1">
      <c r="A231" s="62"/>
      <c r="B231" s="22"/>
      <c r="C231" s="114"/>
      <c r="D231" s="114"/>
      <c r="E231" s="225"/>
      <c r="F231" s="114"/>
      <c r="G231" s="114"/>
      <c r="H231" s="214"/>
      <c r="I231" s="11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8"/>
      <c r="V231" s="1"/>
      <c r="W231" s="1"/>
      <c r="X231" s="1"/>
      <c r="Y231" s="1"/>
      <c r="Z231" s="1"/>
      <c r="AA231" s="1"/>
      <c r="AB231" s="1"/>
      <c r="AC231" s="1"/>
      <c r="AD231" s="1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</row>
    <row r="232" spans="1:46" ht="15.75" customHeight="1">
      <c r="A232" s="62"/>
      <c r="B232" s="22"/>
      <c r="C232" s="114"/>
      <c r="D232" s="114"/>
      <c r="E232" s="225"/>
      <c r="F232" s="114"/>
      <c r="G232" s="114"/>
      <c r="H232" s="214"/>
      <c r="I232" s="11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8"/>
      <c r="V232" s="1"/>
      <c r="W232" s="1"/>
      <c r="X232" s="1"/>
      <c r="Y232" s="1"/>
      <c r="Z232" s="1"/>
      <c r="AA232" s="1"/>
      <c r="AB232" s="1"/>
      <c r="AC232" s="1"/>
      <c r="AD232" s="1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</row>
    <row r="233" spans="1:46" ht="15.75" customHeight="1">
      <c r="A233" s="62"/>
      <c r="B233" s="22"/>
      <c r="C233" s="114"/>
      <c r="D233" s="114"/>
      <c r="E233" s="225"/>
      <c r="F233" s="114"/>
      <c r="G233" s="114"/>
      <c r="H233" s="214"/>
      <c r="I233" s="11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8"/>
      <c r="V233" s="1"/>
      <c r="W233" s="1"/>
      <c r="X233" s="1"/>
      <c r="Y233" s="1"/>
      <c r="Z233" s="1"/>
      <c r="AA233" s="1"/>
      <c r="AB233" s="1"/>
      <c r="AC233" s="1"/>
      <c r="AD233" s="1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</row>
    <row r="234" spans="1:46" ht="15.75" customHeight="1">
      <c r="A234" s="62"/>
      <c r="B234" s="22"/>
      <c r="C234" s="114"/>
      <c r="D234" s="114"/>
      <c r="E234" s="225"/>
      <c r="F234" s="114"/>
      <c r="G234" s="114"/>
      <c r="H234" s="214"/>
      <c r="I234" s="11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8"/>
      <c r="V234" s="1"/>
      <c r="W234" s="1"/>
      <c r="X234" s="1"/>
      <c r="Y234" s="1"/>
      <c r="Z234" s="1"/>
      <c r="AA234" s="1"/>
      <c r="AB234" s="1"/>
      <c r="AC234" s="1"/>
      <c r="AD234" s="1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</row>
    <row r="235" spans="1:46" ht="15.75" customHeight="1">
      <c r="A235" s="62"/>
      <c r="B235" s="22"/>
      <c r="C235" s="114"/>
      <c r="D235" s="114"/>
      <c r="E235" s="225"/>
      <c r="F235" s="114"/>
      <c r="G235" s="114"/>
      <c r="H235" s="214"/>
      <c r="I235" s="11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8"/>
      <c r="V235" s="1"/>
      <c r="W235" s="1"/>
      <c r="X235" s="1"/>
      <c r="Y235" s="1"/>
      <c r="Z235" s="1"/>
      <c r="AA235" s="1"/>
      <c r="AB235" s="1"/>
      <c r="AC235" s="1"/>
      <c r="AD235" s="1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</row>
    <row r="236" spans="1:46" ht="15.75" customHeight="1">
      <c r="A236" s="62"/>
      <c r="B236" s="22"/>
      <c r="C236" s="114"/>
      <c r="D236" s="114"/>
      <c r="E236" s="225"/>
      <c r="F236" s="114"/>
      <c r="G236" s="114"/>
      <c r="H236" s="214"/>
      <c r="I236" s="11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8"/>
      <c r="V236" s="1"/>
      <c r="W236" s="1"/>
      <c r="X236" s="1"/>
      <c r="Y236" s="1"/>
      <c r="Z236" s="1"/>
      <c r="AA236" s="1"/>
      <c r="AB236" s="1"/>
      <c r="AC236" s="1"/>
      <c r="AD236" s="1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</row>
    <row r="237" spans="1:46" ht="15.75" customHeight="1">
      <c r="A237" s="62"/>
      <c r="B237" s="22"/>
      <c r="C237" s="114"/>
      <c r="D237" s="114"/>
      <c r="E237" s="225"/>
      <c r="F237" s="114"/>
      <c r="G237" s="114"/>
      <c r="H237" s="214"/>
      <c r="I237" s="11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8"/>
      <c r="V237" s="1"/>
      <c r="W237" s="1"/>
      <c r="X237" s="1"/>
      <c r="Y237" s="1"/>
      <c r="Z237" s="1"/>
      <c r="AA237" s="1"/>
      <c r="AB237" s="1"/>
      <c r="AC237" s="1"/>
      <c r="AD237" s="1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</row>
    <row r="238" spans="1:46" ht="15.75" customHeight="1">
      <c r="A238" s="62"/>
      <c r="B238" s="22"/>
      <c r="C238" s="114"/>
      <c r="D238" s="114"/>
      <c r="E238" s="225"/>
      <c r="F238" s="114"/>
      <c r="G238" s="114"/>
      <c r="H238" s="214"/>
      <c r="I238" s="11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8"/>
      <c r="V238" s="1"/>
      <c r="W238" s="1"/>
      <c r="X238" s="1"/>
      <c r="Y238" s="1"/>
      <c r="Z238" s="1"/>
      <c r="AA238" s="1"/>
      <c r="AB238" s="1"/>
      <c r="AC238" s="1"/>
      <c r="AD238" s="1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</row>
    <row r="239" spans="1:46" ht="15.75" customHeight="1">
      <c r="A239" s="62"/>
      <c r="B239" s="22"/>
      <c r="C239" s="114"/>
      <c r="D239" s="114"/>
      <c r="E239" s="225"/>
      <c r="F239" s="114"/>
      <c r="G239" s="114"/>
      <c r="H239" s="214"/>
      <c r="I239" s="11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8"/>
      <c r="V239" s="1"/>
      <c r="W239" s="1"/>
      <c r="X239" s="1"/>
      <c r="Y239" s="1"/>
      <c r="Z239" s="1"/>
      <c r="AA239" s="1"/>
      <c r="AB239" s="1"/>
      <c r="AC239" s="1"/>
      <c r="AD239" s="1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</row>
    <row r="240" spans="1:46" ht="15.75" customHeight="1">
      <c r="A240" s="62"/>
      <c r="B240" s="22"/>
      <c r="C240" s="114"/>
      <c r="D240" s="114"/>
      <c r="E240" s="225"/>
      <c r="F240" s="114"/>
      <c r="G240" s="114"/>
      <c r="H240" s="214"/>
      <c r="I240" s="11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8"/>
      <c r="V240" s="1"/>
      <c r="W240" s="1"/>
      <c r="X240" s="1"/>
      <c r="Y240" s="1"/>
      <c r="Z240" s="1"/>
      <c r="AA240" s="1"/>
      <c r="AB240" s="1"/>
      <c r="AC240" s="1"/>
      <c r="AD240" s="1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</row>
    <row r="241" spans="1:46" ht="15.75" customHeight="1">
      <c r="A241" s="62"/>
      <c r="B241" s="22"/>
      <c r="C241" s="114"/>
      <c r="D241" s="114"/>
      <c r="E241" s="225"/>
      <c r="F241" s="114"/>
      <c r="G241" s="114"/>
      <c r="H241" s="214"/>
      <c r="I241" s="11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8"/>
      <c r="V241" s="1"/>
      <c r="W241" s="1"/>
      <c r="X241" s="1"/>
      <c r="Y241" s="1"/>
      <c r="Z241" s="1"/>
      <c r="AA241" s="1"/>
      <c r="AB241" s="1"/>
      <c r="AC241" s="1"/>
      <c r="AD241" s="1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</row>
    <row r="242" spans="1:46" ht="15.75" customHeight="1">
      <c r="A242" s="62"/>
      <c r="B242" s="22"/>
      <c r="C242" s="114"/>
      <c r="D242" s="114"/>
      <c r="E242" s="225"/>
      <c r="F242" s="114"/>
      <c r="G242" s="114"/>
      <c r="H242" s="214"/>
      <c r="I242" s="11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8"/>
      <c r="V242" s="1"/>
      <c r="W242" s="1"/>
      <c r="X242" s="1"/>
      <c r="Y242" s="1"/>
      <c r="Z242" s="1"/>
      <c r="AA242" s="1"/>
      <c r="AB242" s="1"/>
      <c r="AC242" s="1"/>
      <c r="AD242" s="1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</row>
    <row r="243" spans="1:46" ht="15.75" customHeight="1">
      <c r="A243" s="62"/>
      <c r="B243" s="22"/>
      <c r="C243" s="114"/>
      <c r="D243" s="114"/>
      <c r="E243" s="225"/>
      <c r="F243" s="114"/>
      <c r="G243" s="114"/>
      <c r="H243" s="214"/>
      <c r="I243" s="11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8"/>
      <c r="V243" s="1"/>
      <c r="W243" s="1"/>
      <c r="X243" s="1"/>
      <c r="Y243" s="1"/>
      <c r="Z243" s="1"/>
      <c r="AA243" s="1"/>
      <c r="AB243" s="1"/>
      <c r="AC243" s="1"/>
      <c r="AD243" s="1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</row>
    <row r="244" spans="1:46" ht="15.75" customHeight="1">
      <c r="A244" s="62"/>
      <c r="B244" s="22"/>
      <c r="C244" s="114"/>
      <c r="D244" s="114"/>
      <c r="E244" s="225"/>
      <c r="F244" s="114"/>
      <c r="G244" s="114"/>
      <c r="H244" s="214"/>
      <c r="I244" s="11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8"/>
      <c r="V244" s="1"/>
      <c r="W244" s="1"/>
      <c r="X244" s="1"/>
      <c r="Y244" s="1"/>
      <c r="Z244" s="1"/>
      <c r="AA244" s="1"/>
      <c r="AB244" s="1"/>
      <c r="AC244" s="1"/>
      <c r="AD244" s="1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</row>
    <row r="245" spans="1:46" ht="15.75" customHeight="1">
      <c r="A245" s="62"/>
      <c r="B245" s="22"/>
      <c r="C245" s="114"/>
      <c r="D245" s="114"/>
      <c r="E245" s="225"/>
      <c r="F245" s="114"/>
      <c r="G245" s="114"/>
      <c r="H245" s="214"/>
      <c r="I245" s="11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8"/>
      <c r="V245" s="1"/>
      <c r="W245" s="1"/>
      <c r="X245" s="1"/>
      <c r="Y245" s="1"/>
      <c r="Z245" s="1"/>
      <c r="AA245" s="1"/>
      <c r="AB245" s="1"/>
      <c r="AC245" s="1"/>
      <c r="AD245" s="1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</row>
    <row r="246" spans="1:46" ht="15.75" customHeight="1">
      <c r="A246" s="62"/>
      <c r="B246" s="22"/>
      <c r="C246" s="114"/>
      <c r="D246" s="114"/>
      <c r="E246" s="225"/>
      <c r="F246" s="114"/>
      <c r="G246" s="114"/>
      <c r="H246" s="214"/>
      <c r="I246" s="11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8"/>
      <c r="V246" s="1"/>
      <c r="W246" s="1"/>
      <c r="X246" s="1"/>
      <c r="Y246" s="1"/>
      <c r="Z246" s="1"/>
      <c r="AA246" s="1"/>
      <c r="AB246" s="1"/>
      <c r="AC246" s="1"/>
      <c r="AD246" s="1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</row>
    <row r="247" spans="1:46" ht="15.75" customHeight="1">
      <c r="A247" s="62"/>
      <c r="B247" s="22"/>
      <c r="C247" s="114"/>
      <c r="D247" s="114"/>
      <c r="E247" s="225"/>
      <c r="F247" s="114"/>
      <c r="G247" s="114"/>
      <c r="H247" s="214"/>
      <c r="I247" s="11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8"/>
      <c r="V247" s="1"/>
      <c r="W247" s="1"/>
      <c r="X247" s="1"/>
      <c r="Y247" s="1"/>
      <c r="Z247" s="1"/>
      <c r="AA247" s="1"/>
      <c r="AB247" s="1"/>
      <c r="AC247" s="1"/>
      <c r="AD247" s="1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</row>
    <row r="248" spans="1:46" ht="15.75" customHeight="1">
      <c r="A248" s="62"/>
      <c r="B248" s="22"/>
      <c r="C248" s="114"/>
      <c r="D248" s="114"/>
      <c r="E248" s="225"/>
      <c r="F248" s="114"/>
      <c r="G248" s="114"/>
      <c r="H248" s="214"/>
      <c r="I248" s="11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8"/>
      <c r="V248" s="1"/>
      <c r="W248" s="1"/>
      <c r="X248" s="1"/>
      <c r="Y248" s="1"/>
      <c r="Z248" s="1"/>
      <c r="AA248" s="1"/>
      <c r="AB248" s="1"/>
      <c r="AC248" s="1"/>
      <c r="AD248" s="1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</row>
    <row r="249" spans="1:46" ht="15.75" customHeight="1">
      <c r="A249" s="62"/>
      <c r="B249" s="22"/>
      <c r="C249" s="114"/>
      <c r="D249" s="114"/>
      <c r="E249" s="225"/>
      <c r="F249" s="114"/>
      <c r="G249" s="114"/>
      <c r="H249" s="214"/>
      <c r="I249" s="11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8"/>
      <c r="V249" s="1"/>
      <c r="W249" s="1"/>
      <c r="X249" s="1"/>
      <c r="Y249" s="1"/>
      <c r="Z249" s="1"/>
      <c r="AA249" s="1"/>
      <c r="AB249" s="1"/>
      <c r="AC249" s="1"/>
      <c r="AD249" s="1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</row>
    <row r="250" spans="1:46" ht="15.75" customHeight="1">
      <c r="A250" s="62"/>
      <c r="B250" s="22"/>
      <c r="C250" s="114"/>
      <c r="D250" s="114"/>
      <c r="E250" s="225"/>
      <c r="F250" s="114"/>
      <c r="G250" s="114"/>
      <c r="H250" s="214"/>
      <c r="I250" s="11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8"/>
      <c r="V250" s="1"/>
      <c r="W250" s="1"/>
      <c r="X250" s="1"/>
      <c r="Y250" s="1"/>
      <c r="Z250" s="1"/>
      <c r="AA250" s="1"/>
      <c r="AB250" s="1"/>
      <c r="AC250" s="1"/>
      <c r="AD250" s="1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</row>
    <row r="251" spans="1:46" ht="15.75" customHeight="1">
      <c r="A251" s="62"/>
      <c r="B251" s="22"/>
      <c r="C251" s="114"/>
      <c r="D251" s="114"/>
      <c r="E251" s="225"/>
      <c r="F251" s="114"/>
      <c r="G251" s="114"/>
      <c r="H251" s="214"/>
      <c r="I251" s="11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8"/>
      <c r="V251" s="1"/>
      <c r="W251" s="1"/>
      <c r="X251" s="1"/>
      <c r="Y251" s="1"/>
      <c r="Z251" s="1"/>
      <c r="AA251" s="1"/>
      <c r="AB251" s="1"/>
      <c r="AC251" s="1"/>
      <c r="AD251" s="1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</row>
    <row r="252" spans="1:46" ht="15.75" customHeight="1">
      <c r="A252" s="62"/>
      <c r="B252" s="22"/>
      <c r="C252" s="114"/>
      <c r="D252" s="114"/>
      <c r="E252" s="225"/>
      <c r="F252" s="114"/>
      <c r="G252" s="114"/>
      <c r="H252" s="214"/>
      <c r="I252" s="11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8"/>
      <c r="V252" s="1"/>
      <c r="W252" s="1"/>
      <c r="X252" s="1"/>
      <c r="Y252" s="1"/>
      <c r="Z252" s="1"/>
      <c r="AA252" s="1"/>
      <c r="AB252" s="1"/>
      <c r="AC252" s="1"/>
      <c r="AD252" s="1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</row>
    <row r="253" spans="1:46" ht="15.75" customHeight="1">
      <c r="A253" s="62"/>
      <c r="B253" s="22"/>
      <c r="C253" s="114"/>
      <c r="D253" s="114"/>
      <c r="E253" s="225"/>
      <c r="F253" s="114"/>
      <c r="G253" s="114"/>
      <c r="H253" s="214"/>
      <c r="I253" s="11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8"/>
      <c r="V253" s="1"/>
      <c r="W253" s="1"/>
      <c r="X253" s="1"/>
      <c r="Y253" s="1"/>
      <c r="Z253" s="1"/>
      <c r="AA253" s="1"/>
      <c r="AB253" s="1"/>
      <c r="AC253" s="1"/>
      <c r="AD253" s="1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</row>
    <row r="254" spans="1:46" ht="15.75" customHeight="1">
      <c r="A254" s="62"/>
      <c r="B254" s="22"/>
      <c r="C254" s="114"/>
      <c r="D254" s="114"/>
      <c r="E254" s="225"/>
      <c r="F254" s="114"/>
      <c r="G254" s="114"/>
      <c r="H254" s="214"/>
      <c r="I254" s="11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8"/>
      <c r="V254" s="1"/>
      <c r="W254" s="1"/>
      <c r="X254" s="1"/>
      <c r="Y254" s="1"/>
      <c r="Z254" s="1"/>
      <c r="AA254" s="1"/>
      <c r="AB254" s="1"/>
      <c r="AC254" s="1"/>
      <c r="AD254" s="1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</row>
    <row r="255" spans="1:46" ht="15.75" customHeight="1">
      <c r="A255" s="62"/>
      <c r="B255" s="22"/>
      <c r="C255" s="114"/>
      <c r="D255" s="114"/>
      <c r="E255" s="225"/>
      <c r="F255" s="114"/>
      <c r="G255" s="114"/>
      <c r="H255" s="214"/>
      <c r="I255" s="11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8"/>
      <c r="V255" s="1"/>
      <c r="W255" s="1"/>
      <c r="X255" s="1"/>
      <c r="Y255" s="1"/>
      <c r="Z255" s="1"/>
      <c r="AA255" s="1"/>
      <c r="AB255" s="1"/>
      <c r="AC255" s="1"/>
      <c r="AD255" s="1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</row>
    <row r="256" spans="1:46" ht="15.75" customHeight="1">
      <c r="A256" s="62"/>
      <c r="B256" s="22"/>
      <c r="C256" s="114"/>
      <c r="D256" s="114"/>
      <c r="E256" s="225"/>
      <c r="F256" s="114"/>
      <c r="G256" s="114"/>
      <c r="H256" s="214"/>
      <c r="I256" s="11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8"/>
      <c r="V256" s="1"/>
      <c r="W256" s="1"/>
      <c r="X256" s="1"/>
      <c r="Y256" s="1"/>
      <c r="Z256" s="1"/>
      <c r="AA256" s="1"/>
      <c r="AB256" s="1"/>
      <c r="AC256" s="1"/>
      <c r="AD256" s="1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72"/>
      <c r="AR256" s="72"/>
      <c r="AS256" s="72"/>
      <c r="AT256" s="72"/>
    </row>
    <row r="257" spans="1:46" ht="15.75" customHeight="1">
      <c r="A257" s="62"/>
      <c r="B257" s="22"/>
      <c r="C257" s="114"/>
      <c r="D257" s="114"/>
      <c r="E257" s="225"/>
      <c r="F257" s="114"/>
      <c r="G257" s="114"/>
      <c r="H257" s="214"/>
      <c r="I257" s="11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8"/>
      <c r="V257" s="1"/>
      <c r="W257" s="1"/>
      <c r="X257" s="1"/>
      <c r="Y257" s="1"/>
      <c r="Z257" s="1"/>
      <c r="AA257" s="1"/>
      <c r="AB257" s="1"/>
      <c r="AC257" s="1"/>
      <c r="AD257" s="1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</row>
    <row r="258" spans="1:46" ht="15.75" customHeight="1">
      <c r="A258" s="62"/>
      <c r="B258" s="22"/>
      <c r="C258" s="114"/>
      <c r="D258" s="114"/>
      <c r="E258" s="225"/>
      <c r="F258" s="114"/>
      <c r="G258" s="114"/>
      <c r="H258" s="214"/>
      <c r="I258" s="11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8"/>
      <c r="V258" s="1"/>
      <c r="W258" s="1"/>
      <c r="X258" s="1"/>
      <c r="Y258" s="1"/>
      <c r="Z258" s="1"/>
      <c r="AA258" s="1"/>
      <c r="AB258" s="1"/>
      <c r="AC258" s="1"/>
      <c r="AD258" s="1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</row>
    <row r="259" spans="1:46" ht="15.75" customHeight="1">
      <c r="A259" s="62"/>
      <c r="B259" s="22"/>
      <c r="C259" s="114"/>
      <c r="D259" s="114"/>
      <c r="E259" s="225"/>
      <c r="F259" s="114"/>
      <c r="G259" s="114"/>
      <c r="H259" s="214"/>
      <c r="I259" s="11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8"/>
      <c r="V259" s="1"/>
      <c r="W259" s="1"/>
      <c r="X259" s="1"/>
      <c r="Y259" s="1"/>
      <c r="Z259" s="1"/>
      <c r="AA259" s="1"/>
      <c r="AB259" s="1"/>
      <c r="AC259" s="1"/>
      <c r="AD259" s="1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</row>
    <row r="260" spans="1:46" ht="15.75" customHeight="1">
      <c r="A260" s="62"/>
      <c r="B260" s="22"/>
      <c r="C260" s="114"/>
      <c r="D260" s="114"/>
      <c r="E260" s="225"/>
      <c r="F260" s="114"/>
      <c r="G260" s="114"/>
      <c r="H260" s="214"/>
      <c r="I260" s="11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8"/>
      <c r="V260" s="1"/>
      <c r="W260" s="1"/>
      <c r="X260" s="1"/>
      <c r="Y260" s="1"/>
      <c r="Z260" s="1"/>
      <c r="AA260" s="1"/>
      <c r="AB260" s="1"/>
      <c r="AC260" s="1"/>
      <c r="AD260" s="1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</row>
    <row r="261" spans="1:46" ht="15.75" customHeight="1">
      <c r="A261" s="62"/>
      <c r="B261" s="22"/>
      <c r="C261" s="114"/>
      <c r="D261" s="114"/>
      <c r="E261" s="225"/>
      <c r="F261" s="114"/>
      <c r="G261" s="114"/>
      <c r="H261" s="214"/>
      <c r="I261" s="11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8"/>
      <c r="V261" s="1"/>
      <c r="W261" s="1"/>
      <c r="X261" s="1"/>
      <c r="Y261" s="1"/>
      <c r="Z261" s="1"/>
      <c r="AA261" s="1"/>
      <c r="AB261" s="1"/>
      <c r="AC261" s="1"/>
      <c r="AD261" s="1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</row>
    <row r="262" spans="1:46" ht="15.75" customHeight="1">
      <c r="A262" s="62"/>
      <c r="B262" s="22"/>
      <c r="C262" s="114"/>
      <c r="D262" s="114"/>
      <c r="E262" s="225"/>
      <c r="F262" s="114"/>
      <c r="G262" s="114"/>
      <c r="H262" s="214"/>
      <c r="I262" s="11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8"/>
      <c r="V262" s="1"/>
      <c r="W262" s="1"/>
      <c r="X262" s="1"/>
      <c r="Y262" s="1"/>
      <c r="Z262" s="1"/>
      <c r="AA262" s="1"/>
      <c r="AB262" s="1"/>
      <c r="AC262" s="1"/>
      <c r="AD262" s="1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</row>
    <row r="263" spans="1:46" ht="15.75" customHeight="1">
      <c r="A263" s="62"/>
      <c r="B263" s="22"/>
      <c r="C263" s="114"/>
      <c r="D263" s="114"/>
      <c r="E263" s="225"/>
      <c r="F263" s="114"/>
      <c r="G263" s="114"/>
      <c r="H263" s="214"/>
      <c r="I263" s="11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8"/>
      <c r="V263" s="1"/>
      <c r="W263" s="1"/>
      <c r="X263" s="1"/>
      <c r="Y263" s="1"/>
      <c r="Z263" s="1"/>
      <c r="AA263" s="1"/>
      <c r="AB263" s="1"/>
      <c r="AC263" s="1"/>
      <c r="AD263" s="1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</row>
    <row r="264" spans="1:46" ht="15.75" customHeight="1">
      <c r="A264" s="62"/>
      <c r="B264" s="22"/>
      <c r="C264" s="114"/>
      <c r="D264" s="114"/>
      <c r="E264" s="225"/>
      <c r="F264" s="114"/>
      <c r="G264" s="114"/>
      <c r="H264" s="214"/>
      <c r="I264" s="11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8"/>
      <c r="V264" s="1"/>
      <c r="W264" s="1"/>
      <c r="X264" s="1"/>
      <c r="Y264" s="1"/>
      <c r="Z264" s="1"/>
      <c r="AA264" s="1"/>
      <c r="AB264" s="1"/>
      <c r="AC264" s="1"/>
      <c r="AD264" s="1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</row>
    <row r="265" spans="1:46" ht="15.75" customHeight="1">
      <c r="A265" s="62"/>
      <c r="B265" s="22"/>
      <c r="C265" s="114"/>
      <c r="D265" s="114"/>
      <c r="E265" s="225"/>
      <c r="F265" s="114"/>
      <c r="G265" s="114"/>
      <c r="H265" s="214"/>
      <c r="I265" s="11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8"/>
      <c r="V265" s="1"/>
      <c r="W265" s="1"/>
      <c r="X265" s="1"/>
      <c r="Y265" s="1"/>
      <c r="Z265" s="1"/>
      <c r="AA265" s="1"/>
      <c r="AB265" s="1"/>
      <c r="AC265" s="1"/>
      <c r="AD265" s="1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</row>
    <row r="266" spans="1:46" ht="15.75" customHeight="1">
      <c r="A266" s="62"/>
      <c r="B266" s="22"/>
      <c r="C266" s="114"/>
      <c r="D266" s="114"/>
      <c r="E266" s="225"/>
      <c r="F266" s="114"/>
      <c r="G266" s="114"/>
      <c r="H266" s="214"/>
      <c r="I266" s="11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8"/>
      <c r="V266" s="1"/>
      <c r="W266" s="1"/>
      <c r="X266" s="1"/>
      <c r="Y266" s="1"/>
      <c r="Z266" s="1"/>
      <c r="AA266" s="1"/>
      <c r="AB266" s="1"/>
      <c r="AC266" s="1"/>
      <c r="AD266" s="1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</row>
    <row r="267" spans="1:46" ht="15.75" customHeight="1">
      <c r="A267" s="62"/>
      <c r="B267" s="22"/>
      <c r="C267" s="114"/>
      <c r="D267" s="114"/>
      <c r="E267" s="225"/>
      <c r="F267" s="114"/>
      <c r="G267" s="114"/>
      <c r="H267" s="214"/>
      <c r="I267" s="11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8"/>
      <c r="V267" s="1"/>
      <c r="W267" s="1"/>
      <c r="X267" s="1"/>
      <c r="Y267" s="1"/>
      <c r="Z267" s="1"/>
      <c r="AA267" s="1"/>
      <c r="AB267" s="1"/>
      <c r="AC267" s="1"/>
      <c r="AD267" s="1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</row>
    <row r="268" spans="1:46" ht="15.75" customHeight="1">
      <c r="A268" s="62"/>
      <c r="B268" s="22"/>
      <c r="C268" s="114"/>
      <c r="D268" s="114"/>
      <c r="E268" s="225"/>
      <c r="F268" s="114"/>
      <c r="G268" s="114"/>
      <c r="H268" s="214"/>
      <c r="I268" s="11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8"/>
      <c r="V268" s="1"/>
      <c r="W268" s="1"/>
      <c r="X268" s="1"/>
      <c r="Y268" s="1"/>
      <c r="Z268" s="1"/>
      <c r="AA268" s="1"/>
      <c r="AB268" s="1"/>
      <c r="AC268" s="1"/>
      <c r="AD268" s="1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72"/>
      <c r="AQ268" s="72"/>
      <c r="AR268" s="72"/>
      <c r="AS268" s="72"/>
      <c r="AT268" s="72"/>
    </row>
    <row r="269" spans="1:46" ht="15.75" customHeight="1">
      <c r="A269" s="62"/>
      <c r="B269" s="22"/>
      <c r="C269" s="114"/>
      <c r="D269" s="114"/>
      <c r="E269" s="225"/>
      <c r="F269" s="114"/>
      <c r="G269" s="114"/>
      <c r="H269" s="214"/>
      <c r="I269" s="11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8"/>
      <c r="V269" s="1"/>
      <c r="W269" s="1"/>
      <c r="X269" s="1"/>
      <c r="Y269" s="1"/>
      <c r="Z269" s="1"/>
      <c r="AA269" s="1"/>
      <c r="AB269" s="1"/>
      <c r="AC269" s="1"/>
      <c r="AD269" s="1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</row>
    <row r="270" spans="1:46" ht="15.75" customHeight="1">
      <c r="A270" s="62"/>
      <c r="B270" s="22"/>
      <c r="C270" s="114"/>
      <c r="D270" s="114"/>
      <c r="E270" s="225"/>
      <c r="F270" s="114"/>
      <c r="G270" s="114"/>
      <c r="H270" s="214"/>
      <c r="I270" s="11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8"/>
      <c r="V270" s="1"/>
      <c r="W270" s="1"/>
      <c r="X270" s="1"/>
      <c r="Y270" s="1"/>
      <c r="Z270" s="1"/>
      <c r="AA270" s="1"/>
      <c r="AB270" s="1"/>
      <c r="AC270" s="1"/>
      <c r="AD270" s="1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</row>
    <row r="271" spans="1:46" ht="15.75" customHeight="1">
      <c r="A271" s="62"/>
      <c r="B271" s="22"/>
      <c r="C271" s="114"/>
      <c r="D271" s="114"/>
      <c r="E271" s="225"/>
      <c r="F271" s="114"/>
      <c r="G271" s="114"/>
      <c r="H271" s="214"/>
      <c r="I271" s="11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8"/>
      <c r="V271" s="1"/>
      <c r="W271" s="1"/>
      <c r="X271" s="1"/>
      <c r="Y271" s="1"/>
      <c r="Z271" s="1"/>
      <c r="AA271" s="1"/>
      <c r="AB271" s="1"/>
      <c r="AC271" s="1"/>
      <c r="AD271" s="1"/>
      <c r="AE271" s="72"/>
      <c r="AF271" s="72"/>
      <c r="AG271" s="72"/>
      <c r="AH271" s="72"/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</row>
    <row r="272" spans="1:46" ht="15.75" customHeight="1">
      <c r="A272" s="62"/>
      <c r="B272" s="22"/>
      <c r="C272" s="114"/>
      <c r="D272" s="114"/>
      <c r="E272" s="225"/>
      <c r="F272" s="114"/>
      <c r="G272" s="114"/>
      <c r="H272" s="214"/>
      <c r="I272" s="11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8"/>
      <c r="V272" s="1"/>
      <c r="W272" s="1"/>
      <c r="X272" s="1"/>
      <c r="Y272" s="1"/>
      <c r="Z272" s="1"/>
      <c r="AA272" s="1"/>
      <c r="AB272" s="1"/>
      <c r="AC272" s="1"/>
      <c r="AD272" s="1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</row>
    <row r="273" spans="1:46" ht="15.75" customHeight="1">
      <c r="A273" s="62"/>
      <c r="B273" s="22"/>
      <c r="C273" s="114"/>
      <c r="D273" s="114"/>
      <c r="E273" s="225"/>
      <c r="F273" s="114"/>
      <c r="G273" s="114"/>
      <c r="H273" s="214"/>
      <c r="I273" s="11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8"/>
      <c r="V273" s="1"/>
      <c r="W273" s="1"/>
      <c r="X273" s="1"/>
      <c r="Y273" s="1"/>
      <c r="Z273" s="1"/>
      <c r="AA273" s="1"/>
      <c r="AB273" s="1"/>
      <c r="AC273" s="1"/>
      <c r="AD273" s="1"/>
      <c r="AE273" s="72"/>
      <c r="AF273" s="72"/>
      <c r="AG273" s="72"/>
      <c r="AH273" s="72"/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</row>
    <row r="274" spans="1:46" ht="15.75" customHeight="1">
      <c r="A274" s="62"/>
      <c r="B274" s="22"/>
      <c r="C274" s="114"/>
      <c r="D274" s="114"/>
      <c r="E274" s="225"/>
      <c r="F274" s="114"/>
      <c r="G274" s="114"/>
      <c r="H274" s="214"/>
      <c r="I274" s="11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8"/>
      <c r="V274" s="1"/>
      <c r="W274" s="1"/>
      <c r="X274" s="1"/>
      <c r="Y274" s="1"/>
      <c r="Z274" s="1"/>
      <c r="AA274" s="1"/>
      <c r="AB274" s="1"/>
      <c r="AC274" s="1"/>
      <c r="AD274" s="1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</row>
    <row r="275" spans="1:46" ht="15.75" customHeight="1">
      <c r="A275" s="62"/>
      <c r="B275" s="22"/>
      <c r="C275" s="114"/>
      <c r="D275" s="114"/>
      <c r="E275" s="225"/>
      <c r="F275" s="114"/>
      <c r="G275" s="114"/>
      <c r="H275" s="214"/>
      <c r="I275" s="11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8"/>
      <c r="V275" s="1"/>
      <c r="W275" s="1"/>
      <c r="X275" s="1"/>
      <c r="Y275" s="1"/>
      <c r="Z275" s="1"/>
      <c r="AA275" s="1"/>
      <c r="AB275" s="1"/>
      <c r="AC275" s="1"/>
      <c r="AD275" s="1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</row>
    <row r="276" spans="1:46" ht="15.75" customHeight="1">
      <c r="A276" s="62"/>
      <c r="B276" s="22"/>
      <c r="C276" s="114"/>
      <c r="D276" s="114"/>
      <c r="E276" s="225"/>
      <c r="F276" s="114"/>
      <c r="G276" s="114"/>
      <c r="H276" s="214"/>
      <c r="I276" s="11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8"/>
      <c r="V276" s="1"/>
      <c r="W276" s="1"/>
      <c r="X276" s="1"/>
      <c r="Y276" s="1"/>
      <c r="Z276" s="1"/>
      <c r="AA276" s="1"/>
      <c r="AB276" s="1"/>
      <c r="AC276" s="1"/>
      <c r="AD276" s="1"/>
      <c r="AE276" s="72"/>
      <c r="AF276" s="72"/>
      <c r="AG276" s="72"/>
      <c r="AH276" s="72"/>
      <c r="AI276" s="72"/>
      <c r="AJ276" s="72"/>
      <c r="AK276" s="72"/>
      <c r="AL276" s="72"/>
      <c r="AM276" s="72"/>
      <c r="AN276" s="72"/>
      <c r="AO276" s="72"/>
      <c r="AP276" s="72"/>
      <c r="AQ276" s="72"/>
      <c r="AR276" s="72"/>
      <c r="AS276" s="72"/>
      <c r="AT276" s="72"/>
    </row>
    <row r="277" spans="1:46" ht="15.75" customHeight="1">
      <c r="A277" s="62"/>
      <c r="B277" s="22"/>
      <c r="C277" s="114"/>
      <c r="D277" s="114"/>
      <c r="E277" s="225"/>
      <c r="F277" s="114"/>
      <c r="G277" s="114"/>
      <c r="H277" s="214"/>
      <c r="I277" s="11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8"/>
      <c r="V277" s="1"/>
      <c r="W277" s="1"/>
      <c r="X277" s="1"/>
      <c r="Y277" s="1"/>
      <c r="Z277" s="1"/>
      <c r="AA277" s="1"/>
      <c r="AB277" s="1"/>
      <c r="AC277" s="1"/>
      <c r="AD277" s="1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72"/>
      <c r="AQ277" s="72"/>
      <c r="AR277" s="72"/>
      <c r="AS277" s="72"/>
      <c r="AT277" s="72"/>
    </row>
    <row r="278" spans="1:46" ht="15.75" customHeight="1">
      <c r="A278" s="62"/>
      <c r="B278" s="22"/>
      <c r="C278" s="114"/>
      <c r="D278" s="114"/>
      <c r="E278" s="225"/>
      <c r="F278" s="114"/>
      <c r="G278" s="114"/>
      <c r="H278" s="214"/>
      <c r="I278" s="11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8"/>
      <c r="V278" s="1"/>
      <c r="W278" s="1"/>
      <c r="X278" s="1"/>
      <c r="Y278" s="1"/>
      <c r="Z278" s="1"/>
      <c r="AA278" s="1"/>
      <c r="AB278" s="1"/>
      <c r="AC278" s="1"/>
      <c r="AD278" s="1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</row>
    <row r="279" spans="1:46" ht="15.75" customHeight="1">
      <c r="A279" s="62"/>
      <c r="B279" s="22"/>
      <c r="C279" s="114"/>
      <c r="D279" s="114"/>
      <c r="E279" s="225"/>
      <c r="F279" s="114"/>
      <c r="G279" s="114"/>
      <c r="H279" s="214"/>
      <c r="I279" s="11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8"/>
      <c r="V279" s="1"/>
      <c r="W279" s="1"/>
      <c r="X279" s="1"/>
      <c r="Y279" s="1"/>
      <c r="Z279" s="1"/>
      <c r="AA279" s="1"/>
      <c r="AB279" s="1"/>
      <c r="AC279" s="1"/>
      <c r="AD279" s="1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</row>
    <row r="280" spans="1:46" ht="15.75" customHeight="1">
      <c r="A280" s="62"/>
      <c r="B280" s="22"/>
      <c r="C280" s="114"/>
      <c r="D280" s="114"/>
      <c r="E280" s="225"/>
      <c r="F280" s="114"/>
      <c r="G280" s="114"/>
      <c r="H280" s="214"/>
      <c r="I280" s="11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8"/>
      <c r="V280" s="1"/>
      <c r="W280" s="1"/>
      <c r="X280" s="1"/>
      <c r="Y280" s="1"/>
      <c r="Z280" s="1"/>
      <c r="AA280" s="1"/>
      <c r="AB280" s="1"/>
      <c r="AC280" s="1"/>
      <c r="AD280" s="1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72"/>
      <c r="AQ280" s="72"/>
      <c r="AR280" s="72"/>
      <c r="AS280" s="72"/>
      <c r="AT280" s="72"/>
    </row>
    <row r="281" spans="1:46" ht="15.75" customHeight="1">
      <c r="A281" s="62"/>
      <c r="B281" s="22"/>
      <c r="C281" s="114"/>
      <c r="D281" s="114"/>
      <c r="E281" s="225"/>
      <c r="F281" s="114"/>
      <c r="G281" s="114"/>
      <c r="H281" s="214"/>
      <c r="I281" s="11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8"/>
      <c r="V281" s="1"/>
      <c r="W281" s="1"/>
      <c r="X281" s="1"/>
      <c r="Y281" s="1"/>
      <c r="Z281" s="1"/>
      <c r="AA281" s="1"/>
      <c r="AB281" s="1"/>
      <c r="AC281" s="1"/>
      <c r="AD281" s="1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</row>
    <row r="282" spans="1:46" ht="15.75" customHeight="1">
      <c r="A282" s="62"/>
      <c r="B282" s="22"/>
      <c r="C282" s="114"/>
      <c r="D282" s="114"/>
      <c r="E282" s="225"/>
      <c r="F282" s="114"/>
      <c r="G282" s="114"/>
      <c r="H282" s="214"/>
      <c r="I282" s="11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8"/>
      <c r="V282" s="1"/>
      <c r="W282" s="1"/>
      <c r="X282" s="1"/>
      <c r="Y282" s="1"/>
      <c r="Z282" s="1"/>
      <c r="AA282" s="1"/>
      <c r="AB282" s="1"/>
      <c r="AC282" s="1"/>
      <c r="AD282" s="1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72"/>
      <c r="AQ282" s="72"/>
      <c r="AR282" s="72"/>
      <c r="AS282" s="72"/>
      <c r="AT282" s="72"/>
    </row>
    <row r="283" spans="1:46" ht="15.75" customHeight="1">
      <c r="A283" s="62"/>
      <c r="B283" s="22"/>
      <c r="C283" s="114"/>
      <c r="D283" s="114"/>
      <c r="E283" s="225"/>
      <c r="F283" s="114"/>
      <c r="G283" s="114"/>
      <c r="H283" s="214"/>
      <c r="I283" s="11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8"/>
      <c r="V283" s="1"/>
      <c r="W283" s="1"/>
      <c r="X283" s="1"/>
      <c r="Y283" s="1"/>
      <c r="Z283" s="1"/>
      <c r="AA283" s="1"/>
      <c r="AB283" s="1"/>
      <c r="AC283" s="1"/>
      <c r="AD283" s="1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</row>
    <row r="284" spans="1:46" ht="15.75" customHeight="1">
      <c r="A284" s="62"/>
      <c r="B284" s="22"/>
      <c r="C284" s="114"/>
      <c r="D284" s="114"/>
      <c r="E284" s="225"/>
      <c r="F284" s="114"/>
      <c r="G284" s="114"/>
      <c r="H284" s="214"/>
      <c r="I284" s="11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8"/>
      <c r="V284" s="1"/>
      <c r="W284" s="1"/>
      <c r="X284" s="1"/>
      <c r="Y284" s="1"/>
      <c r="Z284" s="1"/>
      <c r="AA284" s="1"/>
      <c r="AB284" s="1"/>
      <c r="AC284" s="1"/>
      <c r="AD284" s="1"/>
      <c r="AE284" s="72"/>
      <c r="AF284" s="72"/>
      <c r="AG284" s="72"/>
      <c r="AH284" s="72"/>
      <c r="AI284" s="72"/>
      <c r="AJ284" s="72"/>
      <c r="AK284" s="72"/>
      <c r="AL284" s="72"/>
      <c r="AM284" s="72"/>
      <c r="AN284" s="72"/>
      <c r="AO284" s="72"/>
      <c r="AP284" s="72"/>
      <c r="AQ284" s="72"/>
      <c r="AR284" s="72"/>
      <c r="AS284" s="72"/>
      <c r="AT284" s="72"/>
    </row>
    <row r="285" spans="1:46" ht="15.75" customHeight="1">
      <c r="A285" s="62"/>
      <c r="B285" s="22"/>
      <c r="C285" s="114"/>
      <c r="D285" s="114"/>
      <c r="E285" s="225"/>
      <c r="F285" s="114"/>
      <c r="G285" s="114"/>
      <c r="H285" s="214"/>
      <c r="I285" s="11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8"/>
      <c r="V285" s="1"/>
      <c r="W285" s="1"/>
      <c r="X285" s="1"/>
      <c r="Y285" s="1"/>
      <c r="Z285" s="1"/>
      <c r="AA285" s="1"/>
      <c r="AB285" s="1"/>
      <c r="AC285" s="1"/>
      <c r="AD285" s="1"/>
      <c r="AE285" s="72"/>
      <c r="AF285" s="72"/>
      <c r="AG285" s="72"/>
      <c r="AH285" s="72"/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2"/>
      <c r="AT285" s="72"/>
    </row>
    <row r="286" spans="1:46" ht="15.75" customHeight="1">
      <c r="A286" s="62"/>
      <c r="B286" s="22"/>
      <c r="C286" s="114"/>
      <c r="D286" s="114"/>
      <c r="E286" s="225"/>
      <c r="F286" s="114"/>
      <c r="G286" s="114"/>
      <c r="H286" s="214"/>
      <c r="I286" s="11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8"/>
      <c r="V286" s="1"/>
      <c r="W286" s="1"/>
      <c r="X286" s="1"/>
      <c r="Y286" s="1"/>
      <c r="Z286" s="1"/>
      <c r="AA286" s="1"/>
      <c r="AB286" s="1"/>
      <c r="AC286" s="1"/>
      <c r="AD286" s="1"/>
      <c r="AE286" s="72"/>
      <c r="AF286" s="72"/>
      <c r="AG286" s="72"/>
      <c r="AH286" s="72"/>
      <c r="AI286" s="72"/>
      <c r="AJ286" s="72"/>
      <c r="AK286" s="72"/>
      <c r="AL286" s="72"/>
      <c r="AM286" s="72"/>
      <c r="AN286" s="72"/>
      <c r="AO286" s="72"/>
      <c r="AP286" s="72"/>
      <c r="AQ286" s="72"/>
      <c r="AR286" s="72"/>
      <c r="AS286" s="72"/>
      <c r="AT286" s="72"/>
    </row>
    <row r="287" spans="1:46" ht="15.75" customHeight="1">
      <c r="A287" s="62"/>
      <c r="B287" s="22"/>
      <c r="C287" s="114"/>
      <c r="D287" s="114"/>
      <c r="E287" s="225"/>
      <c r="F287" s="114"/>
      <c r="G287" s="114"/>
      <c r="H287" s="214"/>
      <c r="I287" s="11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8"/>
      <c r="V287" s="1"/>
      <c r="W287" s="1"/>
      <c r="X287" s="1"/>
      <c r="Y287" s="1"/>
      <c r="Z287" s="1"/>
      <c r="AA287" s="1"/>
      <c r="AB287" s="1"/>
      <c r="AC287" s="1"/>
      <c r="AD287" s="1"/>
      <c r="AE287" s="72"/>
      <c r="AF287" s="72"/>
      <c r="AG287" s="72"/>
      <c r="AH287" s="72"/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</row>
    <row r="288" spans="1:46" ht="15.75" customHeight="1">
      <c r="A288" s="62"/>
      <c r="B288" s="22"/>
      <c r="C288" s="114"/>
      <c r="D288" s="114"/>
      <c r="E288" s="225"/>
      <c r="F288" s="114"/>
      <c r="G288" s="114"/>
      <c r="H288" s="214"/>
      <c r="I288" s="11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8"/>
      <c r="V288" s="1"/>
      <c r="W288" s="1"/>
      <c r="X288" s="1"/>
      <c r="Y288" s="1"/>
      <c r="Z288" s="1"/>
      <c r="AA288" s="1"/>
      <c r="AB288" s="1"/>
      <c r="AC288" s="1"/>
      <c r="AD288" s="1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72"/>
      <c r="AQ288" s="72"/>
      <c r="AR288" s="72"/>
      <c r="AS288" s="72"/>
      <c r="AT288" s="72"/>
    </row>
    <row r="289" spans="1:46" ht="15.75" customHeight="1">
      <c r="A289" s="62"/>
      <c r="B289" s="22"/>
      <c r="C289" s="114"/>
      <c r="D289" s="114"/>
      <c r="E289" s="225"/>
      <c r="F289" s="114"/>
      <c r="G289" s="114"/>
      <c r="H289" s="214"/>
      <c r="I289" s="11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8"/>
      <c r="V289" s="1"/>
      <c r="W289" s="1"/>
      <c r="X289" s="1"/>
      <c r="Y289" s="1"/>
      <c r="Z289" s="1"/>
      <c r="AA289" s="1"/>
      <c r="AB289" s="1"/>
      <c r="AC289" s="1"/>
      <c r="AD289" s="1"/>
      <c r="AE289" s="72"/>
      <c r="AF289" s="72"/>
      <c r="AG289" s="72"/>
      <c r="AH289" s="72"/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</row>
    <row r="290" spans="1:46" ht="15.75" customHeight="1">
      <c r="A290" s="62"/>
      <c r="B290" s="22"/>
      <c r="C290" s="114"/>
      <c r="D290" s="114"/>
      <c r="E290" s="225"/>
      <c r="F290" s="114"/>
      <c r="G290" s="114"/>
      <c r="H290" s="214"/>
      <c r="I290" s="11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8"/>
      <c r="V290" s="1"/>
      <c r="W290" s="1"/>
      <c r="X290" s="1"/>
      <c r="Y290" s="1"/>
      <c r="Z290" s="1"/>
      <c r="AA290" s="1"/>
      <c r="AB290" s="1"/>
      <c r="AC290" s="1"/>
      <c r="AD290" s="1"/>
      <c r="AE290" s="72"/>
      <c r="AF290" s="72"/>
      <c r="AG290" s="72"/>
      <c r="AH290" s="72"/>
      <c r="AI290" s="72"/>
      <c r="AJ290" s="72"/>
      <c r="AK290" s="72"/>
      <c r="AL290" s="72"/>
      <c r="AM290" s="72"/>
      <c r="AN290" s="72"/>
      <c r="AO290" s="72"/>
      <c r="AP290" s="72"/>
      <c r="AQ290" s="72"/>
      <c r="AR290" s="72"/>
      <c r="AS290" s="72"/>
      <c r="AT290" s="72"/>
    </row>
    <row r="291" spans="1:46" ht="15.75" customHeight="1">
      <c r="A291" s="62"/>
      <c r="B291" s="22"/>
      <c r="C291" s="114"/>
      <c r="D291" s="114"/>
      <c r="E291" s="225"/>
      <c r="F291" s="114"/>
      <c r="G291" s="114"/>
      <c r="H291" s="214"/>
      <c r="I291" s="11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8"/>
      <c r="V291" s="1"/>
      <c r="W291" s="1"/>
      <c r="X291" s="1"/>
      <c r="Y291" s="1"/>
      <c r="Z291" s="1"/>
      <c r="AA291" s="1"/>
      <c r="AB291" s="1"/>
      <c r="AC291" s="1"/>
      <c r="AD291" s="1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</row>
    <row r="292" spans="1:46" ht="15.75" customHeight="1">
      <c r="A292" s="62"/>
      <c r="B292" s="22"/>
      <c r="C292" s="114"/>
      <c r="D292" s="114"/>
      <c r="E292" s="225"/>
      <c r="F292" s="114"/>
      <c r="G292" s="114"/>
      <c r="H292" s="214"/>
      <c r="I292" s="11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8"/>
      <c r="V292" s="1"/>
      <c r="W292" s="1"/>
      <c r="X292" s="1"/>
      <c r="Y292" s="1"/>
      <c r="Z292" s="1"/>
      <c r="AA292" s="1"/>
      <c r="AB292" s="1"/>
      <c r="AC292" s="1"/>
      <c r="AD292" s="1"/>
      <c r="AE292" s="72"/>
      <c r="AF292" s="72"/>
      <c r="AG292" s="72"/>
      <c r="AH292" s="72"/>
      <c r="AI292" s="72"/>
      <c r="AJ292" s="72"/>
      <c r="AK292" s="72"/>
      <c r="AL292" s="72"/>
      <c r="AM292" s="72"/>
      <c r="AN292" s="72"/>
      <c r="AO292" s="72"/>
      <c r="AP292" s="72"/>
      <c r="AQ292" s="72"/>
      <c r="AR292" s="72"/>
      <c r="AS292" s="72"/>
      <c r="AT292" s="72"/>
    </row>
    <row r="293" spans="1:46" ht="15.75" customHeight="1">
      <c r="A293" s="62"/>
      <c r="B293" s="22"/>
      <c r="C293" s="114"/>
      <c r="D293" s="114"/>
      <c r="E293" s="225"/>
      <c r="F293" s="114"/>
      <c r="G293" s="114"/>
      <c r="H293" s="214"/>
      <c r="I293" s="11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8"/>
      <c r="V293" s="1"/>
      <c r="W293" s="1"/>
      <c r="X293" s="1"/>
      <c r="Y293" s="1"/>
      <c r="Z293" s="1"/>
      <c r="AA293" s="1"/>
      <c r="AB293" s="1"/>
      <c r="AC293" s="1"/>
      <c r="AD293" s="1"/>
      <c r="AE293" s="72"/>
      <c r="AF293" s="72"/>
      <c r="AG293" s="72"/>
      <c r="AH293" s="72"/>
      <c r="AI293" s="72"/>
      <c r="AJ293" s="72"/>
      <c r="AK293" s="72"/>
      <c r="AL293" s="72"/>
      <c r="AM293" s="72"/>
      <c r="AN293" s="72"/>
      <c r="AO293" s="72"/>
      <c r="AP293" s="72"/>
      <c r="AQ293" s="72"/>
      <c r="AR293" s="72"/>
      <c r="AS293" s="72"/>
      <c r="AT293" s="72"/>
    </row>
    <row r="294" spans="1:46" ht="15.75" customHeight="1">
      <c r="A294" s="62"/>
      <c r="B294" s="22"/>
      <c r="C294" s="114"/>
      <c r="D294" s="114"/>
      <c r="E294" s="225"/>
      <c r="F294" s="114"/>
      <c r="G294" s="114"/>
      <c r="H294" s="214"/>
      <c r="I294" s="11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8"/>
      <c r="V294" s="1"/>
      <c r="W294" s="1"/>
      <c r="X294" s="1"/>
      <c r="Y294" s="1"/>
      <c r="Z294" s="1"/>
      <c r="AA294" s="1"/>
      <c r="AB294" s="1"/>
      <c r="AC294" s="1"/>
      <c r="AD294" s="1"/>
      <c r="AE294" s="72"/>
      <c r="AF294" s="72"/>
      <c r="AG294" s="72"/>
      <c r="AH294" s="72"/>
      <c r="AI294" s="72"/>
      <c r="AJ294" s="72"/>
      <c r="AK294" s="72"/>
      <c r="AL294" s="72"/>
      <c r="AM294" s="72"/>
      <c r="AN294" s="72"/>
      <c r="AO294" s="72"/>
      <c r="AP294" s="72"/>
      <c r="AQ294" s="72"/>
      <c r="AR294" s="72"/>
      <c r="AS294" s="72"/>
      <c r="AT294" s="72"/>
    </row>
    <row r="295" spans="1:46" ht="15.75" customHeight="1">
      <c r="A295" s="62"/>
      <c r="B295" s="22"/>
      <c r="C295" s="114"/>
      <c r="D295" s="114"/>
      <c r="E295" s="225"/>
      <c r="F295" s="114"/>
      <c r="G295" s="114"/>
      <c r="H295" s="214"/>
      <c r="I295" s="11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8"/>
      <c r="V295" s="1"/>
      <c r="W295" s="1"/>
      <c r="X295" s="1"/>
      <c r="Y295" s="1"/>
      <c r="Z295" s="1"/>
      <c r="AA295" s="1"/>
      <c r="AB295" s="1"/>
      <c r="AC295" s="1"/>
      <c r="AD295" s="1"/>
      <c r="AE295" s="72"/>
      <c r="AF295" s="72"/>
      <c r="AG295" s="72"/>
      <c r="AH295" s="72"/>
      <c r="AI295" s="72"/>
      <c r="AJ295" s="72"/>
      <c r="AK295" s="72"/>
      <c r="AL295" s="72"/>
      <c r="AM295" s="72"/>
      <c r="AN295" s="72"/>
      <c r="AO295" s="72"/>
      <c r="AP295" s="72"/>
      <c r="AQ295" s="72"/>
      <c r="AR295" s="72"/>
      <c r="AS295" s="72"/>
      <c r="AT295" s="72"/>
    </row>
    <row r="296" spans="1:46" ht="15.75" customHeight="1">
      <c r="A296" s="62"/>
      <c r="B296" s="22"/>
      <c r="C296" s="114"/>
      <c r="D296" s="114"/>
      <c r="E296" s="225"/>
      <c r="F296" s="114"/>
      <c r="G296" s="114"/>
      <c r="H296" s="214"/>
      <c r="I296" s="11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8"/>
      <c r="V296" s="1"/>
      <c r="W296" s="1"/>
      <c r="X296" s="1"/>
      <c r="Y296" s="1"/>
      <c r="Z296" s="1"/>
      <c r="AA296" s="1"/>
      <c r="AB296" s="1"/>
      <c r="AC296" s="1"/>
      <c r="AD296" s="1"/>
      <c r="AE296" s="72"/>
      <c r="AF296" s="72"/>
      <c r="AG296" s="72"/>
      <c r="AH296" s="72"/>
      <c r="AI296" s="72"/>
      <c r="AJ296" s="72"/>
      <c r="AK296" s="72"/>
      <c r="AL296" s="72"/>
      <c r="AM296" s="72"/>
      <c r="AN296" s="72"/>
      <c r="AO296" s="72"/>
      <c r="AP296" s="72"/>
      <c r="AQ296" s="72"/>
      <c r="AR296" s="72"/>
      <c r="AS296" s="72"/>
      <c r="AT296" s="72"/>
    </row>
    <row r="297" spans="1:46" ht="15.75" customHeight="1">
      <c r="A297" s="62"/>
      <c r="B297" s="22"/>
      <c r="C297" s="114"/>
      <c r="D297" s="114"/>
      <c r="E297" s="225"/>
      <c r="F297" s="114"/>
      <c r="G297" s="114"/>
      <c r="H297" s="214"/>
      <c r="I297" s="11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8"/>
      <c r="V297" s="1"/>
      <c r="W297" s="1"/>
      <c r="X297" s="1"/>
      <c r="Y297" s="1"/>
      <c r="Z297" s="1"/>
      <c r="AA297" s="1"/>
      <c r="AB297" s="1"/>
      <c r="AC297" s="1"/>
      <c r="AD297" s="1"/>
      <c r="AE297" s="72"/>
      <c r="AF297" s="72"/>
      <c r="AG297" s="72"/>
      <c r="AH297" s="72"/>
      <c r="AI297" s="72"/>
      <c r="AJ297" s="72"/>
      <c r="AK297" s="72"/>
      <c r="AL297" s="72"/>
      <c r="AM297" s="72"/>
      <c r="AN297" s="72"/>
      <c r="AO297" s="72"/>
      <c r="AP297" s="72"/>
      <c r="AQ297" s="72"/>
      <c r="AR297" s="72"/>
      <c r="AS297" s="72"/>
      <c r="AT297" s="72"/>
    </row>
    <row r="298" spans="1:46" ht="15.75" customHeight="1">
      <c r="A298" s="62"/>
      <c r="B298" s="22"/>
      <c r="C298" s="114"/>
      <c r="D298" s="114"/>
      <c r="E298" s="225"/>
      <c r="F298" s="114"/>
      <c r="G298" s="114"/>
      <c r="H298" s="214"/>
      <c r="I298" s="11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8"/>
      <c r="V298" s="1"/>
      <c r="W298" s="1"/>
      <c r="X298" s="1"/>
      <c r="Y298" s="1"/>
      <c r="Z298" s="1"/>
      <c r="AA298" s="1"/>
      <c r="AB298" s="1"/>
      <c r="AC298" s="1"/>
      <c r="AD298" s="1"/>
      <c r="AE298" s="72"/>
      <c r="AF298" s="72"/>
      <c r="AG298" s="72"/>
      <c r="AH298" s="72"/>
      <c r="AI298" s="72"/>
      <c r="AJ298" s="72"/>
      <c r="AK298" s="72"/>
      <c r="AL298" s="72"/>
      <c r="AM298" s="72"/>
      <c r="AN298" s="72"/>
      <c r="AO298" s="72"/>
      <c r="AP298" s="72"/>
      <c r="AQ298" s="72"/>
      <c r="AR298" s="72"/>
      <c r="AS298" s="72"/>
      <c r="AT298" s="72"/>
    </row>
    <row r="299" spans="1:46" ht="15.75" customHeight="1">
      <c r="A299" s="62"/>
      <c r="B299" s="22"/>
      <c r="C299" s="114"/>
      <c r="D299" s="114"/>
      <c r="E299" s="225"/>
      <c r="F299" s="114"/>
      <c r="G299" s="114"/>
      <c r="H299" s="214"/>
      <c r="I299" s="11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8"/>
      <c r="V299" s="1"/>
      <c r="W299" s="1"/>
      <c r="X299" s="1"/>
      <c r="Y299" s="1"/>
      <c r="Z299" s="1"/>
      <c r="AA299" s="1"/>
      <c r="AB299" s="1"/>
      <c r="AC299" s="1"/>
      <c r="AD299" s="1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</row>
    <row r="300" spans="1:46" ht="15.75" customHeight="1">
      <c r="A300" s="62"/>
      <c r="B300" s="22"/>
      <c r="C300" s="114"/>
      <c r="D300" s="114"/>
      <c r="E300" s="225"/>
      <c r="F300" s="114"/>
      <c r="G300" s="114"/>
      <c r="H300" s="214"/>
      <c r="I300" s="11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8"/>
      <c r="V300" s="1"/>
      <c r="W300" s="1"/>
      <c r="X300" s="1"/>
      <c r="Y300" s="1"/>
      <c r="Z300" s="1"/>
      <c r="AA300" s="1"/>
      <c r="AB300" s="1"/>
      <c r="AC300" s="1"/>
      <c r="AD300" s="1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2"/>
      <c r="AT300" s="72"/>
    </row>
    <row r="301" spans="1:46" ht="15.75" customHeight="1">
      <c r="A301" s="62"/>
      <c r="B301" s="22"/>
      <c r="C301" s="114"/>
      <c r="D301" s="114"/>
      <c r="E301" s="225"/>
      <c r="F301" s="114"/>
      <c r="G301" s="114"/>
      <c r="H301" s="214"/>
      <c r="I301" s="11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8"/>
      <c r="V301" s="1"/>
      <c r="W301" s="1"/>
      <c r="X301" s="1"/>
      <c r="Y301" s="1"/>
      <c r="Z301" s="1"/>
      <c r="AA301" s="1"/>
      <c r="AB301" s="1"/>
      <c r="AC301" s="1"/>
      <c r="AD301" s="1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</row>
    <row r="302" spans="1:46" ht="15.75" customHeight="1">
      <c r="A302" s="62"/>
      <c r="B302" s="22"/>
      <c r="C302" s="114"/>
      <c r="D302" s="114"/>
      <c r="E302" s="225"/>
      <c r="F302" s="114"/>
      <c r="G302" s="114"/>
      <c r="H302" s="214"/>
      <c r="I302" s="11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8"/>
      <c r="V302" s="1"/>
      <c r="W302" s="1"/>
      <c r="X302" s="1"/>
      <c r="Y302" s="1"/>
      <c r="Z302" s="1"/>
      <c r="AA302" s="1"/>
      <c r="AB302" s="1"/>
      <c r="AC302" s="1"/>
      <c r="AD302" s="1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72"/>
      <c r="AQ302" s="72"/>
      <c r="AR302" s="72"/>
      <c r="AS302" s="72"/>
      <c r="AT302" s="72"/>
    </row>
    <row r="303" spans="1:46" ht="15.75" customHeight="1">
      <c r="A303" s="62"/>
      <c r="B303" s="22"/>
      <c r="C303" s="114"/>
      <c r="D303" s="114"/>
      <c r="E303" s="225"/>
      <c r="F303" s="114"/>
      <c r="G303" s="114"/>
      <c r="H303" s="214"/>
      <c r="I303" s="11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8"/>
      <c r="V303" s="1"/>
      <c r="W303" s="1"/>
      <c r="X303" s="1"/>
      <c r="Y303" s="1"/>
      <c r="Z303" s="1"/>
      <c r="AA303" s="1"/>
      <c r="AB303" s="1"/>
      <c r="AC303" s="1"/>
      <c r="AD303" s="1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</row>
    <row r="304" spans="1:46" ht="15.75" customHeight="1">
      <c r="A304" s="62"/>
      <c r="B304" s="22"/>
      <c r="C304" s="114"/>
      <c r="D304" s="114"/>
      <c r="E304" s="225"/>
      <c r="F304" s="114"/>
      <c r="G304" s="114"/>
      <c r="H304" s="214"/>
      <c r="I304" s="11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8"/>
      <c r="V304" s="1"/>
      <c r="W304" s="1"/>
      <c r="X304" s="1"/>
      <c r="Y304" s="1"/>
      <c r="Z304" s="1"/>
      <c r="AA304" s="1"/>
      <c r="AB304" s="1"/>
      <c r="AC304" s="1"/>
      <c r="AD304" s="1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72"/>
      <c r="AQ304" s="72"/>
      <c r="AR304" s="72"/>
      <c r="AS304" s="72"/>
      <c r="AT304" s="72"/>
    </row>
    <row r="305" spans="1:46" ht="15.75" customHeight="1">
      <c r="A305" s="62"/>
      <c r="B305" s="22"/>
      <c r="C305" s="114"/>
      <c r="D305" s="114"/>
      <c r="E305" s="225"/>
      <c r="F305" s="114"/>
      <c r="G305" s="114"/>
      <c r="H305" s="214"/>
      <c r="I305" s="11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8"/>
      <c r="V305" s="1"/>
      <c r="W305" s="1"/>
      <c r="X305" s="1"/>
      <c r="Y305" s="1"/>
      <c r="Z305" s="1"/>
      <c r="AA305" s="1"/>
      <c r="AB305" s="1"/>
      <c r="AC305" s="1"/>
      <c r="AD305" s="1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</row>
    <row r="306" spans="1:46" ht="15.75" customHeight="1">
      <c r="A306" s="62"/>
      <c r="B306" s="22"/>
      <c r="C306" s="114"/>
      <c r="D306" s="114"/>
      <c r="E306" s="225"/>
      <c r="F306" s="114"/>
      <c r="G306" s="114"/>
      <c r="H306" s="214"/>
      <c r="I306" s="11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8"/>
      <c r="V306" s="1"/>
      <c r="W306" s="1"/>
      <c r="X306" s="1"/>
      <c r="Y306" s="1"/>
      <c r="Z306" s="1"/>
      <c r="AA306" s="1"/>
      <c r="AB306" s="1"/>
      <c r="AC306" s="1"/>
      <c r="AD306" s="1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72"/>
      <c r="AQ306" s="72"/>
      <c r="AR306" s="72"/>
      <c r="AS306" s="72"/>
      <c r="AT306" s="72"/>
    </row>
    <row r="307" spans="1:46" ht="15.75" customHeight="1">
      <c r="A307" s="62"/>
      <c r="B307" s="22"/>
      <c r="C307" s="114"/>
      <c r="D307" s="114"/>
      <c r="E307" s="225"/>
      <c r="F307" s="114"/>
      <c r="G307" s="114"/>
      <c r="H307" s="214"/>
      <c r="I307" s="11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8"/>
      <c r="V307" s="1"/>
      <c r="W307" s="1"/>
      <c r="X307" s="1"/>
      <c r="Y307" s="1"/>
      <c r="Z307" s="1"/>
      <c r="AA307" s="1"/>
      <c r="AB307" s="1"/>
      <c r="AC307" s="1"/>
      <c r="AD307" s="1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</row>
    <row r="308" spans="1:46" ht="15.75" customHeight="1">
      <c r="A308" s="62"/>
      <c r="B308" s="22"/>
      <c r="C308" s="114"/>
      <c r="D308" s="114"/>
      <c r="E308" s="225"/>
      <c r="F308" s="114"/>
      <c r="G308" s="114"/>
      <c r="H308" s="214"/>
      <c r="I308" s="11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8"/>
      <c r="V308" s="1"/>
      <c r="W308" s="1"/>
      <c r="X308" s="1"/>
      <c r="Y308" s="1"/>
      <c r="Z308" s="1"/>
      <c r="AA308" s="1"/>
      <c r="AB308" s="1"/>
      <c r="AC308" s="1"/>
      <c r="AD308" s="1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72"/>
      <c r="AQ308" s="72"/>
      <c r="AR308" s="72"/>
      <c r="AS308" s="72"/>
      <c r="AT308" s="72"/>
    </row>
    <row r="309" spans="1:46" ht="15.75" customHeight="1">
      <c r="A309" s="62"/>
      <c r="B309" s="22"/>
      <c r="C309" s="114"/>
      <c r="D309" s="114"/>
      <c r="E309" s="225"/>
      <c r="F309" s="114"/>
      <c r="G309" s="114"/>
      <c r="H309" s="214"/>
      <c r="I309" s="11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8"/>
      <c r="V309" s="1"/>
      <c r="W309" s="1"/>
      <c r="X309" s="1"/>
      <c r="Y309" s="1"/>
      <c r="Z309" s="1"/>
      <c r="AA309" s="1"/>
      <c r="AB309" s="1"/>
      <c r="AC309" s="1"/>
      <c r="AD309" s="1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72"/>
      <c r="AQ309" s="72"/>
      <c r="AR309" s="72"/>
      <c r="AS309" s="72"/>
      <c r="AT309" s="72"/>
    </row>
    <row r="310" spans="1:46" ht="15.75" customHeight="1">
      <c r="A310" s="62"/>
      <c r="B310" s="22"/>
      <c r="C310" s="114"/>
      <c r="D310" s="114"/>
      <c r="E310" s="225"/>
      <c r="F310" s="114"/>
      <c r="G310" s="114"/>
      <c r="H310" s="214"/>
      <c r="I310" s="11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8"/>
      <c r="V310" s="1"/>
      <c r="W310" s="1"/>
      <c r="X310" s="1"/>
      <c r="Y310" s="1"/>
      <c r="Z310" s="1"/>
      <c r="AA310" s="1"/>
      <c r="AB310" s="1"/>
      <c r="AC310" s="1"/>
      <c r="AD310" s="1"/>
      <c r="AE310" s="72"/>
      <c r="AF310" s="72"/>
      <c r="AG310" s="72"/>
      <c r="AH310" s="72"/>
      <c r="AI310" s="72"/>
      <c r="AJ310" s="72"/>
      <c r="AK310" s="72"/>
      <c r="AL310" s="72"/>
      <c r="AM310" s="72"/>
      <c r="AN310" s="72"/>
      <c r="AO310" s="72"/>
      <c r="AP310" s="72"/>
      <c r="AQ310" s="72"/>
      <c r="AR310" s="72"/>
      <c r="AS310" s="72"/>
      <c r="AT310" s="72"/>
    </row>
    <row r="311" spans="1:46" ht="15.75" customHeight="1">
      <c r="A311" s="62"/>
      <c r="B311" s="22"/>
      <c r="C311" s="114"/>
      <c r="D311" s="114"/>
      <c r="E311" s="225"/>
      <c r="F311" s="114"/>
      <c r="G311" s="114"/>
      <c r="H311" s="214"/>
      <c r="I311" s="11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8"/>
      <c r="V311" s="1"/>
      <c r="W311" s="1"/>
      <c r="X311" s="1"/>
      <c r="Y311" s="1"/>
      <c r="Z311" s="1"/>
      <c r="AA311" s="1"/>
      <c r="AB311" s="1"/>
      <c r="AC311" s="1"/>
      <c r="AD311" s="1"/>
      <c r="AE311" s="72"/>
      <c r="AF311" s="72"/>
      <c r="AG311" s="72"/>
      <c r="AH311" s="72"/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</row>
    <row r="312" spans="1:46" ht="15.75" customHeight="1">
      <c r="A312" s="62"/>
      <c r="B312" s="22"/>
      <c r="C312" s="114"/>
      <c r="D312" s="114"/>
      <c r="E312" s="225"/>
      <c r="F312" s="114"/>
      <c r="G312" s="114"/>
      <c r="H312" s="214"/>
      <c r="I312" s="11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8"/>
      <c r="V312" s="1"/>
      <c r="W312" s="1"/>
      <c r="X312" s="1"/>
      <c r="Y312" s="1"/>
      <c r="Z312" s="1"/>
      <c r="AA312" s="1"/>
      <c r="AB312" s="1"/>
      <c r="AC312" s="1"/>
      <c r="AD312" s="1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72"/>
      <c r="AQ312" s="72"/>
      <c r="AR312" s="72"/>
      <c r="AS312" s="72"/>
      <c r="AT312" s="72"/>
    </row>
    <row r="313" spans="1:46" ht="15.75" customHeight="1">
      <c r="A313" s="62"/>
      <c r="B313" s="22"/>
      <c r="C313" s="114"/>
      <c r="D313" s="114"/>
      <c r="E313" s="225"/>
      <c r="F313" s="114"/>
      <c r="G313" s="114"/>
      <c r="H313" s="214"/>
      <c r="I313" s="11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8"/>
      <c r="V313" s="1"/>
      <c r="W313" s="1"/>
      <c r="X313" s="1"/>
      <c r="Y313" s="1"/>
      <c r="Z313" s="1"/>
      <c r="AA313" s="1"/>
      <c r="AB313" s="1"/>
      <c r="AC313" s="1"/>
      <c r="AD313" s="1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</row>
    <row r="314" spans="1:46" ht="15.75" customHeight="1">
      <c r="A314" s="62"/>
      <c r="B314" s="22"/>
      <c r="C314" s="114"/>
      <c r="D314" s="114"/>
      <c r="E314" s="225"/>
      <c r="F314" s="114"/>
      <c r="G314" s="114"/>
      <c r="H314" s="214"/>
      <c r="I314" s="11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8"/>
      <c r="V314" s="1"/>
      <c r="W314" s="1"/>
      <c r="X314" s="1"/>
      <c r="Y314" s="1"/>
      <c r="Z314" s="1"/>
      <c r="AA314" s="1"/>
      <c r="AB314" s="1"/>
      <c r="AC314" s="1"/>
      <c r="AD314" s="1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72"/>
      <c r="AQ314" s="72"/>
      <c r="AR314" s="72"/>
      <c r="AS314" s="72"/>
      <c r="AT314" s="72"/>
    </row>
    <row r="315" spans="1:46" ht="15.75" customHeight="1">
      <c r="A315" s="62"/>
      <c r="B315" s="22"/>
      <c r="C315" s="114"/>
      <c r="D315" s="114"/>
      <c r="E315" s="225"/>
      <c r="F315" s="114"/>
      <c r="G315" s="114"/>
      <c r="H315" s="214"/>
      <c r="I315" s="11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8"/>
      <c r="V315" s="1"/>
      <c r="W315" s="1"/>
      <c r="X315" s="1"/>
      <c r="Y315" s="1"/>
      <c r="Z315" s="1"/>
      <c r="AA315" s="1"/>
      <c r="AB315" s="1"/>
      <c r="AC315" s="1"/>
      <c r="AD315" s="1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</row>
    <row r="316" spans="1:46" ht="15.75" customHeight="1">
      <c r="A316" s="62"/>
      <c r="B316" s="22"/>
      <c r="C316" s="114"/>
      <c r="D316" s="114"/>
      <c r="E316" s="225"/>
      <c r="F316" s="114"/>
      <c r="G316" s="114"/>
      <c r="H316" s="214"/>
      <c r="I316" s="11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8"/>
      <c r="V316" s="1"/>
      <c r="W316" s="1"/>
      <c r="X316" s="1"/>
      <c r="Y316" s="1"/>
      <c r="Z316" s="1"/>
      <c r="AA316" s="1"/>
      <c r="AB316" s="1"/>
      <c r="AC316" s="1"/>
      <c r="AD316" s="1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72"/>
      <c r="AQ316" s="72"/>
      <c r="AR316" s="72"/>
      <c r="AS316" s="72"/>
      <c r="AT316" s="72"/>
    </row>
    <row r="317" spans="1:46" ht="15.75" customHeight="1">
      <c r="A317" s="62"/>
      <c r="B317" s="22"/>
      <c r="C317" s="114"/>
      <c r="D317" s="114"/>
      <c r="E317" s="225"/>
      <c r="F317" s="114"/>
      <c r="G317" s="114"/>
      <c r="H317" s="214"/>
      <c r="I317" s="11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8"/>
      <c r="V317" s="1"/>
      <c r="W317" s="1"/>
      <c r="X317" s="1"/>
      <c r="Y317" s="1"/>
      <c r="Z317" s="1"/>
      <c r="AA317" s="1"/>
      <c r="AB317" s="1"/>
      <c r="AC317" s="1"/>
      <c r="AD317" s="1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</row>
    <row r="318" spans="1:46" ht="15.75" customHeight="1">
      <c r="A318" s="62"/>
      <c r="B318" s="22"/>
      <c r="C318" s="114"/>
      <c r="D318" s="114"/>
      <c r="E318" s="225"/>
      <c r="F318" s="114"/>
      <c r="G318" s="114"/>
      <c r="H318" s="214"/>
      <c r="I318" s="11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8"/>
      <c r="V318" s="1"/>
      <c r="W318" s="1"/>
      <c r="X318" s="1"/>
      <c r="Y318" s="1"/>
      <c r="Z318" s="1"/>
      <c r="AA318" s="1"/>
      <c r="AB318" s="1"/>
      <c r="AC318" s="1"/>
      <c r="AD318" s="1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2"/>
      <c r="AT318" s="72"/>
    </row>
    <row r="319" spans="1:46" ht="15.75" customHeight="1">
      <c r="A319" s="62"/>
      <c r="B319" s="22"/>
      <c r="C319" s="114"/>
      <c r="D319" s="114"/>
      <c r="E319" s="225"/>
      <c r="F319" s="114"/>
      <c r="G319" s="114"/>
      <c r="H319" s="214"/>
      <c r="I319" s="11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8"/>
      <c r="V319" s="1"/>
      <c r="W319" s="1"/>
      <c r="X319" s="1"/>
      <c r="Y319" s="1"/>
      <c r="Z319" s="1"/>
      <c r="AA319" s="1"/>
      <c r="AB319" s="1"/>
      <c r="AC319" s="1"/>
      <c r="AD319" s="1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</row>
    <row r="320" spans="1:46" ht="15.75" customHeight="1">
      <c r="A320" s="62"/>
      <c r="B320" s="22"/>
      <c r="C320" s="114"/>
      <c r="D320" s="114"/>
      <c r="E320" s="225"/>
      <c r="F320" s="114"/>
      <c r="G320" s="114"/>
      <c r="H320" s="214"/>
      <c r="I320" s="11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8"/>
      <c r="V320" s="1"/>
      <c r="W320" s="1"/>
      <c r="X320" s="1"/>
      <c r="Y320" s="1"/>
      <c r="Z320" s="1"/>
      <c r="AA320" s="1"/>
      <c r="AB320" s="1"/>
      <c r="AC320" s="1"/>
      <c r="AD320" s="1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72"/>
      <c r="AQ320" s="72"/>
      <c r="AR320" s="72"/>
      <c r="AS320" s="72"/>
      <c r="AT320" s="72"/>
    </row>
    <row r="321" spans="1:46" ht="15.75" customHeight="1">
      <c r="A321" s="62"/>
      <c r="B321" s="22"/>
      <c r="C321" s="114"/>
      <c r="D321" s="114"/>
      <c r="E321" s="225"/>
      <c r="F321" s="114"/>
      <c r="G321" s="114"/>
      <c r="H321" s="214"/>
      <c r="I321" s="11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8"/>
      <c r="V321" s="1"/>
      <c r="W321" s="1"/>
      <c r="X321" s="1"/>
      <c r="Y321" s="1"/>
      <c r="Z321" s="1"/>
      <c r="AA321" s="1"/>
      <c r="AB321" s="1"/>
      <c r="AC321" s="1"/>
      <c r="AD321" s="1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</row>
    <row r="322" spans="1:46" ht="15.75" customHeight="1">
      <c r="A322" s="62"/>
      <c r="B322" s="22"/>
      <c r="C322" s="114"/>
      <c r="D322" s="114"/>
      <c r="E322" s="225"/>
      <c r="F322" s="114"/>
      <c r="G322" s="114"/>
      <c r="H322" s="214"/>
      <c r="I322" s="11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8"/>
      <c r="V322" s="1"/>
      <c r="W322" s="1"/>
      <c r="X322" s="1"/>
      <c r="Y322" s="1"/>
      <c r="Z322" s="1"/>
      <c r="AA322" s="1"/>
      <c r="AB322" s="1"/>
      <c r="AC322" s="1"/>
      <c r="AD322" s="1"/>
      <c r="AE322" s="72"/>
      <c r="AF322" s="72"/>
      <c r="AG322" s="72"/>
      <c r="AH322" s="72"/>
      <c r="AI322" s="72"/>
      <c r="AJ322" s="72"/>
      <c r="AK322" s="72"/>
      <c r="AL322" s="72"/>
      <c r="AM322" s="72"/>
      <c r="AN322" s="72"/>
      <c r="AO322" s="72"/>
      <c r="AP322" s="72"/>
      <c r="AQ322" s="72"/>
      <c r="AR322" s="72"/>
      <c r="AS322" s="72"/>
      <c r="AT322" s="72"/>
    </row>
    <row r="323" spans="1:46" ht="15.75" customHeight="1">
      <c r="A323" s="62"/>
      <c r="B323" s="22"/>
      <c r="C323" s="114"/>
      <c r="D323" s="114"/>
      <c r="E323" s="225"/>
      <c r="F323" s="114"/>
      <c r="G323" s="114"/>
      <c r="H323" s="214"/>
      <c r="I323" s="11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8"/>
      <c r="V323" s="1"/>
      <c r="W323" s="1"/>
      <c r="X323" s="1"/>
      <c r="Y323" s="1"/>
      <c r="Z323" s="1"/>
      <c r="AA323" s="1"/>
      <c r="AB323" s="1"/>
      <c r="AC323" s="1"/>
      <c r="AD323" s="1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</row>
    <row r="324" spans="1:46" ht="15.75" customHeight="1">
      <c r="A324" s="62"/>
      <c r="B324" s="22"/>
      <c r="C324" s="114"/>
      <c r="D324" s="114"/>
      <c r="E324" s="225"/>
      <c r="F324" s="114"/>
      <c r="G324" s="114"/>
      <c r="H324" s="214"/>
      <c r="I324" s="11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8"/>
      <c r="V324" s="1"/>
      <c r="W324" s="1"/>
      <c r="X324" s="1"/>
      <c r="Y324" s="1"/>
      <c r="Z324" s="1"/>
      <c r="AA324" s="1"/>
      <c r="AB324" s="1"/>
      <c r="AC324" s="1"/>
      <c r="AD324" s="1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2"/>
      <c r="AT324" s="72"/>
    </row>
    <row r="325" spans="1:46" ht="15.75" customHeight="1">
      <c r="A325" s="62"/>
      <c r="B325" s="22"/>
      <c r="C325" s="114"/>
      <c r="D325" s="114"/>
      <c r="E325" s="225"/>
      <c r="F325" s="114"/>
      <c r="G325" s="114"/>
      <c r="H325" s="214"/>
      <c r="I325" s="11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8"/>
      <c r="V325" s="1"/>
      <c r="W325" s="1"/>
      <c r="X325" s="1"/>
      <c r="Y325" s="1"/>
      <c r="Z325" s="1"/>
      <c r="AA325" s="1"/>
      <c r="AB325" s="1"/>
      <c r="AC325" s="1"/>
      <c r="AD325" s="1"/>
      <c r="AE325" s="72"/>
      <c r="AF325" s="72"/>
      <c r="AG325" s="72"/>
      <c r="AH325" s="72"/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</row>
    <row r="326" spans="1:46" ht="15.75" customHeight="1">
      <c r="A326" s="62"/>
      <c r="B326" s="22"/>
      <c r="C326" s="114"/>
      <c r="D326" s="114"/>
      <c r="E326" s="225"/>
      <c r="F326" s="114"/>
      <c r="G326" s="114"/>
      <c r="H326" s="214"/>
      <c r="I326" s="11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8"/>
      <c r="V326" s="1"/>
      <c r="W326" s="1"/>
      <c r="X326" s="1"/>
      <c r="Y326" s="1"/>
      <c r="Z326" s="1"/>
      <c r="AA326" s="1"/>
      <c r="AB326" s="1"/>
      <c r="AC326" s="1"/>
      <c r="AD326" s="1"/>
      <c r="AE326" s="72"/>
      <c r="AF326" s="72"/>
      <c r="AG326" s="72"/>
      <c r="AH326" s="72"/>
      <c r="AI326" s="72"/>
      <c r="AJ326" s="72"/>
      <c r="AK326" s="72"/>
      <c r="AL326" s="72"/>
      <c r="AM326" s="72"/>
      <c r="AN326" s="72"/>
      <c r="AO326" s="72"/>
      <c r="AP326" s="72"/>
      <c r="AQ326" s="72"/>
      <c r="AR326" s="72"/>
      <c r="AS326" s="72"/>
      <c r="AT326" s="72"/>
    </row>
    <row r="327" spans="1:46" ht="15.75" customHeight="1">
      <c r="A327" s="62"/>
      <c r="B327" s="22"/>
      <c r="C327" s="114"/>
      <c r="D327" s="114"/>
      <c r="E327" s="225"/>
      <c r="F327" s="114"/>
      <c r="G327" s="114"/>
      <c r="H327" s="214"/>
      <c r="I327" s="11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8"/>
      <c r="V327" s="1"/>
      <c r="W327" s="1"/>
      <c r="X327" s="1"/>
      <c r="Y327" s="1"/>
      <c r="Z327" s="1"/>
      <c r="AA327" s="1"/>
      <c r="AB327" s="1"/>
      <c r="AC327" s="1"/>
      <c r="AD327" s="1"/>
      <c r="AE327" s="72"/>
      <c r="AF327" s="72"/>
      <c r="AG327" s="72"/>
      <c r="AH327" s="72"/>
      <c r="AI327" s="72"/>
      <c r="AJ327" s="72"/>
      <c r="AK327" s="72"/>
      <c r="AL327" s="72"/>
      <c r="AM327" s="72"/>
      <c r="AN327" s="72"/>
      <c r="AO327" s="72"/>
      <c r="AP327" s="72"/>
      <c r="AQ327" s="72"/>
      <c r="AR327" s="72"/>
      <c r="AS327" s="72"/>
      <c r="AT327" s="72"/>
    </row>
    <row r="328" spans="1:46" ht="15.75" customHeight="1">
      <c r="A328" s="62"/>
      <c r="B328" s="22"/>
      <c r="C328" s="114"/>
      <c r="D328" s="114"/>
      <c r="E328" s="225"/>
      <c r="F328" s="114"/>
      <c r="G328" s="114"/>
      <c r="H328" s="214"/>
      <c r="I328" s="11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8"/>
      <c r="V328" s="1"/>
      <c r="W328" s="1"/>
      <c r="X328" s="1"/>
      <c r="Y328" s="1"/>
      <c r="Z328" s="1"/>
      <c r="AA328" s="1"/>
      <c r="AB328" s="1"/>
      <c r="AC328" s="1"/>
      <c r="AD328" s="1"/>
      <c r="AE328" s="72"/>
      <c r="AF328" s="72"/>
      <c r="AG328" s="72"/>
      <c r="AH328" s="72"/>
      <c r="AI328" s="72"/>
      <c r="AJ328" s="72"/>
      <c r="AK328" s="72"/>
      <c r="AL328" s="72"/>
      <c r="AM328" s="72"/>
      <c r="AN328" s="72"/>
      <c r="AO328" s="72"/>
      <c r="AP328" s="72"/>
      <c r="AQ328" s="72"/>
      <c r="AR328" s="72"/>
      <c r="AS328" s="72"/>
      <c r="AT328" s="72"/>
    </row>
    <row r="329" spans="1:46" ht="15.75" customHeight="1">
      <c r="A329" s="62"/>
      <c r="B329" s="22"/>
      <c r="C329" s="114"/>
      <c r="D329" s="114"/>
      <c r="E329" s="225"/>
      <c r="F329" s="114"/>
      <c r="G329" s="114"/>
      <c r="H329" s="214"/>
      <c r="I329" s="11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8"/>
      <c r="V329" s="1"/>
      <c r="W329" s="1"/>
      <c r="X329" s="1"/>
      <c r="Y329" s="1"/>
      <c r="Z329" s="1"/>
      <c r="AA329" s="1"/>
      <c r="AB329" s="1"/>
      <c r="AC329" s="1"/>
      <c r="AD329" s="1"/>
      <c r="AE329" s="72"/>
      <c r="AF329" s="72"/>
      <c r="AG329" s="72"/>
      <c r="AH329" s="72"/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</row>
    <row r="330" spans="1:46" ht="15.75" customHeight="1">
      <c r="A330" s="62"/>
      <c r="B330" s="22"/>
      <c r="C330" s="114"/>
      <c r="D330" s="114"/>
      <c r="E330" s="225"/>
      <c r="F330" s="114"/>
      <c r="G330" s="114"/>
      <c r="H330" s="214"/>
      <c r="I330" s="11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8"/>
      <c r="V330" s="1"/>
      <c r="W330" s="1"/>
      <c r="X330" s="1"/>
      <c r="Y330" s="1"/>
      <c r="Z330" s="1"/>
      <c r="AA330" s="1"/>
      <c r="AB330" s="1"/>
      <c r="AC330" s="1"/>
      <c r="AD330" s="1"/>
      <c r="AE330" s="72"/>
      <c r="AF330" s="72"/>
      <c r="AG330" s="72"/>
      <c r="AH330" s="72"/>
      <c r="AI330" s="72"/>
      <c r="AJ330" s="72"/>
      <c r="AK330" s="72"/>
      <c r="AL330" s="72"/>
      <c r="AM330" s="72"/>
      <c r="AN330" s="72"/>
      <c r="AO330" s="72"/>
      <c r="AP330" s="72"/>
      <c r="AQ330" s="72"/>
      <c r="AR330" s="72"/>
      <c r="AS330" s="72"/>
      <c r="AT330" s="72"/>
    </row>
    <row r="331" spans="1:46" ht="15.75" customHeight="1">
      <c r="A331" s="62"/>
      <c r="B331" s="22"/>
      <c r="C331" s="114"/>
      <c r="D331" s="114"/>
      <c r="E331" s="225"/>
      <c r="F331" s="114"/>
      <c r="G331" s="114"/>
      <c r="H331" s="214"/>
      <c r="I331" s="11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8"/>
      <c r="V331" s="1"/>
      <c r="W331" s="1"/>
      <c r="X331" s="1"/>
      <c r="Y331" s="1"/>
      <c r="Z331" s="1"/>
      <c r="AA331" s="1"/>
      <c r="AB331" s="1"/>
      <c r="AC331" s="1"/>
      <c r="AD331" s="1"/>
      <c r="AE331" s="72"/>
      <c r="AF331" s="72"/>
      <c r="AG331" s="72"/>
      <c r="AH331" s="72"/>
      <c r="AI331" s="72"/>
      <c r="AJ331" s="72"/>
      <c r="AK331" s="72"/>
      <c r="AL331" s="72"/>
      <c r="AM331" s="72"/>
      <c r="AN331" s="72"/>
      <c r="AO331" s="72"/>
      <c r="AP331" s="72"/>
      <c r="AQ331" s="72"/>
      <c r="AR331" s="72"/>
      <c r="AS331" s="72"/>
      <c r="AT331" s="72"/>
    </row>
    <row r="332" spans="1:46" ht="15.75" customHeight="1">
      <c r="A332" s="62"/>
      <c r="B332" s="22"/>
      <c r="C332" s="114"/>
      <c r="D332" s="114"/>
      <c r="E332" s="225"/>
      <c r="F332" s="114"/>
      <c r="G332" s="114"/>
      <c r="H332" s="214"/>
      <c r="I332" s="11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8"/>
      <c r="V332" s="1"/>
      <c r="W332" s="1"/>
      <c r="X332" s="1"/>
      <c r="Y332" s="1"/>
      <c r="Z332" s="1"/>
      <c r="AA332" s="1"/>
      <c r="AB332" s="1"/>
      <c r="AC332" s="1"/>
      <c r="AD332" s="1"/>
      <c r="AE332" s="72"/>
      <c r="AF332" s="72"/>
      <c r="AG332" s="72"/>
      <c r="AH332" s="72"/>
      <c r="AI332" s="72"/>
      <c r="AJ332" s="72"/>
      <c r="AK332" s="72"/>
      <c r="AL332" s="72"/>
      <c r="AM332" s="72"/>
      <c r="AN332" s="72"/>
      <c r="AO332" s="72"/>
      <c r="AP332" s="72"/>
      <c r="AQ332" s="72"/>
      <c r="AR332" s="72"/>
      <c r="AS332" s="72"/>
      <c r="AT332" s="72"/>
    </row>
    <row r="333" spans="1:46" ht="15.75" customHeight="1">
      <c r="A333" s="62"/>
      <c r="B333" s="22"/>
      <c r="C333" s="114"/>
      <c r="D333" s="114"/>
      <c r="E333" s="225"/>
      <c r="F333" s="114"/>
      <c r="G333" s="114"/>
      <c r="H333" s="214"/>
      <c r="I333" s="11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8"/>
      <c r="V333" s="1"/>
      <c r="W333" s="1"/>
      <c r="X333" s="1"/>
      <c r="Y333" s="1"/>
      <c r="Z333" s="1"/>
      <c r="AA333" s="1"/>
      <c r="AB333" s="1"/>
      <c r="AC333" s="1"/>
      <c r="AD333" s="1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72"/>
    </row>
    <row r="334" spans="1:46" ht="15.75" customHeight="1">
      <c r="A334" s="62"/>
      <c r="B334" s="22"/>
      <c r="C334" s="114"/>
      <c r="D334" s="114"/>
      <c r="E334" s="225"/>
      <c r="F334" s="114"/>
      <c r="G334" s="114"/>
      <c r="H334" s="214"/>
      <c r="I334" s="11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8"/>
      <c r="V334" s="1"/>
      <c r="W334" s="1"/>
      <c r="X334" s="1"/>
      <c r="Y334" s="1"/>
      <c r="Z334" s="1"/>
      <c r="AA334" s="1"/>
      <c r="AB334" s="1"/>
      <c r="AC334" s="1"/>
      <c r="AD334" s="1"/>
      <c r="AE334" s="72"/>
      <c r="AF334" s="72"/>
      <c r="AG334" s="72"/>
      <c r="AH334" s="72"/>
      <c r="AI334" s="72"/>
      <c r="AJ334" s="72"/>
      <c r="AK334" s="72"/>
      <c r="AL334" s="72"/>
      <c r="AM334" s="72"/>
      <c r="AN334" s="72"/>
      <c r="AO334" s="72"/>
      <c r="AP334" s="72"/>
      <c r="AQ334" s="72"/>
      <c r="AR334" s="72"/>
      <c r="AS334" s="72"/>
      <c r="AT334" s="72"/>
    </row>
    <row r="335" spans="1:46" ht="15.75" customHeight="1">
      <c r="A335" s="62"/>
      <c r="B335" s="22"/>
      <c r="C335" s="114"/>
      <c r="D335" s="114"/>
      <c r="E335" s="225"/>
      <c r="F335" s="114"/>
      <c r="G335" s="114"/>
      <c r="H335" s="214"/>
      <c r="I335" s="11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8"/>
      <c r="V335" s="1"/>
      <c r="W335" s="1"/>
      <c r="X335" s="1"/>
      <c r="Y335" s="1"/>
      <c r="Z335" s="1"/>
      <c r="AA335" s="1"/>
      <c r="AB335" s="1"/>
      <c r="AC335" s="1"/>
      <c r="AD335" s="1"/>
      <c r="AE335" s="72"/>
      <c r="AF335" s="72"/>
      <c r="AG335" s="72"/>
      <c r="AH335" s="72"/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72"/>
    </row>
    <row r="336" spans="1:46" ht="15.75" customHeight="1">
      <c r="A336" s="62"/>
      <c r="B336" s="22"/>
      <c r="C336" s="114"/>
      <c r="D336" s="114"/>
      <c r="E336" s="225"/>
      <c r="F336" s="114"/>
      <c r="G336" s="114"/>
      <c r="H336" s="214"/>
      <c r="I336" s="11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8"/>
      <c r="V336" s="1"/>
      <c r="W336" s="1"/>
      <c r="X336" s="1"/>
      <c r="Y336" s="1"/>
      <c r="Z336" s="1"/>
      <c r="AA336" s="1"/>
      <c r="AB336" s="1"/>
      <c r="AC336" s="1"/>
      <c r="AD336" s="1"/>
      <c r="AE336" s="72"/>
      <c r="AF336" s="72"/>
      <c r="AG336" s="72"/>
      <c r="AH336" s="72"/>
      <c r="AI336" s="72"/>
      <c r="AJ336" s="72"/>
      <c r="AK336" s="72"/>
      <c r="AL336" s="72"/>
      <c r="AM336" s="72"/>
      <c r="AN336" s="72"/>
      <c r="AO336" s="72"/>
      <c r="AP336" s="72"/>
      <c r="AQ336" s="72"/>
      <c r="AR336" s="72"/>
      <c r="AS336" s="72"/>
      <c r="AT336" s="72"/>
    </row>
    <row r="337" spans="1:46" ht="15.75" customHeight="1">
      <c r="A337" s="62"/>
      <c r="B337" s="22"/>
      <c r="C337" s="114"/>
      <c r="D337" s="114"/>
      <c r="E337" s="225"/>
      <c r="F337" s="114"/>
      <c r="G337" s="114"/>
      <c r="H337" s="214"/>
      <c r="I337" s="11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8"/>
      <c r="V337" s="1"/>
      <c r="W337" s="1"/>
      <c r="X337" s="1"/>
      <c r="Y337" s="1"/>
      <c r="Z337" s="1"/>
      <c r="AA337" s="1"/>
      <c r="AB337" s="1"/>
      <c r="AC337" s="1"/>
      <c r="AD337" s="1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</row>
    <row r="338" spans="1:46" ht="15.75" customHeight="1">
      <c r="A338" s="62"/>
      <c r="B338" s="22"/>
      <c r="C338" s="114"/>
      <c r="D338" s="114"/>
      <c r="E338" s="225"/>
      <c r="F338" s="114"/>
      <c r="G338" s="114"/>
      <c r="H338" s="214"/>
      <c r="I338" s="11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8"/>
      <c r="V338" s="1"/>
      <c r="W338" s="1"/>
      <c r="X338" s="1"/>
      <c r="Y338" s="1"/>
      <c r="Z338" s="1"/>
      <c r="AA338" s="1"/>
      <c r="AB338" s="1"/>
      <c r="AC338" s="1"/>
      <c r="AD338" s="1"/>
      <c r="AE338" s="72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72"/>
      <c r="AQ338" s="72"/>
      <c r="AR338" s="72"/>
      <c r="AS338" s="72"/>
      <c r="AT338" s="72"/>
    </row>
    <row r="339" spans="1:46" ht="15.75" customHeight="1">
      <c r="A339" s="62"/>
      <c r="B339" s="22"/>
      <c r="C339" s="114"/>
      <c r="D339" s="114"/>
      <c r="E339" s="225"/>
      <c r="F339" s="114"/>
      <c r="G339" s="114"/>
      <c r="H339" s="214"/>
      <c r="I339" s="11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8"/>
      <c r="V339" s="1"/>
      <c r="W339" s="1"/>
      <c r="X339" s="1"/>
      <c r="Y339" s="1"/>
      <c r="Z339" s="1"/>
      <c r="AA339" s="1"/>
      <c r="AB339" s="1"/>
      <c r="AC339" s="1"/>
      <c r="AD339" s="1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</row>
    <row r="340" spans="1:46" ht="15.75" customHeight="1">
      <c r="A340" s="62"/>
      <c r="B340" s="22"/>
      <c r="C340" s="114"/>
      <c r="D340" s="114"/>
      <c r="E340" s="225"/>
      <c r="F340" s="114"/>
      <c r="G340" s="114"/>
      <c r="H340" s="214"/>
      <c r="I340" s="11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8"/>
      <c r="V340" s="1"/>
      <c r="W340" s="1"/>
      <c r="X340" s="1"/>
      <c r="Y340" s="1"/>
      <c r="Z340" s="1"/>
      <c r="AA340" s="1"/>
      <c r="AB340" s="1"/>
      <c r="AC340" s="1"/>
      <c r="AD340" s="1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  <c r="AT340" s="72"/>
    </row>
    <row r="341" spans="1:46" ht="15.75" customHeight="1">
      <c r="A341" s="62"/>
      <c r="B341" s="22"/>
      <c r="C341" s="114"/>
      <c r="D341" s="114"/>
      <c r="E341" s="225"/>
      <c r="F341" s="114"/>
      <c r="G341" s="114"/>
      <c r="H341" s="214"/>
      <c r="I341" s="11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8"/>
      <c r="V341" s="1"/>
      <c r="W341" s="1"/>
      <c r="X341" s="1"/>
      <c r="Y341" s="1"/>
      <c r="Z341" s="1"/>
      <c r="AA341" s="1"/>
      <c r="AB341" s="1"/>
      <c r="AC341" s="1"/>
      <c r="AD341" s="1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</row>
    <row r="342" spans="1:46" ht="15.75" customHeight="1">
      <c r="A342" s="62"/>
      <c r="B342" s="22"/>
      <c r="C342" s="114"/>
      <c r="D342" s="114"/>
      <c r="E342" s="225"/>
      <c r="F342" s="114"/>
      <c r="G342" s="114"/>
      <c r="H342" s="214"/>
      <c r="I342" s="11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8"/>
      <c r="V342" s="1"/>
      <c r="W342" s="1"/>
      <c r="X342" s="1"/>
      <c r="Y342" s="1"/>
      <c r="Z342" s="1"/>
      <c r="AA342" s="1"/>
      <c r="AB342" s="1"/>
      <c r="AC342" s="1"/>
      <c r="AD342" s="1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72"/>
      <c r="AQ342" s="72"/>
      <c r="AR342" s="72"/>
      <c r="AS342" s="72"/>
      <c r="AT342" s="72"/>
    </row>
    <row r="343" spans="1:46" ht="15.75" customHeight="1">
      <c r="A343" s="62"/>
      <c r="B343" s="22"/>
      <c r="C343" s="114"/>
      <c r="D343" s="114"/>
      <c r="E343" s="225"/>
      <c r="F343" s="114"/>
      <c r="G343" s="114"/>
      <c r="H343" s="214"/>
      <c r="I343" s="11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8"/>
      <c r="V343" s="1"/>
      <c r="W343" s="1"/>
      <c r="X343" s="1"/>
      <c r="Y343" s="1"/>
      <c r="Z343" s="1"/>
      <c r="AA343" s="1"/>
      <c r="AB343" s="1"/>
      <c r="AC343" s="1"/>
      <c r="AD343" s="1"/>
      <c r="AE343" s="72"/>
      <c r="AF343" s="72"/>
      <c r="AG343" s="72"/>
      <c r="AH343" s="72"/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</row>
    <row r="344" spans="1:46" ht="15.75" customHeight="1">
      <c r="A344" s="62"/>
      <c r="B344" s="22"/>
      <c r="C344" s="114"/>
      <c r="D344" s="114"/>
      <c r="E344" s="225"/>
      <c r="F344" s="114"/>
      <c r="G344" s="114"/>
      <c r="H344" s="214"/>
      <c r="I344" s="11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8"/>
      <c r="V344" s="1"/>
      <c r="W344" s="1"/>
      <c r="X344" s="1"/>
      <c r="Y344" s="1"/>
      <c r="Z344" s="1"/>
      <c r="AA344" s="1"/>
      <c r="AB344" s="1"/>
      <c r="AC344" s="1"/>
      <c r="AD344" s="1"/>
      <c r="AE344" s="72"/>
      <c r="AF344" s="72"/>
      <c r="AG344" s="72"/>
      <c r="AH344" s="72"/>
      <c r="AI344" s="72"/>
      <c r="AJ344" s="72"/>
      <c r="AK344" s="72"/>
      <c r="AL344" s="72"/>
      <c r="AM344" s="72"/>
      <c r="AN344" s="72"/>
      <c r="AO344" s="72"/>
      <c r="AP344" s="72"/>
      <c r="AQ344" s="72"/>
      <c r="AR344" s="72"/>
      <c r="AS344" s="72"/>
      <c r="AT344" s="72"/>
    </row>
    <row r="345" spans="1:46" ht="15.75" customHeight="1">
      <c r="A345" s="62"/>
      <c r="B345" s="22"/>
      <c r="C345" s="114"/>
      <c r="D345" s="114"/>
      <c r="E345" s="225"/>
      <c r="F345" s="114"/>
      <c r="G345" s="114"/>
      <c r="H345" s="214"/>
      <c r="I345" s="11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8"/>
      <c r="V345" s="1"/>
      <c r="W345" s="1"/>
      <c r="X345" s="1"/>
      <c r="Y345" s="1"/>
      <c r="Z345" s="1"/>
      <c r="AA345" s="1"/>
      <c r="AB345" s="1"/>
      <c r="AC345" s="1"/>
      <c r="AD345" s="1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</row>
    <row r="346" spans="1:46" ht="15.75" customHeight="1">
      <c r="A346" s="62"/>
      <c r="B346" s="22"/>
      <c r="C346" s="114"/>
      <c r="D346" s="114"/>
      <c r="E346" s="225"/>
      <c r="F346" s="114"/>
      <c r="G346" s="114"/>
      <c r="H346" s="214"/>
      <c r="I346" s="11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8"/>
      <c r="V346" s="1"/>
      <c r="W346" s="1"/>
      <c r="X346" s="1"/>
      <c r="Y346" s="1"/>
      <c r="Z346" s="1"/>
      <c r="AA346" s="1"/>
      <c r="AB346" s="1"/>
      <c r="AC346" s="1"/>
      <c r="AD346" s="1"/>
      <c r="AE346" s="72"/>
      <c r="AF346" s="72"/>
      <c r="AG346" s="72"/>
      <c r="AH346" s="72"/>
      <c r="AI346" s="72"/>
      <c r="AJ346" s="72"/>
      <c r="AK346" s="72"/>
      <c r="AL346" s="72"/>
      <c r="AM346" s="72"/>
      <c r="AN346" s="72"/>
      <c r="AO346" s="72"/>
      <c r="AP346" s="72"/>
      <c r="AQ346" s="72"/>
      <c r="AR346" s="72"/>
      <c r="AS346" s="72"/>
      <c r="AT346" s="72"/>
    </row>
    <row r="347" spans="1:46" ht="15.75" customHeight="1">
      <c r="A347" s="62"/>
      <c r="B347" s="22"/>
      <c r="C347" s="114"/>
      <c r="D347" s="114"/>
      <c r="E347" s="225"/>
      <c r="F347" s="114"/>
      <c r="G347" s="114"/>
      <c r="H347" s="214"/>
      <c r="I347" s="11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8"/>
      <c r="V347" s="1"/>
      <c r="W347" s="1"/>
      <c r="X347" s="1"/>
      <c r="Y347" s="1"/>
      <c r="Z347" s="1"/>
      <c r="AA347" s="1"/>
      <c r="AB347" s="1"/>
      <c r="AC347" s="1"/>
      <c r="AD347" s="1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</row>
    <row r="348" spans="1:46" ht="15.75" customHeight="1">
      <c r="A348" s="62"/>
      <c r="B348" s="22"/>
      <c r="C348" s="114"/>
      <c r="D348" s="114"/>
      <c r="E348" s="225"/>
      <c r="F348" s="114"/>
      <c r="G348" s="114"/>
      <c r="H348" s="214"/>
      <c r="I348" s="11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8"/>
      <c r="V348" s="1"/>
      <c r="W348" s="1"/>
      <c r="X348" s="1"/>
      <c r="Y348" s="1"/>
      <c r="Z348" s="1"/>
      <c r="AA348" s="1"/>
      <c r="AB348" s="1"/>
      <c r="AC348" s="1"/>
      <c r="AD348" s="1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72"/>
      <c r="AQ348" s="72"/>
      <c r="AR348" s="72"/>
      <c r="AS348" s="72"/>
      <c r="AT348" s="72"/>
    </row>
    <row r="349" spans="1:46" ht="15.75" customHeight="1">
      <c r="A349" s="62"/>
      <c r="B349" s="22"/>
      <c r="C349" s="114"/>
      <c r="D349" s="114"/>
      <c r="E349" s="225"/>
      <c r="F349" s="114"/>
      <c r="G349" s="114"/>
      <c r="H349" s="214"/>
      <c r="I349" s="11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8"/>
      <c r="V349" s="1"/>
      <c r="W349" s="1"/>
      <c r="X349" s="1"/>
      <c r="Y349" s="1"/>
      <c r="Z349" s="1"/>
      <c r="AA349" s="1"/>
      <c r="AB349" s="1"/>
      <c r="AC349" s="1"/>
      <c r="AD349" s="1"/>
      <c r="AE349" s="72"/>
      <c r="AF349" s="72"/>
      <c r="AG349" s="72"/>
      <c r="AH349" s="72"/>
      <c r="AI349" s="72"/>
      <c r="AJ349" s="72"/>
      <c r="AK349" s="72"/>
      <c r="AL349" s="72"/>
      <c r="AM349" s="72"/>
      <c r="AN349" s="72"/>
      <c r="AO349" s="72"/>
      <c r="AP349" s="72"/>
      <c r="AQ349" s="72"/>
      <c r="AR349" s="72"/>
      <c r="AS349" s="72"/>
      <c r="AT349" s="72"/>
    </row>
    <row r="350" spans="1:46" ht="15.75" customHeight="1">
      <c r="A350" s="62"/>
      <c r="B350" s="22"/>
      <c r="C350" s="114"/>
      <c r="D350" s="114"/>
      <c r="E350" s="225"/>
      <c r="F350" s="114"/>
      <c r="G350" s="114"/>
      <c r="H350" s="214"/>
      <c r="I350" s="11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8"/>
      <c r="V350" s="1"/>
      <c r="W350" s="1"/>
      <c r="X350" s="1"/>
      <c r="Y350" s="1"/>
      <c r="Z350" s="1"/>
      <c r="AA350" s="1"/>
      <c r="AB350" s="1"/>
      <c r="AC350" s="1"/>
      <c r="AD350" s="1"/>
      <c r="AE350" s="72"/>
      <c r="AF350" s="72"/>
      <c r="AG350" s="72"/>
      <c r="AH350" s="72"/>
      <c r="AI350" s="72"/>
      <c r="AJ350" s="72"/>
      <c r="AK350" s="72"/>
      <c r="AL350" s="72"/>
      <c r="AM350" s="72"/>
      <c r="AN350" s="72"/>
      <c r="AO350" s="72"/>
      <c r="AP350" s="72"/>
      <c r="AQ350" s="72"/>
      <c r="AR350" s="72"/>
      <c r="AS350" s="72"/>
      <c r="AT350" s="72"/>
    </row>
    <row r="351" spans="1:46" ht="15.75" customHeight="1"/>
    <row r="352" spans="1:46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2">
    <mergeCell ref="I1:M1"/>
    <mergeCell ref="N1:Q1"/>
    <mergeCell ref="AS117:AT117"/>
    <mergeCell ref="AU117:AV117"/>
    <mergeCell ref="AW117:AX117"/>
    <mergeCell ref="AG97:AH97"/>
    <mergeCell ref="AG50:AH50"/>
    <mergeCell ref="AQ41:AR41"/>
    <mergeCell ref="J124:K124"/>
    <mergeCell ref="L124:M124"/>
    <mergeCell ref="N124:O124"/>
    <mergeCell ref="P124:Q124"/>
    <mergeCell ref="AG41:AH41"/>
    <mergeCell ref="R82:S82"/>
    <mergeCell ref="J47:K47"/>
    <mergeCell ref="J54:K54"/>
    <mergeCell ref="R54:S54"/>
    <mergeCell ref="P75:Q75"/>
    <mergeCell ref="R75:S75"/>
    <mergeCell ref="J75:K75"/>
    <mergeCell ref="J82:K82"/>
    <mergeCell ref="L82:M82"/>
    <mergeCell ref="N75:O75"/>
    <mergeCell ref="AM117:AN117"/>
    <mergeCell ref="AO117:AP117"/>
    <mergeCell ref="AQ117:AR117"/>
    <mergeCell ref="J89:K89"/>
    <mergeCell ref="L89:M89"/>
    <mergeCell ref="N89:O89"/>
    <mergeCell ref="P89:Q89"/>
    <mergeCell ref="R89:S89"/>
    <mergeCell ref="J96:K96"/>
    <mergeCell ref="R96:S96"/>
    <mergeCell ref="AF96:AG96"/>
    <mergeCell ref="J26:K26"/>
    <mergeCell ref="L26:M26"/>
    <mergeCell ref="N26:O26"/>
    <mergeCell ref="P26:Q26"/>
    <mergeCell ref="R26:S26"/>
    <mergeCell ref="J61:K61"/>
    <mergeCell ref="J68:K68"/>
    <mergeCell ref="A1:H1"/>
    <mergeCell ref="R1:U1"/>
    <mergeCell ref="A2:U2"/>
    <mergeCell ref="A3:U3"/>
    <mergeCell ref="P12:Q12"/>
    <mergeCell ref="J5:K5"/>
    <mergeCell ref="L5:M5"/>
    <mergeCell ref="N5:O5"/>
    <mergeCell ref="P5:Q5"/>
    <mergeCell ref="R5:S5"/>
    <mergeCell ref="J12:K12"/>
    <mergeCell ref="R12:S12"/>
    <mergeCell ref="L12:M12"/>
    <mergeCell ref="N12:O12"/>
    <mergeCell ref="R68:S68"/>
    <mergeCell ref="P40:Q40"/>
    <mergeCell ref="L54:M54"/>
    <mergeCell ref="R19:S19"/>
    <mergeCell ref="L61:M61"/>
    <mergeCell ref="N61:O61"/>
    <mergeCell ref="P61:Q61"/>
    <mergeCell ref="R61:S61"/>
    <mergeCell ref="L40:M40"/>
    <mergeCell ref="AG131:AH131"/>
    <mergeCell ref="L117:M117"/>
    <mergeCell ref="N117:O117"/>
    <mergeCell ref="R124:S124"/>
    <mergeCell ref="P117:Q117"/>
    <mergeCell ref="P96:Q96"/>
    <mergeCell ref="L110:M110"/>
    <mergeCell ref="N110:O110"/>
    <mergeCell ref="P110:Q110"/>
    <mergeCell ref="R110:S110"/>
    <mergeCell ref="R103:S103"/>
    <mergeCell ref="P131:Q131"/>
    <mergeCell ref="R131:S131"/>
    <mergeCell ref="L138:M138"/>
    <mergeCell ref="N138:O138"/>
    <mergeCell ref="P138:Q138"/>
    <mergeCell ref="R138:S138"/>
    <mergeCell ref="P152:Q152"/>
    <mergeCell ref="J145:K145"/>
    <mergeCell ref="L145:M145"/>
    <mergeCell ref="L152:M152"/>
    <mergeCell ref="N145:O145"/>
    <mergeCell ref="J33:K33"/>
    <mergeCell ref="N33:O33"/>
    <mergeCell ref="P33:Q33"/>
    <mergeCell ref="R33:S33"/>
    <mergeCell ref="J40:K40"/>
    <mergeCell ref="R40:S40"/>
    <mergeCell ref="N40:O40"/>
    <mergeCell ref="J117:K117"/>
    <mergeCell ref="R117:S117"/>
    <mergeCell ref="L47:M47"/>
    <mergeCell ref="N47:O47"/>
    <mergeCell ref="P47:Q47"/>
    <mergeCell ref="R47:S47"/>
    <mergeCell ref="P68:Q68"/>
    <mergeCell ref="J110:K110"/>
    <mergeCell ref="L68:M68"/>
    <mergeCell ref="N68:O68"/>
    <mergeCell ref="L75:M75"/>
    <mergeCell ref="N82:O82"/>
    <mergeCell ref="P82:Q82"/>
    <mergeCell ref="N54:O54"/>
    <mergeCell ref="P54:Q54"/>
    <mergeCell ref="J215:K215"/>
    <mergeCell ref="L215:M215"/>
    <mergeCell ref="N215:O215"/>
    <mergeCell ref="P215:Q215"/>
    <mergeCell ref="R215:S215"/>
    <mergeCell ref="L96:M96"/>
    <mergeCell ref="N96:O96"/>
    <mergeCell ref="J103:K103"/>
    <mergeCell ref="L103:M103"/>
    <mergeCell ref="N103:O103"/>
    <mergeCell ref="P103:Q103"/>
    <mergeCell ref="J159:K159"/>
    <mergeCell ref="L159:M159"/>
    <mergeCell ref="N159:O159"/>
    <mergeCell ref="P159:Q159"/>
    <mergeCell ref="R159:S159"/>
    <mergeCell ref="N152:O152"/>
    <mergeCell ref="J131:K131"/>
    <mergeCell ref="L131:M131"/>
    <mergeCell ref="N131:O131"/>
    <mergeCell ref="P145:Q145"/>
    <mergeCell ref="R145:S145"/>
    <mergeCell ref="R152:S152"/>
    <mergeCell ref="J138:K138"/>
  </mergeCells>
  <phoneticPr fontId="21" type="noConversion"/>
  <printOptions horizontalCentered="1"/>
  <pageMargins left="0" right="0" top="0" bottom="0" header="0" footer="0"/>
  <pageSetup paperSize="9" orientation="landscape"/>
  <rowBreaks count="3" manualBreakCount="3">
    <brk id="81" man="1"/>
    <brk id="18" man="1"/>
    <brk id="5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001"/>
  <sheetViews>
    <sheetView workbookViewId="0">
      <pane ySplit="3" topLeftCell="A4" activePane="bottomLeft" state="frozen"/>
      <selection pane="bottomLeft" activeCell="A28" sqref="A28:B32"/>
    </sheetView>
  </sheetViews>
  <sheetFormatPr defaultColWidth="11.25" defaultRowHeight="15" customHeight="1"/>
  <cols>
    <col min="1" max="1" width="6" bestFit="1" customWidth="1"/>
    <col min="2" max="2" width="3.875" customWidth="1"/>
    <col min="3" max="3" width="9.125" customWidth="1"/>
    <col min="4" max="4" width="5.625" customWidth="1"/>
    <col min="5" max="5" width="13.375" customWidth="1"/>
    <col min="6" max="6" width="10.5" customWidth="1"/>
    <col min="7" max="7" width="9.75" customWidth="1"/>
    <col min="8" max="8" width="9.375" customWidth="1"/>
    <col min="9" max="9" width="6" customWidth="1"/>
    <col min="10" max="10" width="5.625" customWidth="1"/>
    <col min="11" max="11" width="11.75" customWidth="1"/>
    <col min="12" max="12" width="11.625" customWidth="1"/>
    <col min="13" max="13" width="6" customWidth="1"/>
    <col min="14" max="14" width="10.5" customWidth="1"/>
    <col min="15" max="21" width="5.25" customWidth="1"/>
    <col min="22" max="24" width="6.75" customWidth="1"/>
  </cols>
  <sheetData>
    <row r="1" spans="1:29" s="351" customFormat="1" ht="35.25" customHeight="1" thickBot="1">
      <c r="A1" s="457" t="s">
        <v>453</v>
      </c>
      <c r="B1" s="452"/>
      <c r="C1" s="452"/>
      <c r="D1" s="458" t="s">
        <v>454</v>
      </c>
      <c r="E1" s="458"/>
      <c r="F1" s="458" t="s">
        <v>455</v>
      </c>
      <c r="G1" s="458"/>
      <c r="H1" s="403" t="s">
        <v>468</v>
      </c>
      <c r="I1" s="452" t="s">
        <v>456</v>
      </c>
      <c r="J1" s="452"/>
      <c r="K1" s="452" t="s">
        <v>458</v>
      </c>
      <c r="L1" s="452"/>
      <c r="M1" s="452" t="s">
        <v>3</v>
      </c>
      <c r="N1" s="453"/>
    </row>
    <row r="2" spans="1:29" ht="15.75" customHeight="1" thickBot="1">
      <c r="A2" s="392"/>
      <c r="B2" s="392"/>
      <c r="C2" s="392"/>
      <c r="D2" s="392"/>
      <c r="E2" s="392"/>
      <c r="F2" s="392"/>
      <c r="G2" s="392"/>
      <c r="H2" s="392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29" ht="15.75" customHeight="1">
      <c r="A3" s="498" t="s">
        <v>462</v>
      </c>
      <c r="B3" s="500" t="s">
        <v>5</v>
      </c>
      <c r="C3" s="500" t="s">
        <v>13</v>
      </c>
      <c r="D3" s="502" t="s">
        <v>22</v>
      </c>
      <c r="E3" s="500" t="s">
        <v>15</v>
      </c>
      <c r="F3" s="504" t="s">
        <v>463</v>
      </c>
      <c r="G3" s="500" t="s">
        <v>16</v>
      </c>
      <c r="H3" s="504" t="s">
        <v>459</v>
      </c>
      <c r="I3" s="500" t="s">
        <v>135</v>
      </c>
      <c r="J3" s="504" t="s">
        <v>460</v>
      </c>
      <c r="K3" s="500" t="s">
        <v>19</v>
      </c>
      <c r="L3" s="504" t="s">
        <v>461</v>
      </c>
      <c r="M3" s="500" t="s">
        <v>20</v>
      </c>
      <c r="N3" s="500" t="s">
        <v>21</v>
      </c>
      <c r="O3" s="500" t="s">
        <v>457</v>
      </c>
      <c r="P3" s="500"/>
      <c r="Q3" s="500"/>
      <c r="R3" s="500"/>
      <c r="S3" s="500"/>
      <c r="T3" s="500"/>
      <c r="U3" s="506"/>
    </row>
    <row r="4" spans="1:29" ht="15.75" customHeight="1" thickBot="1">
      <c r="A4" s="499"/>
      <c r="B4" s="501"/>
      <c r="C4" s="501"/>
      <c r="D4" s="503"/>
      <c r="E4" s="501"/>
      <c r="F4" s="505"/>
      <c r="G4" s="501"/>
      <c r="H4" s="505"/>
      <c r="I4" s="501"/>
      <c r="J4" s="505"/>
      <c r="K4" s="501"/>
      <c r="L4" s="505"/>
      <c r="M4" s="501"/>
      <c r="N4" s="501"/>
      <c r="O4" s="393" t="s">
        <v>6</v>
      </c>
      <c r="P4" s="393" t="s">
        <v>11</v>
      </c>
      <c r="Q4" s="393" t="s">
        <v>8</v>
      </c>
      <c r="R4" s="393" t="s">
        <v>7</v>
      </c>
      <c r="S4" s="393" t="s">
        <v>9</v>
      </c>
      <c r="T4" s="393" t="s">
        <v>10</v>
      </c>
      <c r="U4" s="394" t="s">
        <v>12</v>
      </c>
    </row>
    <row r="5" spans="1:29" ht="20.25" customHeight="1">
      <c r="A5" s="369">
        <v>45628</v>
      </c>
      <c r="B5" s="309" t="str">
        <f>'非偏國小O1-S2(素)'!AF5</f>
        <v>O1</v>
      </c>
      <c r="C5" s="309" t="str">
        <f>'非偏國小O1-S2(素)'!AG5</f>
        <v>白米飯</v>
      </c>
      <c r="D5" s="310" t="str">
        <f>'非偏國小O1-S2(素)'!AH5</f>
        <v xml:space="preserve">米     </v>
      </c>
      <c r="E5" s="309" t="str">
        <f>'非偏國小O1-S2(素)'!AI5</f>
        <v>京醬毛豆</v>
      </c>
      <c r="F5" s="310" t="str">
        <f>'非偏國小O1-S2(素)'!AJ5</f>
        <v xml:space="preserve">冷凍毛豆仁 刈薯 胡蘿蔔 甜麵醬  </v>
      </c>
      <c r="G5" s="309" t="str">
        <f>'非偏國小O1-S2(素)'!AK5</f>
        <v>蛋香季豆</v>
      </c>
      <c r="H5" s="310" t="str">
        <f>'非偏國小O1-S2(素)'!AL5</f>
        <v xml:space="preserve">雞蛋 季豆 胡蘿蔔 薑  </v>
      </c>
      <c r="I5" s="309" t="str">
        <f>'非偏國小O1-S2(素)'!AO5</f>
        <v>時蔬</v>
      </c>
      <c r="J5" s="310" t="str">
        <f>'非偏國小O1-S2(素)'!AP5</f>
        <v xml:space="preserve">蔬菜 薑    </v>
      </c>
      <c r="K5" s="309" t="str">
        <f>'非偏國小O1-S2(素)'!AQ5</f>
        <v>針菇蔬湯</v>
      </c>
      <c r="L5" s="310" t="str">
        <f>'非偏國小O1-S2(素)'!AR5</f>
        <v xml:space="preserve">金針菇 時蔬 薑 素羊肉  </v>
      </c>
      <c r="M5" s="309" t="str">
        <f>'非偏國小O1-S2(素)'!AS5</f>
        <v>點心</v>
      </c>
      <c r="N5" s="309">
        <f>'非偏國小O1-S2(素)'!AT5</f>
        <v>0</v>
      </c>
      <c r="O5" s="395">
        <v>6</v>
      </c>
      <c r="P5" s="395">
        <v>2.2000000000000002</v>
      </c>
      <c r="Q5" s="395">
        <v>2</v>
      </c>
      <c r="R5" s="395">
        <v>0</v>
      </c>
      <c r="S5" s="395">
        <v>0</v>
      </c>
      <c r="T5" s="395">
        <v>2.5</v>
      </c>
      <c r="U5" s="396">
        <v>752</v>
      </c>
      <c r="V5" s="115"/>
      <c r="W5" s="390"/>
      <c r="X5" s="390"/>
      <c r="Y5" s="390">
        <v>1.96</v>
      </c>
      <c r="Z5" s="390">
        <v>0</v>
      </c>
      <c r="AA5" s="390">
        <v>0</v>
      </c>
      <c r="AB5" s="390">
        <v>2.4500000000000002</v>
      </c>
      <c r="AC5" s="390">
        <v>751.97500000000002</v>
      </c>
    </row>
    <row r="6" spans="1:29" ht="20.25" customHeight="1">
      <c r="A6" s="370">
        <v>45629</v>
      </c>
      <c r="B6" s="307" t="str">
        <f>'非偏國小O1-S2(素)'!AF6</f>
        <v>O2</v>
      </c>
      <c r="C6" s="307" t="str">
        <f>'非偏國小O1-S2(素)'!AG6</f>
        <v>糙米飯</v>
      </c>
      <c r="D6" s="308" t="str">
        <f>'非偏國小O1-S2(素)'!AH6</f>
        <v xml:space="preserve">米 糙米    </v>
      </c>
      <c r="E6" s="307" t="str">
        <f>'非偏國小O1-S2(素)'!AI6</f>
        <v>香滷麵輪</v>
      </c>
      <c r="F6" s="308" t="str">
        <f>'非偏國小O1-S2(素)'!AJ6</f>
        <v xml:space="preserve">麵輪 白蘿蔔 胡蘿蔔   </v>
      </c>
      <c r="G6" s="307" t="str">
        <f>'非偏國小O1-S2(素)'!AK6</f>
        <v>白菜滷</v>
      </c>
      <c r="H6" s="308" t="str">
        <f>'非偏國小O1-S2(素)'!AL6</f>
        <v>豆皮 結球白菜 脆筍絲 乾香菇 胡蘿蔔 薑</v>
      </c>
      <c r="I6" s="307" t="str">
        <f>'非偏國小O1-S2(素)'!AO6</f>
        <v>時蔬</v>
      </c>
      <c r="J6" s="308" t="str">
        <f>'非偏國小O1-S2(素)'!AP6</f>
        <v xml:space="preserve">蔬菜 薑    </v>
      </c>
      <c r="K6" s="307" t="str">
        <f>'非偏國小O1-S2(素)'!AQ6</f>
        <v>味噌湯</v>
      </c>
      <c r="L6" s="308" t="str">
        <f>'非偏國小O1-S2(素)'!AR6</f>
        <v xml:space="preserve">乾裙帶菜 味噌 薑   </v>
      </c>
      <c r="M6" s="307" t="str">
        <f>'非偏國小O1-S2(素)'!AS6</f>
        <v>點心</v>
      </c>
      <c r="N6" s="307">
        <f>'非偏國小O1-S2(素)'!AT6</f>
        <v>0</v>
      </c>
      <c r="O6" s="391">
        <v>5</v>
      </c>
      <c r="P6" s="391">
        <v>2.4</v>
      </c>
      <c r="Q6" s="391">
        <v>1.9</v>
      </c>
      <c r="R6" s="391">
        <v>0</v>
      </c>
      <c r="S6" s="391">
        <v>0</v>
      </c>
      <c r="T6" s="391">
        <v>2.9</v>
      </c>
      <c r="U6" s="397">
        <v>723</v>
      </c>
      <c r="V6" s="115"/>
      <c r="W6" s="390"/>
      <c r="X6" s="390"/>
      <c r="Y6" s="390">
        <v>1.9210000000000003</v>
      </c>
      <c r="Z6" s="390">
        <v>0</v>
      </c>
      <c r="AA6" s="390">
        <v>0</v>
      </c>
      <c r="AB6" s="390">
        <v>2.8900432900432902</v>
      </c>
      <c r="AC6" s="390">
        <v>723.0267207792208</v>
      </c>
    </row>
    <row r="7" spans="1:29" ht="20.25" customHeight="1">
      <c r="A7" s="370">
        <f t="shared" ref="A7:A9" si="0">A6+1</f>
        <v>45630</v>
      </c>
      <c r="B7" s="307" t="str">
        <f>'非偏國小O1-S2(素)'!AF7</f>
        <v>O3</v>
      </c>
      <c r="C7" s="307" t="str">
        <f>'非偏國小O1-S2(素)'!AG7</f>
        <v>刈包特餐</v>
      </c>
      <c r="D7" s="308" t="str">
        <f>'非偏國小O1-S2(素)'!AH7</f>
        <v xml:space="preserve">刈包     </v>
      </c>
      <c r="E7" s="307" t="str">
        <f>'非偏國小O1-S2(素)'!AI7</f>
        <v>香滷素排</v>
      </c>
      <c r="F7" s="308" t="str">
        <f>'非偏國小O1-S2(素)'!AJ7</f>
        <v xml:space="preserve">素排 薑    </v>
      </c>
      <c r="G7" s="307" t="str">
        <f>'非偏國小O1-S2(素)'!AK7</f>
        <v>刈包配料</v>
      </c>
      <c r="H7" s="308" t="str">
        <f>'非偏國小O1-S2(素)'!AL7</f>
        <v xml:space="preserve">麵腸 酸菜 胡蘿蔔   </v>
      </c>
      <c r="I7" s="307" t="str">
        <f>'非偏國小O1-S2(素)'!AO7</f>
        <v>時蔬</v>
      </c>
      <c r="J7" s="308" t="str">
        <f>'非偏國小O1-S2(素)'!AP7</f>
        <v xml:space="preserve">蔬菜 薑    </v>
      </c>
      <c r="K7" s="307" t="str">
        <f>'非偏國小O1-S2(素)'!AQ7</f>
        <v>糙米粥</v>
      </c>
      <c r="L7" s="308" t="str">
        <f>'非偏國小O1-S2(素)'!AR7</f>
        <v xml:space="preserve">雞蛋 糙米 芹菜 時蔬  </v>
      </c>
      <c r="M7" s="307" t="str">
        <f>'非偏國小O1-S2(素)'!AS7</f>
        <v>點心</v>
      </c>
      <c r="N7" s="307">
        <f>'非偏國小O1-S2(素)'!AT7</f>
        <v>0</v>
      </c>
      <c r="O7" s="391">
        <v>5</v>
      </c>
      <c r="P7" s="391">
        <v>2.8</v>
      </c>
      <c r="Q7" s="391">
        <v>1.5</v>
      </c>
      <c r="R7" s="391">
        <v>0</v>
      </c>
      <c r="S7" s="391">
        <v>0</v>
      </c>
      <c r="T7" s="391">
        <v>4.0999999999999996</v>
      </c>
      <c r="U7" s="397">
        <v>816.6</v>
      </c>
      <c r="V7" s="115"/>
      <c r="W7" s="390"/>
      <c r="X7" s="390"/>
      <c r="Y7" s="390">
        <v>1.5</v>
      </c>
      <c r="Z7" s="390">
        <v>0</v>
      </c>
      <c r="AA7" s="390">
        <v>0</v>
      </c>
      <c r="AB7" s="390">
        <v>4.0551948051948052</v>
      </c>
      <c r="AC7" s="390">
        <v>816.6314935064936</v>
      </c>
    </row>
    <row r="8" spans="1:29" ht="20.25" customHeight="1">
      <c r="A8" s="370">
        <f t="shared" si="0"/>
        <v>45631</v>
      </c>
      <c r="B8" s="307" t="str">
        <f>'非偏國小O1-S2(素)'!AF8</f>
        <v>O4</v>
      </c>
      <c r="C8" s="307" t="str">
        <f>'非偏國小O1-S2(素)'!AG8</f>
        <v>糙米飯</v>
      </c>
      <c r="D8" s="308" t="str">
        <f>'非偏國小O1-S2(素)'!AH8</f>
        <v xml:space="preserve">米 糙米    </v>
      </c>
      <c r="E8" s="307" t="str">
        <f>'非偏國小O1-S2(素)'!AI8</f>
        <v>豆瓣麵腸</v>
      </c>
      <c r="F8" s="308" t="str">
        <f>'非偏國小O1-S2(素)'!AJ8</f>
        <v xml:space="preserve">麵腸 刈薯 胡蘿蔔 薑  </v>
      </c>
      <c r="G8" s="307" t="str">
        <f>'非偏國小O1-S2(素)'!AK8</f>
        <v>蔬香冬粉</v>
      </c>
      <c r="H8" s="308" t="str">
        <f>'非偏國小O1-S2(素)'!AL8</f>
        <v>豆皮 冬粉 時蔬 乾木耳 薑 胡蘿蔔</v>
      </c>
      <c r="I8" s="307" t="str">
        <f>'非偏國小O1-S2(素)'!AO8</f>
        <v>時蔬</v>
      </c>
      <c r="J8" s="308" t="str">
        <f>'非偏國小O1-S2(素)'!AP8</f>
        <v xml:space="preserve">蔬菜 薑    </v>
      </c>
      <c r="K8" s="307" t="str">
        <f>'非偏國小O1-S2(素)'!AQ8</f>
        <v>黑糖粉圓</v>
      </c>
      <c r="L8" s="308" t="str">
        <f>'非偏國小O1-S2(素)'!AR8</f>
        <v xml:space="preserve">粉圓 黑糖    </v>
      </c>
      <c r="M8" s="307" t="str">
        <f>'非偏國小O1-S2(素)'!AS8</f>
        <v>點心</v>
      </c>
      <c r="N8" s="307">
        <f>'非偏國小O1-S2(素)'!AT8</f>
        <v>0</v>
      </c>
      <c r="O8" s="391">
        <v>6.7</v>
      </c>
      <c r="P8" s="391">
        <v>2.2999999999999998</v>
      </c>
      <c r="Q8" s="391">
        <v>2</v>
      </c>
      <c r="R8" s="391">
        <v>0</v>
      </c>
      <c r="S8" s="391">
        <v>0</v>
      </c>
      <c r="T8" s="391">
        <v>2.6</v>
      </c>
      <c r="U8" s="397">
        <v>815.4</v>
      </c>
      <c r="V8" s="115"/>
      <c r="W8" s="390"/>
      <c r="X8" s="390"/>
      <c r="Y8" s="390">
        <v>1.9550000000000001</v>
      </c>
      <c r="Z8" s="390">
        <v>0</v>
      </c>
      <c r="AA8" s="390">
        <v>0</v>
      </c>
      <c r="AB8" s="390">
        <v>2.6238095238095238</v>
      </c>
      <c r="AC8" s="390">
        <v>815.35059523809514</v>
      </c>
    </row>
    <row r="9" spans="1:29" ht="20.25" customHeight="1">
      <c r="A9" s="370">
        <f t="shared" si="0"/>
        <v>45632</v>
      </c>
      <c r="B9" s="307" t="str">
        <f>'非偏國小O1-S2(素)'!AF9</f>
        <v>O5</v>
      </c>
      <c r="C9" s="307" t="str">
        <f>'非偏國小O1-S2(素)'!AG9</f>
        <v>芝麻飯</v>
      </c>
      <c r="D9" s="308" t="str">
        <f>'非偏國小O1-S2(素)'!AH9</f>
        <v xml:space="preserve">米 芝麻(熟)    </v>
      </c>
      <c r="E9" s="307" t="str">
        <f>'非偏國小O1-S2(素)'!AI9</f>
        <v>馬仁若片</v>
      </c>
      <c r="F9" s="308" t="str">
        <f>'非偏國小O1-S2(素)'!AJ9</f>
        <v xml:space="preserve">素肉 馬鈴薯 胡蘿蔔   </v>
      </c>
      <c r="G9" s="307" t="str">
        <f>'非偏國小O1-S2(素)'!AK9</f>
        <v>茄汁豆腐</v>
      </c>
      <c r="H9" s="308" t="str">
        <f>'非偏國小O1-S2(素)'!AL9</f>
        <v xml:space="preserve">豆腐 芹菜 番茄糊 蕃茄醬  </v>
      </c>
      <c r="I9" s="307" t="str">
        <f>'非偏國小O1-S2(素)'!AO9</f>
        <v>時蔬</v>
      </c>
      <c r="J9" s="308" t="str">
        <f>'非偏國小O1-S2(素)'!AP9</f>
        <v xml:space="preserve">蔬菜 薑    </v>
      </c>
      <c r="K9" s="307" t="str">
        <f>'非偏國小O1-S2(素)'!AQ9</f>
        <v>時瓜湯</v>
      </c>
      <c r="L9" s="308" t="str">
        <f>'非偏國小O1-S2(素)'!AR9</f>
        <v xml:space="preserve">時瓜 薑 素羊肉   </v>
      </c>
      <c r="M9" s="307" t="str">
        <f>'非偏國小O1-S2(素)'!AS9</f>
        <v>點心</v>
      </c>
      <c r="N9" s="307">
        <f>'非偏國小O1-S2(素)'!AT9</f>
        <v>0</v>
      </c>
      <c r="O9" s="391">
        <v>5.3</v>
      </c>
      <c r="P9" s="391">
        <v>2.2000000000000002</v>
      </c>
      <c r="Q9" s="391">
        <v>2</v>
      </c>
      <c r="R9" s="391">
        <v>0</v>
      </c>
      <c r="S9" s="391">
        <v>0</v>
      </c>
      <c r="T9" s="391">
        <v>2.5</v>
      </c>
      <c r="U9" s="397">
        <v>709.7</v>
      </c>
      <c r="V9" s="115"/>
      <c r="W9" s="390"/>
      <c r="X9" s="390"/>
      <c r="Y9" s="390">
        <v>2.016</v>
      </c>
      <c r="Z9" s="390">
        <v>0</v>
      </c>
      <c r="AA9" s="390">
        <v>0</v>
      </c>
      <c r="AB9" s="390">
        <v>2.4681818181818183</v>
      </c>
      <c r="AC9" s="390">
        <v>709.74106060606061</v>
      </c>
    </row>
    <row r="10" spans="1:29" ht="20.25" customHeight="1" thickBot="1">
      <c r="A10" s="371">
        <f>A9+3</f>
        <v>45635</v>
      </c>
      <c r="B10" s="311" t="str">
        <f>'非偏國小O1-S2(素)'!AF10</f>
        <v>P1</v>
      </c>
      <c r="C10" s="311" t="str">
        <f>'非偏國小O1-S2(素)'!AG10</f>
        <v>白米飯</v>
      </c>
      <c r="D10" s="312" t="str">
        <f>'非偏國小O1-S2(素)'!AH10</f>
        <v xml:space="preserve">米     </v>
      </c>
      <c r="E10" s="311" t="str">
        <f>'非偏國小O1-S2(素)'!AI10</f>
        <v>酥炸豆包</v>
      </c>
      <c r="F10" s="312" t="str">
        <f>'非偏國小O1-S2(素)'!AJ10</f>
        <v xml:space="preserve">豆包     </v>
      </c>
      <c r="G10" s="311" t="str">
        <f>'非偏國小O1-S2(素)'!AK10</f>
        <v>麵筋白菜</v>
      </c>
      <c r="H10" s="312" t="str">
        <f>'非偏國小O1-S2(素)'!AL10</f>
        <v xml:space="preserve">結球白菜 胡蘿蔔 麵筋泡 薑  </v>
      </c>
      <c r="I10" s="311" t="str">
        <f>'非偏國小O1-S2(素)'!AO10</f>
        <v>時蔬</v>
      </c>
      <c r="J10" s="312" t="str">
        <f>'非偏國小O1-S2(素)'!AP10</f>
        <v xml:space="preserve">蔬菜 薑    </v>
      </c>
      <c r="K10" s="311" t="str">
        <f>'非偏國小O1-S2(素)'!AQ10</f>
        <v>時蔬湯</v>
      </c>
      <c r="L10" s="312" t="str">
        <f>'非偏國小O1-S2(素)'!AR10</f>
        <v xml:space="preserve">時蔬 紅蘿蔔 薑   </v>
      </c>
      <c r="M10" s="311" t="str">
        <f>'非偏國小O1-S2(素)'!AS10</f>
        <v>點心</v>
      </c>
      <c r="N10" s="311" t="str">
        <f>'非偏國小O1-S2(素)'!AT10</f>
        <v>有機豆奶</v>
      </c>
      <c r="O10" s="398">
        <v>5</v>
      </c>
      <c r="P10" s="398">
        <v>2.6</v>
      </c>
      <c r="Q10" s="398">
        <v>2</v>
      </c>
      <c r="R10" s="398">
        <v>0</v>
      </c>
      <c r="S10" s="398">
        <v>0</v>
      </c>
      <c r="T10" s="398">
        <v>3.1</v>
      </c>
      <c r="U10" s="399">
        <v>751.6</v>
      </c>
      <c r="V10" s="115"/>
      <c r="W10" s="390"/>
      <c r="X10" s="390"/>
      <c r="Y10" s="390">
        <v>2.0059999999999998</v>
      </c>
      <c r="Z10" s="390">
        <v>0</v>
      </c>
      <c r="AA10" s="390">
        <v>0</v>
      </c>
      <c r="AB10" s="390">
        <v>3.1416666666666666</v>
      </c>
      <c r="AC10" s="390">
        <v>751.59749999999997</v>
      </c>
    </row>
    <row r="11" spans="1:29" ht="20.25" customHeight="1">
      <c r="A11" s="369">
        <f>A10+1</f>
        <v>45636</v>
      </c>
      <c r="B11" s="309" t="str">
        <f>'非偏國小O1-S2(素)'!AF11</f>
        <v>P2</v>
      </c>
      <c r="C11" s="309" t="str">
        <f>'非偏國小O1-S2(素)'!AG11</f>
        <v>糙米飯</v>
      </c>
      <c r="D11" s="310" t="str">
        <f>'非偏國小O1-S2(素)'!AH11</f>
        <v xml:space="preserve">米 糙米    </v>
      </c>
      <c r="E11" s="309" t="str">
        <f>'非偏國小O1-S2(素)'!AI11</f>
        <v>泡菜油腐</v>
      </c>
      <c r="F11" s="310" t="str">
        <f>'非偏國小O1-S2(素)'!AJ11</f>
        <v xml:space="preserve">油腐 韓式泡菜 結球白菜 薑  </v>
      </c>
      <c r="G11" s="309" t="str">
        <f>'非偏國小O1-S2(素)'!AK11</f>
        <v>炒年糕</v>
      </c>
      <c r="H11" s="310" t="str">
        <f>'非偏國小O1-S2(素)'!AL11</f>
        <v xml:space="preserve">年糕 高麗菜 素肉 胡蘿蔔 大蒜 </v>
      </c>
      <c r="I11" s="309" t="str">
        <f>'非偏國小O1-S2(素)'!AO11</f>
        <v>時蔬</v>
      </c>
      <c r="J11" s="310" t="str">
        <f>'非偏國小O1-S2(素)'!AP11</f>
        <v xml:space="preserve">蔬菜 薑    </v>
      </c>
      <c r="K11" s="309" t="str">
        <f>'非偏國小O1-S2(素)'!AQ11</f>
        <v>金針湯</v>
      </c>
      <c r="L11" s="310" t="str">
        <f>'非偏國小O1-S2(素)'!AR11</f>
        <v xml:space="preserve">金針菜乾 榨菜 薑 素羊肉  </v>
      </c>
      <c r="M11" s="309" t="str">
        <f>'非偏國小O1-S2(素)'!AS11</f>
        <v>點心</v>
      </c>
      <c r="N11" s="309">
        <f>'非偏國小O1-S2(素)'!AT11</f>
        <v>0</v>
      </c>
      <c r="O11" s="395">
        <v>5</v>
      </c>
      <c r="P11" s="395">
        <v>2.2999999999999998</v>
      </c>
      <c r="Q11" s="395">
        <v>2.4</v>
      </c>
      <c r="R11" s="395">
        <v>0</v>
      </c>
      <c r="S11" s="395">
        <v>0</v>
      </c>
      <c r="T11" s="395">
        <v>2.1</v>
      </c>
      <c r="U11" s="396">
        <v>670.5</v>
      </c>
      <c r="V11" s="115"/>
      <c r="W11" s="390"/>
      <c r="X11" s="390"/>
      <c r="Y11" s="390">
        <v>2.4050000000000002</v>
      </c>
      <c r="Z11" s="390">
        <v>0</v>
      </c>
      <c r="AA11" s="390">
        <v>0</v>
      </c>
      <c r="AB11" s="390">
        <v>2.1151515151515152</v>
      </c>
      <c r="AC11" s="390">
        <v>670.4647727272727</v>
      </c>
    </row>
    <row r="12" spans="1:29" ht="20.25" customHeight="1">
      <c r="A12" s="370">
        <f t="shared" ref="A12:A14" si="1">A11+1</f>
        <v>45637</v>
      </c>
      <c r="B12" s="307" t="str">
        <f>'非偏國小O1-S2(素)'!AF12</f>
        <v>P3</v>
      </c>
      <c r="C12" s="307" t="str">
        <f>'非偏國小O1-S2(素)'!AG12</f>
        <v>拌麵特餐</v>
      </c>
      <c r="D12" s="308" t="str">
        <f>'非偏國小O1-S2(素)'!AH12</f>
        <v xml:space="preserve">麵條     </v>
      </c>
      <c r="E12" s="307" t="str">
        <f>'非偏國小O1-S2(素)'!AI12</f>
        <v>香菇絞若</v>
      </c>
      <c r="F12" s="308" t="str">
        <f>'非偏國小O1-S2(素)'!AJ12</f>
        <v xml:space="preserve">豆干 冬瓜 乾香菇 薑  </v>
      </c>
      <c r="G12" s="307" t="str">
        <f>'非偏國小O1-S2(素)'!AK12</f>
        <v>拌麵配料</v>
      </c>
      <c r="H12" s="308" t="str">
        <f>'非偏國小O1-S2(素)'!AL12</f>
        <v xml:space="preserve">素絞肉 甘藍 胡蘿蔔 薑  </v>
      </c>
      <c r="I12" s="307" t="str">
        <f>'非偏國小O1-S2(素)'!AO12</f>
        <v>時蔬</v>
      </c>
      <c r="J12" s="308" t="str">
        <f>'非偏國小O1-S2(素)'!AP12</f>
        <v xml:space="preserve">蔬菜 薑    </v>
      </c>
      <c r="K12" s="307" t="str">
        <f>'非偏國小O1-S2(素)'!AQ12</f>
        <v>三絲羹湯</v>
      </c>
      <c r="L12" s="308" t="str">
        <f>'非偏國小O1-S2(素)'!AR12</f>
        <v xml:space="preserve">雞蛋 脆筍 時蔬 乾木耳  </v>
      </c>
      <c r="M12" s="307" t="str">
        <f>'非偏國小O1-S2(素)'!AS12</f>
        <v>點心</v>
      </c>
      <c r="N12" s="307">
        <f>'非偏國小O1-S2(素)'!AT12</f>
        <v>0</v>
      </c>
      <c r="O12" s="391">
        <v>5</v>
      </c>
      <c r="P12" s="391">
        <v>2.2999999999999998</v>
      </c>
      <c r="Q12" s="391">
        <v>1.9</v>
      </c>
      <c r="R12" s="391">
        <v>0</v>
      </c>
      <c r="S12" s="391">
        <v>0</v>
      </c>
      <c r="T12" s="391">
        <v>2.7</v>
      </c>
      <c r="U12" s="397">
        <v>701.6</v>
      </c>
      <c r="V12" s="115"/>
      <c r="W12" s="390"/>
      <c r="X12" s="390"/>
      <c r="Y12" s="390">
        <v>1.9</v>
      </c>
      <c r="Z12" s="390">
        <v>0</v>
      </c>
      <c r="AA12" s="390">
        <v>0</v>
      </c>
      <c r="AB12" s="390">
        <v>2.6805194805194805</v>
      </c>
      <c r="AC12" s="390">
        <v>701.60064935064941</v>
      </c>
    </row>
    <row r="13" spans="1:29" ht="20.25" customHeight="1">
      <c r="A13" s="370">
        <f t="shared" si="1"/>
        <v>45638</v>
      </c>
      <c r="B13" s="307" t="str">
        <f>'非偏國小O1-S2(素)'!AF13</f>
        <v>P4</v>
      </c>
      <c r="C13" s="307" t="str">
        <f>'非偏國小O1-S2(素)'!AG13</f>
        <v>糙米飯</v>
      </c>
      <c r="D13" s="308" t="str">
        <f>'非偏國小O1-S2(素)'!AH13</f>
        <v xml:space="preserve">米 糙米    </v>
      </c>
      <c r="E13" s="307" t="str">
        <f>'非偏國小O1-S2(素)'!AI13</f>
        <v>筍干麵輪</v>
      </c>
      <c r="F13" s="308" t="str">
        <f>'非偏國小O1-S2(素)'!AJ13</f>
        <v xml:space="preserve">麵輪 麻竹筍干 胡蘿蔔 薑  </v>
      </c>
      <c r="G13" s="307" t="str">
        <f>'非偏國小O1-S2(素)'!AK13</f>
        <v>鮮菇豆腐</v>
      </c>
      <c r="H13" s="308" t="str">
        <f>'非偏國小O1-S2(素)'!AL13</f>
        <v xml:space="preserve">豆腐 金針菇 乾香菇 薑 胡蘿蔔 </v>
      </c>
      <c r="I13" s="307" t="str">
        <f>'非偏國小O1-S2(素)'!AO13</f>
        <v>時蔬</v>
      </c>
      <c r="J13" s="308" t="str">
        <f>'非偏國小O1-S2(素)'!AP13</f>
        <v xml:space="preserve">蔬菜 薑    </v>
      </c>
      <c r="K13" s="307" t="str">
        <f>'非偏國小O1-S2(素)'!AQ13</f>
        <v>冬瓜銀耳湯</v>
      </c>
      <c r="L13" s="308" t="str">
        <f>'非偏國小O1-S2(素)'!AR13</f>
        <v xml:space="preserve">冬瓜糖磚 乾銀耳 紅砂糖   </v>
      </c>
      <c r="M13" s="307" t="str">
        <f>'非偏國小O1-S2(素)'!AS13</f>
        <v>點心</v>
      </c>
      <c r="N13" s="307">
        <f>'非偏國小O1-S2(素)'!AT13</f>
        <v>0</v>
      </c>
      <c r="O13" s="391">
        <v>5.3</v>
      </c>
      <c r="P13" s="391">
        <v>2</v>
      </c>
      <c r="Q13" s="391">
        <v>1.9</v>
      </c>
      <c r="R13" s="391">
        <v>0</v>
      </c>
      <c r="S13" s="391">
        <v>0</v>
      </c>
      <c r="T13" s="391">
        <v>2.1</v>
      </c>
      <c r="U13" s="397">
        <v>658.3</v>
      </c>
      <c r="V13" s="115"/>
      <c r="W13" s="390"/>
      <c r="X13" s="390"/>
      <c r="Y13" s="390">
        <v>1.8660000000000001</v>
      </c>
      <c r="Z13" s="390">
        <v>0</v>
      </c>
      <c r="AA13" s="390">
        <v>0</v>
      </c>
      <c r="AB13" s="390">
        <v>2.0535714285714288</v>
      </c>
      <c r="AC13" s="390">
        <v>658.30265873015878</v>
      </c>
    </row>
    <row r="14" spans="1:29" ht="20.25" customHeight="1">
      <c r="A14" s="370">
        <f t="shared" si="1"/>
        <v>45639</v>
      </c>
      <c r="B14" s="307" t="str">
        <f>'非偏國小O1-S2(素)'!AF14</f>
        <v>P5</v>
      </c>
      <c r="C14" s="307" t="str">
        <f>'非偏國小O1-S2(素)'!AG14</f>
        <v>紅藜飯</v>
      </c>
      <c r="D14" s="308" t="str">
        <f>'非偏國小O1-S2(素)'!AH14</f>
        <v xml:space="preserve">米 紅藜    </v>
      </c>
      <c r="E14" s="307" t="str">
        <f>'非偏國小O1-S2(素)'!AI14</f>
        <v>三杯麵腸</v>
      </c>
      <c r="F14" s="308" t="str">
        <f>'非偏國小O1-S2(素)'!AJ14</f>
        <v xml:space="preserve">麵腸 胡蘿蔔 九層塔 薑 杏鮑菇 </v>
      </c>
      <c r="G14" s="307" t="str">
        <f>'非偏國小O1-S2(素)'!AK14</f>
        <v>啵啵玉米</v>
      </c>
      <c r="H14" s="308" t="str">
        <f>'非偏國小O1-S2(素)'!AL14</f>
        <v xml:space="preserve">冷凍玉米粒 冷凍毛豆仁 胡蘿蔔 豆干  </v>
      </c>
      <c r="I14" s="307" t="str">
        <f>'非偏國小O1-S2(素)'!AO14</f>
        <v>時蔬</v>
      </c>
      <c r="J14" s="308" t="str">
        <f>'非偏國小O1-S2(素)'!AP14</f>
        <v xml:space="preserve">蔬菜 薑    </v>
      </c>
      <c r="K14" s="307" t="str">
        <f>'非偏國小O1-S2(素)'!AQ14</f>
        <v>時瓜湯</v>
      </c>
      <c r="L14" s="308" t="str">
        <f>'非偏國小O1-S2(素)'!AR14</f>
        <v xml:space="preserve">時瓜 薑 素羊肉   </v>
      </c>
      <c r="M14" s="307" t="str">
        <f>'非偏國小O1-S2(素)'!AS14</f>
        <v>點心</v>
      </c>
      <c r="N14" s="307">
        <f>'非偏國小O1-S2(素)'!AT14</f>
        <v>0</v>
      </c>
      <c r="O14" s="391">
        <v>5.4</v>
      </c>
      <c r="P14" s="391">
        <v>2.2999999999999998</v>
      </c>
      <c r="Q14" s="391">
        <v>1.8</v>
      </c>
      <c r="R14" s="391">
        <v>0</v>
      </c>
      <c r="S14" s="391">
        <v>0</v>
      </c>
      <c r="T14" s="391">
        <v>2.7</v>
      </c>
      <c r="U14" s="397">
        <v>731.3</v>
      </c>
      <c r="V14" s="115"/>
      <c r="W14" s="390"/>
      <c r="X14" s="390"/>
      <c r="Y14" s="390">
        <v>1.821</v>
      </c>
      <c r="Z14" s="390">
        <v>0</v>
      </c>
      <c r="AA14" s="390">
        <v>0</v>
      </c>
      <c r="AB14" s="390">
        <v>2.7347402597402595</v>
      </c>
      <c r="AC14" s="390">
        <v>731.3405576776164</v>
      </c>
    </row>
    <row r="15" spans="1:29" ht="20.25" customHeight="1" thickBot="1">
      <c r="A15" s="371">
        <f>A14+3</f>
        <v>45642</v>
      </c>
      <c r="B15" s="311" t="str">
        <f>'非偏國小O1-S2(素)'!AF15</f>
        <v>Q1</v>
      </c>
      <c r="C15" s="311" t="str">
        <f>'非偏國小O1-S2(素)'!AG15</f>
        <v>白米飯</v>
      </c>
      <c r="D15" s="312" t="str">
        <f>'非偏國小O1-S2(素)'!AH15</f>
        <v xml:space="preserve">米     </v>
      </c>
      <c r="E15" s="311" t="str">
        <f>'非偏國小O1-S2(素)'!AI15</f>
        <v>甘藍若片</v>
      </c>
      <c r="F15" s="312" t="str">
        <f>'非偏國小O1-S2(素)'!AJ15</f>
        <v xml:space="preserve">素肉 甘藍 薑   </v>
      </c>
      <c r="G15" s="311" t="str">
        <f>'非偏國小O1-S2(素)'!AK15</f>
        <v>芹香豆干</v>
      </c>
      <c r="H15" s="312" t="str">
        <f>'非偏國小O1-S2(素)'!AL15</f>
        <v xml:space="preserve">豆干 芹菜 薑   </v>
      </c>
      <c r="I15" s="311" t="str">
        <f>'非偏國小O1-S2(素)'!AO15</f>
        <v>時蔬</v>
      </c>
      <c r="J15" s="312" t="str">
        <f>'非偏國小O1-S2(素)'!AP15</f>
        <v xml:space="preserve">蔬菜 薑    </v>
      </c>
      <c r="K15" s="311" t="str">
        <f>'非偏國小O1-S2(素)'!AQ15</f>
        <v>仙草湯</v>
      </c>
      <c r="L15" s="312" t="str">
        <f>'非偏國小O1-S2(素)'!AR15</f>
        <v xml:space="preserve">仙草干 素羊肉 紅棗 枸杞  </v>
      </c>
      <c r="M15" s="311" t="str">
        <f>'非偏國小O1-S2(素)'!AS15</f>
        <v>點心</v>
      </c>
      <c r="N15" s="311" t="str">
        <f>'非偏國小O1-S2(素)'!AT15</f>
        <v>有機豆奶</v>
      </c>
      <c r="O15" s="398">
        <v>5.7</v>
      </c>
      <c r="P15" s="398">
        <v>2.2999999999999998</v>
      </c>
      <c r="Q15" s="398">
        <v>1.9</v>
      </c>
      <c r="R15" s="398">
        <v>0</v>
      </c>
      <c r="S15" s="398">
        <v>0</v>
      </c>
      <c r="T15" s="398">
        <v>2.7</v>
      </c>
      <c r="U15" s="399">
        <v>750.4</v>
      </c>
      <c r="V15" s="115"/>
      <c r="W15" s="390"/>
      <c r="X15" s="390"/>
      <c r="Y15" s="390">
        <v>1.871</v>
      </c>
      <c r="Z15" s="390">
        <v>0</v>
      </c>
      <c r="AA15" s="390">
        <v>0</v>
      </c>
      <c r="AB15" s="390">
        <v>2.7166666666666668</v>
      </c>
      <c r="AC15" s="390">
        <v>750.41416666666669</v>
      </c>
    </row>
    <row r="16" spans="1:29" ht="20.25" customHeight="1">
      <c r="A16" s="369">
        <f>A15+1</f>
        <v>45643</v>
      </c>
      <c r="B16" s="309" t="str">
        <f>'非偏國小O1-S2(素)'!AF16</f>
        <v>Q2</v>
      </c>
      <c r="C16" s="309" t="str">
        <f>'非偏國小O1-S2(素)'!AG16</f>
        <v>糙米飯</v>
      </c>
      <c r="D16" s="310" t="str">
        <f>'非偏國小O1-S2(素)'!AH16</f>
        <v xml:space="preserve">米 糙米    </v>
      </c>
      <c r="E16" s="309" t="str">
        <f>'非偏國小O1-S2(素)'!AI16</f>
        <v>瓜仔麵腸</v>
      </c>
      <c r="F16" s="310" t="str">
        <f>'非偏國小O1-S2(素)'!AJ16</f>
        <v xml:space="preserve">麵腸 醃漬花胡瓜 胡蘿蔔 薑  </v>
      </c>
      <c r="G16" s="309" t="str">
        <f>'非偏國小O1-S2(素)'!AK16</f>
        <v>沙茶凍腐</v>
      </c>
      <c r="H16" s="310" t="str">
        <f>'非偏國小O1-S2(素)'!AL16</f>
        <v xml:space="preserve">凍豆腐 白蘿蔔 胡蘿蔔 薑 沙茶醬 </v>
      </c>
      <c r="I16" s="309" t="str">
        <f>'非偏國小O1-S2(素)'!AO16</f>
        <v>時蔬</v>
      </c>
      <c r="J16" s="310" t="str">
        <f>'非偏國小O1-S2(素)'!AP16</f>
        <v xml:space="preserve">蔬菜 薑    </v>
      </c>
      <c r="K16" s="309" t="str">
        <f>'非偏國小O1-S2(素)'!AQ16</f>
        <v>紫菜蛋花湯</v>
      </c>
      <c r="L16" s="310" t="str">
        <f>'非偏國小O1-S2(素)'!AR16</f>
        <v xml:space="preserve">紫菜 雞蛋 薑   </v>
      </c>
      <c r="M16" s="309" t="str">
        <f>'非偏國小O1-S2(素)'!AS16</f>
        <v>點心</v>
      </c>
      <c r="N16" s="309">
        <f>'非偏國小O1-S2(素)'!AT16</f>
        <v>0</v>
      </c>
      <c r="O16" s="395">
        <v>5</v>
      </c>
      <c r="P16" s="395">
        <v>2.2999999999999998</v>
      </c>
      <c r="Q16" s="395">
        <v>2</v>
      </c>
      <c r="R16" s="395">
        <v>0</v>
      </c>
      <c r="S16" s="395">
        <v>0</v>
      </c>
      <c r="T16" s="395">
        <v>2.5</v>
      </c>
      <c r="U16" s="396">
        <v>694.3</v>
      </c>
      <c r="V16" s="115"/>
      <c r="W16" s="390"/>
      <c r="X16" s="390"/>
      <c r="Y16" s="390">
        <v>2.02</v>
      </c>
      <c r="Z16" s="390">
        <v>0</v>
      </c>
      <c r="AA16" s="390">
        <v>0</v>
      </c>
      <c r="AB16" s="390">
        <v>2.5476190476190479</v>
      </c>
      <c r="AC16" s="390">
        <v>694.34285714285716</v>
      </c>
    </row>
    <row r="17" spans="1:29" ht="20.25" customHeight="1">
      <c r="A17" s="370">
        <f t="shared" ref="A17:A19" si="2">A16+1</f>
        <v>45644</v>
      </c>
      <c r="B17" s="307" t="str">
        <f>'非偏國小O1-S2(素)'!AF17</f>
        <v>Q3</v>
      </c>
      <c r="C17" s="307" t="str">
        <f>'非偏國小O1-S2(素)'!AG17</f>
        <v>炊飯特餐</v>
      </c>
      <c r="D17" s="308" t="str">
        <f>'非偏國小O1-S2(素)'!AH17</f>
        <v xml:space="preserve">米 糙米 紅藜   </v>
      </c>
      <c r="E17" s="307" t="str">
        <f>'非偏國小O1-S2(素)'!AI17</f>
        <v>酥炸豆包</v>
      </c>
      <c r="F17" s="308" t="str">
        <f>'非偏國小O1-S2(素)'!AJ17</f>
        <v xml:space="preserve">豆包     </v>
      </c>
      <c r="G17" s="307" t="str">
        <f>'非偏國小O1-S2(素)'!AK17</f>
        <v>炊飯配料</v>
      </c>
      <c r="H17" s="308" t="str">
        <f>'非偏國小O1-S2(素)'!AL17</f>
        <v xml:space="preserve">冷凍毛豆仁 鴻喜菇 胡蘿蔔 冷凍玉米粒  </v>
      </c>
      <c r="I17" s="307" t="str">
        <f>'非偏國小O1-S2(素)'!AO17</f>
        <v>時蔬</v>
      </c>
      <c r="J17" s="308" t="str">
        <f>'非偏國小O1-S2(素)'!AP17</f>
        <v xml:space="preserve">蔬菜 薑    </v>
      </c>
      <c r="K17" s="307" t="str">
        <f>'非偏國小O1-S2(素)'!AQ17</f>
        <v>蘿蔔湯</v>
      </c>
      <c r="L17" s="308" t="str">
        <f>'非偏國小O1-S2(素)'!AR17</f>
        <v xml:space="preserve">素羊肉 芹菜 白蘿蔔 胡蘿蔔  </v>
      </c>
      <c r="M17" s="307" t="str">
        <f>'非偏國小O1-S2(素)'!AS17</f>
        <v>點心</v>
      </c>
      <c r="N17" s="307">
        <f>'非偏國小O1-S2(素)'!AT17</f>
        <v>0</v>
      </c>
      <c r="O17" s="391">
        <v>5.0999999999999996</v>
      </c>
      <c r="P17" s="391">
        <v>2.4</v>
      </c>
      <c r="Q17" s="391">
        <v>2.2999999999999998</v>
      </c>
      <c r="R17" s="391">
        <v>0</v>
      </c>
      <c r="S17" s="391">
        <v>0</v>
      </c>
      <c r="T17" s="391">
        <v>2.4</v>
      </c>
      <c r="U17" s="397">
        <v>699.5</v>
      </c>
      <c r="V17" s="115"/>
      <c r="W17" s="390"/>
      <c r="X17" s="390"/>
      <c r="Y17" s="390">
        <v>2.31</v>
      </c>
      <c r="Z17" s="390">
        <v>0</v>
      </c>
      <c r="AA17" s="390">
        <v>0</v>
      </c>
      <c r="AB17" s="390">
        <v>2.4</v>
      </c>
      <c r="AC17" s="390">
        <v>699.48970588235295</v>
      </c>
    </row>
    <row r="18" spans="1:29" ht="20.25" customHeight="1">
      <c r="A18" s="370">
        <f t="shared" si="2"/>
        <v>45645</v>
      </c>
      <c r="B18" s="307" t="str">
        <f>'非偏國小O1-S2(素)'!AF18</f>
        <v>Q4</v>
      </c>
      <c r="C18" s="307" t="str">
        <f>'非偏國小O1-S2(素)'!AG18</f>
        <v>糙米飯</v>
      </c>
      <c r="D18" s="308" t="str">
        <f>'非偏國小O1-S2(素)'!AH18</f>
        <v xml:space="preserve">米 糙米    </v>
      </c>
      <c r="E18" s="307" t="str">
        <f>'非偏國小O1-S2(素)'!AI18</f>
        <v>味噌素若</v>
      </c>
      <c r="F18" s="308" t="str">
        <f>'非偏國小O1-S2(素)'!AJ18</f>
        <v>素肉 洋蔥 胡蘿蔔 青椒 芝麻(熟) 味噌</v>
      </c>
      <c r="G18" s="307" t="str">
        <f>'非偏國小O1-S2(素)'!AK18</f>
        <v>豆包豆芽</v>
      </c>
      <c r="H18" s="308" t="str">
        <f>'非偏國小O1-S2(素)'!AL18</f>
        <v xml:space="preserve">豆包 綠豆芽 乾木耳 薑  </v>
      </c>
      <c r="I18" s="307" t="str">
        <f>'非偏國小O1-S2(素)'!AO18</f>
        <v>時蔬</v>
      </c>
      <c r="J18" s="308" t="str">
        <f>'非偏國小O1-S2(素)'!AP18</f>
        <v xml:space="preserve">蔬菜 薑    </v>
      </c>
      <c r="K18" s="307" t="str">
        <f>'非偏國小O1-S2(素)'!AQ18</f>
        <v>綠豆西谷米</v>
      </c>
      <c r="L18" s="308" t="str">
        <f>'非偏國小O1-S2(素)'!AR18</f>
        <v xml:space="preserve">綠豆 二砂糖 西谷米   </v>
      </c>
      <c r="M18" s="307" t="str">
        <f>'非偏國小O1-S2(素)'!AS18</f>
        <v>點心</v>
      </c>
      <c r="N18" s="307">
        <f>'非偏國小O1-S2(素)'!AT18</f>
        <v>0</v>
      </c>
      <c r="O18" s="391">
        <v>6.1</v>
      </c>
      <c r="P18" s="391">
        <v>2.2999999999999998</v>
      </c>
      <c r="Q18" s="391">
        <v>2.2999999999999998</v>
      </c>
      <c r="R18" s="391">
        <v>0</v>
      </c>
      <c r="S18" s="391">
        <v>0</v>
      </c>
      <c r="T18" s="391">
        <v>2.2999999999999998</v>
      </c>
      <c r="U18" s="397">
        <v>759.6</v>
      </c>
      <c r="V18" s="115"/>
      <c r="W18" s="390"/>
      <c r="X18" s="390"/>
      <c r="Y18" s="390">
        <v>2.2610000000000001</v>
      </c>
      <c r="Z18" s="390">
        <v>0</v>
      </c>
      <c r="AA18" s="390">
        <v>0</v>
      </c>
      <c r="AB18" s="390">
        <v>2.3333333333333335</v>
      </c>
      <c r="AC18" s="390">
        <v>759.56416666666667</v>
      </c>
    </row>
    <row r="19" spans="1:29" ht="20.25" customHeight="1">
      <c r="A19" s="370">
        <f t="shared" si="2"/>
        <v>45646</v>
      </c>
      <c r="B19" s="307" t="str">
        <f>'非偏國小O1-S2(素)'!AF19</f>
        <v>Q5</v>
      </c>
      <c r="C19" s="307" t="str">
        <f>'非偏國小O1-S2(素)'!AG19</f>
        <v>小米飯</v>
      </c>
      <c r="D19" s="308" t="str">
        <f>'非偏國小O1-S2(素)'!AH19</f>
        <v xml:space="preserve">米 小米    </v>
      </c>
      <c r="E19" s="307" t="str">
        <f>'非偏國小O1-S2(素)'!AI19</f>
        <v>打拋干丁</v>
      </c>
      <c r="F19" s="308" t="str">
        <f>'非偏國小O1-S2(素)'!AJ19</f>
        <v xml:space="preserve">豆干 刈薯 九層塔 素絞肉  </v>
      </c>
      <c r="G19" s="307" t="str">
        <f>'非偏國小O1-S2(素)'!AK19</f>
        <v>蛋香季豆</v>
      </c>
      <c r="H19" s="308" t="str">
        <f>'非偏國小O1-S2(素)'!AL19</f>
        <v xml:space="preserve">雞蛋 冷凍菜豆(莢) 胡蘿蔔 薑  </v>
      </c>
      <c r="I19" s="307" t="str">
        <f>'非偏國小O1-S2(素)'!AO19</f>
        <v>時蔬</v>
      </c>
      <c r="J19" s="308" t="str">
        <f>'非偏國小O1-S2(素)'!AP19</f>
        <v xml:space="preserve">蔬菜 薑    </v>
      </c>
      <c r="K19" s="307" t="str">
        <f>'非偏國小O1-S2(素)'!AQ19</f>
        <v>鹹湯圓</v>
      </c>
      <c r="L19" s="308" t="str">
        <f>'非偏國小O1-S2(素)'!AR19</f>
        <v xml:space="preserve">湯圓 時蔬 乾香菇   </v>
      </c>
      <c r="M19" s="307" t="str">
        <f>'非偏國小O1-S2(素)'!AS19</f>
        <v>點心</v>
      </c>
      <c r="N19" s="307">
        <f>'非偏國小O1-S2(素)'!AT19</f>
        <v>0</v>
      </c>
      <c r="O19" s="391">
        <v>5.7</v>
      </c>
      <c r="P19" s="391">
        <v>2.4</v>
      </c>
      <c r="Q19" s="391">
        <v>2.1</v>
      </c>
      <c r="R19" s="391">
        <v>0</v>
      </c>
      <c r="S19" s="391">
        <v>0</v>
      </c>
      <c r="T19" s="391">
        <v>2.7</v>
      </c>
      <c r="U19" s="397">
        <v>761.2</v>
      </c>
      <c r="V19" s="115"/>
      <c r="W19" s="390"/>
      <c r="X19" s="390"/>
      <c r="Y19" s="390">
        <v>2.1210000000000004</v>
      </c>
      <c r="Z19" s="390">
        <v>0</v>
      </c>
      <c r="AA19" s="390">
        <v>0</v>
      </c>
      <c r="AB19" s="390">
        <v>2.6818181818181817</v>
      </c>
      <c r="AC19" s="390">
        <v>761.22477272727269</v>
      </c>
    </row>
    <row r="20" spans="1:29" ht="20.25" customHeight="1">
      <c r="A20" s="370">
        <f>A19+3</f>
        <v>45649</v>
      </c>
      <c r="B20" s="307" t="str">
        <f>'非偏國小O1-S2(素)'!AF20</f>
        <v>R1</v>
      </c>
      <c r="C20" s="307" t="str">
        <f>'非偏國小O1-S2(素)'!AG20</f>
        <v>白米飯</v>
      </c>
      <c r="D20" s="308" t="str">
        <f>'非偏國小O1-S2(素)'!AH20</f>
        <v xml:space="preserve">米     </v>
      </c>
      <c r="E20" s="307" t="str">
        <f>'非偏國小O1-S2(素)'!AI20</f>
        <v>麻油凍腐</v>
      </c>
      <c r="F20" s="308" t="str">
        <f>'非偏國小O1-S2(素)'!AJ20</f>
        <v xml:space="preserve">凍豆腐 鮮菇 枸杞 素肉  </v>
      </c>
      <c r="G20" s="307" t="str">
        <f>'非偏國小O1-S2(素)'!AK20</f>
        <v>蛋香紅仁</v>
      </c>
      <c r="H20" s="308" t="str">
        <f>'非偏國小O1-S2(素)'!AL20</f>
        <v xml:space="preserve">雞蛋 胡蘿蔔 薑   </v>
      </c>
      <c r="I20" s="307" t="str">
        <f>'非偏國小O1-S2(素)'!AO20</f>
        <v>時蔬</v>
      </c>
      <c r="J20" s="308" t="str">
        <f>'非偏國小O1-S2(素)'!AP20</f>
        <v xml:space="preserve">蔬菜 薑    </v>
      </c>
      <c r="K20" s="307" t="str">
        <f>'非偏國小O1-S2(素)'!AQ20</f>
        <v>味噌湯</v>
      </c>
      <c r="L20" s="308" t="str">
        <f>'非偏國小O1-S2(素)'!AR20</f>
        <v xml:space="preserve">時蔬 味噌 薑 柴魚片  </v>
      </c>
      <c r="M20" s="307" t="str">
        <f>'非偏國小O1-S2(素)'!AS20</f>
        <v>點心</v>
      </c>
      <c r="N20" s="307">
        <f>'非偏國小O1-S2(素)'!AT20</f>
        <v>0</v>
      </c>
      <c r="O20" s="391">
        <v>5.2</v>
      </c>
      <c r="P20" s="391">
        <v>2.5</v>
      </c>
      <c r="Q20" s="391">
        <v>2.4</v>
      </c>
      <c r="R20" s="391">
        <v>0</v>
      </c>
      <c r="S20" s="391">
        <v>0</v>
      </c>
      <c r="T20" s="391">
        <v>2.6</v>
      </c>
      <c r="U20" s="397">
        <v>729.5</v>
      </c>
      <c r="V20" s="115"/>
      <c r="W20" s="390"/>
      <c r="X20" s="390"/>
      <c r="Y20" s="390">
        <v>2.3820000000000001</v>
      </c>
      <c r="Z20" s="390">
        <v>0</v>
      </c>
      <c r="AA20" s="390">
        <v>0</v>
      </c>
      <c r="AB20" s="390">
        <v>2.5719696969696972</v>
      </c>
      <c r="AC20" s="390">
        <v>729.46760101010091</v>
      </c>
    </row>
    <row r="21" spans="1:29" ht="20.25" customHeight="1" thickBot="1">
      <c r="A21" s="371">
        <f>A20+1</f>
        <v>45650</v>
      </c>
      <c r="B21" s="311" t="str">
        <f>'非偏國小O1-S2(素)'!AF21</f>
        <v>R2</v>
      </c>
      <c r="C21" s="311" t="str">
        <f>'非偏國小O1-S2(素)'!AG21</f>
        <v>糙米飯</v>
      </c>
      <c r="D21" s="312" t="str">
        <f>'非偏國小O1-S2(素)'!AH21</f>
        <v xml:space="preserve">米 糙米    </v>
      </c>
      <c r="E21" s="311" t="str">
        <f>'非偏國小O1-S2(素)'!AI21</f>
        <v>西式塔香油腐</v>
      </c>
      <c r="F21" s="308" t="str">
        <f>'非偏國小O1-S2(素)'!AJ21</f>
        <v>四角油豆腐 芹菜 胡蘿蔔 青醬 冷凍玉米筍 薑</v>
      </c>
      <c r="G21" s="311" t="str">
        <f>'非偏國小O1-S2(素)'!AK21</f>
        <v>干貝時瓜</v>
      </c>
      <c r="H21" s="312" t="str">
        <f>'非偏國小O1-S2(素)'!AL21</f>
        <v>時瓜 薑 素火腿 干貝  胡蘿蔔</v>
      </c>
      <c r="I21" s="311" t="str">
        <f>'非偏國小O1-S2(素)'!AO21</f>
        <v>時蔬</v>
      </c>
      <c r="J21" s="312" t="str">
        <f>'非偏國小O1-S2(素)'!AP21</f>
        <v xml:space="preserve">蔬菜 薑    </v>
      </c>
      <c r="K21" s="311" t="str">
        <f>'非偏國小O1-S2(素)'!AQ21</f>
        <v>羅宋湯</v>
      </c>
      <c r="L21" s="312" t="str">
        <f>'非偏國小O1-S2(素)'!AR21</f>
        <v xml:space="preserve">番茄 芹菜 白蘿蔔 素羊肉  </v>
      </c>
      <c r="M21" s="311" t="str">
        <f>'非偏國小O1-S2(素)'!AS21</f>
        <v>點心</v>
      </c>
      <c r="N21" s="311" t="str">
        <f>'非偏國小O1-S2(素)'!AT21</f>
        <v>有機豆奶</v>
      </c>
      <c r="O21" s="398">
        <v>4.0999999999999996</v>
      </c>
      <c r="P21" s="398">
        <v>1.9</v>
      </c>
      <c r="Q21" s="398">
        <v>2.2999999999999998</v>
      </c>
      <c r="R21" s="398">
        <v>0</v>
      </c>
      <c r="S21" s="398">
        <v>0</v>
      </c>
      <c r="T21" s="398">
        <v>1.5</v>
      </c>
      <c r="U21" s="399">
        <v>542.79999999999995</v>
      </c>
      <c r="V21" s="115"/>
      <c r="W21" s="390"/>
      <c r="X21" s="390"/>
      <c r="Y21" s="390">
        <v>2.25</v>
      </c>
      <c r="Z21" s="390">
        <v>0</v>
      </c>
      <c r="AA21" s="390">
        <v>0</v>
      </c>
      <c r="AB21" s="390">
        <v>1.5227272727272727</v>
      </c>
      <c r="AC21" s="390">
        <v>542.84090909090912</v>
      </c>
    </row>
    <row r="22" spans="1:29" ht="20.25" customHeight="1">
      <c r="A22" s="369">
        <f t="shared" ref="A22:A24" si="3">A21+1</f>
        <v>45651</v>
      </c>
      <c r="B22" s="309" t="str">
        <f>'非偏國小O1-S2(素)'!AF22</f>
        <v>R3</v>
      </c>
      <c r="C22" s="309" t="str">
        <f>'非偏國小O1-S2(素)'!AG22</f>
        <v>西式特餐</v>
      </c>
      <c r="D22" s="310" t="str">
        <f>'非偏國小O1-S2(素)'!AH22</f>
        <v xml:space="preserve">通心粉     </v>
      </c>
      <c r="E22" s="309" t="str">
        <f>'非偏國小O1-S2(素)'!AI22</f>
        <v>西西里若醬</v>
      </c>
      <c r="F22" s="310" t="str">
        <f>'非偏國小O1-S2(素)'!AJ22</f>
        <v>素肉 馬鈴薯 芹菜 蕃茄醬 義大利香料 毛豆</v>
      </c>
      <c r="G22" s="309" t="str">
        <f>'非偏國小O1-S2(素)'!AK22</f>
        <v>豆包pizza</v>
      </c>
      <c r="H22" s="310" t="str">
        <f>'非偏國小O1-S2(素)'!AL22</f>
        <v xml:space="preserve">冷凍花椰菜 胡蘿蔔 薑 豆包 鳳梨罐頭 </v>
      </c>
      <c r="I22" s="309" t="str">
        <f>'非偏國小O1-S2(素)'!AO22</f>
        <v>時蔬</v>
      </c>
      <c r="J22" s="310" t="str">
        <f>'非偏國小O1-S2(素)'!AP22</f>
        <v xml:space="preserve">蔬菜 薑    </v>
      </c>
      <c r="K22" s="309" t="str">
        <f>'非偏國小O1-S2(素)'!AQ22</f>
        <v>南瓜濃湯</v>
      </c>
      <c r="L22" s="310" t="str">
        <f>'非偏國小O1-S2(素)'!AR22</f>
        <v xml:space="preserve">南瓜 紅蘿蔔 雞蛋 蘑菇  </v>
      </c>
      <c r="M22" s="309" t="str">
        <f>'非偏國小O1-S2(素)'!AS22</f>
        <v>點心</v>
      </c>
      <c r="N22" s="309">
        <f>'非偏國小O1-S2(素)'!AT22</f>
        <v>0</v>
      </c>
      <c r="O22" s="395">
        <v>3.5</v>
      </c>
      <c r="P22" s="395">
        <v>2.2999999999999998</v>
      </c>
      <c r="Q22" s="395">
        <v>2.1</v>
      </c>
      <c r="R22" s="395">
        <v>0</v>
      </c>
      <c r="S22" s="395">
        <v>0.1</v>
      </c>
      <c r="T22" s="395">
        <v>2.4</v>
      </c>
      <c r="U22" s="396">
        <v>587.1</v>
      </c>
      <c r="V22" s="115"/>
      <c r="W22" s="390"/>
      <c r="X22" s="390"/>
      <c r="Y22" s="390">
        <v>2.0700000000000003</v>
      </c>
      <c r="Z22" s="390">
        <v>0</v>
      </c>
      <c r="AA22" s="390">
        <v>0.1</v>
      </c>
      <c r="AB22" s="390">
        <v>2.4333333333333336</v>
      </c>
      <c r="AC22" s="390">
        <v>587.13055555555559</v>
      </c>
    </row>
    <row r="23" spans="1:29" ht="20.25" customHeight="1">
      <c r="A23" s="370">
        <f t="shared" si="3"/>
        <v>45652</v>
      </c>
      <c r="B23" s="307" t="str">
        <f>'非偏國小O1-S2(素)'!AF23</f>
        <v>R4</v>
      </c>
      <c r="C23" s="307" t="str">
        <f>'非偏國小O1-S2(素)'!AG23</f>
        <v>糙米飯</v>
      </c>
      <c r="D23" s="308" t="str">
        <f>'非偏國小O1-S2(素)'!AH23</f>
        <v xml:space="preserve">米 糙米    </v>
      </c>
      <c r="E23" s="307" t="str">
        <f>'非偏國小O1-S2(素)'!AI23</f>
        <v>筍干麵腸</v>
      </c>
      <c r="F23" s="308" t="str">
        <f>'非偏國小O1-S2(素)'!AJ23</f>
        <v xml:space="preserve">麵腸 麻竹筍干 薑 胡蘿蔔  </v>
      </c>
      <c r="G23" s="307" t="str">
        <f>'非偏國小O1-S2(素)'!AK23</f>
        <v>時蔬蛋香</v>
      </c>
      <c r="H23" s="308" t="str">
        <f>'非偏國小O1-S2(素)'!AL23</f>
        <v xml:space="preserve">雞蛋 時蔬 薑   </v>
      </c>
      <c r="I23" s="307" t="str">
        <f>'非偏國小O1-S2(素)'!AO23</f>
        <v>時蔬</v>
      </c>
      <c r="J23" s="308" t="str">
        <f>'非偏國小O1-S2(素)'!AP23</f>
        <v xml:space="preserve">蔬菜 薑    </v>
      </c>
      <c r="K23" s="307" t="str">
        <f>'非偏國小O1-S2(素)'!AQ23</f>
        <v>地瓜圓甜湯</v>
      </c>
      <c r="L23" s="308" t="str">
        <f>'非偏國小O1-S2(素)'!AR23</f>
        <v xml:space="preserve">地瓜圓 紅砂糖    </v>
      </c>
      <c r="M23" s="307" t="str">
        <f>'非偏國小O1-S2(素)'!AS23</f>
        <v>點心</v>
      </c>
      <c r="N23" s="307">
        <f>'非偏國小O1-S2(素)'!AT23</f>
        <v>0</v>
      </c>
      <c r="O23" s="391">
        <v>6</v>
      </c>
      <c r="P23" s="391">
        <v>2.7</v>
      </c>
      <c r="Q23" s="391">
        <v>2</v>
      </c>
      <c r="R23" s="391">
        <v>0</v>
      </c>
      <c r="S23" s="391">
        <v>0</v>
      </c>
      <c r="T23" s="391">
        <v>3.5</v>
      </c>
      <c r="U23" s="397">
        <v>850.7</v>
      </c>
      <c r="V23" s="115"/>
      <c r="W23" s="390"/>
      <c r="X23" s="390"/>
      <c r="Y23" s="390">
        <v>1.9750000000000001</v>
      </c>
      <c r="Z23" s="390">
        <v>0</v>
      </c>
      <c r="AA23" s="390">
        <v>0</v>
      </c>
      <c r="AB23" s="390">
        <v>3.4551948051948052</v>
      </c>
      <c r="AC23" s="390">
        <v>850.6939935064936</v>
      </c>
    </row>
    <row r="24" spans="1:29" ht="20.25" customHeight="1">
      <c r="A24" s="370">
        <f t="shared" si="3"/>
        <v>45653</v>
      </c>
      <c r="B24" s="307" t="str">
        <f>'非偏國小O1-S2(素)'!AF24</f>
        <v>R5</v>
      </c>
      <c r="C24" s="307" t="str">
        <f>'非偏國小O1-S2(素)'!AG24</f>
        <v>紫米飯</v>
      </c>
      <c r="D24" s="308" t="str">
        <f>'非偏國小O1-S2(素)'!AH24</f>
        <v xml:space="preserve">米 黑糯米    </v>
      </c>
      <c r="E24" s="307" t="str">
        <f>'非偏國小O1-S2(素)'!AI24</f>
        <v>炸素雞塊</v>
      </c>
      <c r="F24" s="308" t="str">
        <f>'非偏國小O1-S2(素)'!AJ24</f>
        <v xml:space="preserve">素雞塊     </v>
      </c>
      <c r="G24" s="307" t="str">
        <f>'非偏國小O1-S2(素)'!AK24</f>
        <v>火腿甘藍</v>
      </c>
      <c r="H24" s="308" t="str">
        <f>'非偏國小O1-S2(素)'!AL24</f>
        <v xml:space="preserve">甘藍 薑 素火腿   </v>
      </c>
      <c r="I24" s="307" t="str">
        <f>'非偏國小O1-S2(素)'!AO24</f>
        <v>時蔬</v>
      </c>
      <c r="J24" s="308" t="str">
        <f>'非偏國小O1-S2(素)'!AP24</f>
        <v xml:space="preserve">蔬菜 薑    </v>
      </c>
      <c r="K24" s="307" t="str">
        <f>'非偏國小O1-S2(素)'!AQ24</f>
        <v>鮮菇海芽湯</v>
      </c>
      <c r="L24" s="308" t="str">
        <f>'非偏國小O1-S2(素)'!AR24</f>
        <v xml:space="preserve">乾裙帶菜 金針菇 雞蛋 薑  </v>
      </c>
      <c r="M24" s="307" t="str">
        <f>'非偏國小O1-S2(素)'!AS24</f>
        <v>點心</v>
      </c>
      <c r="N24" s="307">
        <f>'非偏國小O1-S2(素)'!AT24</f>
        <v>0</v>
      </c>
      <c r="O24" s="391">
        <v>5.3</v>
      </c>
      <c r="P24" s="391">
        <v>2.6</v>
      </c>
      <c r="Q24" s="391">
        <v>2.1</v>
      </c>
      <c r="R24" s="391">
        <v>0</v>
      </c>
      <c r="S24" s="391">
        <v>0</v>
      </c>
      <c r="T24" s="391">
        <v>3.1</v>
      </c>
      <c r="U24" s="397">
        <v>769.1</v>
      </c>
      <c r="V24" s="115"/>
      <c r="W24" s="390"/>
      <c r="X24" s="390"/>
      <c r="Y24" s="390">
        <v>2.0740000000000003</v>
      </c>
      <c r="Z24" s="390">
        <v>0</v>
      </c>
      <c r="AA24" s="390">
        <v>0</v>
      </c>
      <c r="AB24" s="390">
        <v>3.072159090909091</v>
      </c>
      <c r="AC24" s="390">
        <v>769.05051136363636</v>
      </c>
    </row>
    <row r="25" spans="1:29" ht="20.25" customHeight="1">
      <c r="A25" s="370">
        <f>A24+3</f>
        <v>45656</v>
      </c>
      <c r="B25" s="307" t="str">
        <f>'非偏國小O1-S2(素)'!AF25</f>
        <v>S1</v>
      </c>
      <c r="C25" s="307" t="str">
        <f>'非偏國小O1-S2(素)'!AG25</f>
        <v>白米飯</v>
      </c>
      <c r="D25" s="308" t="str">
        <f>'非偏國小O1-S2(素)'!AH25</f>
        <v xml:space="preserve">米     </v>
      </c>
      <c r="E25" s="307" t="str">
        <f>'非偏國小O1-S2(素)'!AI25</f>
        <v>芹香素排</v>
      </c>
      <c r="F25" s="308" t="str">
        <f>'非偏國小O1-S2(素)'!AJ25</f>
        <v xml:space="preserve">素排 芹菜 胡蘿蔔 薑  </v>
      </c>
      <c r="G25" s="307" t="str">
        <f>'非偏國小O1-S2(素)'!AK25</f>
        <v>蛋香白菜</v>
      </c>
      <c r="H25" s="308" t="str">
        <f>'非偏國小O1-S2(素)'!AL25</f>
        <v xml:space="preserve">雞蛋 結球白菜 胡蘿蔔 薑 素火腿 </v>
      </c>
      <c r="I25" s="307" t="str">
        <f>'非偏國小O1-S2(素)'!AO25</f>
        <v>時蔬</v>
      </c>
      <c r="J25" s="308" t="str">
        <f>'非偏國小O1-S2(素)'!AP25</f>
        <v xml:space="preserve">蔬菜 薑    </v>
      </c>
      <c r="K25" s="307" t="str">
        <f>'非偏國小O1-S2(素)'!AQ25</f>
        <v>冬瓜湯</v>
      </c>
      <c r="L25" s="308" t="str">
        <f>'非偏國小O1-S2(素)'!AR25</f>
        <v xml:space="preserve">冬瓜 薑 素羊肉   </v>
      </c>
      <c r="M25" s="307" t="str">
        <f>'非偏國小O1-S2(素)'!AS25</f>
        <v>點心</v>
      </c>
      <c r="N25" s="307">
        <f>'非偏國小O1-S2(素)'!AT25</f>
        <v>0</v>
      </c>
      <c r="O25" s="391">
        <v>5.4</v>
      </c>
      <c r="P25" s="391">
        <v>2.2999999999999998</v>
      </c>
      <c r="Q25" s="391">
        <v>2.2000000000000002</v>
      </c>
      <c r="R25" s="391">
        <v>0</v>
      </c>
      <c r="S25" s="391">
        <v>0</v>
      </c>
      <c r="T25" s="391">
        <v>2.5</v>
      </c>
      <c r="U25" s="397">
        <v>725</v>
      </c>
      <c r="V25" s="115"/>
      <c r="W25" s="390"/>
      <c r="X25" s="390"/>
      <c r="Y25" s="390">
        <v>2.2249999999999996</v>
      </c>
      <c r="Z25" s="390">
        <v>0</v>
      </c>
      <c r="AA25" s="390">
        <v>0</v>
      </c>
      <c r="AB25" s="390">
        <v>2.4545454545454546</v>
      </c>
      <c r="AC25" s="390">
        <v>725.00568181818187</v>
      </c>
    </row>
    <row r="26" spans="1:29" ht="20.25" customHeight="1" thickBot="1">
      <c r="A26" s="370">
        <f>A25+1</f>
        <v>45657</v>
      </c>
      <c r="B26" s="307" t="str">
        <f>'非偏國小O1-S2(素)'!AF26</f>
        <v>S2</v>
      </c>
      <c r="C26" s="307" t="str">
        <f>'非偏國小O1-S2(素)'!AG26</f>
        <v>糙米飯</v>
      </c>
      <c r="D26" s="308" t="str">
        <f>'非偏國小O1-S2(素)'!AH26</f>
        <v xml:space="preserve">米 糙米    </v>
      </c>
      <c r="E26" s="307" t="str">
        <f>'非偏國小O1-S2(素)'!AI26</f>
        <v>洋芋麵輪</v>
      </c>
      <c r="F26" s="308" t="str">
        <f>'非偏國小O1-S2(素)'!AJ26</f>
        <v xml:space="preserve">麵輪 馬鈴薯 紅蘿蔔 薑  </v>
      </c>
      <c r="G26" s="307" t="str">
        <f>'非偏國小O1-S2(素)'!AK26</f>
        <v>豆包花椰</v>
      </c>
      <c r="H26" s="308" t="str">
        <f>'非偏國小O1-S2(素)'!AL26</f>
        <v xml:space="preserve">冷凍花椰菜 豆包 胡蘿蔔 薑  </v>
      </c>
      <c r="I26" s="307" t="str">
        <f>'非偏國小O1-S2(素)'!AO26</f>
        <v>時蔬</v>
      </c>
      <c r="J26" s="308" t="str">
        <f>'非偏國小O1-S2(素)'!AP26</f>
        <v xml:space="preserve">蔬菜 薑    </v>
      </c>
      <c r="K26" s="307" t="str">
        <f>'非偏國小O1-S2(素)'!AQ26</f>
        <v>養生藥膳湯</v>
      </c>
      <c r="L26" s="308" t="str">
        <f>'非偏國小O1-S2(素)'!AR26</f>
        <v>藥膳滷包 鮮菇 枸杞 薑 素羊肉 皮絲</v>
      </c>
      <c r="M26" s="307">
        <f>'非偏國小O1-S2(素)'!AS26</f>
        <v>0</v>
      </c>
      <c r="N26" s="307">
        <f>'非偏國小O1-S2(素)'!AT26</f>
        <v>0</v>
      </c>
      <c r="O26" s="391">
        <v>6</v>
      </c>
      <c r="P26" s="391">
        <v>2.2999999999999998</v>
      </c>
      <c r="Q26" s="391">
        <v>2.1</v>
      </c>
      <c r="R26" s="391">
        <v>0</v>
      </c>
      <c r="S26" s="391">
        <v>0</v>
      </c>
      <c r="T26" s="398">
        <v>2.5</v>
      </c>
      <c r="U26" s="399">
        <v>756.6</v>
      </c>
      <c r="W26" s="390"/>
      <c r="X26" s="390"/>
      <c r="Y26" s="390">
        <v>2.0570000000000004</v>
      </c>
      <c r="Z26" s="390">
        <v>0</v>
      </c>
      <c r="AA26" s="390">
        <v>0</v>
      </c>
      <c r="AB26" s="390">
        <v>2.4500000000000002</v>
      </c>
      <c r="AC26" s="390">
        <v>756.58249999999998</v>
      </c>
    </row>
    <row r="27" spans="1:29" ht="15.75" customHeight="1">
      <c r="A27" s="364"/>
      <c r="B27" s="364"/>
      <c r="C27" s="364"/>
      <c r="D27" s="364"/>
      <c r="E27" s="364"/>
      <c r="F27" s="364"/>
      <c r="G27" s="364"/>
      <c r="H27" s="364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</row>
    <row r="28" spans="1:29" ht="15.75" customHeight="1">
      <c r="A28" s="404" t="s">
        <v>483</v>
      </c>
      <c r="B28" s="404"/>
      <c r="C28" s="87"/>
      <c r="D28" s="87"/>
      <c r="E28" s="87"/>
      <c r="F28" s="87"/>
      <c r="G28" s="87"/>
      <c r="H28" s="87"/>
    </row>
    <row r="29" spans="1:29" ht="15.75" customHeight="1">
      <c r="A29" s="405" t="s">
        <v>472</v>
      </c>
      <c r="B29" s="351"/>
      <c r="C29" s="87"/>
      <c r="D29" s="87"/>
      <c r="E29" s="87"/>
      <c r="F29" s="87"/>
      <c r="G29" s="87"/>
      <c r="H29" s="87"/>
    </row>
    <row r="30" spans="1:29" ht="15.75" customHeight="1">
      <c r="A30" s="406" t="s">
        <v>473</v>
      </c>
      <c r="B30" s="351" t="s">
        <v>476</v>
      </c>
      <c r="C30" s="87"/>
      <c r="D30" s="87"/>
      <c r="E30" s="87"/>
      <c r="F30" s="87"/>
      <c r="G30" s="87"/>
      <c r="H30" s="87"/>
    </row>
    <row r="31" spans="1:29" ht="15.75" customHeight="1">
      <c r="A31" s="406" t="s">
        <v>475</v>
      </c>
      <c r="B31" s="351" t="s">
        <v>480</v>
      </c>
      <c r="C31" s="87"/>
      <c r="D31" s="87"/>
      <c r="E31" s="87"/>
      <c r="F31" s="87"/>
      <c r="G31" s="87"/>
      <c r="H31" s="87"/>
    </row>
    <row r="32" spans="1:29" ht="15.75" customHeight="1">
      <c r="A32" s="407" t="s">
        <v>477</v>
      </c>
      <c r="B32" s="409" t="s">
        <v>482</v>
      </c>
      <c r="C32" s="87"/>
      <c r="D32" s="87"/>
      <c r="E32" s="87"/>
      <c r="F32" s="87"/>
      <c r="G32" s="87"/>
      <c r="H32" s="87"/>
    </row>
    <row r="33" spans="1:8" ht="15.75" customHeight="1">
      <c r="A33" s="87"/>
      <c r="B33" s="87"/>
      <c r="C33" s="87"/>
      <c r="D33" s="87"/>
      <c r="E33" s="87"/>
      <c r="F33" s="87"/>
      <c r="G33" s="87"/>
      <c r="H33" s="87"/>
    </row>
    <row r="34" spans="1:8" ht="15.75" customHeight="1">
      <c r="A34" s="87"/>
      <c r="B34" s="87"/>
      <c r="C34" s="87"/>
      <c r="D34" s="87"/>
      <c r="E34" s="87"/>
      <c r="F34" s="87"/>
      <c r="G34" s="87"/>
      <c r="H34" s="87"/>
    </row>
    <row r="35" spans="1:8" ht="15.75" customHeight="1">
      <c r="A35" s="87"/>
      <c r="B35" s="87"/>
      <c r="C35" s="87"/>
      <c r="D35" s="87"/>
      <c r="E35" s="87"/>
      <c r="F35" s="87"/>
      <c r="G35" s="87"/>
      <c r="H35" s="87"/>
    </row>
    <row r="36" spans="1:8" ht="15.75" customHeight="1">
      <c r="A36" s="87"/>
      <c r="B36" s="87"/>
      <c r="C36" s="87"/>
      <c r="D36" s="87"/>
      <c r="E36" s="87"/>
      <c r="F36" s="87"/>
      <c r="G36" s="87"/>
      <c r="H36" s="87"/>
    </row>
    <row r="37" spans="1:8" ht="15.75" customHeight="1">
      <c r="A37" s="87"/>
      <c r="B37" s="87"/>
      <c r="C37" s="87"/>
      <c r="D37" s="87"/>
      <c r="E37" s="87"/>
      <c r="F37" s="87"/>
      <c r="G37" s="87"/>
      <c r="H37" s="87"/>
    </row>
    <row r="38" spans="1:8" ht="15.75" customHeight="1">
      <c r="A38" s="87"/>
      <c r="B38" s="87"/>
      <c r="C38" s="87"/>
      <c r="D38" s="87"/>
      <c r="E38" s="87"/>
      <c r="F38" s="87"/>
      <c r="G38" s="87"/>
      <c r="H38" s="87"/>
    </row>
    <row r="39" spans="1:8" ht="15.75" customHeight="1">
      <c r="A39" s="87"/>
      <c r="B39" s="87"/>
      <c r="C39" s="87"/>
      <c r="D39" s="87"/>
      <c r="E39" s="87"/>
      <c r="F39" s="87"/>
      <c r="G39" s="87"/>
      <c r="H39" s="87"/>
    </row>
    <row r="40" spans="1:8" ht="15.75" customHeight="1">
      <c r="A40" s="87"/>
      <c r="B40" s="87"/>
      <c r="C40" s="87"/>
      <c r="D40" s="87"/>
      <c r="E40" s="87"/>
      <c r="F40" s="87"/>
      <c r="G40" s="87"/>
      <c r="H40" s="87"/>
    </row>
    <row r="41" spans="1:8" ht="15.75" customHeight="1">
      <c r="A41" s="87"/>
      <c r="B41" s="87"/>
      <c r="C41" s="87"/>
      <c r="D41" s="87"/>
      <c r="E41" s="87"/>
      <c r="F41" s="87"/>
      <c r="G41" s="87"/>
      <c r="H41" s="87"/>
    </row>
    <row r="42" spans="1:8" ht="15.75" customHeight="1">
      <c r="A42" s="87"/>
      <c r="B42" s="87"/>
      <c r="C42" s="87"/>
      <c r="D42" s="87"/>
      <c r="E42" s="87"/>
      <c r="F42" s="87"/>
      <c r="G42" s="87"/>
      <c r="H42" s="87"/>
    </row>
    <row r="43" spans="1:8" ht="15.75" customHeight="1">
      <c r="A43" s="87"/>
      <c r="B43" s="87"/>
      <c r="C43" s="87"/>
      <c r="D43" s="87"/>
      <c r="E43" s="87"/>
      <c r="F43" s="87"/>
      <c r="G43" s="87"/>
      <c r="H43" s="87"/>
    </row>
    <row r="44" spans="1:8" ht="15.75" customHeight="1">
      <c r="A44" s="87"/>
      <c r="B44" s="87"/>
      <c r="C44" s="87"/>
      <c r="D44" s="87"/>
      <c r="E44" s="87"/>
      <c r="F44" s="87"/>
      <c r="G44" s="87"/>
      <c r="H44" s="87"/>
    </row>
    <row r="45" spans="1:8" ht="15.75" customHeight="1">
      <c r="A45" s="87"/>
      <c r="B45" s="87"/>
      <c r="C45" s="87"/>
      <c r="D45" s="87"/>
      <c r="E45" s="87"/>
      <c r="F45" s="87"/>
      <c r="G45" s="87"/>
      <c r="H45" s="87"/>
    </row>
    <row r="46" spans="1:8" ht="15.75" customHeight="1">
      <c r="A46" s="87"/>
      <c r="B46" s="87"/>
      <c r="C46" s="87"/>
      <c r="D46" s="87"/>
      <c r="E46" s="87"/>
      <c r="F46" s="87"/>
      <c r="G46" s="87"/>
      <c r="H46" s="87"/>
    </row>
    <row r="47" spans="1:8" ht="15.75" customHeight="1">
      <c r="A47" s="87"/>
      <c r="B47" s="87"/>
      <c r="C47" s="87"/>
      <c r="D47" s="87"/>
      <c r="E47" s="87"/>
      <c r="F47" s="87"/>
      <c r="G47" s="87"/>
      <c r="H47" s="87"/>
    </row>
    <row r="48" spans="1:8" ht="15.75" customHeight="1">
      <c r="A48" s="87"/>
      <c r="B48" s="87"/>
      <c r="C48" s="87"/>
      <c r="D48" s="87"/>
      <c r="E48" s="87"/>
      <c r="F48" s="87"/>
      <c r="G48" s="87"/>
      <c r="H48" s="87"/>
    </row>
    <row r="49" spans="1:8" ht="15.75" customHeight="1">
      <c r="A49" s="87"/>
      <c r="B49" s="87"/>
      <c r="C49" s="87"/>
      <c r="D49" s="87"/>
      <c r="E49" s="87"/>
      <c r="F49" s="87"/>
      <c r="G49" s="87"/>
      <c r="H49" s="87"/>
    </row>
    <row r="50" spans="1:8" ht="15.75" customHeight="1">
      <c r="A50" s="87"/>
      <c r="B50" s="87"/>
      <c r="C50" s="87"/>
      <c r="D50" s="87"/>
      <c r="E50" s="87"/>
      <c r="F50" s="87"/>
      <c r="G50" s="87"/>
      <c r="H50" s="87"/>
    </row>
    <row r="51" spans="1:8" ht="15.75" customHeight="1">
      <c r="A51" s="87"/>
      <c r="B51" s="87"/>
      <c r="C51" s="87"/>
      <c r="D51" s="87"/>
      <c r="E51" s="87"/>
      <c r="F51" s="87"/>
      <c r="G51" s="87"/>
      <c r="H51" s="87"/>
    </row>
    <row r="52" spans="1:8" ht="15.75" customHeight="1">
      <c r="A52" s="87"/>
      <c r="B52" s="87"/>
      <c r="C52" s="87"/>
      <c r="D52" s="87"/>
      <c r="E52" s="87"/>
      <c r="F52" s="87"/>
      <c r="G52" s="87"/>
      <c r="H52" s="87"/>
    </row>
    <row r="53" spans="1:8" ht="15.75" customHeight="1">
      <c r="A53" s="87"/>
      <c r="B53" s="87"/>
      <c r="C53" s="87"/>
      <c r="D53" s="87"/>
      <c r="E53" s="87"/>
      <c r="F53" s="87"/>
      <c r="G53" s="87"/>
      <c r="H53" s="87"/>
    </row>
    <row r="54" spans="1:8" ht="15.75" customHeight="1">
      <c r="A54" s="87"/>
      <c r="B54" s="87"/>
      <c r="C54" s="87"/>
      <c r="D54" s="87"/>
      <c r="E54" s="87"/>
      <c r="F54" s="87"/>
      <c r="G54" s="87"/>
      <c r="H54" s="87"/>
    </row>
    <row r="55" spans="1:8" ht="15.75" customHeight="1">
      <c r="A55" s="87"/>
      <c r="B55" s="87"/>
      <c r="C55" s="87"/>
      <c r="D55" s="87"/>
      <c r="E55" s="87"/>
      <c r="F55" s="87"/>
      <c r="G55" s="87"/>
      <c r="H55" s="87"/>
    </row>
    <row r="56" spans="1:8" ht="15.75" customHeight="1">
      <c r="A56" s="87"/>
      <c r="B56" s="87"/>
      <c r="C56" s="87"/>
      <c r="D56" s="87"/>
      <c r="E56" s="87"/>
      <c r="F56" s="87"/>
      <c r="G56" s="87"/>
      <c r="H56" s="87"/>
    </row>
    <row r="57" spans="1:8" ht="15.75" customHeight="1">
      <c r="A57" s="87"/>
      <c r="B57" s="87"/>
      <c r="C57" s="87"/>
      <c r="D57" s="87"/>
      <c r="E57" s="87"/>
      <c r="F57" s="87"/>
      <c r="G57" s="87"/>
      <c r="H57" s="87"/>
    </row>
    <row r="58" spans="1:8" ht="15.75" customHeight="1">
      <c r="A58" s="87"/>
      <c r="B58" s="87"/>
      <c r="C58" s="87"/>
      <c r="D58" s="87"/>
      <c r="E58" s="87"/>
      <c r="F58" s="87"/>
      <c r="G58" s="87"/>
      <c r="H58" s="87"/>
    </row>
    <row r="59" spans="1:8" ht="15.75" customHeight="1">
      <c r="A59" s="87"/>
      <c r="B59" s="87"/>
      <c r="C59" s="87"/>
      <c r="D59" s="87"/>
      <c r="E59" s="87"/>
      <c r="F59" s="87"/>
      <c r="G59" s="87"/>
      <c r="H59" s="87"/>
    </row>
    <row r="60" spans="1:8" ht="15.75" customHeight="1">
      <c r="A60" s="87"/>
      <c r="B60" s="87"/>
      <c r="C60" s="87"/>
      <c r="D60" s="87"/>
      <c r="E60" s="87"/>
      <c r="F60" s="87"/>
      <c r="G60" s="87"/>
      <c r="H60" s="87"/>
    </row>
    <row r="61" spans="1:8" ht="15.75" customHeight="1">
      <c r="A61" s="87"/>
      <c r="B61" s="87"/>
      <c r="C61" s="87"/>
      <c r="D61" s="87"/>
      <c r="E61" s="87"/>
      <c r="F61" s="87"/>
      <c r="G61" s="87"/>
      <c r="H61" s="87"/>
    </row>
    <row r="62" spans="1:8" ht="15.75" customHeight="1">
      <c r="A62" s="87"/>
      <c r="B62" s="87"/>
      <c r="C62" s="87"/>
      <c r="D62" s="87"/>
      <c r="E62" s="87"/>
      <c r="F62" s="87"/>
      <c r="G62" s="87"/>
      <c r="H62" s="87"/>
    </row>
    <row r="63" spans="1:8" ht="15.75" customHeight="1">
      <c r="A63" s="87"/>
      <c r="B63" s="87"/>
      <c r="C63" s="87"/>
      <c r="D63" s="87"/>
      <c r="E63" s="87"/>
      <c r="F63" s="87"/>
      <c r="G63" s="87"/>
      <c r="H63" s="87"/>
    </row>
    <row r="64" spans="1:8" ht="15.75" customHeight="1">
      <c r="A64" s="87"/>
      <c r="B64" s="87"/>
      <c r="C64" s="87"/>
      <c r="D64" s="87"/>
      <c r="E64" s="87"/>
      <c r="F64" s="87"/>
      <c r="G64" s="87"/>
      <c r="H64" s="87"/>
    </row>
    <row r="65" spans="1:8" ht="15.75" customHeight="1">
      <c r="A65" s="87"/>
      <c r="B65" s="87"/>
      <c r="C65" s="87"/>
      <c r="D65" s="87"/>
      <c r="E65" s="87"/>
      <c r="F65" s="87"/>
      <c r="G65" s="87"/>
      <c r="H65" s="87"/>
    </row>
    <row r="66" spans="1:8" ht="15.75" customHeight="1">
      <c r="A66" s="87"/>
      <c r="B66" s="87"/>
      <c r="C66" s="87"/>
      <c r="D66" s="87"/>
      <c r="E66" s="87"/>
      <c r="F66" s="87"/>
      <c r="G66" s="87"/>
      <c r="H66" s="87"/>
    </row>
    <row r="67" spans="1:8" ht="15.75" customHeight="1">
      <c r="A67" s="87"/>
      <c r="B67" s="87"/>
      <c r="C67" s="87"/>
      <c r="D67" s="87"/>
      <c r="E67" s="87"/>
      <c r="F67" s="87"/>
      <c r="G67" s="87"/>
      <c r="H67" s="87"/>
    </row>
    <row r="68" spans="1:8" ht="15.75" customHeight="1">
      <c r="A68" s="87"/>
      <c r="B68" s="87"/>
      <c r="C68" s="87"/>
      <c r="D68" s="87"/>
      <c r="E68" s="87"/>
      <c r="F68" s="87"/>
      <c r="G68" s="87"/>
      <c r="H68" s="87"/>
    </row>
    <row r="69" spans="1:8" ht="15.75" customHeight="1">
      <c r="A69" s="87"/>
      <c r="B69" s="87"/>
      <c r="C69" s="87"/>
      <c r="D69" s="87"/>
      <c r="E69" s="87"/>
      <c r="F69" s="87"/>
      <c r="G69" s="87"/>
      <c r="H69" s="87"/>
    </row>
    <row r="70" spans="1:8" ht="15.75" customHeight="1">
      <c r="A70" s="87"/>
      <c r="B70" s="87"/>
      <c r="C70" s="87"/>
      <c r="D70" s="87"/>
      <c r="E70" s="87"/>
      <c r="F70" s="87"/>
      <c r="G70" s="87"/>
      <c r="H70" s="87"/>
    </row>
    <row r="71" spans="1:8" ht="15.75" customHeight="1">
      <c r="A71" s="87"/>
      <c r="B71" s="87"/>
      <c r="C71" s="87"/>
      <c r="D71" s="87"/>
      <c r="E71" s="87"/>
      <c r="F71" s="87"/>
      <c r="G71" s="87"/>
      <c r="H71" s="87"/>
    </row>
    <row r="72" spans="1:8" ht="15.75" customHeight="1">
      <c r="A72" s="87"/>
      <c r="B72" s="87"/>
      <c r="C72" s="87"/>
      <c r="D72" s="87"/>
      <c r="E72" s="87"/>
      <c r="F72" s="87"/>
      <c r="G72" s="87"/>
      <c r="H72" s="87"/>
    </row>
    <row r="73" spans="1:8" ht="15.75" customHeight="1">
      <c r="A73" s="87"/>
      <c r="B73" s="87"/>
      <c r="C73" s="87"/>
      <c r="D73" s="87"/>
      <c r="E73" s="87"/>
      <c r="F73" s="87"/>
      <c r="G73" s="87"/>
      <c r="H73" s="87"/>
    </row>
    <row r="74" spans="1:8" ht="15.75" customHeight="1">
      <c r="A74" s="87"/>
      <c r="B74" s="87"/>
      <c r="C74" s="87"/>
      <c r="D74" s="87"/>
      <c r="E74" s="87"/>
      <c r="F74" s="87"/>
      <c r="G74" s="87"/>
      <c r="H74" s="87"/>
    </row>
    <row r="75" spans="1:8" ht="15.75" customHeight="1">
      <c r="A75" s="87"/>
      <c r="B75" s="87"/>
      <c r="C75" s="87"/>
      <c r="D75" s="87"/>
      <c r="E75" s="87"/>
      <c r="F75" s="87"/>
      <c r="G75" s="87"/>
      <c r="H75" s="87"/>
    </row>
    <row r="76" spans="1:8" ht="15.75" customHeight="1">
      <c r="B76" s="87"/>
      <c r="C76" s="87"/>
      <c r="D76" s="87"/>
      <c r="E76" s="87"/>
      <c r="F76" s="87"/>
      <c r="G76" s="87"/>
      <c r="H76" s="87"/>
    </row>
    <row r="77" spans="1:8" ht="15.75" customHeight="1">
      <c r="B77" s="87"/>
      <c r="C77" s="87"/>
      <c r="D77" s="87"/>
      <c r="E77" s="87"/>
      <c r="F77" s="87"/>
      <c r="G77" s="87"/>
      <c r="H77" s="87"/>
    </row>
    <row r="78" spans="1:8" ht="15.75" customHeight="1">
      <c r="B78" s="87"/>
      <c r="C78" s="87"/>
      <c r="D78" s="87"/>
      <c r="E78" s="87"/>
      <c r="F78" s="87"/>
      <c r="G78" s="87"/>
      <c r="H78" s="87"/>
    </row>
    <row r="79" spans="1:8" ht="15.75" customHeight="1">
      <c r="B79" s="87"/>
      <c r="C79" s="87"/>
      <c r="D79" s="87"/>
      <c r="E79" s="87"/>
      <c r="F79" s="87"/>
      <c r="G79" s="87"/>
      <c r="H79" s="87"/>
    </row>
    <row r="80" spans="1:8" ht="15.75" customHeight="1">
      <c r="B80" s="87"/>
      <c r="C80" s="87"/>
      <c r="D80" s="87"/>
      <c r="E80" s="87"/>
      <c r="F80" s="87"/>
      <c r="G80" s="87"/>
      <c r="H80" s="87"/>
    </row>
    <row r="81" spans="3:8" ht="15.75" customHeight="1">
      <c r="C81" s="87"/>
      <c r="D81" s="87"/>
      <c r="E81" s="87"/>
      <c r="F81" s="87"/>
      <c r="G81" s="87"/>
      <c r="H81" s="87"/>
    </row>
    <row r="82" spans="3:8" ht="15.75" customHeight="1">
      <c r="C82" s="87"/>
      <c r="D82" s="87"/>
      <c r="E82" s="87"/>
      <c r="F82" s="87"/>
      <c r="G82" s="87"/>
      <c r="H82" s="87"/>
    </row>
    <row r="83" spans="3:8" ht="15.75" customHeight="1">
      <c r="C83" s="87"/>
      <c r="D83" s="87"/>
      <c r="E83" s="87"/>
      <c r="F83" s="87"/>
      <c r="G83" s="87"/>
      <c r="H83" s="87"/>
    </row>
    <row r="84" spans="3:8" ht="15.75" customHeight="1">
      <c r="C84" s="87"/>
      <c r="D84" s="87"/>
      <c r="E84" s="87"/>
      <c r="F84" s="87"/>
      <c r="G84" s="87"/>
      <c r="H84" s="87"/>
    </row>
    <row r="85" spans="3:8" ht="15.75" customHeight="1">
      <c r="C85" s="87"/>
      <c r="D85" s="87"/>
      <c r="E85" s="87"/>
      <c r="F85" s="87"/>
      <c r="G85" s="87"/>
      <c r="H85" s="87"/>
    </row>
    <row r="86" spans="3:8" ht="15.75" customHeight="1">
      <c r="C86" s="87"/>
      <c r="D86" s="87"/>
      <c r="E86" s="87"/>
      <c r="F86" s="87"/>
      <c r="G86" s="87"/>
      <c r="H86" s="87"/>
    </row>
    <row r="87" spans="3:8" ht="15.75" customHeight="1"/>
    <row r="88" spans="3:8" ht="15.75" customHeight="1"/>
    <row r="89" spans="3:8" ht="15.75" customHeight="1"/>
    <row r="90" spans="3:8" ht="15.75" customHeight="1"/>
    <row r="91" spans="3:8" ht="15.75" customHeight="1"/>
    <row r="92" spans="3:8" ht="15.75" customHeight="1"/>
    <row r="93" spans="3:8" ht="15.75" customHeight="1"/>
    <row r="94" spans="3:8" ht="15.75" customHeight="1"/>
    <row r="95" spans="3:8" ht="15.75" customHeight="1"/>
    <row r="96" spans="3: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K3:K4"/>
    <mergeCell ref="L3:L4"/>
    <mergeCell ref="M3:M4"/>
    <mergeCell ref="N3:N4"/>
    <mergeCell ref="O3:U3"/>
    <mergeCell ref="I1:J1"/>
    <mergeCell ref="K1:L1"/>
    <mergeCell ref="M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D1:E1"/>
    <mergeCell ref="F1:G1"/>
    <mergeCell ref="A1:C1"/>
  </mergeCells>
  <phoneticPr fontId="21" type="noConversion"/>
  <printOptions horizontalCentered="1"/>
  <pageMargins left="7.874015748031496E-2" right="7.874015748031496E-2" top="0" bottom="0" header="0" footer="0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1.5" customWidth="1"/>
    <col min="2" max="2" width="2" customWidth="1"/>
    <col min="3" max="3" width="2.625" customWidth="1"/>
    <col min="4" max="5" width="3" customWidth="1"/>
    <col min="6" max="6" width="1.5" customWidth="1"/>
    <col min="7" max="7" width="2.625" customWidth="1"/>
    <col min="8" max="21" width="1.5" customWidth="1"/>
    <col min="22" max="26" width="8.75" customWidth="1"/>
  </cols>
  <sheetData>
    <row r="1" spans="1:7" ht="16.5" customHeight="1">
      <c r="A1" s="116" t="s">
        <v>34</v>
      </c>
      <c r="B1" s="117" t="e">
        <v>#REF!</v>
      </c>
      <c r="C1" s="117" t="e">
        <v>#REF!</v>
      </c>
      <c r="D1" s="117" t="e">
        <v>#REF!</v>
      </c>
      <c r="E1" s="117" t="e">
        <v>#REF!</v>
      </c>
      <c r="F1" s="117" t="s">
        <v>18</v>
      </c>
      <c r="G1" s="118" t="e">
        <v>#REF!</v>
      </c>
    </row>
    <row r="2" spans="1:7" ht="16.5" customHeight="1">
      <c r="A2" s="119" t="s">
        <v>54</v>
      </c>
      <c r="B2" s="120" t="e">
        <v>#REF!</v>
      </c>
      <c r="C2" s="121" t="e">
        <v>#REF!</v>
      </c>
      <c r="D2" s="120" t="e">
        <v>#REF!</v>
      </c>
      <c r="E2" s="120" t="e">
        <v>#REF!</v>
      </c>
      <c r="F2" s="120" t="s">
        <v>18</v>
      </c>
      <c r="G2" s="122" t="e">
        <v>#REF!</v>
      </c>
    </row>
    <row r="3" spans="1:7" ht="16.5" customHeight="1">
      <c r="A3" s="119" t="s">
        <v>66</v>
      </c>
      <c r="B3" s="120" t="e">
        <v>#REF!</v>
      </c>
      <c r="C3" s="121" t="e">
        <v>#REF!</v>
      </c>
      <c r="D3" s="120" t="e">
        <v>#REF!</v>
      </c>
      <c r="E3" s="120" t="e">
        <v>#REF!</v>
      </c>
      <c r="F3" s="120" t="s">
        <v>18</v>
      </c>
      <c r="G3" s="122" t="e">
        <v>#REF!</v>
      </c>
    </row>
    <row r="4" spans="1:7" ht="16.5" customHeight="1">
      <c r="A4" s="119" t="s">
        <v>73</v>
      </c>
      <c r="B4" s="120" t="e">
        <v>#REF!</v>
      </c>
      <c r="C4" s="120" t="e">
        <v>#REF!</v>
      </c>
      <c r="D4" s="120" t="e">
        <v>#REF!</v>
      </c>
      <c r="E4" s="123" t="e">
        <v>#REF!</v>
      </c>
      <c r="F4" s="120" t="s">
        <v>18</v>
      </c>
      <c r="G4" s="124" t="e">
        <v>#REF!</v>
      </c>
    </row>
    <row r="5" spans="1:7" ht="16.5" customHeight="1">
      <c r="A5" s="125" t="s">
        <v>80</v>
      </c>
      <c r="B5" s="126" t="e">
        <v>#REF!</v>
      </c>
      <c r="C5" s="126" t="e">
        <v>#REF!</v>
      </c>
      <c r="D5" s="126" t="e">
        <v>#REF!</v>
      </c>
      <c r="E5" s="126" t="e">
        <v>#REF!</v>
      </c>
      <c r="F5" s="126" t="s">
        <v>18</v>
      </c>
      <c r="G5" s="127" t="e">
        <v>#REF!</v>
      </c>
    </row>
    <row r="6" spans="1:7" ht="16.5" customHeight="1">
      <c r="A6" s="116" t="s">
        <v>89</v>
      </c>
      <c r="B6" s="117" t="e">
        <v>#REF!</v>
      </c>
      <c r="C6" s="128" t="e">
        <v>#REF!</v>
      </c>
      <c r="D6" s="117" t="e">
        <v>#REF!</v>
      </c>
      <c r="E6" s="117" t="e">
        <v>#REF!</v>
      </c>
      <c r="F6" s="117" t="s">
        <v>18</v>
      </c>
      <c r="G6" s="118" t="e">
        <v>#REF!</v>
      </c>
    </row>
    <row r="7" spans="1:7" ht="16.5" customHeight="1">
      <c r="A7" s="119" t="s">
        <v>92</v>
      </c>
      <c r="B7" s="120" t="e">
        <v>#REF!</v>
      </c>
      <c r="C7" s="120" t="e">
        <v>#REF!</v>
      </c>
      <c r="D7" s="120" t="e">
        <v>#REF!</v>
      </c>
      <c r="E7" s="120" t="e">
        <v>#REF!</v>
      </c>
      <c r="F7" s="120" t="s">
        <v>18</v>
      </c>
      <c r="G7" s="129" t="e">
        <v>#REF!</v>
      </c>
    </row>
    <row r="8" spans="1:7" ht="16.5" customHeight="1">
      <c r="A8" s="119" t="s">
        <v>96</v>
      </c>
      <c r="B8" s="120" t="e">
        <v>#REF!</v>
      </c>
      <c r="C8" s="121" t="e">
        <v>#REF!</v>
      </c>
      <c r="D8" s="120" t="e">
        <v>#REF!</v>
      </c>
      <c r="E8" s="120" t="e">
        <v>#REF!</v>
      </c>
      <c r="F8" s="120" t="s">
        <v>18</v>
      </c>
      <c r="G8" s="124" t="e">
        <v>#REF!</v>
      </c>
    </row>
    <row r="9" spans="1:7" ht="16.5" customHeight="1">
      <c r="A9" s="119" t="s">
        <v>101</v>
      </c>
      <c r="B9" s="120" t="e">
        <v>#REF!</v>
      </c>
      <c r="C9" s="120" t="e">
        <v>#REF!</v>
      </c>
      <c r="D9" s="120" t="e">
        <v>#REF!</v>
      </c>
      <c r="E9" s="120" t="e">
        <v>#REF!</v>
      </c>
      <c r="F9" s="120" t="s">
        <v>18</v>
      </c>
      <c r="G9" s="130" t="e">
        <v>#REF!</v>
      </c>
    </row>
    <row r="10" spans="1:7" ht="16.5" customHeight="1">
      <c r="A10" s="125" t="s">
        <v>102</v>
      </c>
      <c r="B10" s="126" t="e">
        <v>#REF!</v>
      </c>
      <c r="C10" s="131" t="e">
        <v>#REF!</v>
      </c>
      <c r="D10" s="126" t="e">
        <v>#REF!</v>
      </c>
      <c r="E10" s="132" t="e">
        <v>#REF!</v>
      </c>
      <c r="F10" s="126" t="s">
        <v>18</v>
      </c>
      <c r="G10" s="133" t="e">
        <v>#REF!</v>
      </c>
    </row>
    <row r="11" spans="1:7" ht="16.5" customHeight="1">
      <c r="A11" s="134" t="s">
        <v>105</v>
      </c>
      <c r="B11" s="117" t="e">
        <v>#REF!</v>
      </c>
      <c r="C11" s="117" t="e">
        <v>#REF!</v>
      </c>
      <c r="D11" s="135" t="e">
        <v>#REF!</v>
      </c>
      <c r="E11" s="117" t="e">
        <v>#REF!</v>
      </c>
      <c r="F11" s="117" t="s">
        <v>18</v>
      </c>
      <c r="G11" s="118" t="e">
        <v>#REF!</v>
      </c>
    </row>
    <row r="12" spans="1:7" ht="16.5" customHeight="1">
      <c r="A12" s="136" t="s">
        <v>108</v>
      </c>
      <c r="B12" s="120" t="e">
        <v>#REF!</v>
      </c>
      <c r="C12" s="31" t="e">
        <v>#REF!</v>
      </c>
      <c r="D12" s="31" t="e">
        <v>#REF!</v>
      </c>
      <c r="E12" s="120" t="e">
        <v>#REF!</v>
      </c>
      <c r="F12" s="120" t="s">
        <v>18</v>
      </c>
      <c r="G12" s="137" t="e">
        <v>#REF!</v>
      </c>
    </row>
    <row r="13" spans="1:7" ht="16.5" customHeight="1">
      <c r="A13" s="136" t="s">
        <v>111</v>
      </c>
      <c r="B13" s="120" t="e">
        <v>#REF!</v>
      </c>
      <c r="C13" s="31" t="e">
        <v>#REF!</v>
      </c>
      <c r="D13" s="31" t="e">
        <v>#REF!</v>
      </c>
      <c r="E13" s="120" t="e">
        <v>#REF!</v>
      </c>
      <c r="F13" s="120" t="s">
        <v>18</v>
      </c>
      <c r="G13" s="138" t="e">
        <v>#REF!</v>
      </c>
    </row>
    <row r="14" spans="1:7" ht="16.5" customHeight="1">
      <c r="A14" s="136" t="s">
        <v>120</v>
      </c>
      <c r="B14" s="120" t="e">
        <v>#REF!</v>
      </c>
      <c r="C14" s="139" t="e">
        <v>#REF!</v>
      </c>
      <c r="D14" s="140" t="e">
        <v>#REF!</v>
      </c>
      <c r="E14" s="120" t="e">
        <v>#REF!</v>
      </c>
      <c r="F14" s="120" t="s">
        <v>18</v>
      </c>
      <c r="G14" s="137" t="e">
        <v>#REF!</v>
      </c>
    </row>
    <row r="15" spans="1:7" ht="16.5" customHeight="1">
      <c r="A15" s="141" t="s">
        <v>121</v>
      </c>
      <c r="B15" s="126" t="e">
        <v>#REF!</v>
      </c>
      <c r="C15" s="142" t="e">
        <v>#REF!</v>
      </c>
      <c r="D15" s="143" t="e">
        <v>#REF!</v>
      </c>
      <c r="E15" s="126" t="e">
        <v>#REF!</v>
      </c>
      <c r="F15" s="126" t="s">
        <v>18</v>
      </c>
      <c r="G15" s="144" t="e">
        <v>#REF!</v>
      </c>
    </row>
    <row r="16" spans="1:7" ht="16.5" customHeight="1">
      <c r="A16" s="134" t="s">
        <v>124</v>
      </c>
      <c r="B16" s="117" t="e">
        <v>#REF!</v>
      </c>
      <c r="C16" s="135" t="e">
        <v>#REF!</v>
      </c>
      <c r="D16" s="145" t="e">
        <v>#REF!</v>
      </c>
      <c r="E16" s="117" t="e">
        <v>#REF!</v>
      </c>
      <c r="F16" s="117" t="s">
        <v>18</v>
      </c>
      <c r="G16" s="146" t="e">
        <v>#REF!</v>
      </c>
    </row>
    <row r="17" spans="1:21" ht="16.5" customHeight="1">
      <c r="A17" s="136" t="s">
        <v>128</v>
      </c>
      <c r="B17" s="121" t="e">
        <v>#REF!</v>
      </c>
      <c r="C17" s="31" t="e">
        <v>#REF!</v>
      </c>
      <c r="D17" s="120" t="e">
        <v>#REF!</v>
      </c>
      <c r="E17" s="31" t="e">
        <v>#REF!</v>
      </c>
      <c r="F17" s="120" t="s">
        <v>18</v>
      </c>
      <c r="G17" s="137" t="e">
        <v>#REF!</v>
      </c>
    </row>
    <row r="18" spans="1:21" ht="16.5" customHeight="1">
      <c r="A18" s="136" t="s">
        <v>126</v>
      </c>
      <c r="B18" s="120" t="e">
        <v>#REF!</v>
      </c>
      <c r="C18" s="140" t="e">
        <v>#REF!</v>
      </c>
      <c r="D18" s="31" t="e">
        <v>#REF!</v>
      </c>
      <c r="E18" s="120" t="e">
        <v>#REF!</v>
      </c>
      <c r="F18" s="120" t="s">
        <v>18</v>
      </c>
      <c r="G18" s="137" t="e">
        <v>#REF!</v>
      </c>
    </row>
    <row r="19" spans="1:21" ht="16.5" customHeight="1">
      <c r="A19" s="136" t="s">
        <v>129</v>
      </c>
      <c r="B19" s="120" t="e">
        <v>#REF!</v>
      </c>
      <c r="C19" s="140" t="e">
        <v>#REF!</v>
      </c>
      <c r="D19" s="31" t="e">
        <v>#REF!</v>
      </c>
      <c r="E19" s="31" t="e">
        <v>#REF!</v>
      </c>
      <c r="F19" s="120" t="s">
        <v>18</v>
      </c>
      <c r="G19" s="137" t="e">
        <v>#REF!</v>
      </c>
    </row>
    <row r="20" spans="1:21" ht="16.5" customHeight="1">
      <c r="A20" s="141" t="s">
        <v>130</v>
      </c>
      <c r="B20" s="126" t="e">
        <v>#REF!</v>
      </c>
      <c r="C20" s="143" t="e">
        <v>#REF!</v>
      </c>
      <c r="D20" s="143" t="e">
        <v>#REF!</v>
      </c>
      <c r="E20" s="143" t="e">
        <v>#REF!</v>
      </c>
      <c r="F20" s="126" t="s">
        <v>18</v>
      </c>
      <c r="G20" s="144" t="e">
        <v>#REF!</v>
      </c>
    </row>
    <row r="21" spans="1:21" ht="16.5" customHeight="1">
      <c r="A21" s="134" t="s">
        <v>207</v>
      </c>
      <c r="B21" s="135" t="e">
        <v>#REF!</v>
      </c>
      <c r="C21" s="135" t="e">
        <v>#REF!</v>
      </c>
      <c r="D21" s="145" t="e">
        <v>#REF!</v>
      </c>
      <c r="E21" s="135" t="e">
        <v>#REF!</v>
      </c>
      <c r="F21" s="117" t="s">
        <v>18</v>
      </c>
      <c r="G21" s="146" t="e">
        <v>#REF!</v>
      </c>
    </row>
    <row r="22" spans="1:21" ht="16.5" customHeight="1">
      <c r="A22" s="136" t="s">
        <v>208</v>
      </c>
      <c r="B22" s="31" t="e">
        <v>#REF!</v>
      </c>
      <c r="C22" s="31" t="e">
        <v>#REF!</v>
      </c>
      <c r="D22" s="140" t="e">
        <v>#REF!</v>
      </c>
      <c r="E22" s="31" t="e">
        <v>#REF!</v>
      </c>
      <c r="F22" s="120" t="s">
        <v>18</v>
      </c>
      <c r="G22" s="137" t="e">
        <v>#REF!</v>
      </c>
    </row>
    <row r="23" spans="1:21" ht="16.5" customHeight="1">
      <c r="A23" s="136" t="s">
        <v>209</v>
      </c>
      <c r="B23" s="140" t="e">
        <v>#REF!</v>
      </c>
      <c r="C23" s="140" t="e">
        <v>#REF!</v>
      </c>
      <c r="D23" s="31" t="e">
        <v>#REF!</v>
      </c>
      <c r="E23" s="31" t="e">
        <v>#REF!</v>
      </c>
      <c r="F23" s="120" t="s">
        <v>18</v>
      </c>
      <c r="G23" s="138" t="e">
        <v>#REF!</v>
      </c>
      <c r="U23" s="147"/>
    </row>
    <row r="24" spans="1:21" ht="16.5" customHeight="1">
      <c r="A24" s="136" t="s">
        <v>210</v>
      </c>
      <c r="B24" s="31" t="e">
        <v>#REF!</v>
      </c>
      <c r="C24" s="31" t="e">
        <v>#REF!</v>
      </c>
      <c r="D24" s="31" t="e">
        <v>#REF!</v>
      </c>
      <c r="E24" s="31" t="e">
        <v>#REF!</v>
      </c>
      <c r="F24" s="120" t="s">
        <v>18</v>
      </c>
      <c r="G24" s="137" t="e">
        <v>#REF!</v>
      </c>
    </row>
    <row r="25" spans="1:21" ht="16.5" customHeight="1">
      <c r="A25" s="148" t="s">
        <v>211</v>
      </c>
      <c r="B25" s="37" t="e">
        <v>#REF!</v>
      </c>
      <c r="C25" s="37" t="e">
        <v>#REF!</v>
      </c>
      <c r="D25" s="37" t="e">
        <v>#REF!</v>
      </c>
      <c r="E25" s="37" t="e">
        <v>#REF!</v>
      </c>
      <c r="F25" s="149" t="s">
        <v>18</v>
      </c>
      <c r="G25" s="150" t="e">
        <v>#REF!</v>
      </c>
    </row>
    <row r="26" spans="1:21" ht="15.75" customHeight="1">
      <c r="A26" s="134" t="s">
        <v>212</v>
      </c>
      <c r="B26" s="135" t="e">
        <v>#REF!</v>
      </c>
      <c r="C26" s="135" t="e">
        <v>#REF!</v>
      </c>
      <c r="D26" s="135" t="e">
        <v>#REF!</v>
      </c>
      <c r="E26" s="135" t="e">
        <v>#REF!</v>
      </c>
      <c r="F26" s="117" t="s">
        <v>18</v>
      </c>
      <c r="G26" s="146" t="e">
        <v>#REF!</v>
      </c>
    </row>
    <row r="27" spans="1:21" ht="15.75" customHeight="1">
      <c r="A27" s="136" t="s">
        <v>213</v>
      </c>
      <c r="B27" s="31" t="e">
        <v>#REF!</v>
      </c>
      <c r="C27" s="31" t="e">
        <v>#REF!</v>
      </c>
      <c r="D27" s="31" t="e">
        <v>#REF!</v>
      </c>
      <c r="E27" s="31" t="e">
        <v>#REF!</v>
      </c>
      <c r="F27" s="120" t="s">
        <v>18</v>
      </c>
      <c r="G27" s="137" t="e">
        <v>#REF!</v>
      </c>
    </row>
    <row r="28" spans="1:21" ht="15.75" customHeight="1">
      <c r="A28" s="136" t="s">
        <v>214</v>
      </c>
      <c r="B28" s="31" t="e">
        <v>#REF!</v>
      </c>
      <c r="C28" s="140" t="e">
        <v>#REF!</v>
      </c>
      <c r="D28" s="31" t="e">
        <v>#REF!</v>
      </c>
      <c r="E28" s="31" t="e">
        <v>#REF!</v>
      </c>
      <c r="F28" s="120" t="s">
        <v>18</v>
      </c>
      <c r="G28" s="137" t="e">
        <v>#REF!</v>
      </c>
    </row>
    <row r="29" spans="1:21" ht="15.75" customHeight="1">
      <c r="A29" s="136" t="s">
        <v>215</v>
      </c>
      <c r="B29" s="31" t="e">
        <v>#REF!</v>
      </c>
      <c r="C29" s="31" t="e">
        <v>#REF!</v>
      </c>
      <c r="D29" s="140" t="e">
        <v>#REF!</v>
      </c>
      <c r="E29" s="140" t="e">
        <v>#REF!</v>
      </c>
      <c r="F29" s="120" t="s">
        <v>18</v>
      </c>
      <c r="G29" s="138" t="e">
        <v>#REF!</v>
      </c>
    </row>
    <row r="30" spans="1:21" ht="15.75" customHeight="1">
      <c r="A30" s="148" t="s">
        <v>216</v>
      </c>
      <c r="B30" s="37" t="e">
        <v>#REF!</v>
      </c>
      <c r="C30" s="151" t="e">
        <v>#REF!</v>
      </c>
      <c r="D30" s="37" t="e">
        <v>#REF!</v>
      </c>
      <c r="E30" s="37" t="e">
        <v>#REF!</v>
      </c>
      <c r="F30" s="149" t="s">
        <v>18</v>
      </c>
      <c r="G30" s="152" t="e">
        <v>#REF!</v>
      </c>
    </row>
    <row r="31" spans="1:21" ht="15.75" customHeight="1">
      <c r="A31" s="134" t="s">
        <v>217</v>
      </c>
      <c r="B31" s="135" t="e">
        <v>#REF!</v>
      </c>
      <c r="C31" s="135" t="e">
        <v>#REF!</v>
      </c>
      <c r="D31" s="135" t="e">
        <v>#REF!</v>
      </c>
      <c r="E31" s="135" t="e">
        <v>#REF!</v>
      </c>
      <c r="F31" s="117" t="s">
        <v>18</v>
      </c>
      <c r="G31" s="146" t="e">
        <v>#REF!</v>
      </c>
    </row>
    <row r="32" spans="1:21" ht="15.75" customHeight="1">
      <c r="A32" s="136" t="s">
        <v>218</v>
      </c>
      <c r="B32" s="31" t="e">
        <v>#REF!</v>
      </c>
      <c r="C32" s="140" t="e">
        <v>#REF!</v>
      </c>
      <c r="D32" s="31" t="e">
        <v>#REF!</v>
      </c>
      <c r="E32" s="31" t="e">
        <v>#REF!</v>
      </c>
      <c r="F32" s="120" t="s">
        <v>18</v>
      </c>
      <c r="G32" s="137" t="e">
        <v>#REF!</v>
      </c>
    </row>
    <row r="33" spans="1:7" ht="15.75" customHeight="1">
      <c r="A33" s="136" t="s">
        <v>219</v>
      </c>
      <c r="B33" s="140" t="e">
        <v>#REF!</v>
      </c>
      <c r="C33" s="31" t="e">
        <v>#REF!</v>
      </c>
      <c r="D33" s="31" t="e">
        <v>#REF!</v>
      </c>
      <c r="E33" s="31" t="e">
        <v>#REF!</v>
      </c>
      <c r="F33" s="120" t="s">
        <v>18</v>
      </c>
      <c r="G33" s="138" t="e">
        <v>#REF!</v>
      </c>
    </row>
    <row r="34" spans="1:7" ht="15.75" customHeight="1">
      <c r="A34" s="136" t="s">
        <v>220</v>
      </c>
      <c r="B34" s="31" t="e">
        <v>#REF!</v>
      </c>
      <c r="C34" s="140" t="e">
        <v>#REF!</v>
      </c>
      <c r="D34" s="31" t="e">
        <v>#REF!</v>
      </c>
      <c r="E34" s="31" t="e">
        <v>#REF!</v>
      </c>
      <c r="F34" s="120" t="s">
        <v>18</v>
      </c>
      <c r="G34" s="137" t="e">
        <v>#REF!</v>
      </c>
    </row>
    <row r="35" spans="1:7" ht="15.75" customHeight="1">
      <c r="A35" s="148" t="s">
        <v>221</v>
      </c>
      <c r="B35" s="37" t="e">
        <v>#REF!</v>
      </c>
      <c r="C35" s="37" t="e">
        <v>#REF!</v>
      </c>
      <c r="D35" s="37" t="e">
        <v>#REF!</v>
      </c>
      <c r="E35" s="37" t="e">
        <v>#REF!</v>
      </c>
      <c r="F35" s="149" t="s">
        <v>18</v>
      </c>
      <c r="G35" s="150" t="e">
        <v>#REF!</v>
      </c>
    </row>
    <row r="36" spans="1:7" ht="15.75" customHeight="1">
      <c r="A36" s="134" t="s">
        <v>222</v>
      </c>
      <c r="B36" s="135" t="e">
        <v>#REF!</v>
      </c>
      <c r="C36" s="145" t="e">
        <v>#REF!</v>
      </c>
      <c r="D36" s="153" t="e">
        <v>#REF!</v>
      </c>
      <c r="E36" s="153" t="e">
        <v>#REF!</v>
      </c>
      <c r="F36" s="117" t="s">
        <v>18</v>
      </c>
      <c r="G36" s="154" t="e">
        <v>#REF!</v>
      </c>
    </row>
    <row r="37" spans="1:7" ht="15.75" customHeight="1">
      <c r="A37" s="136" t="s">
        <v>223</v>
      </c>
      <c r="B37" s="31" t="e">
        <v>#REF!</v>
      </c>
      <c r="C37" s="31" t="e">
        <v>#REF!</v>
      </c>
      <c r="D37" s="140" t="e">
        <v>#REF!</v>
      </c>
      <c r="E37" s="31" t="e">
        <v>#REF!</v>
      </c>
      <c r="F37" s="120" t="s">
        <v>18</v>
      </c>
      <c r="G37" s="137" t="e">
        <v>#REF!</v>
      </c>
    </row>
    <row r="38" spans="1:7" ht="15.75" customHeight="1">
      <c r="A38" s="136" t="s">
        <v>224</v>
      </c>
      <c r="B38" s="31" t="e">
        <v>#REF!</v>
      </c>
      <c r="C38" s="31" t="e">
        <v>#REF!</v>
      </c>
      <c r="D38" s="31" t="e">
        <v>#REF!</v>
      </c>
      <c r="E38" s="31" t="e">
        <v>#REF!</v>
      </c>
      <c r="F38" s="120" t="s">
        <v>18</v>
      </c>
      <c r="G38" s="137" t="e">
        <v>#REF!</v>
      </c>
    </row>
    <row r="39" spans="1:7" ht="15.75" customHeight="1">
      <c r="A39" s="136" t="s">
        <v>225</v>
      </c>
      <c r="B39" s="31" t="e">
        <v>#REF!</v>
      </c>
      <c r="C39" s="31" t="e">
        <v>#REF!</v>
      </c>
      <c r="D39" s="31" t="e">
        <v>#REF!</v>
      </c>
      <c r="E39" s="31" t="e">
        <v>#REF!</v>
      </c>
      <c r="F39" s="120" t="s">
        <v>18</v>
      </c>
      <c r="G39" s="138" t="e">
        <v>#REF!</v>
      </c>
    </row>
    <row r="40" spans="1:7" ht="15.75" customHeight="1">
      <c r="A40" s="148" t="s">
        <v>226</v>
      </c>
      <c r="B40" s="37" t="e">
        <v>#REF!</v>
      </c>
      <c r="C40" s="151" t="e">
        <v>#REF!</v>
      </c>
      <c r="D40" s="37" t="e">
        <v>#REF!</v>
      </c>
      <c r="E40" s="37" t="e">
        <v>#REF!</v>
      </c>
      <c r="F40" s="149" t="s">
        <v>18</v>
      </c>
      <c r="G40" s="150" t="e">
        <v>#REF!</v>
      </c>
    </row>
    <row r="41" spans="1:7" ht="15.75" customHeight="1">
      <c r="A41" s="134" t="s">
        <v>227</v>
      </c>
      <c r="B41" s="135" t="e">
        <v>#REF!</v>
      </c>
      <c r="C41" s="135" t="e">
        <v>#REF!</v>
      </c>
      <c r="D41" s="145" t="e">
        <v>#REF!</v>
      </c>
      <c r="E41" s="135" t="e">
        <v>#REF!</v>
      </c>
      <c r="F41" s="117" t="s">
        <v>18</v>
      </c>
      <c r="G41" s="146" t="e">
        <v>#REF!</v>
      </c>
    </row>
    <row r="42" spans="1:7" ht="15.75" customHeight="1">
      <c r="A42" s="136" t="s">
        <v>228</v>
      </c>
      <c r="B42" s="31" t="e">
        <v>#REF!</v>
      </c>
      <c r="C42" s="140" t="e">
        <v>#REF!</v>
      </c>
      <c r="D42" s="31" t="e">
        <v>#REF!</v>
      </c>
      <c r="E42" s="31" t="e">
        <v>#REF!</v>
      </c>
      <c r="F42" s="120" t="s">
        <v>18</v>
      </c>
      <c r="G42" s="137" t="e">
        <v>#REF!</v>
      </c>
    </row>
    <row r="43" spans="1:7" ht="15.75" customHeight="1">
      <c r="A43" s="136" t="s">
        <v>229</v>
      </c>
      <c r="B43" s="31" t="e">
        <v>#REF!</v>
      </c>
      <c r="C43" s="31" t="e">
        <v>#REF!</v>
      </c>
      <c r="D43" s="31" t="e">
        <v>#REF!</v>
      </c>
      <c r="E43" s="31" t="e">
        <v>#REF!</v>
      </c>
      <c r="F43" s="120" t="s">
        <v>18</v>
      </c>
      <c r="G43" s="137" t="e">
        <v>#REF!</v>
      </c>
    </row>
    <row r="44" spans="1:7" ht="15.75" customHeight="1">
      <c r="A44" s="136" t="s">
        <v>230</v>
      </c>
      <c r="B44" s="31" t="e">
        <v>#REF!</v>
      </c>
      <c r="C44" s="31" t="e">
        <v>#REF!</v>
      </c>
      <c r="D44" s="31" t="e">
        <v>#REF!</v>
      </c>
      <c r="E44" s="31" t="e">
        <v>#REF!</v>
      </c>
      <c r="F44" s="120" t="s">
        <v>18</v>
      </c>
      <c r="G44" s="137" t="e">
        <v>#REF!</v>
      </c>
    </row>
    <row r="45" spans="1:7" ht="15.75" customHeight="1">
      <c r="A45" s="148" t="s">
        <v>231</v>
      </c>
      <c r="B45" s="37" t="e">
        <v>#REF!</v>
      </c>
      <c r="C45" s="37" t="e">
        <v>#REF!</v>
      </c>
      <c r="D45" s="151" t="e">
        <v>#REF!</v>
      </c>
      <c r="E45" s="37" t="e">
        <v>#REF!</v>
      </c>
      <c r="F45" s="149" t="s">
        <v>18</v>
      </c>
      <c r="G45" s="150" t="e">
        <v>#REF!</v>
      </c>
    </row>
    <row r="46" spans="1:7" ht="15.75" customHeight="1">
      <c r="A46" s="134" t="s">
        <v>232</v>
      </c>
      <c r="B46" s="135" t="e">
        <v>#REF!</v>
      </c>
      <c r="C46" s="135" t="e">
        <v>#REF!</v>
      </c>
      <c r="D46" s="135" t="e">
        <v>#REF!</v>
      </c>
      <c r="E46" s="145" t="e">
        <v>#REF!</v>
      </c>
      <c r="F46" s="117" t="s">
        <v>18</v>
      </c>
      <c r="G46" s="146" t="e">
        <v>#REF!</v>
      </c>
    </row>
    <row r="47" spans="1:7" ht="15.75" customHeight="1">
      <c r="A47" s="136" t="s">
        <v>233</v>
      </c>
      <c r="B47" s="31" t="e">
        <v>#REF!</v>
      </c>
      <c r="C47" s="31" t="e">
        <v>#REF!</v>
      </c>
      <c r="D47" s="31" t="e">
        <v>#REF!</v>
      </c>
      <c r="E47" s="155" t="e">
        <v>#REF!</v>
      </c>
      <c r="F47" s="120" t="s">
        <v>18</v>
      </c>
      <c r="G47" s="138" t="e">
        <v>#REF!</v>
      </c>
    </row>
    <row r="48" spans="1:7" ht="15.75" customHeight="1">
      <c r="A48" s="136" t="s">
        <v>234</v>
      </c>
      <c r="B48" s="31" t="e">
        <v>#REF!</v>
      </c>
      <c r="C48" s="31" t="e">
        <v>#REF!</v>
      </c>
      <c r="D48" s="31" t="e">
        <v>#REF!</v>
      </c>
      <c r="E48" s="155" t="e">
        <v>#REF!</v>
      </c>
      <c r="F48" s="120" t="s">
        <v>18</v>
      </c>
      <c r="G48" s="137" t="e">
        <v>#REF!</v>
      </c>
    </row>
    <row r="49" spans="1:7" ht="15.75" customHeight="1">
      <c r="A49" s="136" t="s">
        <v>235</v>
      </c>
      <c r="B49" s="31" t="e">
        <v>#REF!</v>
      </c>
      <c r="C49" s="140" t="e">
        <v>#REF!</v>
      </c>
      <c r="D49" s="31" t="e">
        <v>#REF!</v>
      </c>
      <c r="E49" s="156" t="e">
        <v>#REF!</v>
      </c>
      <c r="F49" s="120" t="s">
        <v>18</v>
      </c>
      <c r="G49" s="137" t="e">
        <v>#REF!</v>
      </c>
    </row>
    <row r="50" spans="1:7" ht="15.75" customHeight="1">
      <c r="A50" s="136" t="s">
        <v>236</v>
      </c>
      <c r="B50" s="31" t="e">
        <v>#REF!</v>
      </c>
      <c r="C50" s="140" t="e">
        <v>#REF!</v>
      </c>
      <c r="D50" s="31" t="e">
        <v>#REF!</v>
      </c>
      <c r="E50" s="155" t="e">
        <v>#REF!</v>
      </c>
      <c r="F50" s="120" t="s">
        <v>18</v>
      </c>
      <c r="G50" s="137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非偏國小O1-S2葷</vt:lpstr>
      <vt:lpstr>非偏葷食國小葷總表</vt:lpstr>
      <vt:lpstr>非偏國小O1-S2(素)</vt:lpstr>
      <vt:lpstr>非偏素食國小總表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2024-11-21T09:36:03Z</cp:lastPrinted>
  <dcterms:created xsi:type="dcterms:W3CDTF">2022-06-28T23:45:29Z</dcterms:created>
  <dcterms:modified xsi:type="dcterms:W3CDTF">2024-11-25T08:29:07Z</dcterms:modified>
</cp:coreProperties>
</file>