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學校共用\113菜單區\11310\"/>
    </mc:Choice>
  </mc:AlternateContent>
  <xr:revisionPtr revIDLastSave="0" documentId="13_ncr:1_{D07B1627-926B-434D-B57A-AADE857A79DA}" xr6:coauthVersionLast="47" xr6:coauthVersionMax="47" xr10:uidLastSave="{00000000-0000-0000-0000-000000000000}"/>
  <bookViews>
    <workbookView xWindow="345" yWindow="435" windowWidth="19395" windowHeight="14730" tabRatio="607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'偏鄉國小(素)'!$A$1:$Z$151</definedName>
    <definedName name="_xlnm.Print_Area" localSheetId="0">'偏鄉國小(葷)'!$A$1:$Z$158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6" i="4"/>
  <c r="A7" i="4"/>
  <c r="A8" i="4"/>
  <c r="A9" i="4"/>
  <c r="A10" i="4"/>
  <c r="A11" i="4"/>
  <c r="AC152" i="2"/>
  <c r="C26" i="4"/>
  <c r="AD152" i="2"/>
  <c r="D26" i="4"/>
  <c r="AE152" i="2"/>
  <c r="E26" i="4"/>
  <c r="AF152" i="2"/>
  <c r="F26" i="4"/>
  <c r="AG152" i="2"/>
  <c r="G26" i="4"/>
  <c r="AH152" i="2"/>
  <c r="H26" i="4"/>
  <c r="AI152" i="2"/>
  <c r="AJ152" i="2"/>
  <c r="AK152" i="2"/>
  <c r="I26" i="4"/>
  <c r="AL152" i="2"/>
  <c r="J26" i="4"/>
  <c r="AM152" i="2"/>
  <c r="K26" i="4"/>
  <c r="AN152" i="2"/>
  <c r="L26" i="4"/>
  <c r="AO152" i="2"/>
  <c r="M26" i="4"/>
  <c r="AP152" i="2"/>
  <c r="N26" i="4"/>
  <c r="AQ152" i="2"/>
  <c r="O26" i="4"/>
  <c r="AR152" i="2"/>
  <c r="P26" i="4"/>
  <c r="AS152" i="2"/>
  <c r="Q26" i="4"/>
  <c r="AT152" i="2"/>
  <c r="R26" i="4"/>
  <c r="AU152" i="2"/>
  <c r="S26" i="4"/>
  <c r="AV152" i="2"/>
  <c r="T26" i="4"/>
  <c r="AW152" i="2"/>
  <c r="U26" i="4"/>
  <c r="AB152" i="2"/>
  <c r="B26" i="4"/>
  <c r="X158" i="2"/>
  <c r="X157" i="2"/>
  <c r="X156" i="2"/>
  <c r="X155" i="2"/>
  <c r="X154" i="2"/>
  <c r="X153" i="2"/>
  <c r="U158" i="2"/>
  <c r="U157" i="2"/>
  <c r="U156" i="2"/>
  <c r="U155" i="2"/>
  <c r="U154" i="2"/>
  <c r="U153" i="2"/>
  <c r="AC152" i="1"/>
  <c r="C26" i="3"/>
  <c r="AD152" i="1"/>
  <c r="D26" i="3"/>
  <c r="AE152" i="1"/>
  <c r="E26" i="3"/>
  <c r="AF152" i="1"/>
  <c r="F26" i="3"/>
  <c r="AG152" i="1"/>
  <c r="G26" i="3"/>
  <c r="AH152" i="1"/>
  <c r="H26" i="3"/>
  <c r="AI152" i="1"/>
  <c r="AJ152" i="1"/>
  <c r="AK152" i="1"/>
  <c r="I26" i="3"/>
  <c r="AL152" i="1"/>
  <c r="J26" i="3"/>
  <c r="AM152" i="1"/>
  <c r="K26" i="3"/>
  <c r="AN152" i="1"/>
  <c r="L26" i="3"/>
  <c r="AO152" i="1"/>
  <c r="M26" i="3"/>
  <c r="AP152" i="1"/>
  <c r="N26" i="3"/>
  <c r="AQ152" i="1"/>
  <c r="O26" i="3"/>
  <c r="AR152" i="1"/>
  <c r="P26" i="3"/>
  <c r="AS152" i="1"/>
  <c r="Q26" i="3"/>
  <c r="AT152" i="1"/>
  <c r="R26" i="3"/>
  <c r="AU152" i="1"/>
  <c r="S26" i="3"/>
  <c r="AV152" i="1"/>
  <c r="T26" i="3"/>
  <c r="AW152" i="1"/>
  <c r="U26" i="3"/>
  <c r="AB152" i="1"/>
  <c r="B26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6" i="3"/>
  <c r="A7" i="3"/>
  <c r="A8" i="3"/>
  <c r="A9" i="3"/>
  <c r="A10" i="3"/>
  <c r="A11" i="3"/>
  <c r="X158" i="1"/>
  <c r="X157" i="1"/>
  <c r="X156" i="1"/>
  <c r="X155" i="1"/>
  <c r="X154" i="1"/>
  <c r="X153" i="1"/>
  <c r="X151" i="1"/>
  <c r="X150" i="1"/>
  <c r="X149" i="1"/>
  <c r="X148" i="1"/>
  <c r="X147" i="1"/>
  <c r="X146" i="1"/>
  <c r="U158" i="1"/>
  <c r="U157" i="1"/>
  <c r="U156" i="1"/>
  <c r="U155" i="1"/>
  <c r="U154" i="1"/>
  <c r="U153" i="1"/>
  <c r="U151" i="1"/>
  <c r="U150" i="1"/>
  <c r="U149" i="1"/>
  <c r="U148" i="1"/>
  <c r="U147" i="1"/>
  <c r="U146" i="1"/>
  <c r="X144" i="1"/>
  <c r="U144" i="1"/>
  <c r="R144" i="1"/>
  <c r="O144" i="1"/>
  <c r="L144" i="1"/>
  <c r="X143" i="1"/>
  <c r="U143" i="1"/>
  <c r="R143" i="1"/>
  <c r="O143" i="1"/>
  <c r="L143" i="1"/>
  <c r="X142" i="1"/>
  <c r="U142" i="1"/>
  <c r="R142" i="1"/>
  <c r="O142" i="1"/>
  <c r="L142" i="1"/>
  <c r="X141" i="1"/>
  <c r="U141" i="1"/>
  <c r="R141" i="1"/>
  <c r="O141" i="1"/>
  <c r="L141" i="1"/>
  <c r="X140" i="1"/>
  <c r="U140" i="1"/>
  <c r="R140" i="1"/>
  <c r="O140" i="1"/>
  <c r="L140" i="1"/>
  <c r="X139" i="1"/>
  <c r="U139" i="1"/>
  <c r="R139" i="1"/>
  <c r="O139" i="1"/>
  <c r="L139" i="1"/>
  <c r="X137" i="1"/>
  <c r="U137" i="1"/>
  <c r="R137" i="1"/>
  <c r="O137" i="1"/>
  <c r="L137" i="1"/>
  <c r="X136" i="1"/>
  <c r="U136" i="1"/>
  <c r="R136" i="1"/>
  <c r="O136" i="1"/>
  <c r="L136" i="1"/>
  <c r="X135" i="1"/>
  <c r="U135" i="1"/>
  <c r="R135" i="1"/>
  <c r="O135" i="1"/>
  <c r="L135" i="1"/>
  <c r="X134" i="1"/>
  <c r="U134" i="1"/>
  <c r="R134" i="1"/>
  <c r="O134" i="1"/>
  <c r="L134" i="1"/>
  <c r="X133" i="1"/>
  <c r="U133" i="1"/>
  <c r="R133" i="1"/>
  <c r="O133" i="1"/>
  <c r="L133" i="1"/>
  <c r="X132" i="1"/>
  <c r="U132" i="1"/>
  <c r="R132" i="1"/>
  <c r="O132" i="1"/>
  <c r="L132" i="1"/>
  <c r="X130" i="1"/>
  <c r="U130" i="1"/>
  <c r="R130" i="1"/>
  <c r="O130" i="1"/>
  <c r="L130" i="1"/>
  <c r="X129" i="1"/>
  <c r="U129" i="1"/>
  <c r="R129" i="1"/>
  <c r="O129" i="1"/>
  <c r="L129" i="1"/>
  <c r="X128" i="1"/>
  <c r="U128" i="1"/>
  <c r="R128" i="1"/>
  <c r="O128" i="1"/>
  <c r="L128" i="1"/>
  <c r="X127" i="1"/>
  <c r="U127" i="1"/>
  <c r="R127" i="1"/>
  <c r="O127" i="1"/>
  <c r="L127" i="1"/>
  <c r="X126" i="1"/>
  <c r="U126" i="1"/>
  <c r="R126" i="1"/>
  <c r="O126" i="1"/>
  <c r="L126" i="1"/>
  <c r="X125" i="1"/>
  <c r="U125" i="1"/>
  <c r="R125" i="1"/>
  <c r="O125" i="1"/>
  <c r="L125" i="1"/>
  <c r="X123" i="1"/>
  <c r="U123" i="1"/>
  <c r="R123" i="1"/>
  <c r="O123" i="1"/>
  <c r="L123" i="1"/>
  <c r="X122" i="1"/>
  <c r="U122" i="1"/>
  <c r="R122" i="1"/>
  <c r="O122" i="1"/>
  <c r="L122" i="1"/>
  <c r="X121" i="1"/>
  <c r="U121" i="1"/>
  <c r="R121" i="1"/>
  <c r="O121" i="1"/>
  <c r="L121" i="1"/>
  <c r="X120" i="1"/>
  <c r="U120" i="1"/>
  <c r="R120" i="1"/>
  <c r="O120" i="1"/>
  <c r="L120" i="1"/>
  <c r="X119" i="1"/>
  <c r="U119" i="1"/>
  <c r="R119" i="1"/>
  <c r="O119" i="1"/>
  <c r="L119" i="1"/>
  <c r="X118" i="1"/>
  <c r="U118" i="1"/>
  <c r="R118" i="1"/>
  <c r="O118" i="1"/>
  <c r="L118" i="1"/>
  <c r="X116" i="1"/>
  <c r="U116" i="1"/>
  <c r="R116" i="1"/>
  <c r="O116" i="1"/>
  <c r="L116" i="1"/>
  <c r="X115" i="1"/>
  <c r="U115" i="1"/>
  <c r="R115" i="1"/>
  <c r="O115" i="1"/>
  <c r="L115" i="1"/>
  <c r="X114" i="1"/>
  <c r="U114" i="1"/>
  <c r="R114" i="1"/>
  <c r="O114" i="1"/>
  <c r="L114" i="1"/>
  <c r="X113" i="1"/>
  <c r="U113" i="1"/>
  <c r="R113" i="1"/>
  <c r="O113" i="1"/>
  <c r="L113" i="1"/>
  <c r="X112" i="1"/>
  <c r="U112" i="1"/>
  <c r="R112" i="1"/>
  <c r="O112" i="1"/>
  <c r="L112" i="1"/>
  <c r="X111" i="1"/>
  <c r="U111" i="1"/>
  <c r="R111" i="1"/>
  <c r="O111" i="1"/>
  <c r="L111" i="1"/>
  <c r="X109" i="1"/>
  <c r="U109" i="1"/>
  <c r="R109" i="1"/>
  <c r="O109" i="1"/>
  <c r="L109" i="1"/>
  <c r="X108" i="1"/>
  <c r="U108" i="1"/>
  <c r="R108" i="1"/>
  <c r="O108" i="1"/>
  <c r="L108" i="1"/>
  <c r="X107" i="1"/>
  <c r="U107" i="1"/>
  <c r="R107" i="1"/>
  <c r="O107" i="1"/>
  <c r="L107" i="1"/>
  <c r="X106" i="1"/>
  <c r="U106" i="1"/>
  <c r="R106" i="1"/>
  <c r="O106" i="1"/>
  <c r="L106" i="1"/>
  <c r="X105" i="1"/>
  <c r="U105" i="1"/>
  <c r="R105" i="1"/>
  <c r="O105" i="1"/>
  <c r="L105" i="1"/>
  <c r="X104" i="1"/>
  <c r="U104" i="1"/>
  <c r="R104" i="1"/>
  <c r="O104" i="1"/>
  <c r="L104" i="1"/>
  <c r="X102" i="1"/>
  <c r="U102" i="1"/>
  <c r="R102" i="1"/>
  <c r="O102" i="1"/>
  <c r="L102" i="1"/>
  <c r="X101" i="1"/>
  <c r="U101" i="1"/>
  <c r="R101" i="1"/>
  <c r="O101" i="1"/>
  <c r="L101" i="1"/>
  <c r="X100" i="1"/>
  <c r="U100" i="1"/>
  <c r="R100" i="1"/>
  <c r="O100" i="1"/>
  <c r="L100" i="1"/>
  <c r="X99" i="1"/>
  <c r="U99" i="1"/>
  <c r="R99" i="1"/>
  <c r="O99" i="1"/>
  <c r="L99" i="1"/>
  <c r="X98" i="1"/>
  <c r="U98" i="1"/>
  <c r="R98" i="1"/>
  <c r="O98" i="1"/>
  <c r="L98" i="1"/>
  <c r="X97" i="1"/>
  <c r="U97" i="1"/>
  <c r="R97" i="1"/>
  <c r="O97" i="1"/>
  <c r="L97" i="1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L145" i="2"/>
  <c r="J25" i="4"/>
  <c r="AC145" i="2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M145" i="2"/>
  <c r="K25" i="4"/>
  <c r="AN145" i="2"/>
  <c r="L25" i="4"/>
  <c r="AO145" i="2"/>
  <c r="M25" i="4"/>
  <c r="AP145" i="2"/>
  <c r="N25" i="4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/>
  <c r="AB5" i="2"/>
  <c r="AO138" i="1"/>
  <c r="AB145" i="1"/>
  <c r="B25" i="3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U138" i="2"/>
  <c r="S24" i="4"/>
  <c r="AV138" i="2"/>
  <c r="T24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P96" i="1"/>
  <c r="N18" i="3"/>
  <c r="AP103" i="1"/>
  <c r="N19" i="3"/>
  <c r="AP110" i="1"/>
  <c r="N20" i="3"/>
  <c r="AP117" i="1"/>
  <c r="N21" i="3"/>
  <c r="AP124" i="1"/>
  <c r="N22" i="3"/>
  <c r="AP131" i="1"/>
  <c r="N23" i="3"/>
  <c r="AP138" i="1"/>
  <c r="N24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96" i="1"/>
  <c r="S18" i="3"/>
  <c r="AV96" i="1"/>
  <c r="T18" i="3"/>
  <c r="AU103" i="1"/>
  <c r="S19" i="3"/>
  <c r="AV103" i="1"/>
  <c r="T19" i="3"/>
  <c r="AU110" i="1"/>
  <c r="S20" i="3"/>
  <c r="AV110" i="1"/>
  <c r="T20" i="3"/>
  <c r="AU117" i="1"/>
  <c r="S21" i="3"/>
  <c r="AV117" i="1"/>
  <c r="T21" i="3"/>
  <c r="AU124" i="1"/>
  <c r="S22" i="3"/>
  <c r="AV124" i="1"/>
  <c r="T22" i="3"/>
  <c r="AU131" i="1"/>
  <c r="S23" i="3"/>
  <c r="AV131" i="1"/>
  <c r="T23" i="3"/>
  <c r="AU138" i="1"/>
  <c r="S24" i="3"/>
  <c r="AV138" i="1"/>
  <c r="T24" i="3"/>
  <c r="AU5" i="1"/>
  <c r="S5" i="3"/>
  <c r="AC12" i="2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C138" i="2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L5" i="2"/>
  <c r="J5" i="4"/>
  <c r="AN5" i="2"/>
  <c r="L5" i="4"/>
  <c r="AJ5" i="2"/>
  <c r="AH5" i="2"/>
  <c r="H5" i="4"/>
  <c r="AF5" i="2"/>
  <c r="F5" i="4"/>
  <c r="AD5" i="2"/>
  <c r="D5" i="4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AD54" i="1"/>
  <c r="D12" i="3"/>
  <c r="AE54" i="1"/>
  <c r="E12" i="3"/>
  <c r="AF54" i="1"/>
  <c r="F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C12" i="1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V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S89" i="1"/>
  <c r="Q17" i="3"/>
  <c r="AS138" i="2"/>
  <c r="Q24" i="4"/>
  <c r="AQ138" i="2"/>
  <c r="O24" i="4"/>
  <c r="AR138" i="2"/>
  <c r="P24" i="4"/>
  <c r="AQ131" i="1"/>
  <c r="O23" i="3"/>
  <c r="AS131" i="1"/>
  <c r="Q23" i="3"/>
  <c r="AR131" i="1"/>
  <c r="P23" i="3"/>
  <c r="AT138" i="2"/>
  <c r="R24" i="4"/>
  <c r="AP138" i="2"/>
  <c r="N24" i="4"/>
  <c r="AO138" i="2"/>
  <c r="M24" i="4"/>
  <c r="C24" i="4"/>
  <c r="B24" i="4"/>
  <c r="AP131" i="2"/>
  <c r="N23" i="4"/>
  <c r="AO131" i="2"/>
  <c r="M23" i="4"/>
  <c r="C23" i="4"/>
  <c r="B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C19" i="4"/>
  <c r="B19" i="4"/>
  <c r="AQ103" i="2"/>
  <c r="O19" i="4"/>
  <c r="AP96" i="2"/>
  <c r="N18" i="4"/>
  <c r="AO96" i="2"/>
  <c r="M18" i="4"/>
  <c r="C18" i="4"/>
  <c r="B18" i="4"/>
  <c r="AS96" i="2"/>
  <c r="Q18" i="4"/>
  <c r="AQ96" i="2"/>
  <c r="O18" i="4"/>
  <c r="AP89" i="2"/>
  <c r="N17" i="4"/>
  <c r="AO89" i="2"/>
  <c r="M17" i="4"/>
  <c r="C17" i="4"/>
  <c r="B17" i="4"/>
  <c r="AQ89" i="2"/>
  <c r="O17" i="4"/>
  <c r="AP82" i="2"/>
  <c r="N16" i="4"/>
  <c r="AO82" i="2"/>
  <c r="M16" i="4"/>
  <c r="C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C14" i="4"/>
  <c r="B14" i="4"/>
  <c r="AR68" i="2"/>
  <c r="P14" i="4"/>
  <c r="AQ68" i="2"/>
  <c r="O14" i="4"/>
  <c r="AP61" i="2"/>
  <c r="N13" i="4"/>
  <c r="AO61" i="2"/>
  <c r="M13" i="4"/>
  <c r="C13" i="4"/>
  <c r="B13" i="4"/>
  <c r="AS61" i="2"/>
  <c r="Q13" i="4"/>
  <c r="AP54" i="2"/>
  <c r="N12" i="4"/>
  <c r="AO54" i="2"/>
  <c r="M12" i="4"/>
  <c r="C12" i="4"/>
  <c r="B12" i="4"/>
  <c r="AP47" i="2"/>
  <c r="N11" i="4"/>
  <c r="AO47" i="2"/>
  <c r="M11" i="4"/>
  <c r="C11" i="4"/>
  <c r="B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C8" i="4"/>
  <c r="B8" i="4"/>
  <c r="AQ26" i="2"/>
  <c r="O8" i="4"/>
  <c r="AP19" i="2"/>
  <c r="N7" i="4"/>
  <c r="AO19" i="2"/>
  <c r="M7" i="4"/>
  <c r="C7" i="4"/>
  <c r="B7" i="4"/>
  <c r="AR19" i="2"/>
  <c r="P7" i="4"/>
  <c r="AQ19" i="2"/>
  <c r="O7" i="4"/>
  <c r="AP12" i="2"/>
  <c r="N6" i="4"/>
  <c r="AO12" i="2"/>
  <c r="M6" i="4"/>
  <c r="C6" i="4"/>
  <c r="B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M24" i="3"/>
  <c r="B24" i="3"/>
  <c r="AO131" i="1"/>
  <c r="M23" i="3"/>
  <c r="B23" i="3"/>
  <c r="AO124" i="1"/>
  <c r="M22" i="3"/>
  <c r="B22" i="3"/>
  <c r="AO117" i="1"/>
  <c r="M21" i="3"/>
  <c r="B21" i="3"/>
  <c r="AO110" i="1"/>
  <c r="M20" i="3"/>
  <c r="B20" i="3"/>
  <c r="AO103" i="1"/>
  <c r="M19" i="3"/>
  <c r="B19" i="3"/>
  <c r="AR96" i="1"/>
  <c r="P18" i="3"/>
  <c r="AO96" i="1"/>
  <c r="M18" i="3"/>
  <c r="B18" i="3"/>
  <c r="AR89" i="1"/>
  <c r="P17" i="3"/>
  <c r="AO89" i="1"/>
  <c r="M17" i="3"/>
  <c r="C17" i="3"/>
  <c r="B17" i="3"/>
  <c r="AO82" i="1"/>
  <c r="M16" i="3"/>
  <c r="C16" i="3"/>
  <c r="B16" i="3"/>
  <c r="AO75" i="1"/>
  <c r="M15" i="3"/>
  <c r="C15" i="3"/>
  <c r="B15" i="3"/>
  <c r="AO68" i="1"/>
  <c r="M14" i="3"/>
  <c r="C14" i="3"/>
  <c r="B14" i="3"/>
  <c r="AO61" i="1"/>
  <c r="M13" i="3"/>
  <c r="C13" i="3"/>
  <c r="B13" i="3"/>
  <c r="AO54" i="1"/>
  <c r="M12" i="3"/>
  <c r="C12" i="3"/>
  <c r="B12" i="3"/>
  <c r="AQ54" i="1"/>
  <c r="O12" i="3"/>
  <c r="AO47" i="1"/>
  <c r="M11" i="3"/>
  <c r="C11" i="3"/>
  <c r="B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C9" i="3"/>
  <c r="B9" i="3"/>
  <c r="AR33" i="1"/>
  <c r="P9" i="3"/>
  <c r="AS33" i="1"/>
  <c r="Q9" i="3"/>
  <c r="AQ33" i="1"/>
  <c r="O9" i="3"/>
  <c r="AO26" i="1"/>
  <c r="M8" i="3"/>
  <c r="C8" i="3"/>
  <c r="B8" i="3"/>
  <c r="AR26" i="1"/>
  <c r="P8" i="3"/>
  <c r="AS26" i="1"/>
  <c r="Q8" i="3"/>
  <c r="AQ26" i="1"/>
  <c r="O8" i="3"/>
  <c r="AO19" i="1"/>
  <c r="M7" i="3"/>
  <c r="C7" i="3"/>
  <c r="B7" i="3"/>
  <c r="AO12" i="1"/>
  <c r="M6" i="3"/>
  <c r="C6" i="3"/>
  <c r="B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S138" i="1"/>
  <c r="Q24" i="3"/>
  <c r="AS5" i="1"/>
  <c r="Q5" i="3"/>
  <c r="AQ12" i="1"/>
  <c r="O6" i="3"/>
  <c r="AR138" i="1"/>
  <c r="P24" i="3"/>
  <c r="AQ138" i="1"/>
  <c r="O24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S117" i="1"/>
  <c r="Q21" i="3"/>
  <c r="AQ103" i="1"/>
  <c r="O19" i="3"/>
  <c r="AR117" i="1"/>
  <c r="P21" i="3"/>
  <c r="AQ75" i="1"/>
  <c r="O15" i="3"/>
  <c r="AQ89" i="1"/>
  <c r="O17" i="3"/>
  <c r="AS47" i="1"/>
  <c r="Q11" i="3"/>
  <c r="AR54" i="1"/>
  <c r="P12" i="3"/>
  <c r="AR68" i="1"/>
  <c r="P14" i="3"/>
  <c r="AR82" i="1"/>
  <c r="P16" i="3"/>
  <c r="AR103" i="1"/>
  <c r="P19" i="3"/>
  <c r="AQ117" i="1"/>
  <c r="O21" i="3"/>
  <c r="AR124" i="1"/>
  <c r="P22" i="3"/>
  <c r="AR61" i="2"/>
  <c r="P13" i="4"/>
  <c r="AS75" i="1"/>
  <c r="Q15" i="3"/>
  <c r="AQ96" i="1"/>
  <c r="O18" i="3"/>
  <c r="AQ124" i="1"/>
  <c r="O22" i="3"/>
  <c r="AS47" i="2"/>
  <c r="Q11" i="4"/>
  <c r="AS96" i="1"/>
  <c r="Q18" i="3"/>
  <c r="AS110" i="1"/>
  <c r="Q20" i="3"/>
  <c r="AQ82" i="1"/>
  <c r="O16" i="3"/>
  <c r="AR75" i="1"/>
  <c r="P15" i="3"/>
  <c r="AT33" i="1"/>
  <c r="R9" i="3"/>
  <c r="AT26" i="1"/>
  <c r="R8" i="3"/>
  <c r="AS103" i="1"/>
  <c r="Q19" i="3"/>
  <c r="AQ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96" i="2"/>
  <c r="R18" i="4"/>
  <c r="AW138" i="2"/>
  <c r="U24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110" i="1"/>
  <c r="O20" i="3"/>
  <c r="AR110" i="1"/>
  <c r="P20" i="3"/>
  <c r="AQ68" i="1"/>
  <c r="O14" i="3"/>
  <c r="AS124" i="1"/>
  <c r="Q22" i="3"/>
  <c r="AS68" i="1"/>
  <c r="Q14" i="3"/>
  <c r="AW138" i="1"/>
  <c r="U24" i="3"/>
  <c r="AT138" i="1"/>
  <c r="R24" i="3"/>
  <c r="AT47" i="1"/>
  <c r="R11" i="3"/>
  <c r="AT54" i="1"/>
  <c r="R12" i="3"/>
  <c r="AT61" i="2"/>
  <c r="R13" i="4"/>
  <c r="AW33" i="2"/>
  <c r="U9" i="4"/>
  <c r="AT96" i="1"/>
  <c r="R18" i="3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T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W124" i="1"/>
  <c r="U22" i="3"/>
  <c r="AT124" i="1"/>
  <c r="R22" i="3"/>
  <c r="AW12" i="1"/>
  <c r="U6" i="3"/>
  <c r="AT103" i="1"/>
  <c r="R19" i="3"/>
  <c r="AW47" i="1"/>
  <c r="U11" i="3"/>
  <c r="AT117" i="1"/>
  <c r="R21" i="3"/>
  <c r="AW82" i="1"/>
  <c r="U16" i="3"/>
  <c r="AT82" i="1"/>
  <c r="R16" i="3"/>
  <c r="AW5" i="1"/>
  <c r="U5" i="3"/>
  <c r="AT89" i="1"/>
  <c r="R17" i="3"/>
  <c r="AT61" i="1"/>
  <c r="R13" i="3"/>
  <c r="AT110" i="1"/>
  <c r="R20" i="3"/>
  <c r="AW19" i="1"/>
  <c r="U7" i="3"/>
  <c r="AT68" i="1"/>
  <c r="R14" i="3"/>
  <c r="AW68" i="1"/>
  <c r="U14" i="3"/>
  <c r="AW117" i="1"/>
  <c r="U21" i="3"/>
  <c r="AW131" i="1"/>
  <c r="U23" i="3"/>
  <c r="AW96" i="1"/>
  <c r="U18" i="3"/>
  <c r="AW75" i="1"/>
  <c r="U15" i="3"/>
  <c r="AW47" i="2"/>
  <c r="U11" i="4"/>
  <c r="AW110" i="1"/>
  <c r="U20" i="3"/>
  <c r="AW103" i="1"/>
  <c r="U19" i="3"/>
  <c r="AW61" i="1"/>
  <c r="U13" i="3"/>
  <c r="AW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<sst xmlns="http://schemas.openxmlformats.org/spreadsheetml/2006/main" count="1344" uniqueCount="391">
  <si>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</si>
  <si>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</si>
  <si>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</si>
  <si>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</si>
  <si>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</si>
  <si>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</si>
  <si>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</si>
  <si>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</si>
  <si>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</si>
  <si>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</si>
  <si>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</si>
  <si>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</si>
  <si>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</si>
  <si>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</si>
  <si>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</si>
  <si>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</si>
  <si>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</si>
  <si>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</si>
  <si>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</si>
  <si>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</si>
  <si>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</si>
  <si>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</si>
  <si>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</si>
  <si>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</si>
  <si>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</si>
  <si>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</si>
  <si>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</si>
  <si>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</si>
  <si>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</si>
  <si>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</si>
  <si>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</si>
  <si>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</si>
  <si>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</si>
  <si>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</si>
  <si>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</si>
  <si>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</si>
  <si>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</si>
  <si>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</si>
  <si>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</si>
  <si>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</si>
  <si>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</si>
  <si>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</si>
  <si>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</si>
  <si>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</si>
  <si>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</si>
  <si>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</si>
  <si>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</si>
  <si>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</si>
  <si>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</si>
  <si>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</si>
  <si>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</si>
  <si>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</si>
  <si>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</si>
  <si>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</si>
  <si>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</si>
  <si>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</si>
  <si>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</si>
  <si>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</si>
  <si>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</si>
  <si>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</si>
  <si>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</si>
  <si>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</si>
  <si>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</si>
  <si>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</si>
  <si>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</si>
  <si>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</si>
  <si>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</si>
  <si>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</si>
  <si>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</si>
  <si>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</si>
  <si>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</si>
  <si>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</si>
  <si>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</si>
  <si>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</si>
  <si>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</si>
  <si>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</si>
  <si>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</si>
  <si>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</si>
  <si>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</si>
  <si>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</si>
  <si>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</si>
  <si>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</si>
  <si>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</si>
  <si>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</si>
  <si>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</si>
  <si>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</si>
  <si>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</si>
  <si>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</si>
  <si>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</si>
  <si>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</si>
  <si>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</si>
  <si>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</si>
  <si>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</si>
  <si>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</si>
  <si>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</si>
  <si>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</si>
  <si>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</si>
  <si>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</si>
  <si>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</si>
  <si>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</si>
  <si>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</si>
  <si>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</si>
  <si>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</si>
  <si>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</si>
  <si>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</si>
  <si>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</si>
  <si>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</si>
  <si>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</si>
  <si>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</si>
  <si>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</si>
  <si>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</si>
  <si>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</si>
  <si>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</si>
  <si>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</si>
  <si>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</si>
  <si>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</si>
  <si>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米</t>
  </si>
  <si>
    <t>白米飯</t>
  </si>
  <si>
    <t>豬後腿肉</t>
  </si>
  <si>
    <t>大蒜</t>
  </si>
  <si>
    <t>豬絞肉</t>
  </si>
  <si>
    <t>滷包</t>
  </si>
  <si>
    <t>肉雞</t>
  </si>
  <si>
    <t>胡蘿蔔</t>
  </si>
  <si>
    <t>白蘿蔔</t>
  </si>
  <si>
    <t>紅砂糖</t>
  </si>
  <si>
    <t>雞蛋</t>
  </si>
  <si>
    <t>冬粉</t>
  </si>
  <si>
    <t>乾木耳</t>
  </si>
  <si>
    <t>時瓜</t>
  </si>
  <si>
    <t>豆干</t>
  </si>
  <si>
    <t>薑</t>
  </si>
  <si>
    <t>蔬香冬粉</t>
  </si>
  <si>
    <t>枸杞</t>
  </si>
  <si>
    <t>時瓜湯</t>
  </si>
  <si>
    <t>仙草甜湯</t>
  </si>
  <si>
    <t>仙草凍</t>
  </si>
  <si>
    <t>綠豆</t>
  </si>
  <si>
    <t>素肉</t>
  </si>
  <si>
    <t>時蔬湯</t>
  </si>
  <si>
    <t>偏鄉</t>
    <phoneticPr fontId="22" type="noConversion"/>
  </si>
  <si>
    <t>軟骨丁</t>
    <phoneticPr fontId="22" type="noConversion"/>
  </si>
  <si>
    <t>每日附餐點心1預計提供：水果、果汁、保久乳、豆漿、堅果等品項輪流供應。</t>
    <phoneticPr fontId="22" type="noConversion"/>
  </si>
  <si>
    <t>紫米飯</t>
  </si>
  <si>
    <t>魷魚圈</t>
  </si>
  <si>
    <t>香雞排</t>
  </si>
  <si>
    <t>香酥雞排</t>
  </si>
  <si>
    <t>紅仁炒蛋</t>
  </si>
  <si>
    <t>虱目魚皮</t>
  </si>
  <si>
    <t>有機豆奶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</si>
  <si>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</si>
  <si>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</si>
  <si>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</si>
  <si>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凍豆腐</t>
    <phoneticPr fontId="22" type="noConversion"/>
  </si>
  <si>
    <t>糙米飯</t>
  </si>
  <si>
    <t>糙米</t>
  </si>
  <si>
    <t>泰式特餐</t>
  </si>
  <si>
    <t>紅藜飯</t>
  </si>
  <si>
    <t>紅藜</t>
  </si>
  <si>
    <t>西式特餐</t>
  </si>
  <si>
    <t>通心粉</t>
  </si>
  <si>
    <t>小米飯</t>
  </si>
  <si>
    <t>小米</t>
  </si>
  <si>
    <t>拌麵特餐</t>
  </si>
  <si>
    <t>麵條</t>
  </si>
  <si>
    <t>黑糯米</t>
  </si>
  <si>
    <t>油飯特餐</t>
  </si>
  <si>
    <t>糯米</t>
  </si>
  <si>
    <t>蕎麥</t>
    <phoneticPr fontId="22" type="noConversion"/>
  </si>
  <si>
    <t>燕麥飯</t>
  </si>
  <si>
    <t>燕麥</t>
  </si>
  <si>
    <t>刈包特餐</t>
  </si>
  <si>
    <t>刈包</t>
  </si>
  <si>
    <t>紅燒雞翅</t>
  </si>
  <si>
    <t>三節翅</t>
  </si>
  <si>
    <t>塔香絞肉</t>
  </si>
  <si>
    <t>九層塔</t>
  </si>
  <si>
    <t>豆瓣雞丁</t>
  </si>
  <si>
    <t>鹹豬肉片</t>
  </si>
  <si>
    <t>洋蔥</t>
  </si>
  <si>
    <t>青蔥</t>
  </si>
  <si>
    <t>醃鹹豬肉粉</t>
  </si>
  <si>
    <t>花生燉肉</t>
    <phoneticPr fontId="22" type="noConversion"/>
  </si>
  <si>
    <t>花生罐頭</t>
    <phoneticPr fontId="22" type="noConversion"/>
  </si>
  <si>
    <t>白蘿蔔</t>
    <phoneticPr fontId="22" type="noConversion"/>
  </si>
  <si>
    <t>胡蘿蔔</t>
    <phoneticPr fontId="22" type="noConversion"/>
  </si>
  <si>
    <t>椒鹽魚排</t>
  </si>
  <si>
    <t>魚排</t>
  </si>
  <si>
    <t>胡椒鹽</t>
  </si>
  <si>
    <t>茄汁肉醬</t>
  </si>
  <si>
    <t>馬鈴薯</t>
  </si>
  <si>
    <t>蕃茄醬</t>
  </si>
  <si>
    <t>韓式泡菜</t>
  </si>
  <si>
    <t>甘藍</t>
  </si>
  <si>
    <t>黑椒豬柳</t>
  </si>
  <si>
    <t>黑胡椒粒</t>
  </si>
  <si>
    <t>椰奶咖哩雞</t>
  </si>
  <si>
    <t>紅蘿蔔</t>
  </si>
  <si>
    <t>咖哩粉</t>
  </si>
  <si>
    <t>椰奶粉</t>
  </si>
  <si>
    <t>冬瓜絞肉</t>
  </si>
  <si>
    <t>冬瓜</t>
  </si>
  <si>
    <t>甜麵醬</t>
  </si>
  <si>
    <t>沙茶鮮魚</t>
  </si>
  <si>
    <t>魚丁</t>
  </si>
  <si>
    <t>豆薯</t>
  </si>
  <si>
    <t>沙茶醬</t>
  </si>
  <si>
    <t>三杯雞</t>
  </si>
  <si>
    <t>蘿蔔燒肉</t>
  </si>
  <si>
    <t>香滷雞翅</t>
  </si>
  <si>
    <t>紅燒蒼蠅頭</t>
  </si>
  <si>
    <t>冷凍菜豆(莢)</t>
  </si>
  <si>
    <t>豆豉</t>
  </si>
  <si>
    <t>瓜仔雞</t>
  </si>
  <si>
    <t>醃漬花胡瓜</t>
  </si>
  <si>
    <t>咖哩絞肉</t>
  </si>
  <si>
    <t>香滷肉排</t>
  </si>
  <si>
    <t>肉排</t>
  </si>
  <si>
    <t>南瓜燒肉</t>
  </si>
  <si>
    <t>南瓜</t>
  </si>
  <si>
    <t>蘿蔔黑輪</t>
  </si>
  <si>
    <t>黑輪</t>
  </si>
  <si>
    <t>柴魚片</t>
  </si>
  <si>
    <t>冷凍玉米筍</t>
  </si>
  <si>
    <t>蝦皮甘藍</t>
    <phoneticPr fontId="22" type="noConversion"/>
  </si>
  <si>
    <t>蝦皮</t>
  </si>
  <si>
    <t>魚露</t>
  </si>
  <si>
    <t>韭香豆芽</t>
  </si>
  <si>
    <t>綠豆芽</t>
  </si>
  <si>
    <t>韮菜</t>
  </si>
  <si>
    <t>白菜蛋香</t>
  </si>
  <si>
    <t>結球白菜</t>
  </si>
  <si>
    <t>乾香菇</t>
  </si>
  <si>
    <t>芹香豆包</t>
  </si>
  <si>
    <t>豆包</t>
  </si>
  <si>
    <t>芹菜</t>
  </si>
  <si>
    <t>蛋香碎脯</t>
  </si>
  <si>
    <t>蘿蔔乾</t>
  </si>
  <si>
    <t>鮮味花椰</t>
  </si>
  <si>
    <t>冷凍花椰菜</t>
  </si>
  <si>
    <t>冷凍蟹味棒</t>
  </si>
  <si>
    <t>韓式年糕</t>
    <phoneticPr fontId="22" type="noConversion"/>
  </si>
  <si>
    <t>時蔬蛋香</t>
  </si>
  <si>
    <t>西滷菜</t>
  </si>
  <si>
    <t>金針菇</t>
  </si>
  <si>
    <t>拌麵配料</t>
  </si>
  <si>
    <t>木耳絲</t>
  </si>
  <si>
    <t>紅仁玉米蛋</t>
    <phoneticPr fontId="22" type="noConversion"/>
  </si>
  <si>
    <t>蒜香季豆</t>
  </si>
  <si>
    <t>堅果花椰</t>
  </si>
  <si>
    <t>腰果</t>
  </si>
  <si>
    <t>青椒干片</t>
  </si>
  <si>
    <t>甜椒(青皮)</t>
  </si>
  <si>
    <t>油飯配料</t>
  </si>
  <si>
    <t>紅蔥頭</t>
  </si>
  <si>
    <t>脆筍</t>
  </si>
  <si>
    <t>螞蟻上樹</t>
  </si>
  <si>
    <t>鮮味時瓜</t>
  </si>
  <si>
    <t>滷味雙拼</t>
    <phoneticPr fontId="22" type="noConversion"/>
  </si>
  <si>
    <t>芝麻(熟)</t>
  </si>
  <si>
    <t>海帶結</t>
  </si>
  <si>
    <t>關東煮</t>
  </si>
  <si>
    <t>四角油豆腐</t>
  </si>
  <si>
    <t>甜玉米</t>
  </si>
  <si>
    <t>味醂</t>
  </si>
  <si>
    <t>鮮燴白菜</t>
  </si>
  <si>
    <t>豆皮</t>
  </si>
  <si>
    <t>大番茄</t>
  </si>
  <si>
    <t>麵筋甘藍</t>
  </si>
  <si>
    <t>麵筋泡</t>
  </si>
  <si>
    <t>秀珍菇</t>
  </si>
  <si>
    <t>蛋花時蔬湯</t>
  </si>
  <si>
    <t>冬蔭功湯</t>
  </si>
  <si>
    <t>南薑</t>
  </si>
  <si>
    <t>檸檬</t>
  </si>
  <si>
    <t>香茅</t>
  </si>
  <si>
    <t>大骨</t>
  </si>
  <si>
    <t>綠豆地瓜圓湯</t>
    <phoneticPr fontId="22" type="noConversion"/>
  </si>
  <si>
    <t>地瓜圓</t>
    <phoneticPr fontId="22" type="noConversion"/>
  </si>
  <si>
    <t>三目蔬湯</t>
  </si>
  <si>
    <t>金針菇</t>
    <phoneticPr fontId="22" type="noConversion"/>
  </si>
  <si>
    <t>蘑菇濃湯</t>
  </si>
  <si>
    <t>洋菇罐頭</t>
  </si>
  <si>
    <t>玉米醬罐頭</t>
  </si>
  <si>
    <t>粉圓</t>
  </si>
  <si>
    <t>味噌湯</t>
  </si>
  <si>
    <t>味噌</t>
  </si>
  <si>
    <t>薑絲魚皮湯</t>
    <phoneticPr fontId="22" type="noConversion"/>
  </si>
  <si>
    <t>原民野菜湯</t>
  </si>
  <si>
    <t>枸杞葉</t>
    <phoneticPr fontId="22" type="noConversion"/>
  </si>
  <si>
    <t>小魚乾</t>
  </si>
  <si>
    <t>時蔬凍腐湯</t>
    <phoneticPr fontId="22" type="noConversion"/>
  </si>
  <si>
    <t>奶粉</t>
  </si>
  <si>
    <t>牛蒡湯</t>
  </si>
  <si>
    <t>牛蒡</t>
  </si>
  <si>
    <t>針菇蔬湯</t>
  </si>
  <si>
    <t>紫菜蛋花湯</t>
  </si>
  <si>
    <t>紫菜</t>
  </si>
  <si>
    <t>粉圓甜湯</t>
  </si>
  <si>
    <t>菇菇湯</t>
    <phoneticPr fontId="22" type="noConversion"/>
  </si>
  <si>
    <t>秀珍菇</t>
    <phoneticPr fontId="22" type="noConversion"/>
  </si>
  <si>
    <t>金針湯</t>
  </si>
  <si>
    <t>金針菜乾</t>
  </si>
  <si>
    <t>榨菜</t>
  </si>
  <si>
    <t>海鮮粥</t>
    <phoneticPr fontId="22" type="noConversion"/>
  </si>
  <si>
    <t>米</t>
    <phoneticPr fontId="22" type="noConversion"/>
  </si>
  <si>
    <t>魚丸</t>
  </si>
  <si>
    <t>筍絲</t>
    <phoneticPr fontId="22" type="noConversion"/>
  </si>
  <si>
    <t>綠豆湯</t>
  </si>
  <si>
    <t>F2</t>
  </si>
  <si>
    <t>F3</t>
  </si>
  <si>
    <t>F4</t>
  </si>
  <si>
    <t>F5</t>
  </si>
  <si>
    <t>G1</t>
  </si>
  <si>
    <t>G2</t>
  </si>
  <si>
    <t>G3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</si>
  <si>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</si>
  <si>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</si>
  <si>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</si>
  <si>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</si>
  <si>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</si>
  <si>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</si>
  <si>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</si>
  <si>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</si>
  <si>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</si>
  <si>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</si>
  <si>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</si>
  <si>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</si>
  <si>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</si>
  <si>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</si>
  <si>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</si>
  <si>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薑燒豆包</t>
  </si>
  <si>
    <t>塔香干丁</t>
  </si>
  <si>
    <t>豆瓣麵腸</t>
  </si>
  <si>
    <t>麵腸</t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</si>
  <si>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</si>
  <si>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</si>
  <si>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</si>
  <si>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</si>
  <si>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</si>
  <si>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</si>
  <si>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</si>
  <si>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黑椒絞若</t>
  </si>
  <si>
    <t>椰奶咖哩豆包</t>
  </si>
  <si>
    <t>椰奶</t>
  </si>
  <si>
    <t>冬瓜絞若</t>
  </si>
  <si>
    <t>沙茶豆干</t>
  </si>
  <si>
    <t>香滷麵輪</t>
    <phoneticPr fontId="22" type="noConversion"/>
  </si>
  <si>
    <t>三杯油腐</t>
    <phoneticPr fontId="22" type="noConversion"/>
  </si>
  <si>
    <t>蘿蔔麵腸</t>
  </si>
  <si>
    <t>煎滷蒸炒蛋</t>
  </si>
  <si>
    <t>絞若豆干</t>
  </si>
  <si>
    <t>花瓜油腐</t>
  </si>
  <si>
    <t>咖哩絞若</t>
  </si>
  <si>
    <t>紅麴素排</t>
  </si>
  <si>
    <t>素排</t>
  </si>
  <si>
    <t>南瓜麵腸</t>
  </si>
  <si>
    <t>素黑輪</t>
  </si>
  <si>
    <t>豆包豆芽</t>
  </si>
  <si>
    <t>若絲花椰</t>
  </si>
  <si>
    <t>韓式年糕</t>
  </si>
  <si>
    <t>高麗菜</t>
  </si>
  <si>
    <t>冷凍毛豆仁</t>
  </si>
  <si>
    <t>清炒季豆</t>
  </si>
  <si>
    <t>素肉絲</t>
  </si>
  <si>
    <t>素香鬆</t>
  </si>
  <si>
    <t>薑絲</t>
    <phoneticPr fontId="22" type="noConversion"/>
  </si>
  <si>
    <t>麵筋時瓜</t>
  </si>
  <si>
    <t>蜜汁豆干</t>
  </si>
  <si>
    <t>白芝麻(熟)</t>
  </si>
  <si>
    <t>什錦白菜</t>
  </si>
  <si>
    <t>素丸</t>
  </si>
  <si>
    <t>檸檬葉</t>
  </si>
  <si>
    <t>綠豆西谷米</t>
  </si>
  <si>
    <t>西谷米</t>
  </si>
  <si>
    <t>素羊肉</t>
  </si>
  <si>
    <t>玉米濃湯調理包</t>
  </si>
  <si>
    <t>素丸湯</t>
  </si>
  <si>
    <t>野菜湯</t>
  </si>
  <si>
    <t>莧菜</t>
  </si>
  <si>
    <t>芙蓉鹹粥</t>
    <phoneticPr fontId="22" type="noConversion"/>
  </si>
  <si>
    <t>國小</t>
    <phoneticPr fontId="22" type="noConversion"/>
  </si>
  <si>
    <t>本菜單供應學校為豐濱國小、新社國小、港口國小、靜浦國小。</t>
  </si>
  <si>
    <t>壽喜肉片</t>
    <phoneticPr fontId="22" type="noConversion"/>
  </si>
  <si>
    <t>韓式包餡年糕</t>
  </si>
  <si>
    <t>韓式辣醬</t>
  </si>
  <si>
    <t>麥克雞塊</t>
  </si>
  <si>
    <t>冷凍雞塊</t>
  </si>
  <si>
    <t>素麥克雞塊</t>
  </si>
  <si>
    <t>壽喜麵腸</t>
  </si>
  <si>
    <t>蛋香白菜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</si>
</sst>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m/d"/>
  </numFmts>
  <fonts count="3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178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176" fontId="18" fillId="0" borderId="6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vertical="center"/>
    </xf>
    <xf numFmtId="0" fontId="1" fillId="8" borderId="73" xfId="0" applyFont="1" applyFill="1" applyBorder="1" applyAlignment="1">
      <alignment vertical="center"/>
    </xf>
    <xf numFmtId="0" fontId="1" fillId="8" borderId="73" xfId="0" applyFont="1" applyFill="1" applyBorder="1" applyAlignment="1">
      <alignment horizontal="center" vertical="center"/>
    </xf>
    <xf numFmtId="0" fontId="1" fillId="8" borderId="74" xfId="0" applyFont="1" applyFill="1" applyBorder="1" applyAlignment="1">
      <alignment vertical="center"/>
    </xf>
    <xf numFmtId="0" fontId="18" fillId="6" borderId="4" xfId="0" applyFont="1" applyFill="1" applyBorder="1" applyAlignment="1">
      <alignment horizontal="center" vertical="center"/>
    </xf>
    <xf numFmtId="0" fontId="30" fillId="8" borderId="79" xfId="0" applyFont="1" applyFill="1" applyBorder="1" applyAlignment="1">
      <alignment vertical="center"/>
    </xf>
    <xf numFmtId="0" fontId="30" fillId="8" borderId="80" xfId="0" applyFont="1" applyFill="1" applyBorder="1" applyAlignment="1">
      <alignment vertical="center"/>
    </xf>
    <xf numFmtId="0" fontId="30" fillId="8" borderId="80" xfId="0" applyFont="1" applyFill="1" applyBorder="1" applyAlignment="1">
      <alignment horizontal="center" vertical="center"/>
    </xf>
    <xf numFmtId="0" fontId="30" fillId="8" borderId="81" xfId="0" applyFont="1" applyFill="1" applyBorder="1" applyAlignment="1">
      <alignment vertical="center"/>
    </xf>
    <xf numFmtId="0" fontId="1" fillId="8" borderId="79" xfId="0" applyFont="1" applyFill="1" applyBorder="1" applyAlignment="1">
      <alignment vertical="center"/>
    </xf>
    <xf numFmtId="0" fontId="1" fillId="8" borderId="80" xfId="0" applyFont="1" applyFill="1" applyBorder="1" applyAlignment="1">
      <alignment vertical="center"/>
    </xf>
    <xf numFmtId="0" fontId="1" fillId="8" borderId="80" xfId="0" applyFont="1" applyFill="1" applyBorder="1" applyAlignment="1">
      <alignment horizontal="center" vertical="center"/>
    </xf>
    <xf numFmtId="0" fontId="1" fillId="8" borderId="81" xfId="0" applyFont="1" applyFill="1" applyBorder="1" applyAlignment="1">
      <alignment vertical="center"/>
    </xf>
    <xf numFmtId="0" fontId="18" fillId="6" borderId="59" xfId="0" applyFont="1" applyFill="1" applyBorder="1" applyAlignment="1">
      <alignment horizontal="center" vertical="center"/>
    </xf>
    <xf numFmtId="0" fontId="30" fillId="8" borderId="82" xfId="0" applyFont="1" applyFill="1" applyBorder="1" applyAlignment="1">
      <alignment vertical="center"/>
    </xf>
    <xf numFmtId="0" fontId="30" fillId="8" borderId="83" xfId="0" applyFont="1" applyFill="1" applyBorder="1" applyAlignment="1">
      <alignment vertical="center"/>
    </xf>
    <xf numFmtId="0" fontId="30" fillId="8" borderId="84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2" fillId="0" borderId="23" xfId="0" applyFont="1" applyBorder="1" applyAlignment="1">
      <alignment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5" fillId="0" borderId="19" xfId="0" applyFont="1" applyBorder="1" applyAlignment="1">
      <alignment horizontal="center" shrinkToFit="1"/>
    </xf>
    <xf numFmtId="0" fontId="4" fillId="4" borderId="9" xfId="0" applyFont="1" applyFill="1" applyBorder="1" applyAlignment="1">
      <alignment vertical="center" shrinkToFit="1"/>
    </xf>
    <xf numFmtId="0" fontId="4" fillId="7" borderId="47" xfId="0" applyFont="1" applyFill="1" applyBorder="1" applyAlignment="1">
      <alignment horizontal="center" vertical="center" shrinkToFit="1"/>
    </xf>
    <xf numFmtId="0" fontId="2" fillId="7" borderId="48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shrinkToFit="1"/>
    </xf>
    <xf numFmtId="0" fontId="1" fillId="0" borderId="9" xfId="3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7" borderId="71" xfId="0" applyFont="1" applyFill="1" applyBorder="1" applyAlignment="1">
      <alignment vertical="center" shrinkToFit="1"/>
    </xf>
    <xf numFmtId="0" fontId="4" fillId="7" borderId="22" xfId="0" applyFont="1" applyFill="1" applyBorder="1" applyAlignment="1">
      <alignment horizontal="center" vertical="center" shrinkToFit="1"/>
    </xf>
    <xf numFmtId="0" fontId="2" fillId="7" borderId="23" xfId="0" applyFont="1" applyFill="1" applyBorder="1" applyAlignment="1">
      <alignment vertical="center" shrinkToFit="1"/>
    </xf>
    <xf numFmtId="179" fontId="3" fillId="0" borderId="51" xfId="0" applyNumberFormat="1" applyFont="1" applyBorder="1" applyAlignment="1">
      <alignment horizontal="center" vertical="center" wrapText="1"/>
    </xf>
    <xf numFmtId="179" fontId="3" fillId="0" borderId="38" xfId="0" applyNumberFormat="1" applyFont="1" applyBorder="1" applyAlignment="1">
      <alignment horizontal="center" vertical="center" wrapText="1"/>
    </xf>
    <xf numFmtId="179" fontId="3" fillId="0" borderId="40" xfId="0" applyNumberFormat="1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shrinkToFit="1"/>
    </xf>
    <xf numFmtId="0" fontId="26" fillId="0" borderId="88" xfId="0" applyFont="1" applyBorder="1" applyAlignment="1">
      <alignment horizontal="center" vertical="center" shrinkToFit="1"/>
    </xf>
    <xf numFmtId="0" fontId="26" fillId="0" borderId="76" xfId="0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85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shrinkToFit="1"/>
    </xf>
    <xf numFmtId="0" fontId="4" fillId="0" borderId="47" xfId="0" applyFont="1" applyBorder="1" applyAlignment="1">
      <alignment vertical="center" shrinkToFit="1"/>
    </xf>
    <xf numFmtId="0" fontId="4" fillId="0" borderId="90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91" xfId="0" applyFont="1" applyBorder="1" applyAlignment="1">
      <alignment vertical="center" shrinkToFit="1"/>
    </xf>
    <xf numFmtId="0" fontId="4" fillId="0" borderId="92" xfId="0" applyFont="1" applyBorder="1" applyAlignment="1">
      <alignment vertical="center" shrinkToFit="1"/>
    </xf>
    <xf numFmtId="0" fontId="4" fillId="0" borderId="93" xfId="0" applyFont="1" applyBorder="1" applyAlignment="1">
      <alignment vertical="center" shrinkToFit="1"/>
    </xf>
    <xf numFmtId="0" fontId="4" fillId="0" borderId="93" xfId="0" applyFont="1" applyBorder="1" applyAlignment="1">
      <alignment horizontal="center" vertical="center" shrinkToFit="1"/>
    </xf>
    <xf numFmtId="0" fontId="20" fillId="3" borderId="44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4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 shrinkToFit="1"/>
    </xf>
    <xf numFmtId="0" fontId="26" fillId="7" borderId="60" xfId="0" applyFont="1" applyFill="1" applyBorder="1" applyAlignment="1">
      <alignment horizontal="center" vertical="center" shrinkToFit="1"/>
    </xf>
    <xf numFmtId="0" fontId="2" fillId="7" borderId="12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" fillId="0" borderId="65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 shrinkToFit="1"/>
    </xf>
    <xf numFmtId="0" fontId="4" fillId="0" borderId="47" xfId="0" applyFont="1" applyBorder="1" applyAlignment="1">
      <alignment vertical="center" shrinkToFit="1"/>
    </xf>
    <xf numFmtId="0" fontId="2" fillId="0" borderId="89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35"/>
  <sheetViews>
    <sheetView tabSelected="1" view="pageBreakPreview" zoomScale="85" zoomScaleNormal="85" zoomScaleSheetLayoutView="85" workbookViewId="0">
      <pane xSplit="1" topLeftCell="B1" activePane="topRight" state="frozen"/>
      <selection pane="topRight" activeCell="P11" sqref="P11:Q11"/>
    </sheetView>
  </sheetViews>
  <sheetFormatPr defaultColWidth="11.25" defaultRowHeight="15" customHeight="1"/>
  <cols>
    <col min="1" max="1" width="2.7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62" customFormat="1" ht="17.25" thickBot="1">
      <c r="A1" s="273" t="s">
        <v>150</v>
      </c>
      <c r="B1" s="274"/>
      <c r="C1" s="274"/>
      <c r="D1" s="274"/>
      <c r="E1" s="274"/>
      <c r="F1" s="274"/>
      <c r="G1" s="274"/>
      <c r="H1" s="274"/>
      <c r="I1" s="274"/>
      <c r="J1" s="276" t="s">
        <v>103</v>
      </c>
      <c r="K1" s="276"/>
      <c r="L1" s="276"/>
      <c r="M1" s="276" t="s">
        <v>151</v>
      </c>
      <c r="N1" s="276"/>
      <c r="O1" s="276"/>
      <c r="P1" s="277" t="s">
        <v>381</v>
      </c>
      <c r="Q1" s="277"/>
      <c r="R1" s="277"/>
      <c r="S1" s="272" t="s">
        <v>140</v>
      </c>
      <c r="T1" s="272"/>
      <c r="U1" s="272"/>
      <c r="V1" s="272" t="s">
        <v>96</v>
      </c>
      <c r="W1" s="272"/>
      <c r="X1" s="272"/>
      <c r="Y1" s="275" t="s">
        <v>0</v>
      </c>
      <c r="Z1" s="275"/>
      <c r="AA1" s="130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68" t="s">
        <v>108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70" t="s">
        <v>109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59"/>
      <c r="AB3" s="8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96" t="s">
        <v>98</v>
      </c>
      <c r="B4" s="97"/>
      <c r="C4" s="97" t="s">
        <v>80</v>
      </c>
      <c r="D4" s="97" t="s">
        <v>83</v>
      </c>
      <c r="E4" s="97" t="s">
        <v>82</v>
      </c>
      <c r="F4" s="97" t="s">
        <v>84</v>
      </c>
      <c r="G4" s="97" t="s">
        <v>85</v>
      </c>
      <c r="H4" s="97" t="s">
        <v>81</v>
      </c>
      <c r="I4" s="97" t="s">
        <v>86</v>
      </c>
      <c r="J4" s="98" t="s">
        <v>69</v>
      </c>
      <c r="K4" s="98" t="s">
        <v>110</v>
      </c>
      <c r="L4" s="99" t="s">
        <v>68</v>
      </c>
      <c r="M4" s="98" t="s">
        <v>70</v>
      </c>
      <c r="N4" s="98" t="s">
        <v>110</v>
      </c>
      <c r="O4" s="99" t="s">
        <v>68</v>
      </c>
      <c r="P4" s="98" t="s">
        <v>71</v>
      </c>
      <c r="Q4" s="98" t="s">
        <v>110</v>
      </c>
      <c r="R4" s="99" t="s">
        <v>68</v>
      </c>
      <c r="S4" s="98" t="s">
        <v>73</v>
      </c>
      <c r="T4" s="98" t="s">
        <v>110</v>
      </c>
      <c r="U4" s="99" t="s">
        <v>68</v>
      </c>
      <c r="V4" s="98" t="s">
        <v>74</v>
      </c>
      <c r="W4" s="98" t="s">
        <v>110</v>
      </c>
      <c r="X4" s="99" t="s">
        <v>68</v>
      </c>
      <c r="Y4" s="100" t="s">
        <v>99</v>
      </c>
      <c r="Z4" s="82" t="s">
        <v>100</v>
      </c>
      <c r="AA4" s="131"/>
      <c r="AB4" s="101"/>
      <c r="AC4" s="101" t="s">
        <v>69</v>
      </c>
      <c r="AD4" s="101"/>
      <c r="AE4" s="101" t="s">
        <v>70</v>
      </c>
      <c r="AF4" s="101"/>
      <c r="AG4" s="101" t="s">
        <v>71</v>
      </c>
      <c r="AH4" s="101"/>
      <c r="AI4" s="101" t="s">
        <v>72</v>
      </c>
      <c r="AJ4" s="101"/>
      <c r="AK4" s="101" t="s">
        <v>73</v>
      </c>
      <c r="AL4" s="101"/>
      <c r="AM4" s="101" t="s">
        <v>74</v>
      </c>
      <c r="AN4" s="101"/>
      <c r="AO4" s="101"/>
      <c r="AP4" s="89"/>
      <c r="AQ4" s="102" t="s">
        <v>80</v>
      </c>
      <c r="AR4" s="102" t="s">
        <v>81</v>
      </c>
      <c r="AS4" s="102" t="s">
        <v>82</v>
      </c>
      <c r="AT4" s="102" t="s">
        <v>83</v>
      </c>
      <c r="AU4" s="102" t="s">
        <v>84</v>
      </c>
      <c r="AV4" s="102" t="s">
        <v>85</v>
      </c>
      <c r="AW4" s="102" t="s">
        <v>86</v>
      </c>
    </row>
    <row r="5" spans="1:49" ht="16.5">
      <c r="A5" s="147" t="s">
        <v>309</v>
      </c>
      <c r="B5" s="148" t="s">
        <v>107</v>
      </c>
      <c r="C5" s="143">
        <v>5.2</v>
      </c>
      <c r="D5" s="143">
        <v>2</v>
      </c>
      <c r="E5" s="143">
        <v>1.6</v>
      </c>
      <c r="F5" s="143">
        <v>0</v>
      </c>
      <c r="G5" s="143">
        <v>0</v>
      </c>
      <c r="H5" s="143">
        <v>2.5</v>
      </c>
      <c r="I5" s="143">
        <v>684</v>
      </c>
      <c r="J5" s="253" t="s">
        <v>154</v>
      </c>
      <c r="K5" s="265"/>
      <c r="L5" s="103"/>
      <c r="M5" s="253" t="s">
        <v>173</v>
      </c>
      <c r="N5" s="265"/>
      <c r="O5" s="103"/>
      <c r="P5" s="253" t="s">
        <v>220</v>
      </c>
      <c r="Q5" s="254"/>
      <c r="R5" s="103"/>
      <c r="S5" s="118" t="s">
        <v>115</v>
      </c>
      <c r="T5" s="118"/>
      <c r="U5" s="88"/>
      <c r="V5" s="253" t="s">
        <v>271</v>
      </c>
      <c r="W5" s="254"/>
      <c r="X5" s="104"/>
      <c r="Y5" s="104" t="s">
        <v>111</v>
      </c>
      <c r="Z5" s="255"/>
      <c r="AA5" s="263"/>
      <c r="AB5" s="132" t="str">
        <f>A5</f>
        <v>F2</v>
      </c>
      <c r="AC5" s="61" t="str">
        <f>J5</f>
        <v>糙米飯</v>
      </c>
      <c r="AD5" s="61" t="str">
        <f>J6&amp;" "&amp;J7&amp;" "&amp;J8&amp;" "&amp;J9&amp;" "&amp;J10&amp;" "&amp;J11</f>
        <v xml:space="preserve">米 糙米    </v>
      </c>
      <c r="AE5" s="61" t="str">
        <f>M5</f>
        <v>紅燒雞翅</v>
      </c>
      <c r="AF5" s="61" t="str">
        <f>M6&amp;" "&amp;M7&amp;" "&amp;M8&amp;" "&amp;M9&amp;" "&amp;M10&amp;" "&amp;M11</f>
        <v xml:space="preserve">三節翅 滷包    </v>
      </c>
      <c r="AG5" s="61" t="str">
        <f>P5</f>
        <v>蘿蔔黑輪</v>
      </c>
      <c r="AH5" s="61" t="str">
        <f>P6&amp;" "&amp;P7&amp;" "&amp;P8&amp;" "&amp;P9&amp;" "&amp;P10&amp;" "&amp;P11</f>
        <v xml:space="preserve">黑輪 白蘿蔔 胡蘿蔔 大蒜 冷凍玉米筍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蛋花時蔬湯</v>
      </c>
      <c r="AN5" s="61" t="str">
        <f>V6&amp;" "&amp;V7&amp;" "&amp;V8&amp;" "&amp;V9&amp;" "&amp;V10&amp;" "&amp;V11</f>
        <v xml:space="preserve">時蔬 雞蛋 薑   </v>
      </c>
      <c r="AO5" s="61" t="str">
        <f>Y5</f>
        <v>點心</v>
      </c>
      <c r="AP5" s="61">
        <f>Z5</f>
        <v>0</v>
      </c>
      <c r="AQ5" s="105">
        <f>C5</f>
        <v>5.2</v>
      </c>
      <c r="AR5" s="105">
        <f>H5</f>
        <v>2.5</v>
      </c>
      <c r="AS5" s="105">
        <f>E5</f>
        <v>1.6</v>
      </c>
      <c r="AT5" s="105">
        <f>D5</f>
        <v>2</v>
      </c>
      <c r="AU5" s="105">
        <f>F5</f>
        <v>0</v>
      </c>
      <c r="AV5" s="105">
        <f>G5</f>
        <v>0</v>
      </c>
      <c r="AW5" s="105">
        <f>I5</f>
        <v>684</v>
      </c>
    </row>
    <row r="6" spans="1:49" ht="16.5">
      <c r="A6" s="149"/>
      <c r="B6" s="150"/>
      <c r="C6" s="151"/>
      <c r="D6" s="151"/>
      <c r="E6" s="151"/>
      <c r="F6" s="151"/>
      <c r="G6" s="151"/>
      <c r="H6" s="151"/>
      <c r="I6" s="151"/>
      <c r="J6" s="158" t="s">
        <v>116</v>
      </c>
      <c r="K6" s="158">
        <v>7</v>
      </c>
      <c r="L6" s="106" t="str">
        <f>IF(K6,"公斤","")</f>
        <v>公斤</v>
      </c>
      <c r="M6" s="158" t="s">
        <v>174</v>
      </c>
      <c r="N6" s="158">
        <v>9</v>
      </c>
      <c r="O6" s="106" t="str">
        <f>IF(N6,"公斤","")</f>
        <v>公斤</v>
      </c>
      <c r="P6" s="158" t="s">
        <v>221</v>
      </c>
      <c r="Q6" s="158">
        <v>1.5</v>
      </c>
      <c r="R6" s="106" t="str">
        <f>IF(Q6,"公斤","")</f>
        <v>公斤</v>
      </c>
      <c r="S6" s="116" t="s">
        <v>115</v>
      </c>
      <c r="T6" s="116">
        <v>7</v>
      </c>
      <c r="U6" s="106" t="str">
        <f>IF(T6,"公斤","")</f>
        <v>公斤</v>
      </c>
      <c r="V6" s="158" t="s">
        <v>1</v>
      </c>
      <c r="W6" s="158">
        <v>3</v>
      </c>
      <c r="X6" s="106" t="str">
        <f>IF(W6,"公斤","")</f>
        <v>公斤</v>
      </c>
      <c r="Y6" s="70" t="s">
        <v>111</v>
      </c>
      <c r="Z6" s="158"/>
      <c r="AA6" s="171"/>
      <c r="AB6" s="125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62"/>
      <c r="AR6" s="62"/>
      <c r="AS6" s="62"/>
      <c r="AT6" s="62"/>
      <c r="AU6" s="62"/>
      <c r="AV6" s="62"/>
      <c r="AW6" s="62"/>
    </row>
    <row r="7" spans="1:49" ht="16.5">
      <c r="A7" s="149"/>
      <c r="B7" s="150"/>
      <c r="C7" s="151"/>
      <c r="D7" s="151"/>
      <c r="E7" s="151"/>
      <c r="F7" s="151"/>
      <c r="G7" s="151"/>
      <c r="H7" s="152"/>
      <c r="I7" s="151"/>
      <c r="J7" s="158" t="s">
        <v>155</v>
      </c>
      <c r="K7" s="158">
        <v>3</v>
      </c>
      <c r="L7" s="106" t="str">
        <f>IF(K7,"公斤","")</f>
        <v>公斤</v>
      </c>
      <c r="M7" s="158" t="s">
        <v>121</v>
      </c>
      <c r="N7" s="158"/>
      <c r="O7" s="106" t="str">
        <f t="shared" ref="O7:O11" si="0">IF(N7,"公斤","")</f>
        <v/>
      </c>
      <c r="P7" s="158" t="s">
        <v>124</v>
      </c>
      <c r="Q7" s="158">
        <v>5</v>
      </c>
      <c r="R7" s="106" t="str">
        <f t="shared" ref="R7:R11" si="1">IF(Q7,"公斤","")</f>
        <v>公斤</v>
      </c>
      <c r="S7" s="116" t="s">
        <v>114</v>
      </c>
      <c r="T7" s="124">
        <v>0.05</v>
      </c>
      <c r="U7" s="106" t="str">
        <f t="shared" ref="U7:U11" si="2">IF(T7,"公斤","")</f>
        <v>公斤</v>
      </c>
      <c r="V7" s="158" t="s">
        <v>126</v>
      </c>
      <c r="W7" s="158">
        <v>1</v>
      </c>
      <c r="X7" s="106" t="str">
        <f t="shared" ref="X7:X11" si="3">IF(W7,"公斤","")</f>
        <v>公斤</v>
      </c>
      <c r="Y7" s="70"/>
      <c r="Z7" s="158"/>
      <c r="AA7" s="171"/>
      <c r="AB7" s="125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62"/>
      <c r="AR7" s="62"/>
      <c r="AS7" s="62"/>
      <c r="AT7" s="62"/>
      <c r="AU7" s="62"/>
      <c r="AV7" s="62"/>
      <c r="AW7" s="62"/>
    </row>
    <row r="8" spans="1:49" ht="16.5">
      <c r="A8" s="149"/>
      <c r="B8" s="150"/>
      <c r="C8" s="151"/>
      <c r="D8" s="151"/>
      <c r="E8" s="151"/>
      <c r="F8" s="151"/>
      <c r="G8" s="151"/>
      <c r="H8" s="151"/>
      <c r="I8" s="151"/>
      <c r="J8" s="158"/>
      <c r="K8" s="158"/>
      <c r="L8" s="106" t="str">
        <f t="shared" ref="L8:L11" si="4">IF(K8,"公斤","")</f>
        <v/>
      </c>
      <c r="M8" s="158"/>
      <c r="N8" s="158"/>
      <c r="O8" s="106" t="str">
        <f t="shared" si="0"/>
        <v/>
      </c>
      <c r="P8" s="158" t="s">
        <v>123</v>
      </c>
      <c r="Q8" s="158">
        <v>1</v>
      </c>
      <c r="R8" s="106" t="str">
        <f t="shared" si="1"/>
        <v>公斤</v>
      </c>
      <c r="S8" s="116"/>
      <c r="T8" s="116"/>
      <c r="U8" s="106" t="str">
        <f t="shared" si="2"/>
        <v/>
      </c>
      <c r="V8" s="158" t="s">
        <v>131</v>
      </c>
      <c r="W8" s="158">
        <v>0.1</v>
      </c>
      <c r="X8" s="106" t="str">
        <f t="shared" si="3"/>
        <v>公斤</v>
      </c>
      <c r="Y8" s="70"/>
      <c r="Z8" s="158"/>
      <c r="AA8" s="171"/>
      <c r="AB8" s="125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62"/>
      <c r="AR8" s="62"/>
      <c r="AS8" s="62"/>
      <c r="AT8" s="62"/>
      <c r="AU8" s="62"/>
      <c r="AV8" s="62"/>
      <c r="AW8" s="62"/>
    </row>
    <row r="9" spans="1:49" ht="16.5">
      <c r="A9" s="149"/>
      <c r="B9" s="150"/>
      <c r="C9" s="151"/>
      <c r="D9" s="151"/>
      <c r="E9" s="151"/>
      <c r="F9" s="151"/>
      <c r="G9" s="151"/>
      <c r="H9" s="151"/>
      <c r="I9" s="151"/>
      <c r="J9" s="158"/>
      <c r="K9" s="158"/>
      <c r="L9" s="106" t="str">
        <f t="shared" si="4"/>
        <v/>
      </c>
      <c r="M9" s="158"/>
      <c r="N9" s="158"/>
      <c r="O9" s="106" t="str">
        <f t="shared" si="0"/>
        <v/>
      </c>
      <c r="P9" s="158" t="s">
        <v>119</v>
      </c>
      <c r="Q9" s="163">
        <v>0.05</v>
      </c>
      <c r="R9" s="106" t="str">
        <f t="shared" si="1"/>
        <v>公斤</v>
      </c>
      <c r="S9" s="116"/>
      <c r="T9" s="116"/>
      <c r="U9" s="106" t="str">
        <f t="shared" si="2"/>
        <v/>
      </c>
      <c r="V9" s="158"/>
      <c r="W9" s="158"/>
      <c r="X9" s="106" t="str">
        <f t="shared" si="3"/>
        <v/>
      </c>
      <c r="Y9" s="70"/>
      <c r="Z9" s="158"/>
      <c r="AA9" s="171"/>
      <c r="AB9" s="125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62"/>
      <c r="AR9" s="62"/>
      <c r="AS9" s="62"/>
      <c r="AT9" s="62"/>
      <c r="AU9" s="62"/>
      <c r="AV9" s="62"/>
      <c r="AW9" s="62"/>
    </row>
    <row r="10" spans="1:49" ht="16.5">
      <c r="A10" s="149"/>
      <c r="B10" s="150"/>
      <c r="C10" s="151"/>
      <c r="D10" s="151"/>
      <c r="E10" s="151"/>
      <c r="F10" s="151"/>
      <c r="G10" s="151"/>
      <c r="H10" s="151"/>
      <c r="I10" s="151"/>
      <c r="J10" s="158"/>
      <c r="K10" s="158"/>
      <c r="L10" s="106" t="str">
        <f t="shared" si="4"/>
        <v/>
      </c>
      <c r="M10" s="158"/>
      <c r="N10" s="158"/>
      <c r="O10" s="106" t="str">
        <f t="shared" si="0"/>
        <v/>
      </c>
      <c r="P10" s="208" t="s">
        <v>223</v>
      </c>
      <c r="Q10" s="208">
        <v>1.5</v>
      </c>
      <c r="R10" s="106" t="str">
        <f t="shared" si="1"/>
        <v>公斤</v>
      </c>
      <c r="S10" s="116"/>
      <c r="T10" s="116"/>
      <c r="U10" s="106" t="str">
        <f t="shared" si="2"/>
        <v/>
      </c>
      <c r="V10" s="158"/>
      <c r="W10" s="158"/>
      <c r="X10" s="106" t="str">
        <f t="shared" si="3"/>
        <v/>
      </c>
      <c r="Y10" s="70"/>
      <c r="Z10" s="158"/>
      <c r="AA10" s="171"/>
      <c r="AB10" s="125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62"/>
      <c r="AR10" s="62"/>
      <c r="AS10" s="62"/>
      <c r="AT10" s="62"/>
      <c r="AU10" s="62"/>
      <c r="AV10" s="62"/>
      <c r="AW10" s="62"/>
    </row>
    <row r="11" spans="1:49" ht="17.25" thickBot="1">
      <c r="A11" s="153"/>
      <c r="B11" s="154"/>
      <c r="C11" s="155"/>
      <c r="D11" s="155"/>
      <c r="E11" s="155"/>
      <c r="F11" s="155"/>
      <c r="G11" s="155"/>
      <c r="H11" s="155"/>
      <c r="I11" s="155"/>
      <c r="J11" s="162"/>
      <c r="K11" s="162"/>
      <c r="L11" s="106" t="str">
        <f t="shared" si="4"/>
        <v/>
      </c>
      <c r="M11" s="162"/>
      <c r="N11" s="162"/>
      <c r="O11" s="106" t="str">
        <f t="shared" si="0"/>
        <v/>
      </c>
      <c r="P11" s="320"/>
      <c r="Q11" s="320"/>
      <c r="R11" s="106" t="str">
        <f t="shared" si="1"/>
        <v/>
      </c>
      <c r="S11" s="122"/>
      <c r="T11" s="122"/>
      <c r="U11" s="106" t="str">
        <f t="shared" si="2"/>
        <v/>
      </c>
      <c r="V11" s="162"/>
      <c r="W11" s="162"/>
      <c r="X11" s="106" t="str">
        <f t="shared" si="3"/>
        <v/>
      </c>
      <c r="Y11" s="90"/>
      <c r="Z11" s="159"/>
      <c r="AA11" s="172"/>
      <c r="AB11" s="126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62"/>
      <c r="AR11" s="62"/>
      <c r="AS11" s="62"/>
      <c r="AT11" s="62"/>
      <c r="AU11" s="62"/>
      <c r="AV11" s="62"/>
      <c r="AW11" s="62"/>
    </row>
    <row r="12" spans="1:49" ht="16.5">
      <c r="A12" s="147" t="s">
        <v>310</v>
      </c>
      <c r="B12" s="148" t="s">
        <v>107</v>
      </c>
      <c r="C12" s="143">
        <v>5.5</v>
      </c>
      <c r="D12" s="143">
        <v>2.2000000000000002</v>
      </c>
      <c r="E12" s="143">
        <v>2</v>
      </c>
      <c r="F12" s="143">
        <v>0</v>
      </c>
      <c r="G12" s="143">
        <v>0</v>
      </c>
      <c r="H12" s="143">
        <v>2.4</v>
      </c>
      <c r="I12" s="143">
        <v>709.1</v>
      </c>
      <c r="J12" s="255" t="s">
        <v>156</v>
      </c>
      <c r="K12" s="260"/>
      <c r="L12" s="103"/>
      <c r="M12" s="255" t="s">
        <v>175</v>
      </c>
      <c r="N12" s="260"/>
      <c r="O12" s="103"/>
      <c r="P12" s="255" t="s">
        <v>224</v>
      </c>
      <c r="Q12" s="256"/>
      <c r="R12" s="103"/>
      <c r="S12" s="113" t="s">
        <v>115</v>
      </c>
      <c r="T12" s="113"/>
      <c r="U12" s="88"/>
      <c r="V12" s="255" t="s">
        <v>272</v>
      </c>
      <c r="W12" s="256"/>
      <c r="X12" s="104"/>
      <c r="Y12" s="107" t="s">
        <v>111</v>
      </c>
      <c r="Z12" s="160"/>
      <c r="AA12" s="160"/>
      <c r="AB12" s="132" t="str">
        <f>A12</f>
        <v>F3</v>
      </c>
      <c r="AC12" s="61" t="str">
        <f>J12</f>
        <v>泰式特餐</v>
      </c>
      <c r="AD12" s="61" t="str">
        <f>J13&amp;" "&amp;J14&amp;" "&amp;J15&amp;" "&amp;J16&amp;" "&amp;J17&amp;" "&amp;J18</f>
        <v xml:space="preserve">米 糙米    </v>
      </c>
      <c r="AE12" s="61" t="str">
        <f>M12</f>
        <v>塔香絞肉</v>
      </c>
      <c r="AF12" s="61" t="str">
        <f>M13&amp;" "&amp;M14&amp;" "&amp;M15&amp;" "&amp;M16&amp;" "&amp;M17&amp;" "&amp;M18</f>
        <v xml:space="preserve">豬絞肉 時蔬 九層塔 大蒜  </v>
      </c>
      <c r="AG12" s="61" t="str">
        <f>P12</f>
        <v>蝦皮甘藍</v>
      </c>
      <c r="AH12" s="61" t="str">
        <f>P13&amp;" "&amp;P14&amp;" "&amp;P15&amp;" "&amp;P16&amp;" "&amp;P17&amp;" "&amp;P18</f>
        <v xml:space="preserve">甘藍 蝦皮 魚露 豬後腿肉 大蒜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冬蔭功湯</v>
      </c>
      <c r="AN12" s="61" t="str">
        <f>V13&amp;" "&amp;V14&amp;" "&amp;V15&amp;" "&amp;V16&amp;" "&amp;V17&amp;" "&amp;V18</f>
        <v>秀珍菇 大番茄 南薑 檸檬 香茅 大骨</v>
      </c>
      <c r="AO12" s="89" t="str">
        <f>Y12</f>
        <v>點心</v>
      </c>
      <c r="AP12" s="89">
        <f>Z12</f>
        <v>0</v>
      </c>
      <c r="AQ12" s="105">
        <f>C12</f>
        <v>5.5</v>
      </c>
      <c r="AR12" s="105">
        <f>H12</f>
        <v>2.4</v>
      </c>
      <c r="AS12" s="105">
        <f>E12</f>
        <v>2</v>
      </c>
      <c r="AT12" s="105">
        <f>D12</f>
        <v>2.2000000000000002</v>
      </c>
      <c r="AU12" s="105">
        <f>F12</f>
        <v>0</v>
      </c>
      <c r="AV12" s="105">
        <f>G12</f>
        <v>0</v>
      </c>
      <c r="AW12" s="105">
        <f>I12</f>
        <v>709.1</v>
      </c>
    </row>
    <row r="13" spans="1:49" ht="16.5">
      <c r="A13" s="149"/>
      <c r="B13" s="150"/>
      <c r="C13" s="151"/>
      <c r="D13" s="151"/>
      <c r="E13" s="151"/>
      <c r="F13" s="151"/>
      <c r="G13" s="151"/>
      <c r="H13" s="151"/>
      <c r="I13" s="151"/>
      <c r="J13" s="158" t="s">
        <v>116</v>
      </c>
      <c r="K13" s="158">
        <v>8</v>
      </c>
      <c r="L13" s="106" t="str">
        <f t="shared" ref="L13:L53" si="5">IF(K13,"公斤","")</f>
        <v>公斤</v>
      </c>
      <c r="M13" s="158" t="s">
        <v>120</v>
      </c>
      <c r="N13" s="158">
        <v>6</v>
      </c>
      <c r="O13" s="106" t="str">
        <f t="shared" ref="O13:O53" si="6">IF(N13,"公斤","")</f>
        <v>公斤</v>
      </c>
      <c r="P13" s="158" t="s">
        <v>193</v>
      </c>
      <c r="Q13" s="158">
        <v>7</v>
      </c>
      <c r="R13" s="106" t="str">
        <f t="shared" ref="R13:R53" si="7">IF(Q13,"公斤","")</f>
        <v>公斤</v>
      </c>
      <c r="S13" s="116" t="s">
        <v>115</v>
      </c>
      <c r="T13" s="116">
        <v>7</v>
      </c>
      <c r="U13" s="106" t="str">
        <f t="shared" ref="U13:U53" si="8">IF(T13,"公斤","")</f>
        <v>公斤</v>
      </c>
      <c r="V13" s="158" t="s">
        <v>270</v>
      </c>
      <c r="W13" s="158">
        <v>2</v>
      </c>
      <c r="X13" s="106" t="str">
        <f t="shared" ref="X13:X53" si="9">IF(W13,"公斤","")</f>
        <v>公斤</v>
      </c>
      <c r="Y13" s="70" t="s">
        <v>111</v>
      </c>
      <c r="Z13" s="158"/>
      <c r="AA13" s="158"/>
      <c r="AB13" s="125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62"/>
      <c r="AR13" s="62"/>
      <c r="AS13" s="62"/>
      <c r="AT13" s="62"/>
      <c r="AU13" s="62"/>
      <c r="AV13" s="62"/>
      <c r="AW13" s="62"/>
    </row>
    <row r="14" spans="1:49" ht="16.5">
      <c r="A14" s="149"/>
      <c r="B14" s="150"/>
      <c r="C14" s="151"/>
      <c r="D14" s="151"/>
      <c r="E14" s="151"/>
      <c r="F14" s="151"/>
      <c r="G14" s="151"/>
      <c r="H14" s="152"/>
      <c r="I14" s="151"/>
      <c r="J14" s="158" t="s">
        <v>155</v>
      </c>
      <c r="K14" s="158">
        <v>3</v>
      </c>
      <c r="L14" s="106" t="str">
        <f t="shared" si="5"/>
        <v>公斤</v>
      </c>
      <c r="M14" s="158" t="s">
        <v>1</v>
      </c>
      <c r="N14" s="158">
        <v>2</v>
      </c>
      <c r="O14" s="106" t="str">
        <f t="shared" si="6"/>
        <v>公斤</v>
      </c>
      <c r="P14" s="158" t="s">
        <v>225</v>
      </c>
      <c r="Q14" s="158">
        <v>0.5</v>
      </c>
      <c r="R14" s="106" t="str">
        <f t="shared" si="7"/>
        <v>公斤</v>
      </c>
      <c r="S14" s="116" t="s">
        <v>114</v>
      </c>
      <c r="T14" s="124">
        <v>0.05</v>
      </c>
      <c r="U14" s="106" t="str">
        <f t="shared" si="8"/>
        <v>公斤</v>
      </c>
      <c r="V14" s="158" t="s">
        <v>267</v>
      </c>
      <c r="W14" s="158">
        <v>2</v>
      </c>
      <c r="X14" s="106" t="str">
        <f t="shared" si="9"/>
        <v>公斤</v>
      </c>
      <c r="Y14" s="70"/>
      <c r="Z14" s="158"/>
      <c r="AA14" s="158"/>
      <c r="AB14" s="125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62"/>
      <c r="AR14" s="62"/>
      <c r="AS14" s="62"/>
      <c r="AT14" s="62"/>
      <c r="AU14" s="62"/>
      <c r="AV14" s="62"/>
      <c r="AW14" s="62"/>
    </row>
    <row r="15" spans="1:49" ht="16.5">
      <c r="A15" s="149"/>
      <c r="B15" s="150"/>
      <c r="C15" s="151"/>
      <c r="D15" s="151"/>
      <c r="E15" s="151"/>
      <c r="F15" s="151"/>
      <c r="G15" s="151"/>
      <c r="H15" s="151"/>
      <c r="I15" s="151"/>
      <c r="J15" s="158"/>
      <c r="K15" s="158"/>
      <c r="L15" s="106" t="str">
        <f t="shared" si="5"/>
        <v/>
      </c>
      <c r="M15" s="158" t="s">
        <v>176</v>
      </c>
      <c r="N15" s="158">
        <v>0.1</v>
      </c>
      <c r="O15" s="106" t="str">
        <f t="shared" si="6"/>
        <v>公斤</v>
      </c>
      <c r="P15" s="158" t="s">
        <v>226</v>
      </c>
      <c r="Q15" s="158">
        <v>0.1</v>
      </c>
      <c r="R15" s="106" t="str">
        <f t="shared" si="7"/>
        <v>公斤</v>
      </c>
      <c r="S15" s="116"/>
      <c r="T15" s="116"/>
      <c r="U15" s="106" t="str">
        <f t="shared" si="8"/>
        <v/>
      </c>
      <c r="V15" s="158" t="s">
        <v>273</v>
      </c>
      <c r="W15" s="158"/>
      <c r="X15" s="106" t="str">
        <f t="shared" si="9"/>
        <v/>
      </c>
      <c r="Y15" s="70"/>
      <c r="Z15" s="158"/>
      <c r="AA15" s="158"/>
      <c r="AB15" s="125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62"/>
      <c r="AR15" s="62"/>
      <c r="AS15" s="62"/>
      <c r="AT15" s="62"/>
      <c r="AU15" s="62"/>
      <c r="AV15" s="62"/>
      <c r="AW15" s="62"/>
    </row>
    <row r="16" spans="1:49" ht="16.5">
      <c r="A16" s="149"/>
      <c r="B16" s="150"/>
      <c r="C16" s="151"/>
      <c r="D16" s="151"/>
      <c r="E16" s="151"/>
      <c r="F16" s="151"/>
      <c r="G16" s="151"/>
      <c r="H16" s="151"/>
      <c r="I16" s="151"/>
      <c r="J16" s="158"/>
      <c r="K16" s="158"/>
      <c r="L16" s="106" t="str">
        <f t="shared" si="5"/>
        <v/>
      </c>
      <c r="M16" s="158" t="s">
        <v>119</v>
      </c>
      <c r="N16" s="163">
        <v>0.05</v>
      </c>
      <c r="O16" s="106" t="str">
        <f t="shared" si="6"/>
        <v>公斤</v>
      </c>
      <c r="P16" s="165" t="s">
        <v>118</v>
      </c>
      <c r="Q16" s="165">
        <v>1</v>
      </c>
      <c r="R16" s="106" t="str">
        <f t="shared" si="7"/>
        <v>公斤</v>
      </c>
      <c r="S16" s="116"/>
      <c r="T16" s="116"/>
      <c r="U16" s="106" t="str">
        <f t="shared" si="8"/>
        <v/>
      </c>
      <c r="V16" s="158" t="s">
        <v>274</v>
      </c>
      <c r="W16" s="158"/>
      <c r="X16" s="106" t="str">
        <f t="shared" si="9"/>
        <v/>
      </c>
      <c r="Y16" s="70"/>
      <c r="Z16" s="158"/>
      <c r="AA16" s="158"/>
      <c r="AB16" s="125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62"/>
      <c r="AR16" s="62"/>
      <c r="AS16" s="62"/>
      <c r="AT16" s="62"/>
      <c r="AU16" s="62"/>
      <c r="AV16" s="62"/>
      <c r="AW16" s="62"/>
    </row>
    <row r="17" spans="1:49" ht="16.5">
      <c r="A17" s="149"/>
      <c r="B17" s="150"/>
      <c r="C17" s="151"/>
      <c r="D17" s="151"/>
      <c r="E17" s="151"/>
      <c r="F17" s="151"/>
      <c r="G17" s="151"/>
      <c r="H17" s="151"/>
      <c r="I17" s="151"/>
      <c r="J17" s="158"/>
      <c r="K17" s="158"/>
      <c r="L17" s="106" t="str">
        <f t="shared" si="5"/>
        <v/>
      </c>
      <c r="M17" s="158"/>
      <c r="N17" s="158"/>
      <c r="O17" s="106" t="str">
        <f t="shared" si="6"/>
        <v/>
      </c>
      <c r="P17" s="158" t="s">
        <v>119</v>
      </c>
      <c r="Q17" s="163">
        <v>0.05</v>
      </c>
      <c r="R17" s="106" t="str">
        <f t="shared" si="7"/>
        <v>公斤</v>
      </c>
      <c r="S17" s="116"/>
      <c r="T17" s="116"/>
      <c r="U17" s="106" t="str">
        <f t="shared" si="8"/>
        <v/>
      </c>
      <c r="V17" s="158" t="s">
        <v>275</v>
      </c>
      <c r="W17" s="158"/>
      <c r="X17" s="106" t="str">
        <f t="shared" si="9"/>
        <v/>
      </c>
      <c r="Y17" s="70"/>
      <c r="Z17" s="158"/>
      <c r="AA17" s="158"/>
      <c r="AB17" s="125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62"/>
      <c r="AR17" s="62"/>
      <c r="AS17" s="62"/>
      <c r="AT17" s="62"/>
      <c r="AU17" s="62"/>
      <c r="AV17" s="62"/>
      <c r="AW17" s="62"/>
    </row>
    <row r="18" spans="1:49" ht="17.25" thickBot="1">
      <c r="A18" s="153"/>
      <c r="B18" s="154"/>
      <c r="C18" s="155"/>
      <c r="D18" s="155"/>
      <c r="E18" s="155"/>
      <c r="F18" s="155"/>
      <c r="G18" s="155"/>
      <c r="H18" s="155"/>
      <c r="I18" s="155"/>
      <c r="J18" s="159"/>
      <c r="K18" s="159"/>
      <c r="L18" s="106" t="str">
        <f t="shared" si="5"/>
        <v/>
      </c>
      <c r="M18" s="159"/>
      <c r="N18" s="159"/>
      <c r="O18" s="106" t="str">
        <f t="shared" si="6"/>
        <v/>
      </c>
      <c r="P18" s="159"/>
      <c r="Q18" s="159"/>
      <c r="R18" s="106" t="str">
        <f t="shared" si="7"/>
        <v/>
      </c>
      <c r="S18" s="123"/>
      <c r="T18" s="123"/>
      <c r="U18" s="106" t="str">
        <f t="shared" si="8"/>
        <v/>
      </c>
      <c r="V18" s="159" t="s">
        <v>276</v>
      </c>
      <c r="W18" s="159">
        <v>1</v>
      </c>
      <c r="X18" s="106" t="str">
        <f t="shared" si="9"/>
        <v>公斤</v>
      </c>
      <c r="Y18" s="90"/>
      <c r="Z18" s="162"/>
      <c r="AA18" s="158"/>
      <c r="AB18" s="126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62"/>
      <c r="AR18" s="62"/>
      <c r="AS18" s="62"/>
      <c r="AT18" s="62"/>
      <c r="AU18" s="62"/>
      <c r="AV18" s="62"/>
      <c r="AW18" s="62"/>
    </row>
    <row r="19" spans="1:49" ht="16.5">
      <c r="A19" s="147" t="s">
        <v>311</v>
      </c>
      <c r="B19" s="148" t="s">
        <v>107</v>
      </c>
      <c r="C19" s="143">
        <v>7</v>
      </c>
      <c r="D19" s="143">
        <v>2</v>
      </c>
      <c r="E19" s="143">
        <v>1.7</v>
      </c>
      <c r="F19" s="143">
        <v>0</v>
      </c>
      <c r="G19" s="143">
        <v>0</v>
      </c>
      <c r="H19" s="143">
        <v>2.2999999999999998</v>
      </c>
      <c r="I19" s="143">
        <v>796.9</v>
      </c>
      <c r="J19" s="253" t="s">
        <v>154</v>
      </c>
      <c r="K19" s="265"/>
      <c r="L19" s="103"/>
      <c r="M19" s="253" t="s">
        <v>177</v>
      </c>
      <c r="N19" s="265"/>
      <c r="O19" s="103"/>
      <c r="P19" s="253" t="s">
        <v>227</v>
      </c>
      <c r="Q19" s="254"/>
      <c r="R19" s="103"/>
      <c r="S19" s="118" t="s">
        <v>115</v>
      </c>
      <c r="T19" s="118"/>
      <c r="U19" s="88"/>
      <c r="V19" s="257" t="s">
        <v>277</v>
      </c>
      <c r="W19" s="258"/>
      <c r="X19" s="104"/>
      <c r="Y19" s="107" t="s">
        <v>111</v>
      </c>
      <c r="Z19" s="173"/>
      <c r="AA19" s="157"/>
      <c r="AB19" s="132" t="str">
        <f>A19</f>
        <v>F4</v>
      </c>
      <c r="AC19" s="61" t="str">
        <f>J19</f>
        <v>糙米飯</v>
      </c>
      <c r="AD19" s="61" t="str">
        <f>J20&amp;" "&amp;J21&amp;" "&amp;J22&amp;" "&amp;J23&amp;" "&amp;J24&amp;" "&amp;J25</f>
        <v xml:space="preserve">米 糙米    </v>
      </c>
      <c r="AE19" s="61" t="str">
        <f>M19</f>
        <v>豆瓣雞丁</v>
      </c>
      <c r="AF19" s="61" t="str">
        <f>M20&amp;" "&amp;M21&amp;" "&amp;M22&amp;" "&amp;M23&amp;" "&amp;M24&amp;" "&amp;M25</f>
        <v xml:space="preserve">肉雞 白蘿蔔 胡蘿蔔 大蒜  </v>
      </c>
      <c r="AG19" s="61" t="str">
        <f>P19</f>
        <v>韭香豆芽</v>
      </c>
      <c r="AH19" s="61" t="str">
        <f>P20&amp;" "&amp;P21&amp;" "&amp;P22&amp;" "&amp;P23&amp;" "&amp;P24&amp;" "&amp;P25</f>
        <v xml:space="preserve">胡蘿蔔 綠豆芽 韮菜 乾木耳 大蒜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綠豆地瓜圓湯</v>
      </c>
      <c r="AN19" s="61" t="str">
        <f>V20&amp;" "&amp;V21&amp;" "&amp;V22&amp;" "&amp;V23&amp;" "&amp;V24&amp;" "&amp;V25</f>
        <v xml:space="preserve">綠豆 紅砂糖 地瓜圓   </v>
      </c>
      <c r="AO19" s="89" t="str">
        <f>Y19</f>
        <v>點心</v>
      </c>
      <c r="AP19" s="89">
        <f>Z19</f>
        <v>0</v>
      </c>
      <c r="AQ19" s="105">
        <f>C19</f>
        <v>7</v>
      </c>
      <c r="AR19" s="105">
        <f>H19</f>
        <v>2.2999999999999998</v>
      </c>
      <c r="AS19" s="105">
        <f>E19</f>
        <v>1.7</v>
      </c>
      <c r="AT19" s="105">
        <f>D19</f>
        <v>2</v>
      </c>
      <c r="AU19" s="105">
        <f>F19</f>
        <v>0</v>
      </c>
      <c r="AV19" s="105">
        <f>G19</f>
        <v>0</v>
      </c>
      <c r="AW19" s="105">
        <f>I19</f>
        <v>796.9</v>
      </c>
    </row>
    <row r="20" spans="1:49" ht="16.5">
      <c r="A20" s="149"/>
      <c r="B20" s="150"/>
      <c r="C20" s="151"/>
      <c r="D20" s="151"/>
      <c r="E20" s="151"/>
      <c r="F20" s="151"/>
      <c r="G20" s="151"/>
      <c r="H20" s="151"/>
      <c r="I20" s="151"/>
      <c r="J20" s="158" t="s">
        <v>116</v>
      </c>
      <c r="K20" s="158">
        <v>7</v>
      </c>
      <c r="L20" s="106" t="str">
        <f t="shared" ref="L20:L21" si="10">IF(K20,"公斤","")</f>
        <v>公斤</v>
      </c>
      <c r="M20" s="158" t="s">
        <v>122</v>
      </c>
      <c r="N20" s="158">
        <v>9</v>
      </c>
      <c r="O20" s="106" t="str">
        <f t="shared" ref="O20" si="11">IF(N20,"公斤","")</f>
        <v>公斤</v>
      </c>
      <c r="P20" s="158" t="s">
        <v>123</v>
      </c>
      <c r="Q20" s="158">
        <v>1</v>
      </c>
      <c r="R20" s="106" t="str">
        <f t="shared" ref="R20" si="12">IF(Q20,"公斤","")</f>
        <v>公斤</v>
      </c>
      <c r="S20" s="116" t="s">
        <v>115</v>
      </c>
      <c r="T20" s="116">
        <v>7</v>
      </c>
      <c r="U20" s="106" t="str">
        <f t="shared" ref="U20" si="13">IF(T20,"公斤","")</f>
        <v>公斤</v>
      </c>
      <c r="V20" s="158" t="s">
        <v>137</v>
      </c>
      <c r="W20" s="158">
        <v>2.5</v>
      </c>
      <c r="X20" s="106" t="str">
        <f t="shared" ref="X20" si="14">IF(W20,"公斤","")</f>
        <v>公斤</v>
      </c>
      <c r="Y20" s="70" t="s">
        <v>111</v>
      </c>
      <c r="Z20" s="171"/>
      <c r="AA20" s="157"/>
      <c r="AB20" s="125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62"/>
      <c r="AR20" s="62"/>
      <c r="AS20" s="62"/>
      <c r="AT20" s="62"/>
      <c r="AU20" s="62"/>
      <c r="AV20" s="62"/>
      <c r="AW20" s="62"/>
    </row>
    <row r="21" spans="1:49" ht="16.5">
      <c r="A21" s="149"/>
      <c r="B21" s="150"/>
      <c r="C21" s="151"/>
      <c r="D21" s="151"/>
      <c r="E21" s="151"/>
      <c r="F21" s="151"/>
      <c r="G21" s="151"/>
      <c r="H21" s="152"/>
      <c r="I21" s="151"/>
      <c r="J21" s="158" t="s">
        <v>155</v>
      </c>
      <c r="K21" s="158">
        <v>3</v>
      </c>
      <c r="L21" s="106" t="str">
        <f t="shared" si="10"/>
        <v>公斤</v>
      </c>
      <c r="M21" s="158" t="s">
        <v>124</v>
      </c>
      <c r="N21" s="158">
        <v>3</v>
      </c>
      <c r="O21" s="106" t="str">
        <f t="shared" si="6"/>
        <v>公斤</v>
      </c>
      <c r="P21" s="158" t="s">
        <v>228</v>
      </c>
      <c r="Q21" s="158">
        <v>5</v>
      </c>
      <c r="R21" s="106" t="str">
        <f t="shared" si="7"/>
        <v>公斤</v>
      </c>
      <c r="S21" s="116" t="s">
        <v>114</v>
      </c>
      <c r="T21" s="124">
        <v>0.05</v>
      </c>
      <c r="U21" s="106" t="str">
        <f t="shared" si="8"/>
        <v>公斤</v>
      </c>
      <c r="V21" s="158" t="s">
        <v>125</v>
      </c>
      <c r="W21" s="158">
        <v>1</v>
      </c>
      <c r="X21" s="106" t="str">
        <f t="shared" si="9"/>
        <v>公斤</v>
      </c>
      <c r="Y21" s="70"/>
      <c r="Z21" s="171"/>
      <c r="AA21" s="157"/>
      <c r="AB21" s="125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62"/>
      <c r="AR21" s="62"/>
      <c r="AS21" s="62"/>
      <c r="AT21" s="62"/>
      <c r="AU21" s="62"/>
      <c r="AV21" s="62"/>
      <c r="AW21" s="62"/>
    </row>
    <row r="22" spans="1:49" ht="16.5">
      <c r="A22" s="149"/>
      <c r="B22" s="150"/>
      <c r="C22" s="151"/>
      <c r="D22" s="151"/>
      <c r="E22" s="151"/>
      <c r="F22" s="151"/>
      <c r="G22" s="151"/>
      <c r="H22" s="151"/>
      <c r="I22" s="151"/>
      <c r="J22" s="158"/>
      <c r="K22" s="158"/>
      <c r="L22" s="106" t="str">
        <f t="shared" si="5"/>
        <v/>
      </c>
      <c r="M22" s="158" t="s">
        <v>123</v>
      </c>
      <c r="N22" s="158">
        <v>0.5</v>
      </c>
      <c r="O22" s="106" t="str">
        <f t="shared" si="6"/>
        <v>公斤</v>
      </c>
      <c r="P22" s="158" t="s">
        <v>229</v>
      </c>
      <c r="Q22" s="158">
        <v>0.7</v>
      </c>
      <c r="R22" s="106" t="str">
        <f t="shared" si="7"/>
        <v>公斤</v>
      </c>
      <c r="S22" s="116"/>
      <c r="T22" s="116"/>
      <c r="U22" s="106" t="str">
        <f t="shared" si="8"/>
        <v/>
      </c>
      <c r="V22" s="165" t="s">
        <v>278</v>
      </c>
      <c r="W22" s="165">
        <v>1.5</v>
      </c>
      <c r="X22" s="106" t="str">
        <f t="shared" si="9"/>
        <v>公斤</v>
      </c>
      <c r="Y22" s="70"/>
      <c r="Z22" s="171"/>
      <c r="AA22" s="157"/>
      <c r="AB22" s="125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62"/>
      <c r="AR22" s="62"/>
      <c r="AS22" s="62"/>
      <c r="AT22" s="62"/>
      <c r="AU22" s="62"/>
      <c r="AV22" s="62"/>
      <c r="AW22" s="62"/>
    </row>
    <row r="23" spans="1:49" ht="16.5">
      <c r="A23" s="149"/>
      <c r="B23" s="150"/>
      <c r="C23" s="151"/>
      <c r="D23" s="151"/>
      <c r="E23" s="151"/>
      <c r="F23" s="151"/>
      <c r="G23" s="151"/>
      <c r="H23" s="151"/>
      <c r="I23" s="151"/>
      <c r="J23" s="158"/>
      <c r="K23" s="158"/>
      <c r="L23" s="106" t="str">
        <f t="shared" si="5"/>
        <v/>
      </c>
      <c r="M23" s="158" t="s">
        <v>119</v>
      </c>
      <c r="N23" s="163">
        <v>0.05</v>
      </c>
      <c r="O23" s="106" t="str">
        <f t="shared" si="6"/>
        <v>公斤</v>
      </c>
      <c r="P23" s="158" t="s">
        <v>128</v>
      </c>
      <c r="Q23" s="158">
        <v>0.05</v>
      </c>
      <c r="R23" s="106" t="str">
        <f t="shared" si="7"/>
        <v>公斤</v>
      </c>
      <c r="S23" s="116"/>
      <c r="T23" s="116"/>
      <c r="U23" s="106" t="str">
        <f t="shared" si="8"/>
        <v/>
      </c>
      <c r="V23" s="158"/>
      <c r="W23" s="158"/>
      <c r="X23" s="106" t="str">
        <f t="shared" si="9"/>
        <v/>
      </c>
      <c r="Y23" s="70"/>
      <c r="Z23" s="171"/>
      <c r="AA23" s="157"/>
      <c r="AB23" s="125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62"/>
      <c r="AR23" s="62"/>
      <c r="AS23" s="62"/>
      <c r="AT23" s="62"/>
      <c r="AU23" s="62"/>
      <c r="AV23" s="62"/>
      <c r="AW23" s="62"/>
    </row>
    <row r="24" spans="1:49" ht="16.5">
      <c r="A24" s="149"/>
      <c r="B24" s="150"/>
      <c r="C24" s="151"/>
      <c r="D24" s="151"/>
      <c r="E24" s="151"/>
      <c r="F24" s="151"/>
      <c r="G24" s="151"/>
      <c r="H24" s="151"/>
      <c r="I24" s="151"/>
      <c r="J24" s="158"/>
      <c r="K24" s="158"/>
      <c r="L24" s="106" t="str">
        <f t="shared" si="5"/>
        <v/>
      </c>
      <c r="M24" s="158"/>
      <c r="N24" s="158"/>
      <c r="O24" s="106" t="str">
        <f t="shared" si="6"/>
        <v/>
      </c>
      <c r="P24" s="158" t="s">
        <v>119</v>
      </c>
      <c r="Q24" s="163">
        <v>0.05</v>
      </c>
      <c r="R24" s="106" t="str">
        <f t="shared" si="7"/>
        <v>公斤</v>
      </c>
      <c r="S24" s="116"/>
      <c r="T24" s="116"/>
      <c r="U24" s="106" t="str">
        <f t="shared" si="8"/>
        <v/>
      </c>
      <c r="V24" s="158"/>
      <c r="W24" s="158"/>
      <c r="X24" s="106" t="str">
        <f t="shared" si="9"/>
        <v/>
      </c>
      <c r="Y24" s="70"/>
      <c r="Z24" s="171"/>
      <c r="AA24" s="157"/>
      <c r="AB24" s="125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62"/>
      <c r="AR24" s="62"/>
      <c r="AS24" s="62"/>
      <c r="AT24" s="62"/>
      <c r="AU24" s="62"/>
      <c r="AV24" s="62"/>
      <c r="AW24" s="62"/>
    </row>
    <row r="25" spans="1:49" ht="17.25" thickBot="1">
      <c r="A25" s="153"/>
      <c r="B25" s="154"/>
      <c r="C25" s="155"/>
      <c r="D25" s="155"/>
      <c r="E25" s="155"/>
      <c r="F25" s="155"/>
      <c r="G25" s="155"/>
      <c r="H25" s="155"/>
      <c r="I25" s="155"/>
      <c r="J25" s="162"/>
      <c r="K25" s="162"/>
      <c r="L25" s="106" t="str">
        <f t="shared" si="5"/>
        <v/>
      </c>
      <c r="M25" s="162"/>
      <c r="N25" s="162"/>
      <c r="O25" s="106" t="str">
        <f t="shared" si="6"/>
        <v/>
      </c>
      <c r="P25" s="162"/>
      <c r="Q25" s="162"/>
      <c r="R25" s="106" t="str">
        <f t="shared" si="7"/>
        <v/>
      </c>
      <c r="S25" s="122"/>
      <c r="T25" s="122"/>
      <c r="U25" s="106" t="str">
        <f t="shared" si="8"/>
        <v/>
      </c>
      <c r="V25" s="162"/>
      <c r="W25" s="162"/>
      <c r="X25" s="106" t="str">
        <f t="shared" si="9"/>
        <v/>
      </c>
      <c r="Y25" s="90"/>
      <c r="Z25" s="172"/>
      <c r="AA25" s="157"/>
      <c r="AB25" s="126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62"/>
      <c r="AR25" s="62"/>
      <c r="AS25" s="62"/>
      <c r="AT25" s="62"/>
      <c r="AU25" s="62"/>
      <c r="AV25" s="62"/>
      <c r="AW25" s="62"/>
    </row>
    <row r="26" spans="1:49" ht="16.5">
      <c r="A26" s="147" t="s">
        <v>312</v>
      </c>
      <c r="B26" s="148" t="s">
        <v>107</v>
      </c>
      <c r="C26" s="143">
        <v>5.0999999999999996</v>
      </c>
      <c r="D26" s="143">
        <v>2</v>
      </c>
      <c r="E26" s="143">
        <v>1.9</v>
      </c>
      <c r="F26" s="143">
        <v>0</v>
      </c>
      <c r="G26" s="143">
        <v>0</v>
      </c>
      <c r="H26" s="143">
        <v>2.2000000000000002</v>
      </c>
      <c r="I26" s="143">
        <v>656.3</v>
      </c>
      <c r="J26" s="255" t="s">
        <v>157</v>
      </c>
      <c r="K26" s="260"/>
      <c r="L26" s="103"/>
      <c r="M26" s="255" t="s">
        <v>178</v>
      </c>
      <c r="N26" s="260"/>
      <c r="O26" s="103"/>
      <c r="P26" s="255" t="s">
        <v>230</v>
      </c>
      <c r="Q26" s="256"/>
      <c r="R26" s="103"/>
      <c r="S26" s="113" t="s">
        <v>115</v>
      </c>
      <c r="T26" s="113"/>
      <c r="U26" s="88"/>
      <c r="V26" s="255" t="s">
        <v>134</v>
      </c>
      <c r="W26" s="256"/>
      <c r="X26" s="104"/>
      <c r="Y26" s="107" t="s">
        <v>111</v>
      </c>
      <c r="Z26" s="160"/>
      <c r="AA26" s="158"/>
      <c r="AB26" s="132" t="str">
        <f>A26</f>
        <v>F5</v>
      </c>
      <c r="AC26" s="61" t="str">
        <f>J26</f>
        <v>紅藜飯</v>
      </c>
      <c r="AD26" s="61" t="str">
        <f>J27&amp;" "&amp;J28&amp;" "&amp;J29&amp;" "&amp;J30&amp;" "&amp;J31&amp;" "&amp;J32</f>
        <v xml:space="preserve">米 紅藜    </v>
      </c>
      <c r="AE26" s="61" t="str">
        <f>M26</f>
        <v>鹹豬肉片</v>
      </c>
      <c r="AF26" s="61" t="str">
        <f>M27&amp;" "&amp;M28&amp;" "&amp;M29&amp;" "&amp;M30&amp;" "&amp;M31&amp;" "&amp;M32</f>
        <v>豬後腿肉 洋蔥 胡蘿蔔 青蔥 大蒜 醃鹹豬肉粉</v>
      </c>
      <c r="AG26" s="61" t="str">
        <f>P26</f>
        <v>白菜蛋香</v>
      </c>
      <c r="AH26" s="61" t="str">
        <f>P27&amp;" "&amp;P28&amp;" "&amp;P29&amp;" "&amp;P30&amp;" "&amp;P31&amp;" "&amp;P32</f>
        <v xml:space="preserve">雞蛋 結球白菜 乾香菇 大蒜 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時瓜湯</v>
      </c>
      <c r="AN26" s="61" t="str">
        <f>V27&amp;" "&amp;V28&amp;" "&amp;V29&amp;" "&amp;V30&amp;" "&amp;V31&amp;" "&amp;V32</f>
        <v xml:space="preserve">時瓜 枸杞 薑 軟骨丁  </v>
      </c>
      <c r="AO26" s="89" t="str">
        <f>Y26</f>
        <v>點心</v>
      </c>
      <c r="AP26" s="89">
        <f>Z26</f>
        <v>0</v>
      </c>
      <c r="AQ26" s="105">
        <f>C26</f>
        <v>5.0999999999999996</v>
      </c>
      <c r="AR26" s="105">
        <f>H26</f>
        <v>2.2000000000000002</v>
      </c>
      <c r="AS26" s="105">
        <f>E26</f>
        <v>1.9</v>
      </c>
      <c r="AT26" s="105">
        <f>D26</f>
        <v>2</v>
      </c>
      <c r="AU26" s="105">
        <f>F26</f>
        <v>0</v>
      </c>
      <c r="AV26" s="105">
        <f>G26</f>
        <v>0</v>
      </c>
      <c r="AW26" s="105">
        <f>I26</f>
        <v>656.3</v>
      </c>
    </row>
    <row r="27" spans="1:49" ht="16.5">
      <c r="A27" s="149"/>
      <c r="B27" s="150"/>
      <c r="C27" s="151"/>
      <c r="D27" s="151"/>
      <c r="E27" s="151"/>
      <c r="F27" s="151"/>
      <c r="G27" s="151"/>
      <c r="H27" s="151"/>
      <c r="I27" s="151"/>
      <c r="J27" s="158" t="s">
        <v>116</v>
      </c>
      <c r="K27" s="158">
        <v>10</v>
      </c>
      <c r="L27" s="106" t="str">
        <f t="shared" ref="L27:L28" si="15">IF(K27,"公斤","")</f>
        <v>公斤</v>
      </c>
      <c r="M27" s="158" t="s">
        <v>118</v>
      </c>
      <c r="N27" s="158">
        <v>6</v>
      </c>
      <c r="O27" s="106" t="str">
        <f t="shared" ref="O27" si="16">IF(N27,"公斤","")</f>
        <v>公斤</v>
      </c>
      <c r="P27" s="158" t="s">
        <v>126</v>
      </c>
      <c r="Q27" s="158">
        <v>2</v>
      </c>
      <c r="R27" s="106" t="str">
        <f t="shared" ref="R27" si="17">IF(Q27,"公斤","")</f>
        <v>公斤</v>
      </c>
      <c r="S27" s="116" t="s">
        <v>115</v>
      </c>
      <c r="T27" s="116">
        <v>7</v>
      </c>
      <c r="U27" s="106" t="str">
        <f t="shared" ref="U27" si="18">IF(T27,"公斤","")</f>
        <v>公斤</v>
      </c>
      <c r="V27" s="158" t="s">
        <v>129</v>
      </c>
      <c r="W27" s="158">
        <v>3.5</v>
      </c>
      <c r="X27" s="106" t="str">
        <f t="shared" ref="X27" si="19">IF(W27,"公斤","")</f>
        <v>公斤</v>
      </c>
      <c r="Y27" s="70" t="s">
        <v>111</v>
      </c>
      <c r="Z27" s="158"/>
      <c r="AA27" s="158"/>
      <c r="AB27" s="125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62"/>
      <c r="AR27" s="62"/>
      <c r="AS27" s="62"/>
      <c r="AT27" s="62"/>
      <c r="AU27" s="62"/>
      <c r="AV27" s="62"/>
      <c r="AW27" s="62"/>
    </row>
    <row r="28" spans="1:49" ht="16.5">
      <c r="A28" s="149"/>
      <c r="B28" s="150"/>
      <c r="C28" s="151"/>
      <c r="D28" s="151"/>
      <c r="E28" s="151"/>
      <c r="F28" s="151"/>
      <c r="G28" s="151"/>
      <c r="H28" s="152"/>
      <c r="I28" s="151"/>
      <c r="J28" s="158" t="s">
        <v>158</v>
      </c>
      <c r="K28" s="158">
        <v>0.1</v>
      </c>
      <c r="L28" s="106" t="str">
        <f t="shared" si="15"/>
        <v>公斤</v>
      </c>
      <c r="M28" s="158" t="s">
        <v>179</v>
      </c>
      <c r="N28" s="158">
        <v>3</v>
      </c>
      <c r="O28" s="106" t="str">
        <f t="shared" si="6"/>
        <v>公斤</v>
      </c>
      <c r="P28" s="158" t="s">
        <v>231</v>
      </c>
      <c r="Q28" s="158">
        <v>4.5</v>
      </c>
      <c r="R28" s="106" t="str">
        <f t="shared" si="7"/>
        <v>公斤</v>
      </c>
      <c r="S28" s="116" t="s">
        <v>114</v>
      </c>
      <c r="T28" s="124">
        <v>0.05</v>
      </c>
      <c r="U28" s="106" t="str">
        <f t="shared" si="8"/>
        <v>公斤</v>
      </c>
      <c r="V28" s="158" t="s">
        <v>133</v>
      </c>
      <c r="W28" s="158">
        <v>0.05</v>
      </c>
      <c r="X28" s="106" t="str">
        <f t="shared" si="9"/>
        <v>公斤</v>
      </c>
      <c r="Y28" s="70"/>
      <c r="Z28" s="158"/>
      <c r="AA28" s="158"/>
      <c r="AB28" s="125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62"/>
      <c r="AR28" s="62"/>
      <c r="AS28" s="62"/>
      <c r="AT28" s="62"/>
      <c r="AU28" s="62"/>
      <c r="AV28" s="62"/>
      <c r="AW28" s="62"/>
    </row>
    <row r="29" spans="1:49" ht="16.5">
      <c r="A29" s="149"/>
      <c r="B29" s="150"/>
      <c r="C29" s="151"/>
      <c r="D29" s="151"/>
      <c r="E29" s="151"/>
      <c r="F29" s="151"/>
      <c r="G29" s="151"/>
      <c r="H29" s="151"/>
      <c r="I29" s="151"/>
      <c r="J29" s="158"/>
      <c r="K29" s="158"/>
      <c r="L29" s="106" t="str">
        <f t="shared" si="5"/>
        <v/>
      </c>
      <c r="M29" s="158" t="s">
        <v>123</v>
      </c>
      <c r="N29" s="158">
        <v>0.5</v>
      </c>
      <c r="O29" s="106" t="str">
        <f t="shared" si="6"/>
        <v>公斤</v>
      </c>
      <c r="P29" s="158" t="s">
        <v>232</v>
      </c>
      <c r="Q29" s="158">
        <v>0.05</v>
      </c>
      <c r="R29" s="106" t="str">
        <f t="shared" si="7"/>
        <v>公斤</v>
      </c>
      <c r="S29" s="116"/>
      <c r="T29" s="116"/>
      <c r="U29" s="106" t="str">
        <f t="shared" si="8"/>
        <v/>
      </c>
      <c r="V29" s="158" t="s">
        <v>131</v>
      </c>
      <c r="W29" s="158">
        <v>0.1</v>
      </c>
      <c r="X29" s="106" t="str">
        <f t="shared" si="9"/>
        <v>公斤</v>
      </c>
      <c r="Y29" s="70"/>
      <c r="Z29" s="158"/>
      <c r="AA29" s="158"/>
      <c r="AB29" s="125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62"/>
      <c r="AR29" s="62"/>
      <c r="AS29" s="62"/>
      <c r="AT29" s="62"/>
      <c r="AU29" s="62"/>
      <c r="AV29" s="62"/>
      <c r="AW29" s="62"/>
    </row>
    <row r="30" spans="1:49" ht="16.5">
      <c r="A30" s="149"/>
      <c r="B30" s="150"/>
      <c r="C30" s="151"/>
      <c r="D30" s="151"/>
      <c r="E30" s="151"/>
      <c r="F30" s="151"/>
      <c r="G30" s="151"/>
      <c r="H30" s="151"/>
      <c r="I30" s="151"/>
      <c r="J30" s="158"/>
      <c r="K30" s="158"/>
      <c r="L30" s="106" t="str">
        <f t="shared" si="5"/>
        <v/>
      </c>
      <c r="M30" s="158" t="s">
        <v>180</v>
      </c>
      <c r="N30" s="158">
        <v>0.5</v>
      </c>
      <c r="O30" s="106" t="str">
        <f t="shared" si="6"/>
        <v>公斤</v>
      </c>
      <c r="P30" s="158" t="s">
        <v>119</v>
      </c>
      <c r="Q30" s="163">
        <v>0.05</v>
      </c>
      <c r="R30" s="106" t="str">
        <f t="shared" si="7"/>
        <v>公斤</v>
      </c>
      <c r="S30" s="116"/>
      <c r="T30" s="116"/>
      <c r="U30" s="106" t="str">
        <f t="shared" si="8"/>
        <v/>
      </c>
      <c r="V30" s="165" t="s">
        <v>141</v>
      </c>
      <c r="W30" s="165">
        <v>1</v>
      </c>
      <c r="X30" s="106" t="str">
        <f t="shared" si="9"/>
        <v>公斤</v>
      </c>
      <c r="Y30" s="70"/>
      <c r="Z30" s="158"/>
      <c r="AA30" s="158"/>
      <c r="AB30" s="125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62"/>
      <c r="AR30" s="62"/>
      <c r="AS30" s="62"/>
      <c r="AT30" s="62"/>
      <c r="AU30" s="62"/>
      <c r="AV30" s="62"/>
      <c r="AW30" s="62"/>
    </row>
    <row r="31" spans="1:49" ht="16.5">
      <c r="A31" s="149"/>
      <c r="B31" s="150"/>
      <c r="C31" s="151"/>
      <c r="D31" s="151"/>
      <c r="E31" s="151"/>
      <c r="F31" s="151"/>
      <c r="G31" s="151"/>
      <c r="H31" s="151"/>
      <c r="I31" s="151"/>
      <c r="J31" s="158"/>
      <c r="K31" s="158"/>
      <c r="L31" s="106" t="str">
        <f t="shared" si="5"/>
        <v/>
      </c>
      <c r="M31" s="158" t="s">
        <v>119</v>
      </c>
      <c r="N31" s="163">
        <v>0.05</v>
      </c>
      <c r="O31" s="106" t="str">
        <f t="shared" si="6"/>
        <v>公斤</v>
      </c>
      <c r="P31" s="158"/>
      <c r="Q31" s="158"/>
      <c r="R31" s="106" t="str">
        <f t="shared" si="7"/>
        <v/>
      </c>
      <c r="S31" s="116"/>
      <c r="T31" s="116"/>
      <c r="U31" s="106" t="str">
        <f t="shared" si="8"/>
        <v/>
      </c>
      <c r="V31" s="158"/>
      <c r="W31" s="158"/>
      <c r="X31" s="106" t="str">
        <f t="shared" si="9"/>
        <v/>
      </c>
      <c r="Y31" s="70"/>
      <c r="Z31" s="158"/>
      <c r="AA31" s="158"/>
      <c r="AB31" s="125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62"/>
      <c r="AR31" s="62"/>
      <c r="AS31" s="62"/>
      <c r="AT31" s="62"/>
      <c r="AU31" s="62"/>
      <c r="AV31" s="62"/>
      <c r="AW31" s="62"/>
    </row>
    <row r="32" spans="1:49" ht="17.25" thickBot="1">
      <c r="A32" s="153"/>
      <c r="B32" s="154"/>
      <c r="C32" s="155"/>
      <c r="D32" s="155"/>
      <c r="E32" s="155"/>
      <c r="F32" s="155"/>
      <c r="G32" s="155"/>
      <c r="H32" s="155"/>
      <c r="I32" s="155"/>
      <c r="J32" s="159"/>
      <c r="K32" s="159"/>
      <c r="L32" s="106" t="str">
        <f t="shared" si="5"/>
        <v/>
      </c>
      <c r="M32" s="159" t="s">
        <v>181</v>
      </c>
      <c r="N32" s="159"/>
      <c r="O32" s="106" t="str">
        <f t="shared" si="6"/>
        <v/>
      </c>
      <c r="P32" s="159"/>
      <c r="Q32" s="159"/>
      <c r="R32" s="106" t="str">
        <f t="shared" si="7"/>
        <v/>
      </c>
      <c r="S32" s="123"/>
      <c r="T32" s="123"/>
      <c r="U32" s="106" t="str">
        <f t="shared" si="8"/>
        <v/>
      </c>
      <c r="V32" s="159"/>
      <c r="W32" s="159"/>
      <c r="X32" s="106" t="str">
        <f t="shared" si="9"/>
        <v/>
      </c>
      <c r="Y32" s="90"/>
      <c r="Z32" s="162"/>
      <c r="AA32" s="158"/>
      <c r="AB32" s="126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62"/>
      <c r="AR32" s="62"/>
      <c r="AS32" s="62"/>
      <c r="AT32" s="62"/>
      <c r="AU32" s="62"/>
      <c r="AV32" s="62"/>
      <c r="AW32" s="62"/>
    </row>
    <row r="33" spans="1:49" ht="16.5">
      <c r="A33" s="147" t="s">
        <v>313</v>
      </c>
      <c r="B33" s="148" t="s">
        <v>107</v>
      </c>
      <c r="C33" s="143">
        <v>5</v>
      </c>
      <c r="D33" s="143">
        <v>2.1</v>
      </c>
      <c r="E33" s="143">
        <v>1.9</v>
      </c>
      <c r="F33" s="143">
        <v>0</v>
      </c>
      <c r="G33" s="143">
        <v>0</v>
      </c>
      <c r="H33" s="143">
        <v>2.2999999999999998</v>
      </c>
      <c r="I33" s="143">
        <v>666.8</v>
      </c>
      <c r="J33" s="255" t="s">
        <v>117</v>
      </c>
      <c r="K33" s="260"/>
      <c r="L33" s="103"/>
      <c r="M33" s="266" t="s">
        <v>182</v>
      </c>
      <c r="N33" s="265"/>
      <c r="O33" s="103"/>
      <c r="P33" s="262" t="s">
        <v>233</v>
      </c>
      <c r="Q33" s="254"/>
      <c r="R33" s="103"/>
      <c r="S33" s="118" t="s">
        <v>115</v>
      </c>
      <c r="T33" s="118"/>
      <c r="U33" s="88"/>
      <c r="V33" s="259" t="s">
        <v>279</v>
      </c>
      <c r="W33" s="254"/>
      <c r="X33" s="104"/>
      <c r="Y33" s="107" t="s">
        <v>111</v>
      </c>
      <c r="Z33" s="173"/>
      <c r="AA33" s="157"/>
      <c r="AB33" s="132" t="str">
        <f>A33</f>
        <v>G1</v>
      </c>
      <c r="AC33" s="61" t="str">
        <f>J33</f>
        <v>白米飯</v>
      </c>
      <c r="AD33" s="61" t="str">
        <f>J34&amp;" "&amp;J35&amp;" "&amp;J36&amp;" "&amp;J37&amp;" "&amp;J38&amp;" "&amp;J39</f>
        <v xml:space="preserve">米     </v>
      </c>
      <c r="AE33" s="61" t="str">
        <f>M33</f>
        <v>花生燉肉</v>
      </c>
      <c r="AF33" s="61" t="str">
        <f>M34&amp;" "&amp;M35&amp;" "&amp;M36&amp;" "&amp;M37&amp;" "&amp;M38&amp;" "&amp;M39</f>
        <v xml:space="preserve">豬後腿肉 花生罐頭 大蒜 白蘿蔔 胡蘿蔔 </v>
      </c>
      <c r="AG33" s="61" t="str">
        <f>P33</f>
        <v>芹香豆包</v>
      </c>
      <c r="AH33" s="61" t="str">
        <f>P34&amp;" "&amp;P35&amp;" "&amp;P36&amp;" "&amp;P37&amp;" "&amp;P38&amp;" "&amp;P39</f>
        <v xml:space="preserve">豆包 芹菜 乾香菇 大蒜  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三目蔬湯</v>
      </c>
      <c r="AN33" s="61" t="str">
        <f>V34&amp;" "&amp;V35&amp;" "&amp;V36&amp;" "&amp;V37&amp;" "&amp;V38&amp;" "&amp;V39</f>
        <v xml:space="preserve">時蔬 金針菇 胡蘿蔔 薑 大骨 </v>
      </c>
      <c r="AO33" s="89" t="str">
        <f>Y33</f>
        <v>點心</v>
      </c>
      <c r="AP33" s="89">
        <f>Z33</f>
        <v>0</v>
      </c>
      <c r="AQ33" s="105">
        <f>C33</f>
        <v>5</v>
      </c>
      <c r="AR33" s="105">
        <f>H33</f>
        <v>2.2999999999999998</v>
      </c>
      <c r="AS33" s="105">
        <f>E33</f>
        <v>1.9</v>
      </c>
      <c r="AT33" s="105">
        <f>D33</f>
        <v>2.1</v>
      </c>
      <c r="AU33" s="105">
        <f>F33</f>
        <v>0</v>
      </c>
      <c r="AV33" s="105">
        <f>G33</f>
        <v>0</v>
      </c>
      <c r="AW33" s="105">
        <f>I33</f>
        <v>666.8</v>
      </c>
    </row>
    <row r="34" spans="1:49" ht="16.5">
      <c r="A34" s="149"/>
      <c r="B34" s="150"/>
      <c r="C34" s="151"/>
      <c r="D34" s="151"/>
      <c r="E34" s="151"/>
      <c r="F34" s="151"/>
      <c r="G34" s="151"/>
      <c r="H34" s="151"/>
      <c r="I34" s="151"/>
      <c r="J34" s="158" t="s">
        <v>116</v>
      </c>
      <c r="K34" s="158">
        <v>10</v>
      </c>
      <c r="L34" s="106" t="str">
        <f t="shared" ref="L34:L35" si="20">IF(K34,"公斤","")</f>
        <v>公斤</v>
      </c>
      <c r="M34" s="201" t="s">
        <v>118</v>
      </c>
      <c r="N34" s="202">
        <v>6.5</v>
      </c>
      <c r="O34" s="106" t="str">
        <f t="shared" ref="O34" si="21">IF(N34,"公斤","")</f>
        <v>公斤</v>
      </c>
      <c r="P34" s="199" t="s">
        <v>234</v>
      </c>
      <c r="Q34" s="202">
        <v>1</v>
      </c>
      <c r="R34" s="106" t="str">
        <f t="shared" ref="R34" si="22">IF(Q34,"公斤","")</f>
        <v>公斤</v>
      </c>
      <c r="S34" s="116" t="s">
        <v>115</v>
      </c>
      <c r="T34" s="116">
        <v>7</v>
      </c>
      <c r="U34" s="106" t="str">
        <f t="shared" ref="U34" si="23">IF(T34,"公斤","")</f>
        <v>公斤</v>
      </c>
      <c r="V34" s="161" t="s">
        <v>1</v>
      </c>
      <c r="W34" s="168">
        <v>2</v>
      </c>
      <c r="X34" s="106" t="str">
        <f t="shared" ref="X34" si="24">IF(W34,"公斤","")</f>
        <v>公斤</v>
      </c>
      <c r="Y34" s="70" t="s">
        <v>111</v>
      </c>
      <c r="Z34" s="171"/>
      <c r="AA34" s="157"/>
      <c r="AB34" s="125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62"/>
      <c r="AR34" s="62"/>
      <c r="AS34" s="62"/>
      <c r="AT34" s="62"/>
      <c r="AU34" s="62"/>
      <c r="AV34" s="62"/>
      <c r="AW34" s="62"/>
    </row>
    <row r="35" spans="1:49" ht="16.5">
      <c r="A35" s="149"/>
      <c r="B35" s="150"/>
      <c r="C35" s="151"/>
      <c r="D35" s="151"/>
      <c r="E35" s="151"/>
      <c r="F35" s="151"/>
      <c r="G35" s="151"/>
      <c r="H35" s="152"/>
      <c r="I35" s="151"/>
      <c r="J35" s="158"/>
      <c r="K35" s="158"/>
      <c r="L35" s="106" t="str">
        <f t="shared" si="20"/>
        <v/>
      </c>
      <c r="M35" s="201" t="s">
        <v>183</v>
      </c>
      <c r="N35" s="202">
        <v>1.5</v>
      </c>
      <c r="O35" s="106" t="str">
        <f t="shared" si="6"/>
        <v>公斤</v>
      </c>
      <c r="P35" s="199" t="s">
        <v>235</v>
      </c>
      <c r="Q35" s="202">
        <v>5</v>
      </c>
      <c r="R35" s="106" t="str">
        <f t="shared" si="7"/>
        <v>公斤</v>
      </c>
      <c r="S35" s="116" t="s">
        <v>114</v>
      </c>
      <c r="T35" s="124">
        <v>0.05</v>
      </c>
      <c r="U35" s="106" t="str">
        <f t="shared" si="8"/>
        <v>公斤</v>
      </c>
      <c r="V35" s="161" t="s">
        <v>280</v>
      </c>
      <c r="W35" s="168">
        <v>1</v>
      </c>
      <c r="X35" s="106" t="str">
        <f t="shared" si="9"/>
        <v>公斤</v>
      </c>
      <c r="Y35" s="70"/>
      <c r="Z35" s="171"/>
      <c r="AA35" s="157"/>
      <c r="AB35" s="125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62"/>
      <c r="AR35" s="62"/>
      <c r="AS35" s="62"/>
      <c r="AT35" s="62"/>
      <c r="AU35" s="62"/>
      <c r="AV35" s="62"/>
      <c r="AW35" s="62"/>
    </row>
    <row r="36" spans="1:49" ht="16.5">
      <c r="A36" s="149"/>
      <c r="B36" s="150"/>
      <c r="C36" s="151"/>
      <c r="D36" s="151"/>
      <c r="E36" s="151"/>
      <c r="F36" s="151"/>
      <c r="G36" s="151"/>
      <c r="H36" s="151"/>
      <c r="I36" s="151"/>
      <c r="J36" s="158"/>
      <c r="K36" s="158"/>
      <c r="L36" s="106" t="str">
        <f t="shared" si="5"/>
        <v/>
      </c>
      <c r="M36" s="201" t="s">
        <v>119</v>
      </c>
      <c r="N36" s="202">
        <v>0.05</v>
      </c>
      <c r="O36" s="106" t="str">
        <f t="shared" si="6"/>
        <v>公斤</v>
      </c>
      <c r="P36" s="199" t="s">
        <v>232</v>
      </c>
      <c r="Q36" s="202">
        <v>0.01</v>
      </c>
      <c r="R36" s="106" t="str">
        <f t="shared" si="7"/>
        <v>公斤</v>
      </c>
      <c r="S36" s="116"/>
      <c r="T36" s="116"/>
      <c r="U36" s="106" t="str">
        <f t="shared" si="8"/>
        <v/>
      </c>
      <c r="V36" s="161" t="s">
        <v>123</v>
      </c>
      <c r="W36" s="168">
        <v>0.5</v>
      </c>
      <c r="X36" s="106" t="str">
        <f t="shared" si="9"/>
        <v>公斤</v>
      </c>
      <c r="Y36" s="70"/>
      <c r="Z36" s="171"/>
      <c r="AA36" s="157"/>
      <c r="AB36" s="125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62"/>
      <c r="AR36" s="62"/>
      <c r="AS36" s="62"/>
      <c r="AT36" s="62"/>
      <c r="AU36" s="62"/>
      <c r="AV36" s="62"/>
      <c r="AW36" s="62"/>
    </row>
    <row r="37" spans="1:49" ht="16.5">
      <c r="A37" s="149"/>
      <c r="B37" s="150"/>
      <c r="C37" s="151"/>
      <c r="D37" s="151"/>
      <c r="E37" s="151"/>
      <c r="F37" s="151"/>
      <c r="G37" s="151"/>
      <c r="H37" s="151"/>
      <c r="I37" s="151"/>
      <c r="J37" s="158"/>
      <c r="K37" s="158"/>
      <c r="L37" s="106" t="str">
        <f t="shared" si="5"/>
        <v/>
      </c>
      <c r="M37" s="201" t="s">
        <v>184</v>
      </c>
      <c r="N37" s="202">
        <v>2.5</v>
      </c>
      <c r="O37" s="106" t="str">
        <f t="shared" si="6"/>
        <v>公斤</v>
      </c>
      <c r="P37" s="199" t="s">
        <v>119</v>
      </c>
      <c r="Q37" s="202">
        <v>0.05</v>
      </c>
      <c r="R37" s="106" t="str">
        <f t="shared" si="7"/>
        <v>公斤</v>
      </c>
      <c r="S37" s="116"/>
      <c r="T37" s="116"/>
      <c r="U37" s="106" t="str">
        <f t="shared" si="8"/>
        <v/>
      </c>
      <c r="V37" s="161" t="s">
        <v>131</v>
      </c>
      <c r="W37" s="168">
        <v>0.1</v>
      </c>
      <c r="X37" s="106" t="str">
        <f t="shared" si="9"/>
        <v>公斤</v>
      </c>
      <c r="Y37" s="70"/>
      <c r="Z37" s="171"/>
      <c r="AA37" s="157"/>
      <c r="AB37" s="125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62"/>
      <c r="AR37" s="62"/>
      <c r="AS37" s="62"/>
      <c r="AT37" s="62"/>
      <c r="AU37" s="62"/>
      <c r="AV37" s="62"/>
      <c r="AW37" s="62"/>
    </row>
    <row r="38" spans="1:49" ht="16.5">
      <c r="A38" s="149"/>
      <c r="B38" s="150"/>
      <c r="C38" s="151"/>
      <c r="D38" s="151"/>
      <c r="E38" s="151"/>
      <c r="F38" s="151"/>
      <c r="G38" s="151"/>
      <c r="H38" s="151"/>
      <c r="I38" s="151"/>
      <c r="J38" s="158"/>
      <c r="K38" s="158"/>
      <c r="L38" s="106" t="str">
        <f t="shared" si="5"/>
        <v/>
      </c>
      <c r="M38" s="201" t="s">
        <v>185</v>
      </c>
      <c r="N38" s="202">
        <v>1</v>
      </c>
      <c r="O38" s="106" t="str">
        <f t="shared" si="6"/>
        <v>公斤</v>
      </c>
      <c r="P38" s="158"/>
      <c r="Q38" s="158"/>
      <c r="R38" s="106" t="str">
        <f t="shared" si="7"/>
        <v/>
      </c>
      <c r="S38" s="116"/>
      <c r="T38" s="116"/>
      <c r="U38" s="106" t="str">
        <f t="shared" si="8"/>
        <v/>
      </c>
      <c r="V38" s="161" t="s">
        <v>276</v>
      </c>
      <c r="W38" s="158">
        <v>1</v>
      </c>
      <c r="X38" s="106" t="str">
        <f t="shared" si="9"/>
        <v>公斤</v>
      </c>
      <c r="Y38" s="70"/>
      <c r="Z38" s="171"/>
      <c r="AA38" s="157"/>
      <c r="AB38" s="125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62"/>
      <c r="AR38" s="62"/>
      <c r="AS38" s="62"/>
      <c r="AT38" s="62"/>
      <c r="AU38" s="62"/>
      <c r="AV38" s="62"/>
      <c r="AW38" s="62"/>
    </row>
    <row r="39" spans="1:49" ht="17.25" thickBot="1">
      <c r="A39" s="153"/>
      <c r="B39" s="154"/>
      <c r="C39" s="155"/>
      <c r="D39" s="155"/>
      <c r="E39" s="155"/>
      <c r="F39" s="155"/>
      <c r="G39" s="155"/>
      <c r="H39" s="155"/>
      <c r="I39" s="155"/>
      <c r="J39" s="162"/>
      <c r="K39" s="162"/>
      <c r="L39" s="106" t="str">
        <f t="shared" si="5"/>
        <v/>
      </c>
      <c r="M39" s="203"/>
      <c r="N39" s="170"/>
      <c r="O39" s="106" t="str">
        <f t="shared" si="6"/>
        <v/>
      </c>
      <c r="P39" s="162"/>
      <c r="Q39" s="162"/>
      <c r="R39" s="106" t="str">
        <f t="shared" si="7"/>
        <v/>
      </c>
      <c r="S39" s="122"/>
      <c r="T39" s="122"/>
      <c r="U39" s="106" t="str">
        <f t="shared" si="8"/>
        <v/>
      </c>
      <c r="V39" s="170"/>
      <c r="W39" s="170"/>
      <c r="X39" s="106" t="str">
        <f t="shared" si="9"/>
        <v/>
      </c>
      <c r="Y39" s="90"/>
      <c r="Z39" s="172"/>
      <c r="AA39" s="157"/>
      <c r="AB39" s="126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62"/>
      <c r="AR39" s="62"/>
      <c r="AS39" s="62"/>
      <c r="AT39" s="62"/>
      <c r="AU39" s="62"/>
      <c r="AV39" s="62"/>
      <c r="AW39" s="62"/>
    </row>
    <row r="40" spans="1:49" ht="16.5">
      <c r="A40" s="147" t="s">
        <v>314</v>
      </c>
      <c r="B40" s="148" t="s">
        <v>107</v>
      </c>
      <c r="C40" s="143">
        <v>5</v>
      </c>
      <c r="D40" s="143">
        <v>2.1</v>
      </c>
      <c r="E40" s="143">
        <v>1.5</v>
      </c>
      <c r="F40" s="143">
        <v>0</v>
      </c>
      <c r="G40" s="143">
        <v>0</v>
      </c>
      <c r="H40" s="143">
        <v>2.7</v>
      </c>
      <c r="I40" s="143">
        <v>683</v>
      </c>
      <c r="J40" s="251" t="s">
        <v>154</v>
      </c>
      <c r="K40" s="264"/>
      <c r="L40" s="103"/>
      <c r="M40" s="267" t="s">
        <v>186</v>
      </c>
      <c r="N40" s="264"/>
      <c r="O40" s="103"/>
      <c r="P40" s="261" t="s">
        <v>236</v>
      </c>
      <c r="Q40" s="252"/>
      <c r="R40" s="103"/>
      <c r="S40" s="113" t="s">
        <v>115</v>
      </c>
      <c r="T40" s="113"/>
      <c r="U40" s="88"/>
      <c r="V40" s="251" t="s">
        <v>134</v>
      </c>
      <c r="W40" s="252"/>
      <c r="X40" s="104"/>
      <c r="Y40" s="107" t="s">
        <v>111</v>
      </c>
      <c r="Z40" s="173"/>
      <c r="AA40" s="158"/>
      <c r="AB40" s="132" t="str">
        <f>A40</f>
        <v>G2</v>
      </c>
      <c r="AC40" s="61" t="str">
        <f>J40</f>
        <v>糙米飯</v>
      </c>
      <c r="AD40" s="61" t="str">
        <f>J41&amp;" "&amp;J42&amp;" "&amp;J43&amp;" "&amp;J44&amp;" "&amp;J45&amp;" "&amp;J46</f>
        <v xml:space="preserve">米 糙米    </v>
      </c>
      <c r="AE40" s="61" t="str">
        <f>M40</f>
        <v>椒鹽魚排</v>
      </c>
      <c r="AF40" s="61" t="str">
        <f>M41&amp;" "&amp;M42&amp;" "&amp;M43&amp;" "&amp;M44&amp;" "&amp;M45&amp;" "&amp;M46</f>
        <v xml:space="preserve">魚排 胡椒鹽    </v>
      </c>
      <c r="AG40" s="61" t="str">
        <f>P40</f>
        <v>蛋香碎脯</v>
      </c>
      <c r="AH40" s="61" t="str">
        <f>P41&amp;" "&amp;P42&amp;" "&amp;P43&amp;" "&amp;P44&amp;" "&amp;P45&amp;" "&amp;P46</f>
        <v xml:space="preserve">雞蛋 蘿蔔乾 胡蘿蔔 大蒜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時瓜湯</v>
      </c>
      <c r="AN40" s="61" t="str">
        <f>V41&amp;" "&amp;V42&amp;" "&amp;V43&amp;" "&amp;V44&amp;" "&amp;V45&amp;" "&amp;V46</f>
        <v xml:space="preserve">時瓜 胡蘿蔔 薑 大骨  </v>
      </c>
      <c r="AO40" s="89" t="str">
        <f>Y40</f>
        <v>點心</v>
      </c>
      <c r="AP40" s="89">
        <f>Z40</f>
        <v>0</v>
      </c>
      <c r="AQ40" s="105">
        <f>C40</f>
        <v>5</v>
      </c>
      <c r="AR40" s="105">
        <f>H40</f>
        <v>2.7</v>
      </c>
      <c r="AS40" s="105">
        <f>E40</f>
        <v>1.5</v>
      </c>
      <c r="AT40" s="105">
        <f>D40</f>
        <v>2.1</v>
      </c>
      <c r="AU40" s="105">
        <f>F40</f>
        <v>0</v>
      </c>
      <c r="AV40" s="105">
        <f>G40</f>
        <v>0</v>
      </c>
      <c r="AW40" s="105">
        <f>I40</f>
        <v>683</v>
      </c>
    </row>
    <row r="41" spans="1:49" ht="16.5">
      <c r="A41" s="149"/>
      <c r="B41" s="150"/>
      <c r="C41" s="151"/>
      <c r="D41" s="151"/>
      <c r="E41" s="151"/>
      <c r="F41" s="151"/>
      <c r="G41" s="151"/>
      <c r="H41" s="151"/>
      <c r="I41" s="151"/>
      <c r="J41" s="158" t="s">
        <v>116</v>
      </c>
      <c r="K41" s="158">
        <v>7</v>
      </c>
      <c r="L41" s="106" t="str">
        <f t="shared" ref="L41:L42" si="25">IF(K41,"公斤","")</f>
        <v>公斤</v>
      </c>
      <c r="M41" s="204" t="s">
        <v>187</v>
      </c>
      <c r="N41" s="168">
        <v>6.5</v>
      </c>
      <c r="O41" s="106" t="str">
        <f t="shared" ref="O41" si="26">IF(N41,"公斤","")</f>
        <v>公斤</v>
      </c>
      <c r="P41" s="161" t="s">
        <v>126</v>
      </c>
      <c r="Q41" s="168">
        <v>4</v>
      </c>
      <c r="R41" s="106" t="str">
        <f t="shared" ref="R41" si="27">IF(Q41,"公斤","")</f>
        <v>公斤</v>
      </c>
      <c r="S41" s="116" t="s">
        <v>115</v>
      </c>
      <c r="T41" s="116">
        <v>7</v>
      </c>
      <c r="U41" s="106" t="str">
        <f t="shared" ref="U41" si="28">IF(T41,"公斤","")</f>
        <v>公斤</v>
      </c>
      <c r="V41" s="158" t="s">
        <v>129</v>
      </c>
      <c r="W41" s="158">
        <v>4.5</v>
      </c>
      <c r="X41" s="106" t="str">
        <f t="shared" ref="X41" si="29">IF(W41,"公斤","")</f>
        <v>公斤</v>
      </c>
      <c r="Y41" s="70" t="s">
        <v>111</v>
      </c>
      <c r="Z41" s="171"/>
      <c r="AA41" s="158">
        <v>19</v>
      </c>
      <c r="AB41" s="125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62"/>
      <c r="AR41" s="62"/>
      <c r="AS41" s="62"/>
      <c r="AT41" s="62"/>
      <c r="AU41" s="62"/>
      <c r="AV41" s="62"/>
      <c r="AW41" s="62"/>
    </row>
    <row r="42" spans="1:49" ht="16.5">
      <c r="A42" s="149"/>
      <c r="B42" s="150"/>
      <c r="C42" s="151"/>
      <c r="D42" s="151"/>
      <c r="E42" s="151"/>
      <c r="F42" s="151"/>
      <c r="G42" s="151"/>
      <c r="H42" s="152"/>
      <c r="I42" s="151"/>
      <c r="J42" s="158" t="s">
        <v>155</v>
      </c>
      <c r="K42" s="158">
        <v>3</v>
      </c>
      <c r="L42" s="106" t="str">
        <f t="shared" si="25"/>
        <v>公斤</v>
      </c>
      <c r="M42" s="204" t="s">
        <v>188</v>
      </c>
      <c r="N42" s="168"/>
      <c r="O42" s="106" t="str">
        <f t="shared" si="6"/>
        <v/>
      </c>
      <c r="P42" s="161" t="s">
        <v>237</v>
      </c>
      <c r="Q42" s="168">
        <v>1.5</v>
      </c>
      <c r="R42" s="106" t="str">
        <f t="shared" si="7"/>
        <v>公斤</v>
      </c>
      <c r="S42" s="116" t="s">
        <v>114</v>
      </c>
      <c r="T42" s="124">
        <v>0.05</v>
      </c>
      <c r="U42" s="106" t="str">
        <f t="shared" si="8"/>
        <v>公斤</v>
      </c>
      <c r="V42" s="158" t="s">
        <v>123</v>
      </c>
      <c r="W42" s="158">
        <v>0.5</v>
      </c>
      <c r="X42" s="106" t="str">
        <f t="shared" si="9"/>
        <v>公斤</v>
      </c>
      <c r="Y42" s="70"/>
      <c r="Z42" s="158"/>
      <c r="AA42" s="158"/>
      <c r="AB42" s="125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62"/>
      <c r="AR42" s="62"/>
      <c r="AS42" s="62"/>
      <c r="AT42" s="62"/>
      <c r="AU42" s="62"/>
      <c r="AV42" s="62"/>
      <c r="AW42" s="62"/>
    </row>
    <row r="43" spans="1:49" ht="16.5">
      <c r="A43" s="149"/>
      <c r="B43" s="150"/>
      <c r="C43" s="151"/>
      <c r="D43" s="151"/>
      <c r="E43" s="151"/>
      <c r="F43" s="151"/>
      <c r="G43" s="151"/>
      <c r="H43" s="151"/>
      <c r="I43" s="151"/>
      <c r="J43" s="158"/>
      <c r="K43" s="158"/>
      <c r="L43" s="106" t="str">
        <f t="shared" si="5"/>
        <v/>
      </c>
      <c r="M43" s="205"/>
      <c r="N43" s="168"/>
      <c r="O43" s="106" t="str">
        <f t="shared" si="6"/>
        <v/>
      </c>
      <c r="P43" s="161" t="s">
        <v>123</v>
      </c>
      <c r="Q43" s="168">
        <v>1.5</v>
      </c>
      <c r="R43" s="106" t="str">
        <f t="shared" si="7"/>
        <v>公斤</v>
      </c>
      <c r="S43" s="116"/>
      <c r="T43" s="116"/>
      <c r="U43" s="106" t="str">
        <f t="shared" si="8"/>
        <v/>
      </c>
      <c r="V43" s="158" t="s">
        <v>131</v>
      </c>
      <c r="W43" s="158">
        <v>0.1</v>
      </c>
      <c r="X43" s="106" t="str">
        <f t="shared" si="9"/>
        <v>公斤</v>
      </c>
      <c r="Y43" s="70"/>
      <c r="Z43" s="158"/>
      <c r="AA43" s="158"/>
      <c r="AB43" s="125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62"/>
      <c r="AR43" s="62"/>
      <c r="AS43" s="62"/>
      <c r="AT43" s="62"/>
      <c r="AU43" s="62"/>
      <c r="AV43" s="62"/>
      <c r="AW43" s="62"/>
    </row>
    <row r="44" spans="1:49" ht="16.5">
      <c r="A44" s="149"/>
      <c r="B44" s="150"/>
      <c r="C44" s="151"/>
      <c r="D44" s="151"/>
      <c r="E44" s="151"/>
      <c r="F44" s="151"/>
      <c r="G44" s="151"/>
      <c r="H44" s="151"/>
      <c r="I44" s="151"/>
      <c r="J44" s="158"/>
      <c r="K44" s="158"/>
      <c r="L44" s="106" t="str">
        <f t="shared" si="5"/>
        <v/>
      </c>
      <c r="M44" s="205"/>
      <c r="N44" s="168"/>
      <c r="O44" s="106" t="str">
        <f t="shared" si="6"/>
        <v/>
      </c>
      <c r="P44" s="161" t="s">
        <v>119</v>
      </c>
      <c r="Q44" s="168">
        <v>0.1</v>
      </c>
      <c r="R44" s="106" t="str">
        <f t="shared" si="7"/>
        <v>公斤</v>
      </c>
      <c r="S44" s="116"/>
      <c r="T44" s="116"/>
      <c r="U44" s="106" t="str">
        <f t="shared" si="8"/>
        <v/>
      </c>
      <c r="V44" s="158" t="s">
        <v>276</v>
      </c>
      <c r="W44" s="158">
        <v>1</v>
      </c>
      <c r="X44" s="106" t="str">
        <f t="shared" si="9"/>
        <v>公斤</v>
      </c>
      <c r="Y44" s="70"/>
      <c r="Z44" s="158"/>
      <c r="AA44" s="158"/>
      <c r="AB44" s="125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2"/>
      <c r="AR44" s="62"/>
      <c r="AS44" s="62"/>
      <c r="AT44" s="62"/>
      <c r="AU44" s="62"/>
      <c r="AV44" s="62"/>
      <c r="AW44" s="62"/>
    </row>
    <row r="45" spans="1:49" ht="16.5">
      <c r="A45" s="149"/>
      <c r="B45" s="150"/>
      <c r="C45" s="151"/>
      <c r="D45" s="151"/>
      <c r="E45" s="151"/>
      <c r="F45" s="151"/>
      <c r="G45" s="151"/>
      <c r="H45" s="151"/>
      <c r="I45" s="151"/>
      <c r="J45" s="158"/>
      <c r="K45" s="158"/>
      <c r="L45" s="106" t="str">
        <f t="shared" si="5"/>
        <v/>
      </c>
      <c r="M45" s="205"/>
      <c r="N45" s="168"/>
      <c r="O45" s="106" t="str">
        <f t="shared" si="6"/>
        <v/>
      </c>
      <c r="P45" s="168"/>
      <c r="Q45" s="168"/>
      <c r="R45" s="106" t="str">
        <f t="shared" si="7"/>
        <v/>
      </c>
      <c r="S45" s="116"/>
      <c r="T45" s="116"/>
      <c r="U45" s="106" t="str">
        <f t="shared" si="8"/>
        <v/>
      </c>
      <c r="V45" s="158"/>
      <c r="W45" s="158"/>
      <c r="X45" s="106" t="str">
        <f t="shared" si="9"/>
        <v/>
      </c>
      <c r="Y45" s="70"/>
      <c r="Z45" s="158"/>
      <c r="AA45" s="158"/>
      <c r="AB45" s="125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62"/>
      <c r="AR45" s="62"/>
      <c r="AS45" s="62"/>
      <c r="AT45" s="62"/>
      <c r="AU45" s="62"/>
      <c r="AV45" s="62"/>
      <c r="AW45" s="62"/>
    </row>
    <row r="46" spans="1:49" ht="17.25" thickBot="1">
      <c r="A46" s="153"/>
      <c r="B46" s="154"/>
      <c r="C46" s="155"/>
      <c r="D46" s="155"/>
      <c r="E46" s="155"/>
      <c r="F46" s="155"/>
      <c r="G46" s="155"/>
      <c r="H46" s="155"/>
      <c r="I46" s="155"/>
      <c r="J46" s="198"/>
      <c r="K46" s="198"/>
      <c r="L46" s="106" t="str">
        <f t="shared" si="5"/>
        <v/>
      </c>
      <c r="M46" s="206"/>
      <c r="N46" s="169"/>
      <c r="O46" s="106" t="str">
        <f t="shared" si="6"/>
        <v/>
      </c>
      <c r="P46" s="169"/>
      <c r="Q46" s="169"/>
      <c r="R46" s="106" t="str">
        <f t="shared" si="7"/>
        <v/>
      </c>
      <c r="S46" s="116"/>
      <c r="T46" s="116"/>
      <c r="U46" s="106" t="str">
        <f t="shared" si="8"/>
        <v/>
      </c>
      <c r="V46" s="198"/>
      <c r="W46" s="198"/>
      <c r="X46" s="106" t="str">
        <f t="shared" si="9"/>
        <v/>
      </c>
      <c r="Y46" s="90"/>
      <c r="Z46" s="158"/>
      <c r="AA46" s="158"/>
      <c r="AB46" s="126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62"/>
      <c r="AR46" s="62"/>
      <c r="AS46" s="62"/>
      <c r="AT46" s="62"/>
      <c r="AU46" s="62"/>
      <c r="AV46" s="62"/>
      <c r="AW46" s="62"/>
    </row>
    <row r="47" spans="1:49" ht="16.5">
      <c r="A47" s="147" t="s">
        <v>315</v>
      </c>
      <c r="B47" s="148" t="s">
        <v>107</v>
      </c>
      <c r="C47" s="143">
        <v>3.7</v>
      </c>
      <c r="D47" s="143">
        <v>2.1</v>
      </c>
      <c r="E47" s="143">
        <v>2</v>
      </c>
      <c r="F47" s="143">
        <v>0</v>
      </c>
      <c r="G47" s="143">
        <v>0</v>
      </c>
      <c r="H47" s="143">
        <v>2.2000000000000002</v>
      </c>
      <c r="I47" s="143">
        <v>570</v>
      </c>
      <c r="J47" s="251" t="s">
        <v>159</v>
      </c>
      <c r="K47" s="264"/>
      <c r="L47" s="103"/>
      <c r="M47" s="251" t="s">
        <v>189</v>
      </c>
      <c r="N47" s="264"/>
      <c r="O47" s="103"/>
      <c r="P47" s="251" t="s">
        <v>238</v>
      </c>
      <c r="Q47" s="252"/>
      <c r="R47" s="103"/>
      <c r="S47" s="116" t="s">
        <v>115</v>
      </c>
      <c r="T47" s="116"/>
      <c r="U47" s="88"/>
      <c r="V47" s="251" t="s">
        <v>281</v>
      </c>
      <c r="W47" s="252"/>
      <c r="X47" s="104"/>
      <c r="Y47" s="107" t="s">
        <v>111</v>
      </c>
      <c r="Z47" s="158"/>
      <c r="AA47" s="158"/>
      <c r="AB47" s="132" t="str">
        <f>A47</f>
        <v>G3</v>
      </c>
      <c r="AC47" s="61" t="str">
        <f>J47</f>
        <v>西式特餐</v>
      </c>
      <c r="AD47" s="61" t="str">
        <f>J48&amp;" "&amp;J49&amp;" "&amp;J50&amp;" "&amp;J51&amp;" "&amp;J52&amp;" "&amp;J53</f>
        <v xml:space="preserve">通心粉     </v>
      </c>
      <c r="AE47" s="61" t="str">
        <f>M47</f>
        <v>茄汁肉醬</v>
      </c>
      <c r="AF47" s="61" t="str">
        <f>M48&amp;" "&amp;M49&amp;" "&amp;M50&amp;" "&amp;M51&amp;" "&amp;M52&amp;" "&amp;M53</f>
        <v xml:space="preserve">豬絞肉 馬鈴薯 洋蔥 蕃茄醬  </v>
      </c>
      <c r="AG47" s="61" t="str">
        <f>P47</f>
        <v>鮮味花椰</v>
      </c>
      <c r="AH47" s="61" t="str">
        <f>P48&amp;" "&amp;P49&amp;" "&amp;P50&amp;" "&amp;P51&amp;" "&amp;P52&amp;" "&amp;P53</f>
        <v xml:space="preserve">冷凍花椰菜 胡蘿蔔 大蒜 冷凍蟹味棒 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蘑菇濃湯</v>
      </c>
      <c r="AN47" s="61" t="str">
        <f>V48&amp;" "&amp;V49&amp;" "&amp;V50&amp;" "&amp;V51&amp;" "&amp;V52&amp;" "&amp;V53</f>
        <v xml:space="preserve">雞蛋 洋菇罐頭 玉米醬罐頭 胡蘿蔔  </v>
      </c>
      <c r="AO47" s="89" t="str">
        <f>Y47</f>
        <v>點心</v>
      </c>
      <c r="AP47" s="89">
        <f>Z47</f>
        <v>0</v>
      </c>
      <c r="AQ47" s="105">
        <f>C47</f>
        <v>3.7</v>
      </c>
      <c r="AR47" s="105">
        <f>H47</f>
        <v>2.2000000000000002</v>
      </c>
      <c r="AS47" s="105">
        <f>E47</f>
        <v>2</v>
      </c>
      <c r="AT47" s="105">
        <f>D47</f>
        <v>2.1</v>
      </c>
      <c r="AU47" s="105">
        <f>F47</f>
        <v>0</v>
      </c>
      <c r="AV47" s="105">
        <f>G47</f>
        <v>0</v>
      </c>
      <c r="AW47" s="105">
        <f>I47</f>
        <v>570</v>
      </c>
    </row>
    <row r="48" spans="1:49" ht="16.5">
      <c r="A48" s="149"/>
      <c r="B48" s="150"/>
      <c r="C48" s="151"/>
      <c r="D48" s="151"/>
      <c r="E48" s="151"/>
      <c r="F48" s="151"/>
      <c r="G48" s="151"/>
      <c r="H48" s="151"/>
      <c r="I48" s="151"/>
      <c r="J48" s="158" t="s">
        <v>160</v>
      </c>
      <c r="K48" s="158">
        <v>6</v>
      </c>
      <c r="L48" s="106" t="str">
        <f t="shared" ref="L48:L49" si="30">IF(K48,"公斤","")</f>
        <v>公斤</v>
      </c>
      <c r="M48" s="158" t="s">
        <v>120</v>
      </c>
      <c r="N48" s="158">
        <v>6</v>
      </c>
      <c r="O48" s="106" t="str">
        <f t="shared" ref="O48" si="31">IF(N48,"公斤","")</f>
        <v>公斤</v>
      </c>
      <c r="P48" s="158" t="s">
        <v>239</v>
      </c>
      <c r="Q48" s="158">
        <v>7</v>
      </c>
      <c r="R48" s="106" t="str">
        <f t="shared" ref="R48" si="32">IF(Q48,"公斤","")</f>
        <v>公斤</v>
      </c>
      <c r="S48" s="116" t="s">
        <v>115</v>
      </c>
      <c r="T48" s="116">
        <v>7</v>
      </c>
      <c r="U48" s="106" t="str">
        <f t="shared" ref="U48" si="33">IF(T48,"公斤","")</f>
        <v>公斤</v>
      </c>
      <c r="V48" s="158" t="s">
        <v>126</v>
      </c>
      <c r="W48" s="158">
        <v>1.1000000000000001</v>
      </c>
      <c r="X48" s="106" t="str">
        <f t="shared" ref="X48" si="34">IF(W48,"公斤","")</f>
        <v>公斤</v>
      </c>
      <c r="Y48" s="70" t="s">
        <v>111</v>
      </c>
      <c r="Z48" s="158"/>
      <c r="AA48" s="158"/>
      <c r="AB48" s="125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62"/>
      <c r="AR48" s="62"/>
      <c r="AS48" s="62"/>
      <c r="AT48" s="62"/>
      <c r="AU48" s="62"/>
      <c r="AV48" s="62"/>
      <c r="AW48" s="62"/>
    </row>
    <row r="49" spans="1:49" ht="16.5">
      <c r="A49" s="149"/>
      <c r="B49" s="150"/>
      <c r="C49" s="151"/>
      <c r="D49" s="151"/>
      <c r="E49" s="151"/>
      <c r="F49" s="151"/>
      <c r="G49" s="151"/>
      <c r="H49" s="152"/>
      <c r="I49" s="151"/>
      <c r="J49" s="158"/>
      <c r="K49" s="158"/>
      <c r="L49" s="106" t="str">
        <f t="shared" si="30"/>
        <v/>
      </c>
      <c r="M49" s="158" t="s">
        <v>190</v>
      </c>
      <c r="N49" s="158">
        <v>4.5</v>
      </c>
      <c r="O49" s="106" t="str">
        <f t="shared" si="6"/>
        <v>公斤</v>
      </c>
      <c r="P49" s="158" t="s">
        <v>123</v>
      </c>
      <c r="Q49" s="158">
        <v>1</v>
      </c>
      <c r="R49" s="106" t="str">
        <f t="shared" si="7"/>
        <v>公斤</v>
      </c>
      <c r="S49" s="116" t="s">
        <v>114</v>
      </c>
      <c r="T49" s="124">
        <v>0.05</v>
      </c>
      <c r="U49" s="106" t="str">
        <f t="shared" si="8"/>
        <v>公斤</v>
      </c>
      <c r="V49" s="158" t="s">
        <v>282</v>
      </c>
      <c r="W49" s="158">
        <v>2</v>
      </c>
      <c r="X49" s="106" t="str">
        <f t="shared" si="9"/>
        <v>公斤</v>
      </c>
      <c r="Y49" s="70"/>
      <c r="Z49" s="158"/>
      <c r="AA49" s="158"/>
      <c r="AB49" s="125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62"/>
      <c r="AR49" s="62"/>
      <c r="AS49" s="62"/>
      <c r="AT49" s="62"/>
      <c r="AU49" s="62"/>
      <c r="AV49" s="62"/>
      <c r="AW49" s="62"/>
    </row>
    <row r="50" spans="1:49" ht="16.5">
      <c r="A50" s="149"/>
      <c r="B50" s="150"/>
      <c r="C50" s="151"/>
      <c r="D50" s="151"/>
      <c r="E50" s="151"/>
      <c r="F50" s="151"/>
      <c r="G50" s="151"/>
      <c r="H50" s="151"/>
      <c r="I50" s="151"/>
      <c r="J50" s="158"/>
      <c r="K50" s="158"/>
      <c r="L50" s="106" t="str">
        <f t="shared" si="5"/>
        <v/>
      </c>
      <c r="M50" s="158" t="s">
        <v>179</v>
      </c>
      <c r="N50" s="158">
        <v>2</v>
      </c>
      <c r="O50" s="106" t="str">
        <f t="shared" si="6"/>
        <v>公斤</v>
      </c>
      <c r="P50" s="158" t="s">
        <v>119</v>
      </c>
      <c r="Q50" s="163">
        <v>0.05</v>
      </c>
      <c r="R50" s="106" t="str">
        <f t="shared" si="7"/>
        <v>公斤</v>
      </c>
      <c r="S50" s="116"/>
      <c r="T50" s="116"/>
      <c r="U50" s="106" t="str">
        <f t="shared" si="8"/>
        <v/>
      </c>
      <c r="V50" s="158" t="s">
        <v>283</v>
      </c>
      <c r="W50" s="158">
        <v>2</v>
      </c>
      <c r="X50" s="106" t="str">
        <f t="shared" si="9"/>
        <v>公斤</v>
      </c>
      <c r="Y50" s="70"/>
      <c r="Z50" s="158"/>
      <c r="AA50" s="158"/>
      <c r="AB50" s="125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62"/>
      <c r="AR50" s="62"/>
      <c r="AS50" s="62"/>
      <c r="AT50" s="62"/>
      <c r="AU50" s="62"/>
      <c r="AV50" s="62"/>
      <c r="AW50" s="62"/>
    </row>
    <row r="51" spans="1:49" ht="16.5">
      <c r="A51" s="149"/>
      <c r="B51" s="150"/>
      <c r="C51" s="151"/>
      <c r="D51" s="151"/>
      <c r="E51" s="151"/>
      <c r="F51" s="151"/>
      <c r="G51" s="151"/>
      <c r="H51" s="151"/>
      <c r="I51" s="151"/>
      <c r="J51" s="158"/>
      <c r="K51" s="158"/>
      <c r="L51" s="106" t="str">
        <f t="shared" si="5"/>
        <v/>
      </c>
      <c r="M51" s="158" t="s">
        <v>191</v>
      </c>
      <c r="N51" s="158"/>
      <c r="O51" s="106" t="str">
        <f t="shared" si="6"/>
        <v/>
      </c>
      <c r="P51" s="165" t="s">
        <v>240</v>
      </c>
      <c r="Q51" s="165">
        <v>1.5</v>
      </c>
      <c r="R51" s="106" t="str">
        <f t="shared" si="7"/>
        <v>公斤</v>
      </c>
      <c r="S51" s="116"/>
      <c r="T51" s="116"/>
      <c r="U51" s="106" t="str">
        <f t="shared" si="8"/>
        <v/>
      </c>
      <c r="V51" s="158" t="s">
        <v>123</v>
      </c>
      <c r="W51" s="158">
        <v>0.5</v>
      </c>
      <c r="X51" s="106" t="str">
        <f t="shared" si="9"/>
        <v>公斤</v>
      </c>
      <c r="Y51" s="70"/>
      <c r="Z51" s="158"/>
      <c r="AA51" s="158"/>
      <c r="AB51" s="125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62"/>
      <c r="AR51" s="62"/>
      <c r="AS51" s="62"/>
      <c r="AT51" s="62"/>
      <c r="AU51" s="62"/>
      <c r="AV51" s="62"/>
      <c r="AW51" s="62"/>
    </row>
    <row r="52" spans="1:49" ht="16.5">
      <c r="A52" s="149"/>
      <c r="B52" s="150"/>
      <c r="C52" s="151"/>
      <c r="D52" s="151"/>
      <c r="E52" s="151"/>
      <c r="F52" s="151"/>
      <c r="G52" s="151"/>
      <c r="H52" s="151"/>
      <c r="I52" s="151"/>
      <c r="J52" s="158"/>
      <c r="K52" s="158"/>
      <c r="L52" s="106" t="str">
        <f t="shared" si="5"/>
        <v/>
      </c>
      <c r="M52" s="158"/>
      <c r="N52" s="158"/>
      <c r="O52" s="106" t="str">
        <f t="shared" si="6"/>
        <v/>
      </c>
      <c r="P52" s="158"/>
      <c r="Q52" s="158"/>
      <c r="R52" s="106" t="str">
        <f t="shared" si="7"/>
        <v/>
      </c>
      <c r="S52" s="116"/>
      <c r="T52" s="116"/>
      <c r="U52" s="106" t="str">
        <f t="shared" si="8"/>
        <v/>
      </c>
      <c r="V52" s="158"/>
      <c r="W52" s="158"/>
      <c r="X52" s="106" t="str">
        <f t="shared" si="9"/>
        <v/>
      </c>
      <c r="Y52" s="70"/>
      <c r="Z52" s="158"/>
      <c r="AA52" s="158"/>
      <c r="AB52" s="125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62"/>
      <c r="AR52" s="62"/>
      <c r="AS52" s="62"/>
      <c r="AT52" s="62"/>
      <c r="AU52" s="62"/>
      <c r="AV52" s="62"/>
      <c r="AW52" s="62"/>
    </row>
    <row r="53" spans="1:49" ht="17.25" thickBot="1">
      <c r="A53" s="153"/>
      <c r="B53" s="154"/>
      <c r="C53" s="155"/>
      <c r="D53" s="155"/>
      <c r="E53" s="155"/>
      <c r="F53" s="155"/>
      <c r="G53" s="155"/>
      <c r="H53" s="155"/>
      <c r="I53" s="155"/>
      <c r="J53" s="198"/>
      <c r="K53" s="198"/>
      <c r="L53" s="106" t="str">
        <f t="shared" si="5"/>
        <v/>
      </c>
      <c r="M53" s="198"/>
      <c r="N53" s="198"/>
      <c r="O53" s="106" t="str">
        <f t="shared" si="6"/>
        <v/>
      </c>
      <c r="P53" s="198"/>
      <c r="Q53" s="198"/>
      <c r="R53" s="106" t="str">
        <f t="shared" si="7"/>
        <v/>
      </c>
      <c r="S53" s="116"/>
      <c r="T53" s="116"/>
      <c r="U53" s="106" t="str">
        <f t="shared" si="8"/>
        <v/>
      </c>
      <c r="V53" s="198"/>
      <c r="W53" s="198"/>
      <c r="X53" s="106" t="str">
        <f t="shared" si="9"/>
        <v/>
      </c>
      <c r="Y53" s="90"/>
      <c r="Z53" s="158"/>
      <c r="AA53" s="158"/>
      <c r="AB53" s="126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62"/>
      <c r="AR53" s="62"/>
      <c r="AS53" s="62"/>
      <c r="AT53" s="62"/>
      <c r="AU53" s="62"/>
      <c r="AV53" s="62"/>
      <c r="AW53" s="62"/>
    </row>
    <row r="54" spans="1:49" ht="16.5">
      <c r="A54" s="147" t="s">
        <v>316</v>
      </c>
      <c r="B54" s="148" t="s">
        <v>107</v>
      </c>
      <c r="C54" s="143">
        <v>6</v>
      </c>
      <c r="D54" s="143">
        <v>2.1</v>
      </c>
      <c r="E54" s="143">
        <v>1.6</v>
      </c>
      <c r="F54" s="143">
        <v>0</v>
      </c>
      <c r="G54" s="143">
        <v>0</v>
      </c>
      <c r="H54" s="143">
        <v>2.6</v>
      </c>
      <c r="I54" s="143">
        <v>744.9</v>
      </c>
      <c r="J54" s="223" t="s">
        <v>161</v>
      </c>
      <c r="K54" s="224"/>
      <c r="L54" s="103"/>
      <c r="M54" s="223" t="s">
        <v>383</v>
      </c>
      <c r="N54" s="224"/>
      <c r="O54" s="103"/>
      <c r="P54" s="223" t="s">
        <v>241</v>
      </c>
      <c r="Q54" s="225"/>
      <c r="R54" s="103"/>
      <c r="S54" s="113" t="s">
        <v>115</v>
      </c>
      <c r="T54" s="113"/>
      <c r="U54" s="88"/>
      <c r="V54" s="223" t="s">
        <v>285</v>
      </c>
      <c r="W54" s="225"/>
      <c r="X54" s="104"/>
      <c r="Y54" s="107" t="s">
        <v>111</v>
      </c>
      <c r="Z54" s="173" t="s">
        <v>149</v>
      </c>
      <c r="AA54" s="158"/>
      <c r="AB54" s="132" t="str">
        <f>A54</f>
        <v>G5</v>
      </c>
      <c r="AC54" s="61" t="str">
        <f>J54</f>
        <v>小米飯</v>
      </c>
      <c r="AD54" s="61" t="str">
        <f>J55&amp;" "&amp;J56&amp;" "&amp;J57&amp;" "&amp;J58&amp;" "&amp;J59&amp;" "&amp;J60</f>
        <v xml:space="preserve">米 小米    </v>
      </c>
      <c r="AE54" s="61" t="str">
        <f>M54</f>
        <v>壽喜肉片</v>
      </c>
      <c r="AF54" s="61" t="str">
        <f>M55&amp;" "&amp;M56&amp;" "&amp;M57&amp;" "&amp;M58&amp;" "&amp;M59&amp;" "&amp;M60</f>
        <v xml:space="preserve">豬後腿肉 洋蔥 大蒜   </v>
      </c>
      <c r="AG54" s="61" t="str">
        <f>P54</f>
        <v>韓式年糕</v>
      </c>
      <c r="AH54" s="61" t="str">
        <f>P55&amp;" "&amp;P56&amp;" "&amp;P57&amp;" "&amp;P58&amp;" "&amp;P59&amp;" "&amp;P60</f>
        <v xml:space="preserve">韓式包餡年糕 韓式辣醬 芝麻(熟) 韓式泡菜 甘藍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味噌湯</v>
      </c>
      <c r="AN54" s="61" t="str">
        <f>V55&amp;" "&amp;V56&amp;" "&amp;V57&amp;" "&amp;V58&amp;" "&amp;V59&amp;" "&amp;V60</f>
        <v xml:space="preserve">凍豆腐 味噌 柴魚片 時蔬  </v>
      </c>
      <c r="AO54" s="89" t="str">
        <f>Y54</f>
        <v>點心</v>
      </c>
      <c r="AP54" s="89" t="str">
        <f>Z54</f>
        <v>有機豆奶</v>
      </c>
      <c r="AQ54" s="105">
        <f>C54</f>
        <v>6</v>
      </c>
      <c r="AR54" s="105">
        <f>H54</f>
        <v>2.6</v>
      </c>
      <c r="AS54" s="105">
        <f>E54</f>
        <v>1.6</v>
      </c>
      <c r="AT54" s="105">
        <f>D54</f>
        <v>2.1</v>
      </c>
      <c r="AU54" s="105">
        <f>F54</f>
        <v>0</v>
      </c>
      <c r="AV54" s="105">
        <f>G54</f>
        <v>0</v>
      </c>
      <c r="AW54" s="105">
        <f>I54</f>
        <v>744.9</v>
      </c>
    </row>
    <row r="55" spans="1:49" ht="16.5">
      <c r="A55" s="149"/>
      <c r="B55" s="150"/>
      <c r="C55" s="151"/>
      <c r="D55" s="151"/>
      <c r="E55" s="151"/>
      <c r="F55" s="151"/>
      <c r="G55" s="151"/>
      <c r="H55" s="151"/>
      <c r="I55" s="151"/>
      <c r="J55" s="158" t="s">
        <v>116</v>
      </c>
      <c r="K55" s="158">
        <v>10</v>
      </c>
      <c r="L55" s="106" t="str">
        <f t="shared" ref="L55:L60" si="35">IF(K55,"公斤","")</f>
        <v>公斤</v>
      </c>
      <c r="M55" s="158" t="s">
        <v>118</v>
      </c>
      <c r="N55" s="158">
        <v>6</v>
      </c>
      <c r="O55" s="106" t="str">
        <f t="shared" ref="O55:O60" si="36">IF(N55,"公斤","")</f>
        <v>公斤</v>
      </c>
      <c r="P55" s="158" t="s">
        <v>384</v>
      </c>
      <c r="Q55" s="158">
        <v>2.5</v>
      </c>
      <c r="R55" s="106" t="str">
        <f t="shared" ref="R55:R60" si="37">IF(Q55,"公斤","")</f>
        <v>公斤</v>
      </c>
      <c r="S55" s="116" t="s">
        <v>115</v>
      </c>
      <c r="T55" s="116">
        <v>7</v>
      </c>
      <c r="U55" s="106" t="str">
        <f t="shared" ref="U55:U60" si="38">IF(T55,"公斤","")</f>
        <v>公斤</v>
      </c>
      <c r="V55" s="165" t="s">
        <v>153</v>
      </c>
      <c r="W55" s="158">
        <v>1</v>
      </c>
      <c r="X55" s="106" t="str">
        <f t="shared" ref="X55:X60" si="39">IF(W55,"公斤","")</f>
        <v>公斤</v>
      </c>
      <c r="Y55" s="70" t="s">
        <v>111</v>
      </c>
      <c r="Z55" s="171" t="s">
        <v>149</v>
      </c>
      <c r="AA55" s="158"/>
      <c r="AB55" s="125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62"/>
      <c r="AR55" s="62"/>
      <c r="AS55" s="62"/>
      <c r="AT55" s="62"/>
      <c r="AU55" s="62"/>
      <c r="AV55" s="62"/>
      <c r="AW55" s="62"/>
    </row>
    <row r="56" spans="1:49" ht="16.5">
      <c r="A56" s="149"/>
      <c r="B56" s="150"/>
      <c r="C56" s="151"/>
      <c r="D56" s="151"/>
      <c r="E56" s="151"/>
      <c r="F56" s="151"/>
      <c r="G56" s="151"/>
      <c r="H56" s="152"/>
      <c r="I56" s="151"/>
      <c r="J56" s="158" t="s">
        <v>162</v>
      </c>
      <c r="K56" s="158">
        <v>0.4</v>
      </c>
      <c r="L56" s="106" t="str">
        <f t="shared" si="35"/>
        <v>公斤</v>
      </c>
      <c r="M56" s="158" t="s">
        <v>179</v>
      </c>
      <c r="N56" s="158">
        <v>3</v>
      </c>
      <c r="O56" s="106" t="str">
        <f t="shared" si="36"/>
        <v>公斤</v>
      </c>
      <c r="P56" s="158" t="s">
        <v>385</v>
      </c>
      <c r="Q56" s="158">
        <v>0.1</v>
      </c>
      <c r="R56" s="106" t="str">
        <f t="shared" si="37"/>
        <v>公斤</v>
      </c>
      <c r="S56" s="116" t="s">
        <v>114</v>
      </c>
      <c r="T56" s="124">
        <v>0.05</v>
      </c>
      <c r="U56" s="106" t="str">
        <f t="shared" si="38"/>
        <v>公斤</v>
      </c>
      <c r="V56" s="158" t="s">
        <v>286</v>
      </c>
      <c r="W56" s="158">
        <v>0.1</v>
      </c>
      <c r="X56" s="106" t="str">
        <f t="shared" si="39"/>
        <v>公斤</v>
      </c>
      <c r="Y56" s="70"/>
      <c r="Z56" s="171"/>
      <c r="AA56" s="158"/>
      <c r="AB56" s="125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62"/>
      <c r="AR56" s="62"/>
      <c r="AS56" s="62"/>
      <c r="AT56" s="62"/>
      <c r="AU56" s="62"/>
      <c r="AV56" s="62"/>
      <c r="AW56" s="62"/>
    </row>
    <row r="57" spans="1:49" ht="16.5">
      <c r="A57" s="149"/>
      <c r="B57" s="150"/>
      <c r="C57" s="151"/>
      <c r="D57" s="151"/>
      <c r="E57" s="151"/>
      <c r="F57" s="151"/>
      <c r="G57" s="151"/>
      <c r="H57" s="151"/>
      <c r="I57" s="151"/>
      <c r="J57" s="158"/>
      <c r="K57" s="158"/>
      <c r="L57" s="106" t="str">
        <f t="shared" si="35"/>
        <v/>
      </c>
      <c r="M57" s="158" t="s">
        <v>119</v>
      </c>
      <c r="N57" s="158">
        <v>0.05</v>
      </c>
      <c r="O57" s="106" t="str">
        <f t="shared" si="36"/>
        <v>公斤</v>
      </c>
      <c r="P57" s="158" t="s">
        <v>259</v>
      </c>
      <c r="Q57" s="211">
        <v>0.01</v>
      </c>
      <c r="R57" s="106" t="str">
        <f t="shared" si="37"/>
        <v>公斤</v>
      </c>
      <c r="S57" s="116"/>
      <c r="T57" s="116"/>
      <c r="U57" s="106" t="str">
        <f t="shared" si="38"/>
        <v/>
      </c>
      <c r="V57" s="158" t="s">
        <v>222</v>
      </c>
      <c r="W57" s="158"/>
      <c r="X57" s="106" t="str">
        <f t="shared" si="39"/>
        <v/>
      </c>
      <c r="Y57" s="70"/>
      <c r="Z57" s="171"/>
      <c r="AA57" s="158"/>
      <c r="AB57" s="125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62"/>
      <c r="AR57" s="62"/>
      <c r="AS57" s="62"/>
      <c r="AT57" s="62"/>
      <c r="AU57" s="62"/>
      <c r="AV57" s="62"/>
      <c r="AW57" s="62"/>
    </row>
    <row r="58" spans="1:49" ht="16.5">
      <c r="A58" s="149"/>
      <c r="B58" s="150"/>
      <c r="C58" s="151"/>
      <c r="D58" s="151"/>
      <c r="E58" s="151"/>
      <c r="F58" s="151"/>
      <c r="G58" s="151"/>
      <c r="H58" s="151"/>
      <c r="I58" s="151"/>
      <c r="J58" s="158"/>
      <c r="K58" s="158"/>
      <c r="L58" s="106" t="str">
        <f t="shared" si="35"/>
        <v/>
      </c>
      <c r="M58" s="158"/>
      <c r="N58" s="163"/>
      <c r="O58" s="106" t="str">
        <f t="shared" si="36"/>
        <v/>
      </c>
      <c r="P58" s="158" t="s">
        <v>192</v>
      </c>
      <c r="Q58" s="158">
        <v>1.5</v>
      </c>
      <c r="R58" s="106" t="str">
        <f t="shared" si="37"/>
        <v>公斤</v>
      </c>
      <c r="S58" s="116"/>
      <c r="T58" s="116"/>
      <c r="U58" s="106" t="str">
        <f t="shared" si="38"/>
        <v/>
      </c>
      <c r="V58" s="158" t="s">
        <v>1</v>
      </c>
      <c r="W58" s="158">
        <v>3</v>
      </c>
      <c r="X58" s="106" t="str">
        <f t="shared" si="39"/>
        <v>公斤</v>
      </c>
      <c r="Y58" s="70"/>
      <c r="Z58" s="171"/>
      <c r="AA58" s="158"/>
      <c r="AB58" s="125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62"/>
      <c r="AR58" s="62"/>
      <c r="AS58" s="62"/>
      <c r="AT58" s="62"/>
      <c r="AU58" s="62"/>
      <c r="AV58" s="62"/>
      <c r="AW58" s="62"/>
    </row>
    <row r="59" spans="1:49" ht="16.5">
      <c r="A59" s="149"/>
      <c r="B59" s="150"/>
      <c r="C59" s="151"/>
      <c r="D59" s="151"/>
      <c r="E59" s="151"/>
      <c r="F59" s="151"/>
      <c r="G59" s="151"/>
      <c r="H59" s="151"/>
      <c r="I59" s="151"/>
      <c r="J59" s="158"/>
      <c r="K59" s="158"/>
      <c r="L59" s="106" t="str">
        <f t="shared" si="35"/>
        <v/>
      </c>
      <c r="M59" s="158"/>
      <c r="N59" s="158"/>
      <c r="O59" s="106" t="str">
        <f t="shared" si="36"/>
        <v/>
      </c>
      <c r="P59" s="158" t="s">
        <v>193</v>
      </c>
      <c r="Q59" s="163">
        <v>1</v>
      </c>
      <c r="R59" s="106" t="str">
        <f t="shared" si="37"/>
        <v>公斤</v>
      </c>
      <c r="S59" s="116"/>
      <c r="T59" s="116"/>
      <c r="U59" s="106" t="str">
        <f t="shared" si="38"/>
        <v/>
      </c>
      <c r="V59" s="158"/>
      <c r="W59" s="158"/>
      <c r="X59" s="106" t="str">
        <f t="shared" si="39"/>
        <v/>
      </c>
      <c r="Y59" s="70"/>
      <c r="Z59" s="171"/>
      <c r="AA59" s="158"/>
      <c r="AB59" s="125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62"/>
      <c r="AR59" s="62"/>
      <c r="AS59" s="62"/>
      <c r="AT59" s="62"/>
      <c r="AU59" s="62"/>
      <c r="AV59" s="62"/>
      <c r="AW59" s="62"/>
    </row>
    <row r="60" spans="1:49" ht="17.25" thickBot="1">
      <c r="A60" s="153"/>
      <c r="B60" s="154"/>
      <c r="C60" s="155"/>
      <c r="D60" s="155"/>
      <c r="E60" s="155"/>
      <c r="F60" s="155"/>
      <c r="G60" s="155"/>
      <c r="H60" s="155"/>
      <c r="I60" s="155"/>
      <c r="J60" s="162"/>
      <c r="K60" s="162"/>
      <c r="L60" s="106" t="str">
        <f t="shared" si="35"/>
        <v/>
      </c>
      <c r="M60" s="162"/>
      <c r="N60" s="162"/>
      <c r="O60" s="106" t="str">
        <f t="shared" si="36"/>
        <v/>
      </c>
      <c r="P60" s="162"/>
      <c r="Q60" s="162"/>
      <c r="R60" s="106" t="str">
        <f t="shared" si="37"/>
        <v/>
      </c>
      <c r="S60" s="123"/>
      <c r="T60" s="123"/>
      <c r="U60" s="106" t="str">
        <f t="shared" si="38"/>
        <v/>
      </c>
      <c r="V60" s="162"/>
      <c r="W60" s="162"/>
      <c r="X60" s="106" t="str">
        <f t="shared" si="39"/>
        <v/>
      </c>
      <c r="Y60" s="90"/>
      <c r="Z60" s="172"/>
      <c r="AA60" s="158"/>
      <c r="AB60" s="126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62"/>
      <c r="AR60" s="62"/>
      <c r="AS60" s="62"/>
      <c r="AT60" s="62"/>
      <c r="AU60" s="62"/>
      <c r="AV60" s="62"/>
      <c r="AW60" s="62"/>
    </row>
    <row r="61" spans="1:49" ht="16.5">
      <c r="A61" s="147" t="s">
        <v>317</v>
      </c>
      <c r="B61" s="148" t="s">
        <v>107</v>
      </c>
      <c r="C61" s="143">
        <v>5</v>
      </c>
      <c r="D61" s="143">
        <v>2</v>
      </c>
      <c r="E61" s="143">
        <v>1.4</v>
      </c>
      <c r="F61" s="143">
        <v>0</v>
      </c>
      <c r="G61" s="143">
        <v>0</v>
      </c>
      <c r="H61" s="143">
        <v>2.6</v>
      </c>
      <c r="I61" s="143">
        <v>671.2</v>
      </c>
      <c r="J61" s="156" t="s">
        <v>117</v>
      </c>
      <c r="K61" s="167"/>
      <c r="L61" s="103"/>
      <c r="M61" s="156" t="s">
        <v>194</v>
      </c>
      <c r="N61" s="167"/>
      <c r="O61" s="103"/>
      <c r="P61" s="156" t="s">
        <v>242</v>
      </c>
      <c r="Q61" s="209"/>
      <c r="R61" s="103"/>
      <c r="S61" s="118" t="s">
        <v>115</v>
      </c>
      <c r="T61" s="118"/>
      <c r="U61" s="88"/>
      <c r="V61" s="166" t="s">
        <v>287</v>
      </c>
      <c r="W61" s="226"/>
      <c r="X61" s="104"/>
      <c r="Y61" s="107" t="s">
        <v>111</v>
      </c>
      <c r="Z61" s="173"/>
      <c r="AA61" s="157"/>
      <c r="AB61" s="132" t="str">
        <f>A61</f>
        <v>H1</v>
      </c>
      <c r="AC61" s="61" t="str">
        <f>J61</f>
        <v>白米飯</v>
      </c>
      <c r="AD61" s="61" t="str">
        <f>J62&amp;" "&amp;J63&amp;" "&amp;J64&amp;" "&amp;J65&amp;" "&amp;J66&amp;" "&amp;J67</f>
        <v xml:space="preserve">米     </v>
      </c>
      <c r="AE61" s="61" t="str">
        <f>M61</f>
        <v>黑椒豬柳</v>
      </c>
      <c r="AF61" s="61" t="str">
        <f>M62&amp;" "&amp;M63&amp;" "&amp;M64&amp;" "&amp;M65&amp;" "&amp;M66&amp;" "&amp;M67</f>
        <v xml:space="preserve">豬後腿肉 洋蔥 胡蘿蔔 黑胡椒粒  </v>
      </c>
      <c r="AG61" s="61" t="str">
        <f>P61</f>
        <v>時蔬蛋香</v>
      </c>
      <c r="AH61" s="61" t="str">
        <f>P62&amp;" "&amp;P63&amp;" "&amp;P64&amp;" "&amp;P65&amp;" "&amp;P66&amp;" "&amp;P67</f>
        <v xml:space="preserve">雞蛋 時蔬 大蒜 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薑絲魚皮湯</v>
      </c>
      <c r="AN61" s="61" t="str">
        <f>V62&amp;" "&amp;V63&amp;" "&amp;V64&amp;" "&amp;V65&amp;" "&amp;V66&amp;" "&amp;V67</f>
        <v xml:space="preserve">虱目魚皮 凍豆腐 柴魚片 薑  </v>
      </c>
      <c r="AO61" s="89" t="str">
        <f>Y61</f>
        <v>點心</v>
      </c>
      <c r="AP61" s="89">
        <f>Z61</f>
        <v>0</v>
      </c>
      <c r="AQ61" s="105">
        <f>C61</f>
        <v>5</v>
      </c>
      <c r="AR61" s="105">
        <f>H61</f>
        <v>2.6</v>
      </c>
      <c r="AS61" s="105">
        <f>E61</f>
        <v>1.4</v>
      </c>
      <c r="AT61" s="105">
        <f>D61</f>
        <v>2</v>
      </c>
      <c r="AU61" s="105">
        <f>F61</f>
        <v>0</v>
      </c>
      <c r="AV61" s="105">
        <f>G61</f>
        <v>0</v>
      </c>
      <c r="AW61" s="105">
        <f>I61</f>
        <v>671.2</v>
      </c>
    </row>
    <row r="62" spans="1:49" ht="16.5">
      <c r="A62" s="149"/>
      <c r="B62" s="150"/>
      <c r="C62" s="151"/>
      <c r="D62" s="151"/>
      <c r="E62" s="151"/>
      <c r="F62" s="151"/>
      <c r="G62" s="151"/>
      <c r="H62" s="151"/>
      <c r="I62" s="151"/>
      <c r="J62" s="158" t="s">
        <v>116</v>
      </c>
      <c r="K62" s="158">
        <v>10</v>
      </c>
      <c r="L62" s="106" t="str">
        <f t="shared" ref="L62:L67" si="40">IF(K62,"公斤","")</f>
        <v>公斤</v>
      </c>
      <c r="M62" s="158" t="s">
        <v>118</v>
      </c>
      <c r="N62" s="158">
        <v>6</v>
      </c>
      <c r="O62" s="106" t="str">
        <f t="shared" ref="O62:O67" si="41">IF(N62,"公斤","")</f>
        <v>公斤</v>
      </c>
      <c r="P62" s="158" t="s">
        <v>126</v>
      </c>
      <c r="Q62" s="158">
        <v>3</v>
      </c>
      <c r="R62" s="106" t="str">
        <f t="shared" ref="R62:R67" si="42">IF(Q62,"公斤","")</f>
        <v>公斤</v>
      </c>
      <c r="S62" s="116" t="s">
        <v>115</v>
      </c>
      <c r="T62" s="116">
        <v>7</v>
      </c>
      <c r="U62" s="106" t="str">
        <f t="shared" ref="U62:U67" si="43">IF(T62,"公斤","")</f>
        <v>公斤</v>
      </c>
      <c r="V62" s="165" t="s">
        <v>148</v>
      </c>
      <c r="W62" s="165">
        <v>2</v>
      </c>
      <c r="X62" s="106" t="str">
        <f t="shared" ref="X62:X67" si="44">IF(W62,"公斤","")</f>
        <v>公斤</v>
      </c>
      <c r="Y62" s="70" t="s">
        <v>111</v>
      </c>
      <c r="Z62" s="171"/>
      <c r="AA62" s="157"/>
      <c r="AB62" s="125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62"/>
      <c r="AR62" s="62"/>
      <c r="AS62" s="62"/>
      <c r="AT62" s="62"/>
      <c r="AU62" s="62"/>
      <c r="AV62" s="62"/>
      <c r="AW62" s="62"/>
    </row>
    <row r="63" spans="1:49" ht="16.5">
      <c r="A63" s="149"/>
      <c r="B63" s="150"/>
      <c r="C63" s="151"/>
      <c r="D63" s="151"/>
      <c r="E63" s="151"/>
      <c r="F63" s="151"/>
      <c r="G63" s="151"/>
      <c r="H63" s="152"/>
      <c r="I63" s="151"/>
      <c r="J63" s="158"/>
      <c r="K63" s="158"/>
      <c r="L63" s="106" t="str">
        <f t="shared" si="40"/>
        <v/>
      </c>
      <c r="M63" s="158" t="s">
        <v>179</v>
      </c>
      <c r="N63" s="158">
        <v>2</v>
      </c>
      <c r="O63" s="106" t="str">
        <f t="shared" si="41"/>
        <v>公斤</v>
      </c>
      <c r="P63" s="158" t="s">
        <v>1</v>
      </c>
      <c r="Q63" s="158">
        <v>4</v>
      </c>
      <c r="R63" s="106" t="str">
        <f t="shared" si="42"/>
        <v>公斤</v>
      </c>
      <c r="S63" s="116" t="s">
        <v>114</v>
      </c>
      <c r="T63" s="124">
        <v>0.05</v>
      </c>
      <c r="U63" s="106" t="str">
        <f t="shared" si="43"/>
        <v>公斤</v>
      </c>
      <c r="V63" s="165" t="s">
        <v>153</v>
      </c>
      <c r="W63" s="165">
        <v>2</v>
      </c>
      <c r="X63" s="106" t="str">
        <f t="shared" si="44"/>
        <v>公斤</v>
      </c>
      <c r="Y63" s="70"/>
      <c r="Z63" s="171"/>
      <c r="AA63" s="157"/>
      <c r="AB63" s="125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62"/>
      <c r="AR63" s="62"/>
      <c r="AS63" s="62"/>
      <c r="AT63" s="62"/>
      <c r="AU63" s="62"/>
      <c r="AV63" s="62"/>
      <c r="AW63" s="62"/>
    </row>
    <row r="64" spans="1:49" ht="16.5">
      <c r="A64" s="149"/>
      <c r="B64" s="150"/>
      <c r="C64" s="151"/>
      <c r="D64" s="151"/>
      <c r="E64" s="151"/>
      <c r="F64" s="151"/>
      <c r="G64" s="151"/>
      <c r="H64" s="151"/>
      <c r="I64" s="151"/>
      <c r="J64" s="158"/>
      <c r="K64" s="158"/>
      <c r="L64" s="106" t="str">
        <f t="shared" si="40"/>
        <v/>
      </c>
      <c r="M64" s="158" t="s">
        <v>123</v>
      </c>
      <c r="N64" s="158">
        <v>1</v>
      </c>
      <c r="O64" s="106" t="str">
        <f t="shared" si="41"/>
        <v>公斤</v>
      </c>
      <c r="P64" s="158" t="s">
        <v>119</v>
      </c>
      <c r="Q64" s="163">
        <v>0.05</v>
      </c>
      <c r="R64" s="106" t="str">
        <f t="shared" si="42"/>
        <v>公斤</v>
      </c>
      <c r="S64" s="116"/>
      <c r="T64" s="116"/>
      <c r="U64" s="106" t="str">
        <f t="shared" si="43"/>
        <v/>
      </c>
      <c r="V64" s="165" t="s">
        <v>222</v>
      </c>
      <c r="W64" s="165">
        <v>0.5</v>
      </c>
      <c r="X64" s="106" t="str">
        <f t="shared" si="44"/>
        <v>公斤</v>
      </c>
      <c r="Y64" s="70"/>
      <c r="Z64" s="171"/>
      <c r="AA64" s="157"/>
      <c r="AB64" s="125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62"/>
      <c r="AR64" s="62"/>
      <c r="AS64" s="62"/>
      <c r="AT64" s="62"/>
      <c r="AU64" s="62"/>
      <c r="AV64" s="62"/>
      <c r="AW64" s="62"/>
    </row>
    <row r="65" spans="1:49" ht="16.5">
      <c r="A65" s="149"/>
      <c r="B65" s="150"/>
      <c r="C65" s="151"/>
      <c r="D65" s="151"/>
      <c r="E65" s="151"/>
      <c r="F65" s="151"/>
      <c r="G65" s="151"/>
      <c r="H65" s="151"/>
      <c r="I65" s="151"/>
      <c r="J65" s="158"/>
      <c r="K65" s="158"/>
      <c r="L65" s="106" t="str">
        <f t="shared" si="40"/>
        <v/>
      </c>
      <c r="M65" s="158" t="s">
        <v>195</v>
      </c>
      <c r="N65" s="158">
        <v>0.1</v>
      </c>
      <c r="O65" s="106" t="str">
        <f t="shared" si="41"/>
        <v>公斤</v>
      </c>
      <c r="P65" s="158"/>
      <c r="Q65" s="158"/>
      <c r="R65" s="106" t="str">
        <f t="shared" si="42"/>
        <v/>
      </c>
      <c r="S65" s="116"/>
      <c r="T65" s="116"/>
      <c r="U65" s="106" t="str">
        <f t="shared" si="43"/>
        <v/>
      </c>
      <c r="V65" s="165" t="s">
        <v>131</v>
      </c>
      <c r="W65" s="165">
        <v>0.05</v>
      </c>
      <c r="X65" s="106" t="str">
        <f t="shared" si="44"/>
        <v>公斤</v>
      </c>
      <c r="Y65" s="70"/>
      <c r="Z65" s="171"/>
      <c r="AA65" s="157"/>
      <c r="AB65" s="125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62"/>
      <c r="AR65" s="62"/>
      <c r="AS65" s="62"/>
      <c r="AT65" s="62"/>
      <c r="AU65" s="62"/>
      <c r="AV65" s="62"/>
      <c r="AW65" s="62"/>
    </row>
    <row r="66" spans="1:49" ht="16.5">
      <c r="A66" s="149"/>
      <c r="B66" s="150"/>
      <c r="C66" s="151"/>
      <c r="D66" s="151"/>
      <c r="E66" s="151"/>
      <c r="F66" s="151"/>
      <c r="G66" s="151"/>
      <c r="H66" s="151"/>
      <c r="I66" s="151"/>
      <c r="J66" s="158"/>
      <c r="K66" s="158"/>
      <c r="L66" s="106" t="str">
        <f t="shared" si="40"/>
        <v/>
      </c>
      <c r="M66" s="158"/>
      <c r="N66" s="158"/>
      <c r="O66" s="106" t="str">
        <f t="shared" si="41"/>
        <v/>
      </c>
      <c r="P66" s="158"/>
      <c r="Q66" s="158"/>
      <c r="R66" s="106" t="str">
        <f t="shared" si="42"/>
        <v/>
      </c>
      <c r="S66" s="116"/>
      <c r="T66" s="116"/>
      <c r="U66" s="106" t="str">
        <f t="shared" si="43"/>
        <v/>
      </c>
      <c r="V66" s="158"/>
      <c r="W66" s="158"/>
      <c r="X66" s="106" t="str">
        <f t="shared" si="44"/>
        <v/>
      </c>
      <c r="Y66" s="70"/>
      <c r="Z66" s="171"/>
      <c r="AA66" s="157"/>
      <c r="AB66" s="125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62"/>
      <c r="AR66" s="62"/>
      <c r="AS66" s="62"/>
      <c r="AT66" s="62"/>
      <c r="AU66" s="62"/>
      <c r="AV66" s="62"/>
      <c r="AW66" s="62"/>
    </row>
    <row r="67" spans="1:49" ht="17.25" thickBot="1">
      <c r="A67" s="153"/>
      <c r="B67" s="154"/>
      <c r="C67" s="155"/>
      <c r="D67" s="155"/>
      <c r="E67" s="155"/>
      <c r="F67" s="155"/>
      <c r="G67" s="155"/>
      <c r="H67" s="155"/>
      <c r="I67" s="155"/>
      <c r="J67" s="159"/>
      <c r="K67" s="159"/>
      <c r="L67" s="106" t="str">
        <f t="shared" si="40"/>
        <v/>
      </c>
      <c r="M67" s="159"/>
      <c r="N67" s="159"/>
      <c r="O67" s="106" t="str">
        <f t="shared" si="41"/>
        <v/>
      </c>
      <c r="P67" s="159"/>
      <c r="Q67" s="159"/>
      <c r="R67" s="106" t="str">
        <f t="shared" si="42"/>
        <v/>
      </c>
      <c r="S67" s="122"/>
      <c r="T67" s="122"/>
      <c r="U67" s="106" t="str">
        <f t="shared" si="43"/>
        <v/>
      </c>
      <c r="V67" s="159"/>
      <c r="W67" s="159"/>
      <c r="X67" s="106" t="str">
        <f t="shared" si="44"/>
        <v/>
      </c>
      <c r="Y67" s="90"/>
      <c r="Z67" s="172"/>
      <c r="AA67" s="157"/>
      <c r="AB67" s="126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62"/>
      <c r="AR67" s="62"/>
      <c r="AS67" s="62"/>
      <c r="AT67" s="62"/>
      <c r="AU67" s="62"/>
      <c r="AV67" s="62"/>
      <c r="AW67" s="62"/>
    </row>
    <row r="68" spans="1:49" ht="16.5">
      <c r="A68" s="147" t="s">
        <v>318</v>
      </c>
      <c r="B68" s="148" t="s">
        <v>107</v>
      </c>
      <c r="C68" s="143">
        <v>5.5</v>
      </c>
      <c r="D68" s="143">
        <v>2.2000000000000002</v>
      </c>
      <c r="E68" s="143">
        <v>1.9</v>
      </c>
      <c r="F68" s="143">
        <v>0</v>
      </c>
      <c r="G68" s="143">
        <v>0</v>
      </c>
      <c r="H68" s="143">
        <v>2.4</v>
      </c>
      <c r="I68" s="143">
        <v>710.9</v>
      </c>
      <c r="J68" s="195" t="s">
        <v>154</v>
      </c>
      <c r="K68" s="196"/>
      <c r="L68" s="103"/>
      <c r="M68" s="195" t="s">
        <v>196</v>
      </c>
      <c r="N68" s="196"/>
      <c r="O68" s="103"/>
      <c r="P68" s="195" t="s">
        <v>243</v>
      </c>
      <c r="Q68" s="207"/>
      <c r="R68" s="103"/>
      <c r="S68" s="113" t="s">
        <v>115</v>
      </c>
      <c r="T68" s="113"/>
      <c r="U68" s="88"/>
      <c r="V68" s="195" t="s">
        <v>288</v>
      </c>
      <c r="W68" s="207"/>
      <c r="X68" s="104"/>
      <c r="Y68" s="107" t="s">
        <v>111</v>
      </c>
      <c r="Z68" s="173"/>
      <c r="AA68" s="157"/>
      <c r="AB68" s="132" t="str">
        <f>A68</f>
        <v>H2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椰奶咖哩雞</v>
      </c>
      <c r="AF68" s="61" t="str">
        <f>M69&amp;" "&amp;M70&amp;" "&amp;M71&amp;" "&amp;M72&amp;" "&amp;M73&amp;" "&amp;M74</f>
        <v>肉雞 馬鈴薯 洋蔥 紅蘿蔔 咖哩粉 椰奶粉</v>
      </c>
      <c r="AG68" s="61" t="str">
        <f>P68</f>
        <v>西滷菜</v>
      </c>
      <c r="AH68" s="61" t="str">
        <f>P69&amp;" "&amp;P70&amp;" "&amp;P71&amp;" "&amp;P72&amp;" "&amp;P73&amp;" "&amp;P74</f>
        <v xml:space="preserve">金針菇 結球白菜 乾香菇 胡蘿蔔 大蒜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原民野菜湯</v>
      </c>
      <c r="AN68" s="61" t="str">
        <f>V69&amp;" "&amp;V70&amp;" "&amp;V71&amp;" "&amp;V72&amp;" "&amp;V73&amp;" "&amp;V74</f>
        <v xml:space="preserve">枸杞葉 南瓜 小魚乾 薑  </v>
      </c>
      <c r="AO68" s="89" t="str">
        <f>Y68</f>
        <v>點心</v>
      </c>
      <c r="AP68" s="89">
        <f>Z68</f>
        <v>0</v>
      </c>
      <c r="AQ68" s="105">
        <f>C68</f>
        <v>5.5</v>
      </c>
      <c r="AR68" s="105">
        <f>H68</f>
        <v>2.4</v>
      </c>
      <c r="AS68" s="105">
        <f>E68</f>
        <v>1.9</v>
      </c>
      <c r="AT68" s="105">
        <f>D68</f>
        <v>2.2000000000000002</v>
      </c>
      <c r="AU68" s="105">
        <f>F68</f>
        <v>0</v>
      </c>
      <c r="AV68" s="105">
        <f>G68</f>
        <v>0</v>
      </c>
      <c r="AW68" s="105">
        <f>I68</f>
        <v>710.9</v>
      </c>
    </row>
    <row r="69" spans="1:49" ht="16.5">
      <c r="A69" s="149"/>
      <c r="B69" s="150"/>
      <c r="C69" s="151"/>
      <c r="D69" s="151"/>
      <c r="E69" s="151"/>
      <c r="F69" s="151"/>
      <c r="G69" s="151"/>
      <c r="H69" s="151"/>
      <c r="I69" s="151"/>
      <c r="J69" s="158" t="s">
        <v>116</v>
      </c>
      <c r="K69" s="158">
        <v>7</v>
      </c>
      <c r="L69" s="106" t="str">
        <f t="shared" ref="L69:L74" si="45">IF(K69,"公斤","")</f>
        <v>公斤</v>
      </c>
      <c r="M69" s="158" t="s">
        <v>122</v>
      </c>
      <c r="N69" s="158">
        <v>9</v>
      </c>
      <c r="O69" s="106" t="str">
        <f t="shared" ref="O69:O74" si="46">IF(N69,"公斤","")</f>
        <v>公斤</v>
      </c>
      <c r="P69" s="158" t="s">
        <v>244</v>
      </c>
      <c r="Q69" s="158">
        <v>0.5</v>
      </c>
      <c r="R69" s="106" t="str">
        <f t="shared" ref="R69:R74" si="47">IF(Q69,"公斤","")</f>
        <v>公斤</v>
      </c>
      <c r="S69" s="116" t="s">
        <v>115</v>
      </c>
      <c r="T69" s="116">
        <v>7</v>
      </c>
      <c r="U69" s="106" t="str">
        <f t="shared" ref="U69:U74" si="48">IF(T69,"公斤","")</f>
        <v>公斤</v>
      </c>
      <c r="V69" s="160" t="s">
        <v>289</v>
      </c>
      <c r="W69" s="161">
        <v>2.5</v>
      </c>
      <c r="X69" s="106" t="str">
        <f t="shared" ref="X69:X74" si="49">IF(W69,"公斤","")</f>
        <v>公斤</v>
      </c>
      <c r="Y69" s="70" t="s">
        <v>111</v>
      </c>
      <c r="Z69" s="171"/>
      <c r="AA69" s="157"/>
      <c r="AB69" s="125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62"/>
      <c r="AR69" s="62"/>
      <c r="AS69" s="62"/>
      <c r="AT69" s="62"/>
      <c r="AU69" s="62"/>
      <c r="AV69" s="62"/>
      <c r="AW69" s="62"/>
    </row>
    <row r="70" spans="1:49" ht="16.5">
      <c r="A70" s="149"/>
      <c r="B70" s="150"/>
      <c r="C70" s="151"/>
      <c r="D70" s="151"/>
      <c r="E70" s="151"/>
      <c r="F70" s="151"/>
      <c r="G70" s="151"/>
      <c r="H70" s="152"/>
      <c r="I70" s="151"/>
      <c r="J70" s="158" t="s">
        <v>155</v>
      </c>
      <c r="K70" s="158">
        <v>3</v>
      </c>
      <c r="L70" s="106" t="str">
        <f t="shared" si="45"/>
        <v>公斤</v>
      </c>
      <c r="M70" s="158" t="s">
        <v>190</v>
      </c>
      <c r="N70" s="158">
        <v>3</v>
      </c>
      <c r="O70" s="106" t="str">
        <f t="shared" si="46"/>
        <v>公斤</v>
      </c>
      <c r="P70" s="158" t="s">
        <v>231</v>
      </c>
      <c r="Q70" s="158">
        <v>6.5</v>
      </c>
      <c r="R70" s="106" t="str">
        <f t="shared" si="47"/>
        <v>公斤</v>
      </c>
      <c r="S70" s="116" t="s">
        <v>114</v>
      </c>
      <c r="T70" s="124">
        <v>0.05</v>
      </c>
      <c r="U70" s="106" t="str">
        <f t="shared" si="48"/>
        <v>公斤</v>
      </c>
      <c r="V70" s="160" t="s">
        <v>219</v>
      </c>
      <c r="W70" s="161">
        <v>1.5</v>
      </c>
      <c r="X70" s="106" t="str">
        <f t="shared" si="49"/>
        <v>公斤</v>
      </c>
      <c r="Y70" s="70"/>
      <c r="Z70" s="158"/>
      <c r="AA70" s="157"/>
      <c r="AB70" s="125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62"/>
      <c r="AR70" s="62"/>
      <c r="AS70" s="62"/>
      <c r="AT70" s="62"/>
      <c r="AU70" s="62"/>
      <c r="AV70" s="62"/>
      <c r="AW70" s="62"/>
    </row>
    <row r="71" spans="1:49" ht="16.5">
      <c r="A71" s="149"/>
      <c r="B71" s="150"/>
      <c r="C71" s="151"/>
      <c r="D71" s="151"/>
      <c r="E71" s="151"/>
      <c r="F71" s="151"/>
      <c r="G71" s="151"/>
      <c r="H71" s="151"/>
      <c r="I71" s="151"/>
      <c r="J71" s="158"/>
      <c r="K71" s="158"/>
      <c r="L71" s="106" t="str">
        <f t="shared" si="45"/>
        <v/>
      </c>
      <c r="M71" s="158" t="s">
        <v>179</v>
      </c>
      <c r="N71" s="158">
        <v>1.5</v>
      </c>
      <c r="O71" s="106" t="str">
        <f t="shared" si="46"/>
        <v>公斤</v>
      </c>
      <c r="P71" s="158" t="s">
        <v>232</v>
      </c>
      <c r="Q71" s="158">
        <v>0.01</v>
      </c>
      <c r="R71" s="106" t="str">
        <f t="shared" si="47"/>
        <v>公斤</v>
      </c>
      <c r="S71" s="116"/>
      <c r="T71" s="116"/>
      <c r="U71" s="106" t="str">
        <f t="shared" si="48"/>
        <v/>
      </c>
      <c r="V71" s="160" t="s">
        <v>290</v>
      </c>
      <c r="W71" s="161">
        <v>0.1</v>
      </c>
      <c r="X71" s="106" t="str">
        <f t="shared" si="49"/>
        <v>公斤</v>
      </c>
      <c r="Y71" s="70"/>
      <c r="Z71" s="158"/>
      <c r="AA71" s="157"/>
      <c r="AB71" s="125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62"/>
      <c r="AR71" s="62"/>
      <c r="AS71" s="62"/>
      <c r="AT71" s="62"/>
      <c r="AU71" s="62"/>
      <c r="AV71" s="62"/>
      <c r="AW71" s="62"/>
    </row>
    <row r="72" spans="1:49" ht="16.5">
      <c r="A72" s="149"/>
      <c r="B72" s="150"/>
      <c r="C72" s="151"/>
      <c r="D72" s="151"/>
      <c r="E72" s="151"/>
      <c r="F72" s="151"/>
      <c r="G72" s="151"/>
      <c r="H72" s="151"/>
      <c r="I72" s="151"/>
      <c r="J72" s="158"/>
      <c r="K72" s="158"/>
      <c r="L72" s="106" t="str">
        <f t="shared" si="45"/>
        <v/>
      </c>
      <c r="M72" s="158" t="s">
        <v>197</v>
      </c>
      <c r="N72" s="158">
        <v>0.5</v>
      </c>
      <c r="O72" s="106" t="str">
        <f t="shared" si="46"/>
        <v>公斤</v>
      </c>
      <c r="P72" s="158" t="s">
        <v>123</v>
      </c>
      <c r="Q72" s="158">
        <v>0.5</v>
      </c>
      <c r="R72" s="106" t="str">
        <f t="shared" si="47"/>
        <v>公斤</v>
      </c>
      <c r="S72" s="116"/>
      <c r="T72" s="116"/>
      <c r="U72" s="106" t="str">
        <f t="shared" si="48"/>
        <v/>
      </c>
      <c r="V72" s="160" t="s">
        <v>131</v>
      </c>
      <c r="W72" s="161">
        <v>0.05</v>
      </c>
      <c r="X72" s="106" t="str">
        <f t="shared" si="49"/>
        <v>公斤</v>
      </c>
      <c r="Y72" s="70"/>
      <c r="Z72" s="158"/>
      <c r="AA72" s="157"/>
      <c r="AB72" s="125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62"/>
      <c r="AR72" s="62"/>
      <c r="AS72" s="62"/>
      <c r="AT72" s="62"/>
      <c r="AU72" s="62"/>
      <c r="AV72" s="62"/>
      <c r="AW72" s="62"/>
    </row>
    <row r="73" spans="1:49" ht="16.5">
      <c r="A73" s="149"/>
      <c r="B73" s="150"/>
      <c r="C73" s="151"/>
      <c r="D73" s="151"/>
      <c r="E73" s="151"/>
      <c r="F73" s="151"/>
      <c r="G73" s="151"/>
      <c r="H73" s="151"/>
      <c r="I73" s="151"/>
      <c r="J73" s="158"/>
      <c r="K73" s="158"/>
      <c r="L73" s="106" t="str">
        <f t="shared" si="45"/>
        <v/>
      </c>
      <c r="M73" s="158" t="s">
        <v>198</v>
      </c>
      <c r="N73" s="158"/>
      <c r="O73" s="106" t="str">
        <f t="shared" si="46"/>
        <v/>
      </c>
      <c r="P73" s="158" t="s">
        <v>119</v>
      </c>
      <c r="Q73" s="163">
        <v>0.05</v>
      </c>
      <c r="R73" s="106" t="str">
        <f t="shared" si="47"/>
        <v>公斤</v>
      </c>
      <c r="S73" s="116"/>
      <c r="T73" s="116"/>
      <c r="U73" s="106" t="str">
        <f t="shared" si="48"/>
        <v/>
      </c>
      <c r="V73" s="168"/>
      <c r="W73" s="168"/>
      <c r="X73" s="106" t="str">
        <f t="shared" si="49"/>
        <v/>
      </c>
      <c r="Y73" s="70"/>
      <c r="Z73" s="158"/>
      <c r="AA73" s="157"/>
      <c r="AB73" s="125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62"/>
      <c r="AR73" s="62"/>
      <c r="AS73" s="62"/>
      <c r="AT73" s="62"/>
      <c r="AU73" s="62"/>
      <c r="AV73" s="62"/>
      <c r="AW73" s="62"/>
    </row>
    <row r="74" spans="1:49" ht="17.25" thickBot="1">
      <c r="A74" s="153"/>
      <c r="B74" s="154"/>
      <c r="C74" s="155"/>
      <c r="D74" s="155"/>
      <c r="E74" s="155"/>
      <c r="F74" s="155"/>
      <c r="G74" s="155"/>
      <c r="H74" s="155"/>
      <c r="I74" s="155"/>
      <c r="J74" s="162"/>
      <c r="K74" s="162"/>
      <c r="L74" s="106" t="str">
        <f t="shared" si="45"/>
        <v/>
      </c>
      <c r="M74" s="162" t="s">
        <v>199</v>
      </c>
      <c r="N74" s="162">
        <v>1</v>
      </c>
      <c r="O74" s="106" t="str">
        <f t="shared" si="46"/>
        <v>公斤</v>
      </c>
      <c r="P74" s="162"/>
      <c r="Q74" s="162"/>
      <c r="R74" s="106" t="str">
        <f t="shared" si="47"/>
        <v/>
      </c>
      <c r="S74" s="116"/>
      <c r="T74" s="116"/>
      <c r="U74" s="106" t="str">
        <f t="shared" si="48"/>
        <v/>
      </c>
      <c r="V74" s="168"/>
      <c r="W74" s="168"/>
      <c r="X74" s="106" t="str">
        <f t="shared" si="49"/>
        <v/>
      </c>
      <c r="Y74" s="90"/>
      <c r="Z74" s="162"/>
      <c r="AA74" s="157"/>
      <c r="AB74" s="126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62"/>
      <c r="AR74" s="62"/>
      <c r="AS74" s="62"/>
      <c r="AT74" s="62"/>
      <c r="AU74" s="62"/>
      <c r="AV74" s="62"/>
      <c r="AW74" s="62"/>
    </row>
    <row r="75" spans="1:49" ht="16.5">
      <c r="A75" s="147" t="s">
        <v>319</v>
      </c>
      <c r="B75" s="148" t="s">
        <v>107</v>
      </c>
      <c r="C75" s="143">
        <v>5</v>
      </c>
      <c r="D75" s="143">
        <v>1.9</v>
      </c>
      <c r="E75" s="143">
        <v>1.7</v>
      </c>
      <c r="F75" s="143">
        <v>0</v>
      </c>
      <c r="G75" s="143">
        <v>0</v>
      </c>
      <c r="H75" s="143">
        <v>2.1</v>
      </c>
      <c r="I75" s="143">
        <v>635.70000000000005</v>
      </c>
      <c r="J75" s="156" t="s">
        <v>163</v>
      </c>
      <c r="K75" s="167"/>
      <c r="L75" s="103"/>
      <c r="M75" s="156" t="s">
        <v>200</v>
      </c>
      <c r="N75" s="167"/>
      <c r="O75" s="103"/>
      <c r="P75" s="156" t="s">
        <v>245</v>
      </c>
      <c r="Q75" s="209"/>
      <c r="R75" s="103"/>
      <c r="S75" s="116" t="s">
        <v>115</v>
      </c>
      <c r="T75" s="116"/>
      <c r="U75" s="88"/>
      <c r="V75" s="166" t="s">
        <v>291</v>
      </c>
      <c r="W75" s="226"/>
      <c r="X75" s="104"/>
      <c r="Y75" s="107" t="s">
        <v>111</v>
      </c>
      <c r="Z75" s="173"/>
      <c r="AA75" s="158"/>
      <c r="AB75" s="132" t="str">
        <f>A75</f>
        <v>H3</v>
      </c>
      <c r="AC75" s="61" t="str">
        <f>J75</f>
        <v>拌麵特餐</v>
      </c>
      <c r="AD75" s="61" t="str">
        <f>J76&amp;" "&amp;J77&amp;" "&amp;J78&amp;" "&amp;J79&amp;" "&amp;J80&amp;" "&amp;J81</f>
        <v xml:space="preserve">麵條     </v>
      </c>
      <c r="AE75" s="61" t="str">
        <f>M75</f>
        <v>冬瓜絞肉</v>
      </c>
      <c r="AF75" s="61" t="str">
        <f>M76&amp;" "&amp;M77&amp;" "&amp;M78&amp;" "&amp;M79&amp;" "&amp;M80&amp;" "&amp;M81</f>
        <v xml:space="preserve">豬絞肉 冬瓜 甜麵醬   </v>
      </c>
      <c r="AG75" s="61" t="str">
        <f>P75</f>
        <v>拌麵配料</v>
      </c>
      <c r="AH75" s="61" t="str">
        <f>P76&amp;" "&amp;P77&amp;" "&amp;P78&amp;" "&amp;P79&amp;" "&amp;P80&amp;" "&amp;P81</f>
        <v xml:space="preserve">甘藍 洋蔥 胡蘿蔔 木耳絲 大蒜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時蔬凍腐湯</v>
      </c>
      <c r="AN75" s="61" t="str">
        <f>V76&amp;" "&amp;V77&amp;" "&amp;V78&amp;" "&amp;V79&amp;" "&amp;V80&amp;" "&amp;V81</f>
        <v xml:space="preserve">時蔬 凍豆腐 薑 軟骨丁  </v>
      </c>
      <c r="AO75" s="89" t="str">
        <f>Y75</f>
        <v>點心</v>
      </c>
      <c r="AP75" s="89">
        <f>Z75</f>
        <v>0</v>
      </c>
      <c r="AQ75" s="105">
        <f>C75</f>
        <v>5</v>
      </c>
      <c r="AR75" s="105">
        <f>H75</f>
        <v>2.1</v>
      </c>
      <c r="AS75" s="105">
        <f>E75</f>
        <v>1.7</v>
      </c>
      <c r="AT75" s="105">
        <f>D75</f>
        <v>1.9</v>
      </c>
      <c r="AU75" s="105">
        <f>F75</f>
        <v>0</v>
      </c>
      <c r="AV75" s="105">
        <f>G75</f>
        <v>0</v>
      </c>
      <c r="AW75" s="105">
        <f>I75</f>
        <v>635.70000000000005</v>
      </c>
    </row>
    <row r="76" spans="1:49" ht="16.5">
      <c r="A76" s="149"/>
      <c r="B76" s="150"/>
      <c r="C76" s="151"/>
      <c r="D76" s="151"/>
      <c r="E76" s="151"/>
      <c r="F76" s="151"/>
      <c r="G76" s="151"/>
      <c r="H76" s="151"/>
      <c r="I76" s="151"/>
      <c r="J76" s="158" t="s">
        <v>164</v>
      </c>
      <c r="K76" s="158">
        <v>15</v>
      </c>
      <c r="L76" s="106" t="str">
        <f t="shared" ref="L76:L81" si="50">IF(K76,"公斤","")</f>
        <v>公斤</v>
      </c>
      <c r="M76" s="158" t="s">
        <v>120</v>
      </c>
      <c r="N76" s="158">
        <v>6</v>
      </c>
      <c r="O76" s="106" t="str">
        <f t="shared" ref="O76:O81" si="51">IF(N76,"公斤","")</f>
        <v>公斤</v>
      </c>
      <c r="P76" s="158" t="s">
        <v>193</v>
      </c>
      <c r="Q76" s="158">
        <v>2</v>
      </c>
      <c r="R76" s="106" t="str">
        <f t="shared" ref="R76:R81" si="52">IF(Q76,"公斤","")</f>
        <v>公斤</v>
      </c>
      <c r="S76" s="116" t="s">
        <v>115</v>
      </c>
      <c r="T76" s="116">
        <v>7</v>
      </c>
      <c r="U76" s="106" t="str">
        <f t="shared" ref="U76:U81" si="53">IF(T76,"公斤","")</f>
        <v>公斤</v>
      </c>
      <c r="V76" s="158" t="s">
        <v>1</v>
      </c>
      <c r="W76" s="158">
        <v>1.5</v>
      </c>
      <c r="X76" s="106" t="str">
        <f t="shared" ref="X76:X81" si="54">IF(W76,"公斤","")</f>
        <v>公斤</v>
      </c>
      <c r="Y76" s="70" t="s">
        <v>111</v>
      </c>
      <c r="Z76" s="171"/>
      <c r="AA76" s="158"/>
      <c r="AB76" s="125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62"/>
      <c r="AR76" s="62"/>
      <c r="AS76" s="62"/>
      <c r="AT76" s="62"/>
      <c r="AU76" s="62"/>
      <c r="AV76" s="62"/>
      <c r="AW76" s="62"/>
    </row>
    <row r="77" spans="1:49" ht="16.5">
      <c r="A77" s="149"/>
      <c r="B77" s="150"/>
      <c r="C77" s="151"/>
      <c r="D77" s="151"/>
      <c r="E77" s="151"/>
      <c r="F77" s="151"/>
      <c r="G77" s="151"/>
      <c r="H77" s="152"/>
      <c r="I77" s="151"/>
      <c r="J77" s="158"/>
      <c r="K77" s="158"/>
      <c r="L77" s="106" t="str">
        <f t="shared" si="50"/>
        <v/>
      </c>
      <c r="M77" s="158" t="s">
        <v>201</v>
      </c>
      <c r="N77" s="158">
        <v>3</v>
      </c>
      <c r="O77" s="106" t="str">
        <f t="shared" si="51"/>
        <v>公斤</v>
      </c>
      <c r="P77" s="158" t="s">
        <v>179</v>
      </c>
      <c r="Q77" s="158">
        <v>2</v>
      </c>
      <c r="R77" s="106" t="str">
        <f t="shared" si="52"/>
        <v>公斤</v>
      </c>
      <c r="S77" s="116" t="s">
        <v>114</v>
      </c>
      <c r="T77" s="124">
        <v>0.05</v>
      </c>
      <c r="U77" s="106" t="str">
        <f t="shared" si="53"/>
        <v>公斤</v>
      </c>
      <c r="V77" s="165" t="s">
        <v>153</v>
      </c>
      <c r="W77" s="165">
        <v>2.5</v>
      </c>
      <c r="X77" s="106" t="str">
        <f t="shared" si="54"/>
        <v>公斤</v>
      </c>
      <c r="Y77" s="70"/>
      <c r="Z77" s="171"/>
      <c r="AA77" s="158"/>
      <c r="AB77" s="125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62"/>
      <c r="AR77" s="62"/>
      <c r="AS77" s="62"/>
      <c r="AT77" s="62"/>
      <c r="AU77" s="62"/>
      <c r="AV77" s="62"/>
      <c r="AW77" s="62"/>
    </row>
    <row r="78" spans="1:49" ht="16.5">
      <c r="A78" s="149"/>
      <c r="B78" s="150"/>
      <c r="C78" s="151"/>
      <c r="D78" s="151"/>
      <c r="E78" s="151"/>
      <c r="F78" s="151"/>
      <c r="G78" s="151"/>
      <c r="H78" s="151"/>
      <c r="I78" s="151"/>
      <c r="J78" s="158"/>
      <c r="K78" s="158"/>
      <c r="L78" s="106" t="str">
        <f t="shared" si="50"/>
        <v/>
      </c>
      <c r="M78" s="158" t="s">
        <v>202</v>
      </c>
      <c r="N78" s="158"/>
      <c r="O78" s="106" t="str">
        <f t="shared" si="51"/>
        <v/>
      </c>
      <c r="P78" s="158" t="s">
        <v>123</v>
      </c>
      <c r="Q78" s="158">
        <v>1</v>
      </c>
      <c r="R78" s="106" t="str">
        <f t="shared" si="52"/>
        <v>公斤</v>
      </c>
      <c r="S78" s="116"/>
      <c r="T78" s="116"/>
      <c r="U78" s="106" t="str">
        <f t="shared" si="53"/>
        <v/>
      </c>
      <c r="V78" s="158" t="s">
        <v>131</v>
      </c>
      <c r="W78" s="158">
        <v>0.1</v>
      </c>
      <c r="X78" s="106" t="str">
        <f t="shared" si="54"/>
        <v>公斤</v>
      </c>
      <c r="Y78" s="70"/>
      <c r="Z78" s="171"/>
      <c r="AA78" s="158"/>
      <c r="AB78" s="125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62"/>
      <c r="AR78" s="62"/>
      <c r="AS78" s="62"/>
      <c r="AT78" s="62"/>
      <c r="AU78" s="62"/>
      <c r="AV78" s="62"/>
      <c r="AW78" s="62"/>
    </row>
    <row r="79" spans="1:49" ht="16.5">
      <c r="A79" s="149"/>
      <c r="B79" s="150"/>
      <c r="C79" s="151"/>
      <c r="D79" s="151"/>
      <c r="E79" s="151"/>
      <c r="F79" s="151"/>
      <c r="G79" s="151"/>
      <c r="H79" s="151"/>
      <c r="I79" s="151"/>
      <c r="J79" s="158"/>
      <c r="K79" s="158"/>
      <c r="L79" s="106" t="str">
        <f t="shared" si="50"/>
        <v/>
      </c>
      <c r="M79" s="158"/>
      <c r="N79" s="158"/>
      <c r="O79" s="106" t="str">
        <f t="shared" si="51"/>
        <v/>
      </c>
      <c r="P79" s="158" t="s">
        <v>246</v>
      </c>
      <c r="Q79" s="158">
        <v>0.1</v>
      </c>
      <c r="R79" s="106" t="str">
        <f t="shared" si="52"/>
        <v>公斤</v>
      </c>
      <c r="S79" s="116"/>
      <c r="T79" s="116"/>
      <c r="U79" s="106" t="str">
        <f t="shared" si="53"/>
        <v/>
      </c>
      <c r="V79" s="165" t="s">
        <v>141</v>
      </c>
      <c r="W79" s="165">
        <v>1</v>
      </c>
      <c r="X79" s="106" t="str">
        <f t="shared" si="54"/>
        <v>公斤</v>
      </c>
      <c r="Y79" s="70"/>
      <c r="Z79" s="171"/>
      <c r="AA79" s="158"/>
      <c r="AB79" s="125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62"/>
      <c r="AR79" s="62"/>
      <c r="AS79" s="62"/>
      <c r="AT79" s="62"/>
      <c r="AU79" s="62"/>
      <c r="AV79" s="62"/>
      <c r="AW79" s="62"/>
    </row>
    <row r="80" spans="1:49" ht="16.5">
      <c r="A80" s="149"/>
      <c r="B80" s="150"/>
      <c r="C80" s="151"/>
      <c r="D80" s="151"/>
      <c r="E80" s="151"/>
      <c r="F80" s="151"/>
      <c r="G80" s="151"/>
      <c r="H80" s="151"/>
      <c r="I80" s="151"/>
      <c r="J80" s="158"/>
      <c r="K80" s="158"/>
      <c r="L80" s="106" t="str">
        <f t="shared" si="50"/>
        <v/>
      </c>
      <c r="M80" s="158"/>
      <c r="N80" s="158"/>
      <c r="O80" s="106" t="str">
        <f t="shared" si="51"/>
        <v/>
      </c>
      <c r="P80" s="158" t="s">
        <v>119</v>
      </c>
      <c r="Q80" s="163">
        <v>0.05</v>
      </c>
      <c r="R80" s="106" t="str">
        <f t="shared" si="52"/>
        <v>公斤</v>
      </c>
      <c r="S80" s="116"/>
      <c r="T80" s="116"/>
      <c r="U80" s="106" t="str">
        <f t="shared" si="53"/>
        <v/>
      </c>
      <c r="V80" s="158"/>
      <c r="W80" s="158"/>
      <c r="X80" s="106" t="str">
        <f t="shared" si="54"/>
        <v/>
      </c>
      <c r="Y80" s="70"/>
      <c r="Z80" s="171"/>
      <c r="AA80" s="158"/>
      <c r="AB80" s="125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62"/>
      <c r="AR80" s="62"/>
      <c r="AS80" s="62"/>
      <c r="AT80" s="62"/>
      <c r="AU80" s="62"/>
      <c r="AV80" s="62"/>
      <c r="AW80" s="62"/>
    </row>
    <row r="81" spans="1:49" ht="17.25" thickBot="1">
      <c r="A81" s="153"/>
      <c r="B81" s="154"/>
      <c r="C81" s="155"/>
      <c r="D81" s="155"/>
      <c r="E81" s="155"/>
      <c r="F81" s="155"/>
      <c r="G81" s="155"/>
      <c r="H81" s="155"/>
      <c r="I81" s="155"/>
      <c r="J81" s="162"/>
      <c r="K81" s="162"/>
      <c r="L81" s="106" t="str">
        <f t="shared" si="50"/>
        <v/>
      </c>
      <c r="M81" s="162"/>
      <c r="N81" s="162"/>
      <c r="O81" s="106" t="str">
        <f t="shared" si="51"/>
        <v/>
      </c>
      <c r="P81" s="162"/>
      <c r="Q81" s="162"/>
      <c r="R81" s="106" t="str">
        <f t="shared" si="52"/>
        <v/>
      </c>
      <c r="S81" s="116"/>
      <c r="T81" s="116"/>
      <c r="U81" s="106" t="str">
        <f t="shared" si="53"/>
        <v/>
      </c>
      <c r="V81" s="162"/>
      <c r="W81" s="162"/>
      <c r="X81" s="106" t="str">
        <f t="shared" si="54"/>
        <v/>
      </c>
      <c r="Y81" s="90"/>
      <c r="Z81" s="172"/>
      <c r="AA81" s="158"/>
      <c r="AB81" s="126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62"/>
      <c r="AR81" s="62"/>
      <c r="AS81" s="62"/>
      <c r="AT81" s="62"/>
      <c r="AU81" s="62"/>
      <c r="AV81" s="62"/>
      <c r="AW81" s="62"/>
    </row>
    <row r="82" spans="1:49" ht="16.5">
      <c r="A82" s="147" t="s">
        <v>320</v>
      </c>
      <c r="B82" s="148" t="s">
        <v>107</v>
      </c>
      <c r="C82" s="143">
        <v>5</v>
      </c>
      <c r="D82" s="143">
        <v>2</v>
      </c>
      <c r="E82" s="143">
        <v>1.6</v>
      </c>
      <c r="F82" s="143">
        <v>0</v>
      </c>
      <c r="G82" s="143">
        <v>0</v>
      </c>
      <c r="H82" s="143">
        <v>2.5</v>
      </c>
      <c r="I82" s="143">
        <v>669.1</v>
      </c>
      <c r="J82" s="197" t="s">
        <v>154</v>
      </c>
      <c r="K82" s="194"/>
      <c r="L82" s="103"/>
      <c r="M82" s="197" t="s">
        <v>203</v>
      </c>
      <c r="N82" s="194"/>
      <c r="O82" s="103"/>
      <c r="P82" s="197" t="s">
        <v>247</v>
      </c>
      <c r="Q82" s="210"/>
      <c r="R82" s="103"/>
      <c r="S82" s="116" t="s">
        <v>115</v>
      </c>
      <c r="T82" s="116"/>
      <c r="U82" s="88"/>
      <c r="V82" s="197" t="s">
        <v>135</v>
      </c>
      <c r="W82" s="210"/>
      <c r="X82" s="104"/>
      <c r="Y82" s="107" t="s">
        <v>111</v>
      </c>
      <c r="Z82" s="160"/>
      <c r="AA82" s="157"/>
      <c r="AB82" s="132" t="str">
        <f>A82</f>
        <v>H4</v>
      </c>
      <c r="AC82" s="61" t="str">
        <f>J82</f>
        <v>糙米飯</v>
      </c>
      <c r="AD82" s="61" t="str">
        <f>J83&amp;" "&amp;J84&amp;" "&amp;J85&amp;" "&amp;J86&amp;" "&amp;J87&amp;" "&amp;J88</f>
        <v xml:space="preserve">米 糙米    </v>
      </c>
      <c r="AE82" s="61" t="str">
        <f>M82</f>
        <v>沙茶鮮魚</v>
      </c>
      <c r="AF82" s="61" t="str">
        <f>M83&amp;" "&amp;M84&amp;" "&amp;M85&amp;" "&amp;M86&amp;" "&amp;M87&amp;" "&amp;M88</f>
        <v xml:space="preserve">魚丁 豆薯 胡蘿蔔 沙茶醬  </v>
      </c>
      <c r="AG82" s="61" t="str">
        <f>P82</f>
        <v>紅仁玉米蛋</v>
      </c>
      <c r="AH82" s="61" t="str">
        <f>P83&amp;" "&amp;P84&amp;" "&amp;P85&amp;" "&amp;P86&amp;" "&amp;P87&amp;" "&amp;P88</f>
        <v xml:space="preserve">雞蛋 胡蘿蔔 大蒜 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仙草甜湯</v>
      </c>
      <c r="AN82" s="61" t="str">
        <f>V83&amp;" "&amp;V84&amp;" "&amp;V85&amp;" "&amp;V86&amp;" "&amp;V87&amp;" "&amp;V88</f>
        <v xml:space="preserve">仙草凍 紅砂糖 奶粉   </v>
      </c>
      <c r="AO82" s="89" t="str">
        <f>Y82</f>
        <v>點心</v>
      </c>
      <c r="AP82" s="89">
        <f>Z82</f>
        <v>0</v>
      </c>
      <c r="AQ82" s="105">
        <f>C82</f>
        <v>5</v>
      </c>
      <c r="AR82" s="105">
        <f>H82</f>
        <v>2.5</v>
      </c>
      <c r="AS82" s="105">
        <f>E82</f>
        <v>1.6</v>
      </c>
      <c r="AT82" s="105">
        <f>D82</f>
        <v>2</v>
      </c>
      <c r="AU82" s="105">
        <f>F82</f>
        <v>0</v>
      </c>
      <c r="AV82" s="105">
        <f>G82</f>
        <v>0</v>
      </c>
      <c r="AW82" s="105">
        <f>I82</f>
        <v>669.1</v>
      </c>
    </row>
    <row r="83" spans="1:49" ht="16.5">
      <c r="A83" s="149"/>
      <c r="B83" s="150"/>
      <c r="C83" s="151"/>
      <c r="D83" s="151"/>
      <c r="E83" s="151"/>
      <c r="F83" s="151"/>
      <c r="G83" s="151"/>
      <c r="H83" s="151"/>
      <c r="I83" s="151"/>
      <c r="J83" s="158" t="s">
        <v>116</v>
      </c>
      <c r="K83" s="158">
        <v>7</v>
      </c>
      <c r="L83" s="106" t="str">
        <f t="shared" ref="L83:L88" si="55">IF(K83,"公斤","")</f>
        <v>公斤</v>
      </c>
      <c r="M83" s="158" t="s">
        <v>204</v>
      </c>
      <c r="N83" s="158">
        <v>6.5</v>
      </c>
      <c r="O83" s="106" t="str">
        <f t="shared" ref="O83:O88" si="56">IF(N83,"公斤","")</f>
        <v>公斤</v>
      </c>
      <c r="P83" s="158" t="s">
        <v>126</v>
      </c>
      <c r="Q83" s="158">
        <v>3.5</v>
      </c>
      <c r="R83" s="106" t="str">
        <f t="shared" ref="R83:R88" si="57">IF(Q83,"公斤","")</f>
        <v>公斤</v>
      </c>
      <c r="S83" s="116" t="s">
        <v>115</v>
      </c>
      <c r="T83" s="116">
        <v>7</v>
      </c>
      <c r="U83" s="106" t="str">
        <f t="shared" ref="U83:U88" si="58">IF(T83,"公斤","")</f>
        <v>公斤</v>
      </c>
      <c r="V83" s="158" t="s">
        <v>136</v>
      </c>
      <c r="W83" s="158">
        <v>6</v>
      </c>
      <c r="X83" s="106" t="str">
        <f t="shared" ref="X83:X88" si="59">IF(W83,"公斤","")</f>
        <v>公斤</v>
      </c>
      <c r="Y83" s="70" t="s">
        <v>111</v>
      </c>
      <c r="Z83" s="158"/>
      <c r="AA83" s="157"/>
      <c r="AB83" s="125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62"/>
      <c r="AR83" s="62"/>
      <c r="AS83" s="62"/>
      <c r="AT83" s="62"/>
      <c r="AU83" s="62"/>
      <c r="AV83" s="62"/>
      <c r="AW83" s="62"/>
    </row>
    <row r="84" spans="1:49" ht="16.5">
      <c r="A84" s="149"/>
      <c r="B84" s="150"/>
      <c r="C84" s="151"/>
      <c r="D84" s="151"/>
      <c r="E84" s="151"/>
      <c r="F84" s="151"/>
      <c r="G84" s="151"/>
      <c r="H84" s="152"/>
      <c r="I84" s="151"/>
      <c r="J84" s="158" t="s">
        <v>155</v>
      </c>
      <c r="K84" s="158">
        <v>3</v>
      </c>
      <c r="L84" s="106" t="str">
        <f t="shared" si="55"/>
        <v>公斤</v>
      </c>
      <c r="M84" s="158" t="s">
        <v>205</v>
      </c>
      <c r="N84" s="158">
        <v>4</v>
      </c>
      <c r="O84" s="106" t="str">
        <f t="shared" si="56"/>
        <v>公斤</v>
      </c>
      <c r="P84" s="158" t="s">
        <v>123</v>
      </c>
      <c r="Q84" s="158">
        <v>4</v>
      </c>
      <c r="R84" s="106" t="str">
        <f t="shared" si="57"/>
        <v>公斤</v>
      </c>
      <c r="S84" s="116" t="s">
        <v>114</v>
      </c>
      <c r="T84" s="124">
        <v>0.05</v>
      </c>
      <c r="U84" s="106" t="str">
        <f t="shared" si="58"/>
        <v>公斤</v>
      </c>
      <c r="V84" s="158" t="s">
        <v>125</v>
      </c>
      <c r="W84" s="158">
        <v>2</v>
      </c>
      <c r="X84" s="106" t="str">
        <f t="shared" si="59"/>
        <v>公斤</v>
      </c>
      <c r="Y84" s="70"/>
      <c r="Z84" s="158"/>
      <c r="AA84" s="157"/>
      <c r="AB84" s="125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62"/>
      <c r="AR84" s="62"/>
      <c r="AS84" s="62"/>
      <c r="AT84" s="62"/>
      <c r="AU84" s="62"/>
      <c r="AV84" s="62"/>
      <c r="AW84" s="62"/>
    </row>
    <row r="85" spans="1:49" ht="16.5">
      <c r="A85" s="149"/>
      <c r="B85" s="150"/>
      <c r="C85" s="151"/>
      <c r="D85" s="151"/>
      <c r="E85" s="151"/>
      <c r="F85" s="151"/>
      <c r="G85" s="151"/>
      <c r="H85" s="151"/>
      <c r="I85" s="151"/>
      <c r="J85" s="158"/>
      <c r="K85" s="158"/>
      <c r="L85" s="106" t="str">
        <f t="shared" si="55"/>
        <v/>
      </c>
      <c r="M85" s="158" t="s">
        <v>123</v>
      </c>
      <c r="N85" s="158">
        <v>1</v>
      </c>
      <c r="O85" s="106" t="str">
        <f t="shared" si="56"/>
        <v>公斤</v>
      </c>
      <c r="P85" s="158" t="s">
        <v>119</v>
      </c>
      <c r="Q85" s="163">
        <v>0.05</v>
      </c>
      <c r="R85" s="106" t="str">
        <f t="shared" si="57"/>
        <v>公斤</v>
      </c>
      <c r="S85" s="116"/>
      <c r="T85" s="116"/>
      <c r="U85" s="106" t="str">
        <f t="shared" si="58"/>
        <v/>
      </c>
      <c r="V85" s="217" t="s">
        <v>292</v>
      </c>
      <c r="W85" s="217">
        <v>1</v>
      </c>
      <c r="X85" s="106" t="str">
        <f t="shared" si="59"/>
        <v>公斤</v>
      </c>
      <c r="Y85" s="70"/>
      <c r="Z85" s="158"/>
      <c r="AA85" s="157"/>
      <c r="AB85" s="125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62"/>
      <c r="AR85" s="62"/>
      <c r="AS85" s="62"/>
      <c r="AT85" s="62"/>
      <c r="AU85" s="62"/>
      <c r="AV85" s="62"/>
      <c r="AW85" s="62"/>
    </row>
    <row r="86" spans="1:49" ht="16.5">
      <c r="A86" s="149"/>
      <c r="B86" s="150"/>
      <c r="C86" s="151"/>
      <c r="D86" s="151"/>
      <c r="E86" s="151"/>
      <c r="F86" s="151"/>
      <c r="G86" s="151"/>
      <c r="H86" s="151"/>
      <c r="I86" s="151"/>
      <c r="J86" s="158"/>
      <c r="K86" s="158"/>
      <c r="L86" s="106" t="str">
        <f t="shared" si="55"/>
        <v/>
      </c>
      <c r="M86" s="158" t="s">
        <v>206</v>
      </c>
      <c r="N86" s="158"/>
      <c r="O86" s="106" t="str">
        <f t="shared" si="56"/>
        <v/>
      </c>
      <c r="P86" s="158"/>
      <c r="Q86" s="163"/>
      <c r="R86" s="106" t="str">
        <f t="shared" si="57"/>
        <v/>
      </c>
      <c r="S86" s="116"/>
      <c r="T86" s="116"/>
      <c r="U86" s="106" t="str">
        <f t="shared" si="58"/>
        <v/>
      </c>
      <c r="V86" s="158"/>
      <c r="W86" s="158"/>
      <c r="X86" s="106" t="str">
        <f t="shared" si="59"/>
        <v/>
      </c>
      <c r="Y86" s="70"/>
      <c r="Z86" s="158"/>
      <c r="AA86" s="157"/>
      <c r="AB86" s="125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62"/>
      <c r="AR86" s="62"/>
      <c r="AS86" s="62"/>
      <c r="AT86" s="62"/>
      <c r="AU86" s="62"/>
      <c r="AV86" s="62"/>
      <c r="AW86" s="62"/>
    </row>
    <row r="87" spans="1:49" ht="16.5">
      <c r="A87" s="149"/>
      <c r="B87" s="150"/>
      <c r="C87" s="151"/>
      <c r="D87" s="151"/>
      <c r="E87" s="151"/>
      <c r="F87" s="151"/>
      <c r="G87" s="151"/>
      <c r="H87" s="151"/>
      <c r="I87" s="151"/>
      <c r="J87" s="158"/>
      <c r="K87" s="158"/>
      <c r="L87" s="106" t="str">
        <f t="shared" si="55"/>
        <v/>
      </c>
      <c r="M87" s="158"/>
      <c r="N87" s="158"/>
      <c r="O87" s="106" t="str">
        <f t="shared" si="56"/>
        <v/>
      </c>
      <c r="P87" s="158"/>
      <c r="Q87" s="158"/>
      <c r="R87" s="106" t="str">
        <f t="shared" si="57"/>
        <v/>
      </c>
      <c r="S87" s="116"/>
      <c r="T87" s="116"/>
      <c r="U87" s="106" t="str">
        <f t="shared" si="58"/>
        <v/>
      </c>
      <c r="V87" s="158"/>
      <c r="W87" s="158"/>
      <c r="X87" s="106" t="str">
        <f t="shared" si="59"/>
        <v/>
      </c>
      <c r="Y87" s="70"/>
      <c r="Z87" s="158"/>
      <c r="AA87" s="157"/>
      <c r="AB87" s="125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62"/>
      <c r="AR87" s="62"/>
      <c r="AS87" s="62"/>
      <c r="AT87" s="62"/>
      <c r="AU87" s="62"/>
      <c r="AV87" s="62"/>
      <c r="AW87" s="62"/>
    </row>
    <row r="88" spans="1:49" ht="17.25" thickBot="1">
      <c r="A88" s="153"/>
      <c r="B88" s="154"/>
      <c r="C88" s="155"/>
      <c r="D88" s="155"/>
      <c r="E88" s="155"/>
      <c r="F88" s="155"/>
      <c r="G88" s="155"/>
      <c r="H88" s="155"/>
      <c r="I88" s="155"/>
      <c r="J88" s="198"/>
      <c r="K88" s="198"/>
      <c r="L88" s="106" t="str">
        <f t="shared" si="55"/>
        <v/>
      </c>
      <c r="M88" s="198"/>
      <c r="N88" s="198"/>
      <c r="O88" s="106" t="str">
        <f t="shared" si="56"/>
        <v/>
      </c>
      <c r="P88" s="198"/>
      <c r="Q88" s="198"/>
      <c r="R88" s="106" t="str">
        <f t="shared" si="57"/>
        <v/>
      </c>
      <c r="S88" s="123"/>
      <c r="T88" s="123"/>
      <c r="U88" s="106" t="str">
        <f t="shared" si="58"/>
        <v/>
      </c>
      <c r="V88" s="198"/>
      <c r="W88" s="198"/>
      <c r="X88" s="106" t="str">
        <f t="shared" si="59"/>
        <v/>
      </c>
      <c r="Y88" s="90"/>
      <c r="Z88" s="162"/>
      <c r="AA88" s="157"/>
      <c r="AB88" s="126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62"/>
      <c r="AR88" s="62"/>
      <c r="AS88" s="62"/>
      <c r="AT88" s="62"/>
      <c r="AU88" s="62"/>
      <c r="AV88" s="62"/>
      <c r="AW88" s="62"/>
    </row>
    <row r="89" spans="1:49" ht="16.5">
      <c r="A89" s="147" t="s">
        <v>321</v>
      </c>
      <c r="B89" s="148" t="s">
        <v>107</v>
      </c>
      <c r="C89" s="143">
        <v>5.2</v>
      </c>
      <c r="D89" s="143">
        <v>1.8</v>
      </c>
      <c r="E89" s="143">
        <v>1.6</v>
      </c>
      <c r="F89" s="143">
        <v>0</v>
      </c>
      <c r="G89" s="143">
        <v>0</v>
      </c>
      <c r="H89" s="143">
        <v>2.1</v>
      </c>
      <c r="I89" s="143">
        <v>642.4</v>
      </c>
      <c r="J89" s="195" t="s">
        <v>143</v>
      </c>
      <c r="K89" s="196"/>
      <c r="L89" s="103"/>
      <c r="M89" s="197" t="s">
        <v>145</v>
      </c>
      <c r="N89" s="194"/>
      <c r="O89" s="103"/>
      <c r="P89" s="197" t="s">
        <v>248</v>
      </c>
      <c r="Q89" s="220"/>
      <c r="R89" s="103"/>
      <c r="S89" s="113" t="s">
        <v>115</v>
      </c>
      <c r="T89" s="113"/>
      <c r="U89" s="88"/>
      <c r="V89" s="195" t="s">
        <v>293</v>
      </c>
      <c r="W89" s="207"/>
      <c r="X89" s="104"/>
      <c r="Y89" s="107" t="s">
        <v>111</v>
      </c>
      <c r="Z89" s="173" t="s">
        <v>149</v>
      </c>
      <c r="AA89" s="158"/>
      <c r="AB89" s="132" t="str">
        <f>A89</f>
        <v>H5</v>
      </c>
      <c r="AC89" s="61" t="str">
        <f>J89</f>
        <v>紫米飯</v>
      </c>
      <c r="AD89" s="61" t="str">
        <f>J90&amp;" "&amp;J91&amp;" "&amp;J92&amp;" "&amp;J93&amp;" "&amp;J94&amp;" "&amp;J95</f>
        <v xml:space="preserve">米 黑糯米    </v>
      </c>
      <c r="AE89" s="61" t="str">
        <f>M89</f>
        <v>香雞排</v>
      </c>
      <c r="AF89" s="61" t="str">
        <f>M90&amp;" "&amp;M91&amp;" "&amp;M92&amp;" "&amp;M93&amp;" "&amp;M94&amp;" "&amp;M95</f>
        <v xml:space="preserve">香酥雞排     </v>
      </c>
      <c r="AG89" s="61" t="str">
        <f>P89</f>
        <v>蒜香季豆</v>
      </c>
      <c r="AH89" s="61" t="str">
        <f>P90&amp;" "&amp;P91&amp;" "&amp;P92&amp;" "&amp;P93&amp;" "&amp;P94&amp;" "&amp;P95</f>
        <v xml:space="preserve">冷凍菜豆(莢) 胡蘿蔔 大蒜 豬後腿肉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牛蒡湯</v>
      </c>
      <c r="AN89" s="61" t="str">
        <f>V90&amp;" "&amp;V91&amp;" "&amp;V92&amp;" "&amp;V93&amp;" "&amp;V94&amp;" "&amp;V95</f>
        <v xml:space="preserve">牛蒡 枸杞 薑 大骨  </v>
      </c>
      <c r="AO89" s="89" t="str">
        <f>Y89</f>
        <v>點心</v>
      </c>
      <c r="AP89" s="89" t="str">
        <f>Z89</f>
        <v>有機豆奶</v>
      </c>
      <c r="AQ89" s="105">
        <f>C89</f>
        <v>5.2</v>
      </c>
      <c r="AR89" s="105">
        <f>H89</f>
        <v>2.1</v>
      </c>
      <c r="AS89" s="105">
        <f>E89</f>
        <v>1.6</v>
      </c>
      <c r="AT89" s="105">
        <f>D89</f>
        <v>1.8</v>
      </c>
      <c r="AU89" s="105">
        <f>F89</f>
        <v>0</v>
      </c>
      <c r="AV89" s="105">
        <f>G89</f>
        <v>0</v>
      </c>
      <c r="AW89" s="105">
        <f>I89</f>
        <v>642.4</v>
      </c>
    </row>
    <row r="90" spans="1:49" ht="16.5">
      <c r="A90" s="149"/>
      <c r="B90" s="150"/>
      <c r="C90" s="151"/>
      <c r="D90" s="151"/>
      <c r="E90" s="151"/>
      <c r="F90" s="151"/>
      <c r="G90" s="151"/>
      <c r="H90" s="151"/>
      <c r="I90" s="151"/>
      <c r="J90" s="158" t="s">
        <v>116</v>
      </c>
      <c r="K90" s="158">
        <v>10</v>
      </c>
      <c r="L90" s="106" t="str">
        <f t="shared" ref="L90:L95" si="60">IF(K90,"公斤","")</f>
        <v>公斤</v>
      </c>
      <c r="M90" s="158" t="s">
        <v>146</v>
      </c>
      <c r="N90" s="158">
        <v>6</v>
      </c>
      <c r="O90" s="106" t="str">
        <f t="shared" ref="O90:O95" si="61">IF(N90,"公斤","")</f>
        <v>公斤</v>
      </c>
      <c r="P90" s="158" t="s">
        <v>211</v>
      </c>
      <c r="Q90" s="158">
        <v>5</v>
      </c>
      <c r="R90" s="106" t="str">
        <f t="shared" ref="R90:R95" si="62">IF(Q90,"公斤","")</f>
        <v>公斤</v>
      </c>
      <c r="S90" s="116" t="s">
        <v>115</v>
      </c>
      <c r="T90" s="116">
        <v>7</v>
      </c>
      <c r="U90" s="106" t="str">
        <f t="shared" ref="U90:U95" si="63">IF(T90,"公斤","")</f>
        <v>公斤</v>
      </c>
      <c r="V90" s="158" t="s">
        <v>294</v>
      </c>
      <c r="W90" s="158">
        <v>3</v>
      </c>
      <c r="X90" s="106" t="str">
        <f t="shared" ref="X90:X95" si="64">IF(W90,"公斤","")</f>
        <v>公斤</v>
      </c>
      <c r="Y90" s="70" t="s">
        <v>111</v>
      </c>
      <c r="Z90" s="171" t="s">
        <v>149</v>
      </c>
      <c r="AA90" s="158"/>
      <c r="AB90" s="125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62"/>
      <c r="AR90" s="62"/>
      <c r="AS90" s="62"/>
      <c r="AT90" s="62"/>
      <c r="AU90" s="62"/>
      <c r="AV90" s="62"/>
      <c r="AW90" s="62"/>
    </row>
    <row r="91" spans="1:49" ht="16.5">
      <c r="A91" s="149"/>
      <c r="B91" s="150"/>
      <c r="C91" s="151"/>
      <c r="D91" s="151"/>
      <c r="E91" s="151"/>
      <c r="F91" s="151"/>
      <c r="G91" s="151"/>
      <c r="H91" s="152"/>
      <c r="I91" s="151"/>
      <c r="J91" s="158" t="s">
        <v>165</v>
      </c>
      <c r="K91" s="158">
        <v>0.4</v>
      </c>
      <c r="L91" s="106" t="str">
        <f t="shared" si="60"/>
        <v>公斤</v>
      </c>
      <c r="M91" s="158"/>
      <c r="N91" s="158"/>
      <c r="O91" s="106" t="str">
        <f t="shared" si="61"/>
        <v/>
      </c>
      <c r="P91" s="158" t="s">
        <v>123</v>
      </c>
      <c r="Q91" s="158">
        <v>0.5</v>
      </c>
      <c r="R91" s="106" t="str">
        <f t="shared" si="62"/>
        <v>公斤</v>
      </c>
      <c r="S91" s="116" t="s">
        <v>114</v>
      </c>
      <c r="T91" s="124">
        <v>0.05</v>
      </c>
      <c r="U91" s="106" t="str">
        <f t="shared" si="63"/>
        <v>公斤</v>
      </c>
      <c r="V91" s="158" t="s">
        <v>133</v>
      </c>
      <c r="W91" s="158">
        <v>0.05</v>
      </c>
      <c r="X91" s="106" t="str">
        <f t="shared" si="64"/>
        <v>公斤</v>
      </c>
      <c r="Y91" s="70"/>
      <c r="Z91" s="171"/>
      <c r="AA91" s="158"/>
      <c r="AB91" s="125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62"/>
      <c r="AR91" s="62"/>
      <c r="AS91" s="62"/>
      <c r="AT91" s="62"/>
      <c r="AU91" s="62"/>
      <c r="AV91" s="62"/>
      <c r="AW91" s="62"/>
    </row>
    <row r="92" spans="1:49" ht="16.5">
      <c r="A92" s="149"/>
      <c r="B92" s="150"/>
      <c r="C92" s="151"/>
      <c r="D92" s="151"/>
      <c r="E92" s="151"/>
      <c r="F92" s="151"/>
      <c r="G92" s="151"/>
      <c r="H92" s="151"/>
      <c r="I92" s="151"/>
      <c r="J92" s="158"/>
      <c r="K92" s="158"/>
      <c r="L92" s="106" t="str">
        <f t="shared" si="60"/>
        <v/>
      </c>
      <c r="M92" s="158"/>
      <c r="N92" s="158"/>
      <c r="O92" s="106" t="str">
        <f t="shared" si="61"/>
        <v/>
      </c>
      <c r="P92" s="158" t="s">
        <v>119</v>
      </c>
      <c r="Q92" s="163">
        <v>0.05</v>
      </c>
      <c r="R92" s="106" t="str">
        <f t="shared" si="62"/>
        <v>公斤</v>
      </c>
      <c r="S92" s="116"/>
      <c r="T92" s="116"/>
      <c r="U92" s="106" t="str">
        <f t="shared" si="63"/>
        <v/>
      </c>
      <c r="V92" s="158" t="s">
        <v>131</v>
      </c>
      <c r="W92" s="158">
        <v>0.1</v>
      </c>
      <c r="X92" s="106" t="str">
        <f t="shared" si="64"/>
        <v>公斤</v>
      </c>
      <c r="Y92" s="70"/>
      <c r="Z92" s="171"/>
      <c r="AA92" s="158"/>
      <c r="AB92" s="125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62"/>
      <c r="AR92" s="62"/>
      <c r="AS92" s="62"/>
      <c r="AT92" s="62"/>
      <c r="AU92" s="62"/>
      <c r="AV92" s="62"/>
      <c r="AW92" s="62"/>
    </row>
    <row r="93" spans="1:49" ht="16.5">
      <c r="A93" s="149"/>
      <c r="B93" s="150"/>
      <c r="C93" s="151"/>
      <c r="D93" s="151"/>
      <c r="E93" s="151"/>
      <c r="F93" s="151"/>
      <c r="G93" s="151"/>
      <c r="H93" s="151"/>
      <c r="I93" s="151"/>
      <c r="J93" s="158"/>
      <c r="K93" s="158"/>
      <c r="L93" s="106" t="str">
        <f t="shared" si="60"/>
        <v/>
      </c>
      <c r="M93" s="158"/>
      <c r="N93" s="158"/>
      <c r="O93" s="106" t="str">
        <f t="shared" si="61"/>
        <v/>
      </c>
      <c r="P93" s="158" t="s">
        <v>118</v>
      </c>
      <c r="Q93" s="158">
        <v>1</v>
      </c>
      <c r="R93" s="106" t="str">
        <f t="shared" si="62"/>
        <v>公斤</v>
      </c>
      <c r="S93" s="116"/>
      <c r="T93" s="116"/>
      <c r="U93" s="106" t="str">
        <f t="shared" si="63"/>
        <v/>
      </c>
      <c r="V93" s="158" t="s">
        <v>276</v>
      </c>
      <c r="W93" s="158">
        <v>1</v>
      </c>
      <c r="X93" s="106" t="str">
        <f t="shared" si="64"/>
        <v>公斤</v>
      </c>
      <c r="Y93" s="70"/>
      <c r="Z93" s="171"/>
      <c r="AA93" s="158"/>
      <c r="AB93" s="125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62"/>
      <c r="AR93" s="62"/>
      <c r="AS93" s="62"/>
      <c r="AT93" s="62"/>
      <c r="AU93" s="62"/>
      <c r="AV93" s="62"/>
      <c r="AW93" s="62"/>
    </row>
    <row r="94" spans="1:49" ht="16.5">
      <c r="A94" s="149"/>
      <c r="B94" s="150"/>
      <c r="C94" s="151"/>
      <c r="D94" s="151"/>
      <c r="E94" s="151"/>
      <c r="F94" s="151"/>
      <c r="G94" s="151"/>
      <c r="H94" s="151"/>
      <c r="I94" s="151"/>
      <c r="J94" s="158"/>
      <c r="K94" s="158"/>
      <c r="L94" s="106" t="str">
        <f t="shared" si="60"/>
        <v/>
      </c>
      <c r="M94" s="158"/>
      <c r="N94" s="158"/>
      <c r="O94" s="106" t="str">
        <f t="shared" si="61"/>
        <v/>
      </c>
      <c r="P94" s="158"/>
      <c r="Q94" s="158"/>
      <c r="R94" s="106" t="str">
        <f t="shared" si="62"/>
        <v/>
      </c>
      <c r="S94" s="116"/>
      <c r="T94" s="116"/>
      <c r="U94" s="106" t="str">
        <f t="shared" si="63"/>
        <v/>
      </c>
      <c r="V94" s="158"/>
      <c r="W94" s="158"/>
      <c r="X94" s="106" t="str">
        <f t="shared" si="64"/>
        <v/>
      </c>
      <c r="Y94" s="70"/>
      <c r="Z94" s="171"/>
      <c r="AA94" s="158"/>
      <c r="AB94" s="125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62"/>
      <c r="AR94" s="62"/>
      <c r="AS94" s="62"/>
      <c r="AT94" s="62"/>
      <c r="AU94" s="62"/>
      <c r="AV94" s="62"/>
      <c r="AW94" s="62"/>
    </row>
    <row r="95" spans="1:49" ht="17.25" thickBot="1">
      <c r="A95" s="153"/>
      <c r="B95" s="154"/>
      <c r="C95" s="155"/>
      <c r="D95" s="155"/>
      <c r="E95" s="155"/>
      <c r="F95" s="155"/>
      <c r="G95" s="155"/>
      <c r="H95" s="155"/>
      <c r="I95" s="155"/>
      <c r="J95" s="159"/>
      <c r="K95" s="159"/>
      <c r="L95" s="106" t="str">
        <f t="shared" si="60"/>
        <v/>
      </c>
      <c r="M95" s="159"/>
      <c r="N95" s="159"/>
      <c r="O95" s="106" t="str">
        <f t="shared" si="61"/>
        <v/>
      </c>
      <c r="P95" s="159"/>
      <c r="Q95" s="159"/>
      <c r="R95" s="106" t="str">
        <f t="shared" si="62"/>
        <v/>
      </c>
      <c r="S95" s="123"/>
      <c r="T95" s="123"/>
      <c r="U95" s="106" t="str">
        <f t="shared" si="63"/>
        <v/>
      </c>
      <c r="V95" s="159"/>
      <c r="W95" s="159"/>
      <c r="X95" s="106" t="str">
        <f t="shared" si="64"/>
        <v/>
      </c>
      <c r="Y95" s="90"/>
      <c r="Z95" s="174"/>
      <c r="AA95" s="162"/>
      <c r="AB95" s="126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62"/>
      <c r="AR95" s="62"/>
      <c r="AS95" s="62"/>
      <c r="AT95" s="62"/>
      <c r="AU95" s="62"/>
      <c r="AV95" s="62"/>
      <c r="AW95" s="62"/>
    </row>
    <row r="96" spans="1:49" ht="16.5">
      <c r="A96" s="147" t="s">
        <v>322</v>
      </c>
      <c r="B96" s="148" t="s">
        <v>107</v>
      </c>
      <c r="C96" s="143">
        <v>5</v>
      </c>
      <c r="D96" s="143">
        <v>2.1</v>
      </c>
      <c r="E96" s="143">
        <v>1.8</v>
      </c>
      <c r="F96" s="143">
        <v>0</v>
      </c>
      <c r="G96" s="143">
        <v>0</v>
      </c>
      <c r="H96" s="143">
        <v>2.4</v>
      </c>
      <c r="I96" s="143">
        <v>670.5</v>
      </c>
      <c r="J96" s="195" t="s">
        <v>117</v>
      </c>
      <c r="K96" s="196"/>
      <c r="L96" s="103"/>
      <c r="M96" s="195" t="s">
        <v>207</v>
      </c>
      <c r="N96" s="196"/>
      <c r="O96" s="103"/>
      <c r="P96" s="156" t="s">
        <v>249</v>
      </c>
      <c r="Q96" s="209"/>
      <c r="R96" s="103"/>
      <c r="S96" s="118" t="s">
        <v>115</v>
      </c>
      <c r="T96" s="118"/>
      <c r="U96" s="88"/>
      <c r="V96" s="195" t="s">
        <v>295</v>
      </c>
      <c r="W96" s="207"/>
      <c r="X96" s="104"/>
      <c r="Y96" s="107" t="s">
        <v>111</v>
      </c>
      <c r="Z96" s="160"/>
      <c r="AA96" s="220"/>
      <c r="AB96" s="132" t="str">
        <f>A96</f>
        <v>I1</v>
      </c>
      <c r="AC96" s="61" t="str">
        <f>J96</f>
        <v>白米飯</v>
      </c>
      <c r="AD96" s="61" t="str">
        <f>J97&amp;" "&amp;J98&amp;" "&amp;J99&amp;" "&amp;J100&amp;" "&amp;J101&amp;" "&amp;J102</f>
        <v xml:space="preserve">米     </v>
      </c>
      <c r="AE96" s="61" t="str">
        <f>M96</f>
        <v>三杯雞</v>
      </c>
      <c r="AF96" s="61" t="str">
        <f>M97&amp;" "&amp;M98&amp;" "&amp;M99&amp;" "&amp;M100&amp;" "&amp;M101&amp;" "&amp;M102</f>
        <v xml:space="preserve">肉雞 洋蔥 胡蘿蔔 九層塔 大蒜 </v>
      </c>
      <c r="AG96" s="61" t="str">
        <f>P96</f>
        <v>堅果花椰</v>
      </c>
      <c r="AH96" s="61" t="str">
        <f>P97&amp;" "&amp;P98&amp;" "&amp;P99&amp;" "&amp;P100&amp;" "&amp;P101&amp;" "&amp;P102</f>
        <v xml:space="preserve">冷凍花椰菜 胡蘿蔔 大蒜 腰果 豬後腿肉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針菇蔬湯</v>
      </c>
      <c r="AN96" s="61" t="str">
        <f>V97&amp;" "&amp;V98&amp;" "&amp;V99&amp;" "&amp;V100&amp;" "&amp;V101&amp;" "&amp;V102</f>
        <v xml:space="preserve">金針菇 時蔬 薑 大骨  </v>
      </c>
      <c r="AO96" s="89" t="str">
        <f>Y96</f>
        <v>點心</v>
      </c>
      <c r="AP96" s="89">
        <f>Z96</f>
        <v>0</v>
      </c>
      <c r="AQ96" s="105">
        <f>C96</f>
        <v>5</v>
      </c>
      <c r="AR96" s="105">
        <f>H96</f>
        <v>2.4</v>
      </c>
      <c r="AS96" s="105">
        <f>E96</f>
        <v>1.8</v>
      </c>
      <c r="AT96" s="105">
        <f>D96</f>
        <v>2.1</v>
      </c>
      <c r="AU96" s="105">
        <f>F96</f>
        <v>0</v>
      </c>
      <c r="AV96" s="105">
        <f>G96</f>
        <v>0</v>
      </c>
      <c r="AW96" s="105">
        <f>I96</f>
        <v>670.5</v>
      </c>
    </row>
    <row r="97" spans="1:49" ht="16.5">
      <c r="A97" s="149"/>
      <c r="B97" s="150"/>
      <c r="C97" s="151"/>
      <c r="D97" s="151"/>
      <c r="E97" s="151"/>
      <c r="F97" s="151"/>
      <c r="G97" s="151"/>
      <c r="H97" s="151"/>
      <c r="I97" s="151"/>
      <c r="J97" s="158" t="s">
        <v>116</v>
      </c>
      <c r="K97" s="158">
        <v>10</v>
      </c>
      <c r="L97" s="106" t="str">
        <f t="shared" ref="L97:L102" si="65">IF(K97,"公斤","")</f>
        <v>公斤</v>
      </c>
      <c r="M97" s="158" t="s">
        <v>122</v>
      </c>
      <c r="N97" s="158">
        <v>9</v>
      </c>
      <c r="O97" s="106" t="str">
        <f t="shared" ref="O97:O102" si="66">IF(N97,"公斤","")</f>
        <v>公斤</v>
      </c>
      <c r="P97" s="158" t="s">
        <v>239</v>
      </c>
      <c r="Q97" s="158">
        <v>6.5</v>
      </c>
      <c r="R97" s="106" t="str">
        <f t="shared" ref="R97:R102" si="67">IF(Q97,"公斤","")</f>
        <v>公斤</v>
      </c>
      <c r="S97" s="116" t="s">
        <v>115</v>
      </c>
      <c r="T97" s="116">
        <v>7</v>
      </c>
      <c r="U97" s="106" t="str">
        <f t="shared" ref="U97:U102" si="68">IF(T97,"公斤","")</f>
        <v>公斤</v>
      </c>
      <c r="V97" s="158" t="s">
        <v>244</v>
      </c>
      <c r="W97" s="158">
        <v>1</v>
      </c>
      <c r="X97" s="106" t="str">
        <f t="shared" ref="X97:X102" si="69">IF(W97,"公斤","")</f>
        <v>公斤</v>
      </c>
      <c r="Y97" s="70" t="s">
        <v>111</v>
      </c>
      <c r="Z97" s="158"/>
      <c r="AA97" s="157"/>
      <c r="AB97" s="125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62"/>
      <c r="AR97" s="62"/>
      <c r="AS97" s="62"/>
      <c r="AT97" s="62"/>
      <c r="AU97" s="62"/>
      <c r="AV97" s="62"/>
      <c r="AW97" s="62"/>
    </row>
    <row r="98" spans="1:49" ht="16.5">
      <c r="A98" s="149"/>
      <c r="B98" s="150"/>
      <c r="C98" s="151"/>
      <c r="D98" s="151"/>
      <c r="E98" s="151"/>
      <c r="F98" s="151"/>
      <c r="G98" s="151"/>
      <c r="H98" s="152"/>
      <c r="I98" s="151"/>
      <c r="J98" s="158"/>
      <c r="K98" s="158"/>
      <c r="L98" s="106" t="str">
        <f t="shared" si="65"/>
        <v/>
      </c>
      <c r="M98" s="158" t="s">
        <v>179</v>
      </c>
      <c r="N98" s="158">
        <v>3</v>
      </c>
      <c r="O98" s="106" t="str">
        <f t="shared" si="66"/>
        <v>公斤</v>
      </c>
      <c r="P98" s="158" t="s">
        <v>123</v>
      </c>
      <c r="Q98" s="158">
        <v>1</v>
      </c>
      <c r="R98" s="106" t="str">
        <f t="shared" si="67"/>
        <v>公斤</v>
      </c>
      <c r="S98" s="116" t="s">
        <v>114</v>
      </c>
      <c r="T98" s="124">
        <v>0.05</v>
      </c>
      <c r="U98" s="106" t="str">
        <f t="shared" si="68"/>
        <v>公斤</v>
      </c>
      <c r="V98" s="158" t="s">
        <v>1</v>
      </c>
      <c r="W98" s="158">
        <v>2</v>
      </c>
      <c r="X98" s="106" t="str">
        <f t="shared" si="69"/>
        <v>公斤</v>
      </c>
      <c r="Y98" s="70"/>
      <c r="Z98" s="158"/>
      <c r="AA98" s="157"/>
      <c r="AB98" s="125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62"/>
      <c r="AR98" s="62"/>
      <c r="AS98" s="62"/>
      <c r="AT98" s="62"/>
      <c r="AU98" s="62"/>
      <c r="AV98" s="62"/>
      <c r="AW98" s="62"/>
    </row>
    <row r="99" spans="1:49" ht="16.5">
      <c r="A99" s="149"/>
      <c r="B99" s="150"/>
      <c r="C99" s="151"/>
      <c r="D99" s="151"/>
      <c r="E99" s="151"/>
      <c r="F99" s="151"/>
      <c r="G99" s="151"/>
      <c r="H99" s="151"/>
      <c r="I99" s="151"/>
      <c r="J99" s="158"/>
      <c r="K99" s="158"/>
      <c r="L99" s="106" t="str">
        <f t="shared" si="65"/>
        <v/>
      </c>
      <c r="M99" s="158" t="s">
        <v>123</v>
      </c>
      <c r="N99" s="158">
        <v>0.5</v>
      </c>
      <c r="O99" s="106" t="str">
        <f t="shared" si="66"/>
        <v>公斤</v>
      </c>
      <c r="P99" s="158" t="s">
        <v>119</v>
      </c>
      <c r="Q99" s="163">
        <v>0.05</v>
      </c>
      <c r="R99" s="106" t="str">
        <f t="shared" si="67"/>
        <v>公斤</v>
      </c>
      <c r="S99" s="116"/>
      <c r="T99" s="116"/>
      <c r="U99" s="106" t="str">
        <f t="shared" si="68"/>
        <v/>
      </c>
      <c r="V99" s="158" t="s">
        <v>131</v>
      </c>
      <c r="W99" s="158">
        <v>0.1</v>
      </c>
      <c r="X99" s="106" t="str">
        <f t="shared" si="69"/>
        <v>公斤</v>
      </c>
      <c r="Y99" s="70"/>
      <c r="Z99" s="158"/>
      <c r="AA99" s="157"/>
      <c r="AB99" s="125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62"/>
      <c r="AR99" s="62"/>
      <c r="AS99" s="62"/>
      <c r="AT99" s="62"/>
      <c r="AU99" s="62"/>
      <c r="AV99" s="62"/>
      <c r="AW99" s="62"/>
    </row>
    <row r="100" spans="1:49" ht="16.5">
      <c r="A100" s="149"/>
      <c r="B100" s="150"/>
      <c r="C100" s="151"/>
      <c r="D100" s="151"/>
      <c r="E100" s="151"/>
      <c r="F100" s="151"/>
      <c r="G100" s="151"/>
      <c r="H100" s="151"/>
      <c r="I100" s="151"/>
      <c r="J100" s="158"/>
      <c r="K100" s="158"/>
      <c r="L100" s="106" t="str">
        <f t="shared" si="65"/>
        <v/>
      </c>
      <c r="M100" s="158" t="s">
        <v>176</v>
      </c>
      <c r="N100" s="158">
        <v>0.1</v>
      </c>
      <c r="O100" s="106" t="str">
        <f t="shared" si="66"/>
        <v>公斤</v>
      </c>
      <c r="P100" s="158" t="s">
        <v>250</v>
      </c>
      <c r="Q100" s="158">
        <v>0.2</v>
      </c>
      <c r="R100" s="106" t="str">
        <f t="shared" si="67"/>
        <v>公斤</v>
      </c>
      <c r="S100" s="116"/>
      <c r="T100" s="116"/>
      <c r="U100" s="106" t="str">
        <f t="shared" si="68"/>
        <v/>
      </c>
      <c r="V100" s="158" t="s">
        <v>276</v>
      </c>
      <c r="W100" s="158">
        <v>1</v>
      </c>
      <c r="X100" s="106" t="str">
        <f t="shared" si="69"/>
        <v>公斤</v>
      </c>
      <c r="Y100" s="70"/>
      <c r="Z100" s="158"/>
      <c r="AA100" s="157"/>
      <c r="AB100" s="125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62"/>
      <c r="AR100" s="62"/>
      <c r="AS100" s="62"/>
      <c r="AT100" s="62"/>
      <c r="AU100" s="62"/>
      <c r="AV100" s="62"/>
      <c r="AW100" s="62"/>
    </row>
    <row r="101" spans="1:49" ht="16.5">
      <c r="A101" s="149"/>
      <c r="B101" s="150"/>
      <c r="C101" s="151"/>
      <c r="D101" s="151"/>
      <c r="E101" s="151"/>
      <c r="F101" s="151"/>
      <c r="G101" s="151"/>
      <c r="H101" s="151"/>
      <c r="I101" s="151"/>
      <c r="J101" s="158"/>
      <c r="K101" s="158"/>
      <c r="L101" s="106" t="str">
        <f t="shared" si="65"/>
        <v/>
      </c>
      <c r="M101" s="158" t="s">
        <v>119</v>
      </c>
      <c r="N101" s="163">
        <v>0.05</v>
      </c>
      <c r="O101" s="106" t="str">
        <f t="shared" si="66"/>
        <v>公斤</v>
      </c>
      <c r="P101" s="158" t="s">
        <v>118</v>
      </c>
      <c r="Q101" s="158">
        <v>1.2</v>
      </c>
      <c r="R101" s="106" t="str">
        <f t="shared" si="67"/>
        <v>公斤</v>
      </c>
      <c r="S101" s="116"/>
      <c r="T101" s="116"/>
      <c r="U101" s="106" t="str">
        <f t="shared" si="68"/>
        <v/>
      </c>
      <c r="V101" s="158"/>
      <c r="W101" s="158"/>
      <c r="X101" s="106" t="str">
        <f t="shared" si="69"/>
        <v/>
      </c>
      <c r="Y101" s="70"/>
      <c r="Z101" s="158"/>
      <c r="AA101" s="157"/>
      <c r="AB101" s="125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53"/>
      <c r="B102" s="154"/>
      <c r="C102" s="155"/>
      <c r="D102" s="155"/>
      <c r="E102" s="155"/>
      <c r="F102" s="155"/>
      <c r="G102" s="155"/>
      <c r="H102" s="155"/>
      <c r="I102" s="155"/>
      <c r="J102" s="162"/>
      <c r="K102" s="162"/>
      <c r="L102" s="106" t="str">
        <f t="shared" si="65"/>
        <v/>
      </c>
      <c r="M102" s="162"/>
      <c r="N102" s="162"/>
      <c r="O102" s="106" t="str">
        <f t="shared" si="66"/>
        <v/>
      </c>
      <c r="P102" s="212"/>
      <c r="Q102" s="212"/>
      <c r="R102" s="106" t="str">
        <f t="shared" si="67"/>
        <v/>
      </c>
      <c r="S102" s="122"/>
      <c r="T102" s="122"/>
      <c r="U102" s="106" t="str">
        <f t="shared" si="68"/>
        <v/>
      </c>
      <c r="V102" s="162"/>
      <c r="W102" s="162"/>
      <c r="X102" s="106" t="str">
        <f t="shared" si="69"/>
        <v/>
      </c>
      <c r="Y102" s="90"/>
      <c r="Z102" s="162"/>
      <c r="AA102" s="221"/>
      <c r="AB102" s="126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62"/>
      <c r="AR102" s="62"/>
      <c r="AS102" s="62"/>
      <c r="AT102" s="62"/>
      <c r="AU102" s="62"/>
      <c r="AV102" s="62"/>
      <c r="AW102" s="62"/>
    </row>
    <row r="103" spans="1:49" ht="16.5">
      <c r="A103" s="147" t="s">
        <v>323</v>
      </c>
      <c r="B103" s="148" t="s">
        <v>107</v>
      </c>
      <c r="C103" s="143">
        <v>5</v>
      </c>
      <c r="D103" s="143">
        <v>2.2000000000000002</v>
      </c>
      <c r="E103" s="143">
        <v>1.7</v>
      </c>
      <c r="F103" s="143">
        <v>0</v>
      </c>
      <c r="G103" s="143">
        <v>0</v>
      </c>
      <c r="H103" s="143">
        <v>2.8</v>
      </c>
      <c r="I103" s="143">
        <v>705.6</v>
      </c>
      <c r="J103" s="156" t="s">
        <v>154</v>
      </c>
      <c r="K103" s="167"/>
      <c r="L103" s="103"/>
      <c r="M103" s="156" t="s">
        <v>208</v>
      </c>
      <c r="N103" s="167"/>
      <c r="O103" s="103"/>
      <c r="P103" s="156" t="s">
        <v>251</v>
      </c>
      <c r="Q103" s="209"/>
      <c r="R103" s="103"/>
      <c r="S103" s="113" t="s">
        <v>115</v>
      </c>
      <c r="T103" s="113"/>
      <c r="U103" s="88"/>
      <c r="V103" s="156" t="s">
        <v>296</v>
      </c>
      <c r="W103" s="209"/>
      <c r="X103" s="104"/>
      <c r="Y103" s="107" t="s">
        <v>111</v>
      </c>
      <c r="Z103" s="173"/>
      <c r="AA103" s="160"/>
      <c r="AB103" s="132" t="str">
        <f>A103</f>
        <v>I2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蘿蔔燒肉</v>
      </c>
      <c r="AF103" s="61" t="str">
        <f>M104&amp;" "&amp;M105&amp;" "&amp;M106&amp;" "&amp;M107&amp;" "&amp;M108&amp;" "&amp;M109</f>
        <v xml:space="preserve">豬後腿肉 白蘿蔔 胡蘿蔔 大蒜  </v>
      </c>
      <c r="AG103" s="61" t="str">
        <f>P103</f>
        <v>青椒干片</v>
      </c>
      <c r="AH103" s="61" t="str">
        <f>P104&amp;" "&amp;P105&amp;" "&amp;P106&amp;" "&amp;P107&amp;" "&amp;P108&amp;" "&amp;P109</f>
        <v xml:space="preserve">豆干 甜椒(青皮) 大蒜  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紫菜蛋花湯</v>
      </c>
      <c r="AN103" s="61" t="str">
        <f>V104&amp;" "&amp;V105&amp;" "&amp;V106&amp;" "&amp;V107&amp;" "&amp;V108&amp;" "&amp;V109</f>
        <v xml:space="preserve">紫菜 雞蛋 薑 大骨 青蔥 </v>
      </c>
      <c r="AO103" s="89" t="str">
        <f>Y103</f>
        <v>點心</v>
      </c>
      <c r="AP103" s="89">
        <f>Z103</f>
        <v>0</v>
      </c>
      <c r="AQ103" s="105">
        <f>C103</f>
        <v>5</v>
      </c>
      <c r="AR103" s="105">
        <f>H103</f>
        <v>2.8</v>
      </c>
      <c r="AS103" s="105">
        <f>E103</f>
        <v>1.7</v>
      </c>
      <c r="AT103" s="105">
        <f>D103</f>
        <v>2.2000000000000002</v>
      </c>
      <c r="AU103" s="105">
        <f>F103</f>
        <v>0</v>
      </c>
      <c r="AV103" s="105">
        <f>G103</f>
        <v>0</v>
      </c>
      <c r="AW103" s="105">
        <f>I103</f>
        <v>705.6</v>
      </c>
    </row>
    <row r="104" spans="1:49" ht="16.5">
      <c r="A104" s="149"/>
      <c r="B104" s="150"/>
      <c r="C104" s="151"/>
      <c r="D104" s="151"/>
      <c r="E104" s="151"/>
      <c r="F104" s="151"/>
      <c r="G104" s="151"/>
      <c r="H104" s="151"/>
      <c r="I104" s="151"/>
      <c r="J104" s="158" t="s">
        <v>116</v>
      </c>
      <c r="K104" s="158">
        <v>7</v>
      </c>
      <c r="L104" s="106" t="str">
        <f t="shared" ref="L104:L109" si="70">IF(K104,"公斤","")</f>
        <v>公斤</v>
      </c>
      <c r="M104" s="158" t="s">
        <v>118</v>
      </c>
      <c r="N104" s="158">
        <v>6.5</v>
      </c>
      <c r="O104" s="106" t="str">
        <f t="shared" ref="O104:O109" si="71">IF(N104,"公斤","")</f>
        <v>公斤</v>
      </c>
      <c r="P104" s="158" t="s">
        <v>130</v>
      </c>
      <c r="Q104" s="158">
        <v>3.5</v>
      </c>
      <c r="R104" s="106" t="str">
        <f t="shared" ref="R104:R109" si="72">IF(Q104,"公斤","")</f>
        <v>公斤</v>
      </c>
      <c r="S104" s="116" t="s">
        <v>115</v>
      </c>
      <c r="T104" s="116">
        <v>7</v>
      </c>
      <c r="U104" s="106" t="str">
        <f t="shared" ref="U104:U109" si="73">IF(T104,"公斤","")</f>
        <v>公斤</v>
      </c>
      <c r="V104" s="158" t="s">
        <v>297</v>
      </c>
      <c r="W104" s="158">
        <v>0.5</v>
      </c>
      <c r="X104" s="106" t="str">
        <f t="shared" ref="X104:X109" si="74">IF(W104,"公斤","")</f>
        <v>公斤</v>
      </c>
      <c r="Y104" s="70" t="s">
        <v>111</v>
      </c>
      <c r="Z104" s="171"/>
      <c r="AA104" s="158"/>
      <c r="AB104" s="125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62"/>
      <c r="AR104" s="62"/>
      <c r="AS104" s="62"/>
      <c r="AT104" s="62"/>
      <c r="AU104" s="62"/>
      <c r="AV104" s="62"/>
      <c r="AW104" s="62"/>
    </row>
    <row r="105" spans="1:49" ht="16.5">
      <c r="A105" s="149"/>
      <c r="B105" s="150"/>
      <c r="C105" s="151"/>
      <c r="D105" s="151"/>
      <c r="E105" s="151"/>
      <c r="F105" s="151"/>
      <c r="G105" s="151"/>
      <c r="H105" s="152"/>
      <c r="I105" s="151"/>
      <c r="J105" s="158" t="s">
        <v>155</v>
      </c>
      <c r="K105" s="158">
        <v>3</v>
      </c>
      <c r="L105" s="106" t="str">
        <f t="shared" si="70"/>
        <v>公斤</v>
      </c>
      <c r="M105" s="158" t="s">
        <v>124</v>
      </c>
      <c r="N105" s="158">
        <v>3.5</v>
      </c>
      <c r="O105" s="106" t="str">
        <f t="shared" si="71"/>
        <v>公斤</v>
      </c>
      <c r="P105" s="158" t="s">
        <v>252</v>
      </c>
      <c r="Q105" s="158">
        <v>1.5</v>
      </c>
      <c r="R105" s="106" t="str">
        <f t="shared" si="72"/>
        <v>公斤</v>
      </c>
      <c r="S105" s="116" t="s">
        <v>114</v>
      </c>
      <c r="T105" s="124">
        <v>0.05</v>
      </c>
      <c r="U105" s="106" t="str">
        <f t="shared" si="73"/>
        <v>公斤</v>
      </c>
      <c r="V105" s="158" t="s">
        <v>126</v>
      </c>
      <c r="W105" s="158">
        <v>0.6</v>
      </c>
      <c r="X105" s="106" t="str">
        <f t="shared" si="74"/>
        <v>公斤</v>
      </c>
      <c r="Y105" s="70"/>
      <c r="Z105" s="171"/>
      <c r="AA105" s="158"/>
      <c r="AB105" s="125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62"/>
      <c r="AR105" s="62"/>
      <c r="AS105" s="62"/>
      <c r="AT105" s="62"/>
      <c r="AU105" s="62"/>
      <c r="AV105" s="62"/>
      <c r="AW105" s="62"/>
    </row>
    <row r="106" spans="1:49" ht="16.5">
      <c r="A106" s="149"/>
      <c r="B106" s="150"/>
      <c r="C106" s="151"/>
      <c r="D106" s="151"/>
      <c r="E106" s="151"/>
      <c r="F106" s="151"/>
      <c r="G106" s="151"/>
      <c r="H106" s="151"/>
      <c r="I106" s="151"/>
      <c r="J106" s="158"/>
      <c r="K106" s="158"/>
      <c r="L106" s="106" t="str">
        <f t="shared" si="70"/>
        <v/>
      </c>
      <c r="M106" s="158" t="s">
        <v>123</v>
      </c>
      <c r="N106" s="158">
        <v>0.5</v>
      </c>
      <c r="O106" s="106" t="str">
        <f t="shared" si="71"/>
        <v>公斤</v>
      </c>
      <c r="P106" s="158" t="s">
        <v>119</v>
      </c>
      <c r="Q106" s="163">
        <v>0.05</v>
      </c>
      <c r="R106" s="106" t="str">
        <f t="shared" si="72"/>
        <v>公斤</v>
      </c>
      <c r="S106" s="116"/>
      <c r="T106" s="116"/>
      <c r="U106" s="106" t="str">
        <f t="shared" si="73"/>
        <v/>
      </c>
      <c r="V106" s="158" t="s">
        <v>131</v>
      </c>
      <c r="W106" s="158">
        <v>0.1</v>
      </c>
      <c r="X106" s="106" t="str">
        <f t="shared" si="74"/>
        <v>公斤</v>
      </c>
      <c r="Y106" s="70"/>
      <c r="Z106" s="171"/>
      <c r="AA106" s="158"/>
      <c r="AB106" s="125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62"/>
      <c r="AR106" s="62"/>
      <c r="AS106" s="62"/>
      <c r="AT106" s="62"/>
      <c r="AU106" s="62"/>
      <c r="AV106" s="62"/>
      <c r="AW106" s="62"/>
    </row>
    <row r="107" spans="1:49" ht="16.5">
      <c r="A107" s="149"/>
      <c r="B107" s="150"/>
      <c r="C107" s="151"/>
      <c r="D107" s="151"/>
      <c r="E107" s="151"/>
      <c r="F107" s="151"/>
      <c r="G107" s="151"/>
      <c r="H107" s="151"/>
      <c r="I107" s="151"/>
      <c r="J107" s="158"/>
      <c r="K107" s="158"/>
      <c r="L107" s="106" t="str">
        <f t="shared" si="70"/>
        <v/>
      </c>
      <c r="M107" s="158" t="s">
        <v>119</v>
      </c>
      <c r="N107" s="163">
        <v>0.05</v>
      </c>
      <c r="O107" s="106" t="str">
        <f t="shared" si="71"/>
        <v>公斤</v>
      </c>
      <c r="P107" s="164"/>
      <c r="Q107" s="164"/>
      <c r="R107" s="106" t="str">
        <f t="shared" si="72"/>
        <v/>
      </c>
      <c r="S107" s="116"/>
      <c r="T107" s="116"/>
      <c r="U107" s="106" t="str">
        <f t="shared" si="73"/>
        <v/>
      </c>
      <c r="V107" s="158" t="s">
        <v>276</v>
      </c>
      <c r="W107" s="158">
        <v>1</v>
      </c>
      <c r="X107" s="106" t="str">
        <f t="shared" si="74"/>
        <v>公斤</v>
      </c>
      <c r="Y107" s="70"/>
      <c r="Z107" s="171"/>
      <c r="AA107" s="158"/>
      <c r="AB107" s="125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62"/>
      <c r="AR107" s="62"/>
      <c r="AS107" s="62"/>
      <c r="AT107" s="62"/>
      <c r="AU107" s="62"/>
      <c r="AV107" s="62"/>
      <c r="AW107" s="62"/>
    </row>
    <row r="108" spans="1:49" ht="16.5">
      <c r="A108" s="149"/>
      <c r="B108" s="150"/>
      <c r="C108" s="151"/>
      <c r="D108" s="151"/>
      <c r="E108" s="151"/>
      <c r="F108" s="151"/>
      <c r="G108" s="151"/>
      <c r="H108" s="151"/>
      <c r="I108" s="151"/>
      <c r="J108" s="158"/>
      <c r="K108" s="158"/>
      <c r="L108" s="106" t="str">
        <f t="shared" si="70"/>
        <v/>
      </c>
      <c r="M108" s="158"/>
      <c r="N108" s="158"/>
      <c r="O108" s="106" t="str">
        <f t="shared" si="71"/>
        <v/>
      </c>
      <c r="P108" s="158"/>
      <c r="Q108" s="158"/>
      <c r="R108" s="106" t="str">
        <f t="shared" si="72"/>
        <v/>
      </c>
      <c r="S108" s="116"/>
      <c r="T108" s="116"/>
      <c r="U108" s="106" t="str">
        <f t="shared" si="73"/>
        <v/>
      </c>
      <c r="V108" s="217" t="s">
        <v>180</v>
      </c>
      <c r="W108" s="217">
        <v>0.05</v>
      </c>
      <c r="X108" s="106" t="str">
        <f t="shared" si="74"/>
        <v>公斤</v>
      </c>
      <c r="Y108" s="70"/>
      <c r="Z108" s="171"/>
      <c r="AA108" s="158"/>
      <c r="AB108" s="125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53"/>
      <c r="B109" s="154"/>
      <c r="C109" s="155"/>
      <c r="D109" s="155"/>
      <c r="E109" s="155"/>
      <c r="F109" s="155"/>
      <c r="G109" s="155"/>
      <c r="H109" s="155"/>
      <c r="I109" s="155"/>
      <c r="J109" s="159"/>
      <c r="K109" s="159"/>
      <c r="L109" s="106" t="str">
        <f t="shared" si="70"/>
        <v/>
      </c>
      <c r="M109" s="159"/>
      <c r="N109" s="159"/>
      <c r="O109" s="106" t="str">
        <f t="shared" si="71"/>
        <v/>
      </c>
      <c r="P109" s="159"/>
      <c r="Q109" s="159"/>
      <c r="R109" s="106" t="str">
        <f t="shared" si="72"/>
        <v/>
      </c>
      <c r="S109" s="123"/>
      <c r="T109" s="123"/>
      <c r="U109" s="106" t="str">
        <f t="shared" si="73"/>
        <v/>
      </c>
      <c r="V109" s="159"/>
      <c r="W109" s="159"/>
      <c r="X109" s="106" t="str">
        <f t="shared" si="74"/>
        <v/>
      </c>
      <c r="Y109" s="90"/>
      <c r="Z109" s="172"/>
      <c r="AA109" s="158"/>
      <c r="AB109" s="126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62"/>
      <c r="AR109" s="62"/>
      <c r="AS109" s="62"/>
      <c r="AT109" s="62"/>
      <c r="AU109" s="62"/>
      <c r="AV109" s="62"/>
      <c r="AW109" s="62"/>
    </row>
    <row r="110" spans="1:49" ht="16.5">
      <c r="A110" s="147" t="s">
        <v>324</v>
      </c>
      <c r="B110" s="148" t="s">
        <v>107</v>
      </c>
      <c r="C110" s="143">
        <v>5.5</v>
      </c>
      <c r="D110" s="143">
        <v>2.2000000000000002</v>
      </c>
      <c r="E110" s="143">
        <v>1.5</v>
      </c>
      <c r="F110" s="143">
        <v>0</v>
      </c>
      <c r="G110" s="143">
        <v>0</v>
      </c>
      <c r="H110" s="143">
        <v>2.9</v>
      </c>
      <c r="I110" s="143">
        <v>739</v>
      </c>
      <c r="J110" s="199" t="s">
        <v>166</v>
      </c>
      <c r="K110" s="200"/>
      <c r="L110" s="103"/>
      <c r="M110" s="195" t="s">
        <v>209</v>
      </c>
      <c r="N110" s="196"/>
      <c r="O110" s="103"/>
      <c r="P110" s="199" t="s">
        <v>253</v>
      </c>
      <c r="Q110" s="213"/>
      <c r="R110" s="103"/>
      <c r="S110" s="118" t="s">
        <v>115</v>
      </c>
      <c r="T110" s="118"/>
      <c r="U110" s="88"/>
      <c r="V110" s="199" t="s">
        <v>134</v>
      </c>
      <c r="W110" s="213"/>
      <c r="X110" s="104"/>
      <c r="Y110" s="107" t="s">
        <v>111</v>
      </c>
      <c r="Z110" s="160"/>
      <c r="AA110" s="157"/>
      <c r="AB110" s="132" t="str">
        <f>A110</f>
        <v>I3</v>
      </c>
      <c r="AC110" s="61" t="str">
        <f>J110</f>
        <v>油飯特餐</v>
      </c>
      <c r="AD110" s="61" t="str">
        <f>J111&amp;" "&amp;J112&amp;" "&amp;J113&amp;" "&amp;J114&amp;" "&amp;J115&amp;" "&amp;J116</f>
        <v xml:space="preserve">米 糯米 蕎麥   </v>
      </c>
      <c r="AE110" s="61" t="str">
        <f>M110</f>
        <v>香滷雞翅</v>
      </c>
      <c r="AF110" s="61" t="str">
        <f>M111&amp;" "&amp;M112&amp;" "&amp;M113&amp;" "&amp;M114&amp;" "&amp;M115&amp;" "&amp;M116</f>
        <v xml:space="preserve">三節翅 滷包    </v>
      </c>
      <c r="AG110" s="61" t="str">
        <f>P110</f>
        <v>油飯配料</v>
      </c>
      <c r="AH110" s="61" t="str">
        <f>P111&amp;" "&amp;P112&amp;" "&amp;P113&amp;" "&amp;P114&amp;" "&amp;P115&amp;" "&amp;P116</f>
        <v xml:space="preserve">豬絞肉 乾香菇 紅蔥頭 大蒜 脆筍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時瓜湯</v>
      </c>
      <c r="AN110" s="61" t="str">
        <f>V111&amp;" "&amp;V112&amp;" "&amp;V113&amp;" "&amp;V114&amp;" "&amp;V115&amp;" "&amp;V116</f>
        <v xml:space="preserve">時瓜 薑 大骨   </v>
      </c>
      <c r="AO110" s="89" t="str">
        <f>Y110</f>
        <v>點心</v>
      </c>
      <c r="AP110" s="89">
        <f>Z110</f>
        <v>0</v>
      </c>
      <c r="AQ110" s="105">
        <f>C110</f>
        <v>5.5</v>
      </c>
      <c r="AR110" s="105">
        <f>H110</f>
        <v>2.9</v>
      </c>
      <c r="AS110" s="105">
        <f>E110</f>
        <v>1.5</v>
      </c>
      <c r="AT110" s="105">
        <f>D110</f>
        <v>2.2000000000000002</v>
      </c>
      <c r="AU110" s="105">
        <f>F110</f>
        <v>0</v>
      </c>
      <c r="AV110" s="105">
        <f>G110</f>
        <v>0</v>
      </c>
      <c r="AW110" s="105">
        <f>I110</f>
        <v>739</v>
      </c>
    </row>
    <row r="111" spans="1:49" ht="16.5">
      <c r="A111" s="149"/>
      <c r="B111" s="150"/>
      <c r="C111" s="151"/>
      <c r="D111" s="151"/>
      <c r="E111" s="151"/>
      <c r="F111" s="151"/>
      <c r="G111" s="151"/>
      <c r="H111" s="151"/>
      <c r="I111" s="151"/>
      <c r="J111" s="163" t="s">
        <v>116</v>
      </c>
      <c r="K111" s="163">
        <v>8</v>
      </c>
      <c r="L111" s="106" t="str">
        <f t="shared" ref="L111:L116" si="75">IF(K111,"公斤","")</f>
        <v>公斤</v>
      </c>
      <c r="M111" s="158" t="s">
        <v>174</v>
      </c>
      <c r="N111" s="158">
        <v>9</v>
      </c>
      <c r="O111" s="106" t="str">
        <f t="shared" ref="O111:O116" si="76">IF(N111,"公斤","")</f>
        <v>公斤</v>
      </c>
      <c r="P111" s="163" t="s">
        <v>120</v>
      </c>
      <c r="Q111" s="163">
        <v>1.8</v>
      </c>
      <c r="R111" s="106" t="str">
        <f t="shared" ref="R111:R116" si="77">IF(Q111,"公斤","")</f>
        <v>公斤</v>
      </c>
      <c r="S111" s="116" t="s">
        <v>115</v>
      </c>
      <c r="T111" s="116">
        <v>7</v>
      </c>
      <c r="U111" s="106" t="str">
        <f t="shared" ref="U111:U116" si="78">IF(T111,"公斤","")</f>
        <v>公斤</v>
      </c>
      <c r="V111" s="218" t="s">
        <v>129</v>
      </c>
      <c r="W111" s="218">
        <v>5</v>
      </c>
      <c r="X111" s="106" t="str">
        <f t="shared" ref="X111:X116" si="79">IF(W111,"公斤","")</f>
        <v>公斤</v>
      </c>
      <c r="Y111" s="70" t="s">
        <v>111</v>
      </c>
      <c r="Z111" s="158"/>
      <c r="AA111" s="157">
        <v>19</v>
      </c>
      <c r="AB111" s="125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62"/>
      <c r="AR111" s="62"/>
      <c r="AS111" s="62"/>
      <c r="AT111" s="62"/>
      <c r="AU111" s="62"/>
      <c r="AV111" s="62"/>
      <c r="AW111" s="62"/>
    </row>
    <row r="112" spans="1:49" ht="16.5">
      <c r="A112" s="149"/>
      <c r="B112" s="150"/>
      <c r="C112" s="151"/>
      <c r="D112" s="151"/>
      <c r="E112" s="151"/>
      <c r="F112" s="151"/>
      <c r="G112" s="151"/>
      <c r="H112" s="152"/>
      <c r="I112" s="151"/>
      <c r="J112" s="163" t="s">
        <v>167</v>
      </c>
      <c r="K112" s="163">
        <v>2</v>
      </c>
      <c r="L112" s="106" t="str">
        <f t="shared" si="75"/>
        <v>公斤</v>
      </c>
      <c r="M112" s="158" t="s">
        <v>121</v>
      </c>
      <c r="N112" s="158"/>
      <c r="O112" s="106" t="str">
        <f t="shared" si="76"/>
        <v/>
      </c>
      <c r="P112" s="163" t="s">
        <v>232</v>
      </c>
      <c r="Q112" s="163">
        <v>0.1</v>
      </c>
      <c r="R112" s="106" t="str">
        <f t="shared" si="77"/>
        <v>公斤</v>
      </c>
      <c r="S112" s="116" t="s">
        <v>114</v>
      </c>
      <c r="T112" s="124">
        <v>0.05</v>
      </c>
      <c r="U112" s="106" t="str">
        <f t="shared" si="78"/>
        <v>公斤</v>
      </c>
      <c r="V112" s="218" t="s">
        <v>131</v>
      </c>
      <c r="W112" s="163">
        <v>0.05</v>
      </c>
      <c r="X112" s="106" t="str">
        <f t="shared" si="79"/>
        <v>公斤</v>
      </c>
      <c r="Y112" s="70"/>
      <c r="Z112" s="158"/>
      <c r="AA112" s="157"/>
      <c r="AB112" s="125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62"/>
      <c r="AR112" s="62"/>
      <c r="AS112" s="62"/>
      <c r="AT112" s="62"/>
      <c r="AU112" s="62"/>
      <c r="AV112" s="62"/>
      <c r="AW112" s="62"/>
    </row>
    <row r="113" spans="1:49" ht="16.5">
      <c r="A113" s="149"/>
      <c r="B113" s="150"/>
      <c r="C113" s="151"/>
      <c r="D113" s="151"/>
      <c r="E113" s="151"/>
      <c r="F113" s="151"/>
      <c r="G113" s="151"/>
      <c r="H113" s="151"/>
      <c r="I113" s="151"/>
      <c r="J113" s="163" t="s">
        <v>168</v>
      </c>
      <c r="K113" s="163">
        <v>1</v>
      </c>
      <c r="L113" s="106" t="str">
        <f t="shared" si="75"/>
        <v>公斤</v>
      </c>
      <c r="M113" s="158"/>
      <c r="N113" s="158"/>
      <c r="O113" s="106" t="str">
        <f t="shared" si="76"/>
        <v/>
      </c>
      <c r="P113" s="163" t="s">
        <v>254</v>
      </c>
      <c r="Q113" s="163">
        <v>0.01</v>
      </c>
      <c r="R113" s="106" t="str">
        <f t="shared" si="77"/>
        <v>公斤</v>
      </c>
      <c r="S113" s="116"/>
      <c r="T113" s="116"/>
      <c r="U113" s="106" t="str">
        <f t="shared" si="78"/>
        <v/>
      </c>
      <c r="V113" s="163" t="s">
        <v>276</v>
      </c>
      <c r="W113" s="158">
        <v>1</v>
      </c>
      <c r="X113" s="106" t="str">
        <f t="shared" si="79"/>
        <v>公斤</v>
      </c>
      <c r="Y113" s="70"/>
      <c r="Z113" s="158"/>
      <c r="AA113" s="157"/>
      <c r="AB113" s="125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62"/>
      <c r="AR113" s="62"/>
      <c r="AS113" s="62"/>
      <c r="AT113" s="62"/>
      <c r="AU113" s="62"/>
      <c r="AV113" s="62"/>
      <c r="AW113" s="62"/>
    </row>
    <row r="114" spans="1:49" ht="16.5">
      <c r="A114" s="149"/>
      <c r="B114" s="150"/>
      <c r="C114" s="151"/>
      <c r="D114" s="151"/>
      <c r="E114" s="151"/>
      <c r="F114" s="151"/>
      <c r="G114" s="151"/>
      <c r="H114" s="151"/>
      <c r="I114" s="151"/>
      <c r="J114" s="163"/>
      <c r="K114" s="163"/>
      <c r="L114" s="106" t="str">
        <f t="shared" si="75"/>
        <v/>
      </c>
      <c r="M114" s="158"/>
      <c r="N114" s="158"/>
      <c r="O114" s="106" t="str">
        <f t="shared" si="76"/>
        <v/>
      </c>
      <c r="P114" s="163" t="s">
        <v>119</v>
      </c>
      <c r="Q114" s="163">
        <v>0.05</v>
      </c>
      <c r="R114" s="106" t="str">
        <f t="shared" si="77"/>
        <v>公斤</v>
      </c>
      <c r="S114" s="116"/>
      <c r="T114" s="116"/>
      <c r="U114" s="106" t="str">
        <f t="shared" si="78"/>
        <v/>
      </c>
      <c r="V114" s="163"/>
      <c r="W114" s="163"/>
      <c r="X114" s="106" t="str">
        <f t="shared" si="79"/>
        <v/>
      </c>
      <c r="Y114" s="70"/>
      <c r="Z114" s="158"/>
      <c r="AA114" s="157"/>
      <c r="AB114" s="125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62"/>
      <c r="AR114" s="62"/>
      <c r="AS114" s="62"/>
      <c r="AT114" s="62"/>
      <c r="AU114" s="62"/>
      <c r="AV114" s="62"/>
      <c r="AW114" s="62"/>
    </row>
    <row r="115" spans="1:49" ht="16.5">
      <c r="A115" s="149"/>
      <c r="B115" s="150"/>
      <c r="C115" s="151"/>
      <c r="D115" s="151"/>
      <c r="E115" s="151"/>
      <c r="F115" s="151"/>
      <c r="G115" s="151"/>
      <c r="H115" s="151"/>
      <c r="I115" s="151"/>
      <c r="J115" s="163"/>
      <c r="K115" s="163"/>
      <c r="L115" s="106" t="str">
        <f t="shared" si="75"/>
        <v/>
      </c>
      <c r="M115" s="158"/>
      <c r="N115" s="158"/>
      <c r="O115" s="106" t="str">
        <f t="shared" si="76"/>
        <v/>
      </c>
      <c r="P115" s="163" t="s">
        <v>255</v>
      </c>
      <c r="Q115" s="163">
        <v>2.5</v>
      </c>
      <c r="R115" s="106" t="str">
        <f t="shared" si="77"/>
        <v>公斤</v>
      </c>
      <c r="S115" s="116"/>
      <c r="T115" s="116"/>
      <c r="U115" s="106" t="str">
        <f t="shared" si="78"/>
        <v/>
      </c>
      <c r="V115" s="163"/>
      <c r="W115" s="163"/>
      <c r="X115" s="106" t="str">
        <f t="shared" si="79"/>
        <v/>
      </c>
      <c r="Y115" s="70"/>
      <c r="Z115" s="158"/>
      <c r="AA115" s="157"/>
      <c r="AB115" s="125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53"/>
      <c r="B116" s="154"/>
      <c r="C116" s="155"/>
      <c r="D116" s="155"/>
      <c r="E116" s="155"/>
      <c r="F116" s="155"/>
      <c r="G116" s="155"/>
      <c r="H116" s="155"/>
      <c r="I116" s="155"/>
      <c r="J116" s="162"/>
      <c r="K116" s="162"/>
      <c r="L116" s="106" t="str">
        <f t="shared" si="75"/>
        <v/>
      </c>
      <c r="M116" s="162"/>
      <c r="N116" s="162"/>
      <c r="O116" s="106" t="str">
        <f t="shared" si="76"/>
        <v/>
      </c>
      <c r="P116" s="162"/>
      <c r="Q116" s="162"/>
      <c r="R116" s="106" t="str">
        <f t="shared" si="77"/>
        <v/>
      </c>
      <c r="S116" s="122"/>
      <c r="T116" s="122"/>
      <c r="U116" s="106" t="str">
        <f t="shared" si="78"/>
        <v/>
      </c>
      <c r="V116" s="162"/>
      <c r="W116" s="162"/>
      <c r="X116" s="106" t="str">
        <f t="shared" si="79"/>
        <v/>
      </c>
      <c r="Y116" s="90"/>
      <c r="Z116" s="162"/>
      <c r="AA116" s="157"/>
      <c r="AB116" s="126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62"/>
      <c r="AR116" s="62"/>
      <c r="AS116" s="62"/>
      <c r="AT116" s="62"/>
      <c r="AU116" s="62"/>
      <c r="AV116" s="62"/>
      <c r="AW116" s="62"/>
    </row>
    <row r="117" spans="1:49" ht="16.5">
      <c r="A117" s="147" t="s">
        <v>325</v>
      </c>
      <c r="B117" s="148" t="s">
        <v>107</v>
      </c>
      <c r="C117" s="143">
        <v>7.7</v>
      </c>
      <c r="D117" s="143">
        <v>2</v>
      </c>
      <c r="E117" s="143">
        <v>1.5</v>
      </c>
      <c r="F117" s="143">
        <v>0</v>
      </c>
      <c r="G117" s="143">
        <v>0</v>
      </c>
      <c r="H117" s="143">
        <v>2.6</v>
      </c>
      <c r="I117" s="143">
        <v>863.2</v>
      </c>
      <c r="J117" s="156" t="s">
        <v>154</v>
      </c>
      <c r="K117" s="167"/>
      <c r="L117" s="103"/>
      <c r="M117" s="156" t="s">
        <v>210</v>
      </c>
      <c r="N117" s="167"/>
      <c r="O117" s="103"/>
      <c r="P117" s="156" t="s">
        <v>256</v>
      </c>
      <c r="Q117" s="209"/>
      <c r="R117" s="103"/>
      <c r="S117" s="113" t="s">
        <v>115</v>
      </c>
      <c r="T117" s="113"/>
      <c r="U117" s="88"/>
      <c r="V117" s="156" t="s">
        <v>298</v>
      </c>
      <c r="W117" s="209"/>
      <c r="X117" s="104"/>
      <c r="Y117" s="107" t="s">
        <v>111</v>
      </c>
      <c r="Z117" s="173"/>
      <c r="AA117" s="158"/>
      <c r="AB117" s="132" t="str">
        <f>A117</f>
        <v>I4</v>
      </c>
      <c r="AC117" s="61" t="str">
        <f>J117</f>
        <v>糙米飯</v>
      </c>
      <c r="AD117" s="61" t="str">
        <f>J118&amp;" "&amp;J119&amp;" "&amp;J120&amp;" "&amp;J121&amp;" "&amp;J122&amp;" "&amp;J123</f>
        <v xml:space="preserve">米 糙米    </v>
      </c>
      <c r="AE117" s="61" t="str">
        <f>M117</f>
        <v>紅燒蒼蠅頭</v>
      </c>
      <c r="AF117" s="61" t="str">
        <f>M118&amp;" "&amp;M119&amp;" "&amp;M120&amp;" "&amp;M121&amp;" "&amp;M122&amp;" "&amp;M123</f>
        <v xml:space="preserve">豬絞肉 豆干 冷凍菜豆(莢) 豆豉  </v>
      </c>
      <c r="AG117" s="61" t="str">
        <f>P117</f>
        <v>螞蟻上樹</v>
      </c>
      <c r="AH117" s="61" t="str">
        <f>P118&amp;" "&amp;P119&amp;" "&amp;P120&amp;" "&amp;P121&amp;" "&amp;P122&amp;" "&amp;P123</f>
        <v xml:space="preserve">豬後腿肉 冬粉 時蔬 胡蘿蔔 大蒜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粉圓甜湯</v>
      </c>
      <c r="AN117" s="61" t="str">
        <f>V118&amp;" "&amp;V119&amp;" "&amp;V120&amp;" "&amp;V121&amp;" "&amp;V122&amp;" "&amp;V123</f>
        <v xml:space="preserve">粉圓 紅砂糖 奶粉   </v>
      </c>
      <c r="AO117" s="89" t="str">
        <f>Y117</f>
        <v>點心</v>
      </c>
      <c r="AP117" s="89">
        <f>Z117</f>
        <v>0</v>
      </c>
      <c r="AQ117" s="105">
        <f>C117</f>
        <v>7.7</v>
      </c>
      <c r="AR117" s="105">
        <f>H117</f>
        <v>2.6</v>
      </c>
      <c r="AS117" s="105">
        <f>E117</f>
        <v>1.5</v>
      </c>
      <c r="AT117" s="105">
        <f>D117</f>
        <v>2</v>
      </c>
      <c r="AU117" s="105">
        <f>F117</f>
        <v>0</v>
      </c>
      <c r="AV117" s="105">
        <f>G117</f>
        <v>0</v>
      </c>
      <c r="AW117" s="105">
        <f>I117</f>
        <v>863.2</v>
      </c>
    </row>
    <row r="118" spans="1:49" ht="16.5">
      <c r="A118" s="149"/>
      <c r="B118" s="150"/>
      <c r="C118" s="151"/>
      <c r="D118" s="151"/>
      <c r="E118" s="151"/>
      <c r="F118" s="151"/>
      <c r="G118" s="151"/>
      <c r="H118" s="151"/>
      <c r="I118" s="151"/>
      <c r="J118" s="158" t="s">
        <v>116</v>
      </c>
      <c r="K118" s="158">
        <v>7</v>
      </c>
      <c r="L118" s="106" t="str">
        <f t="shared" ref="L118:L123" si="80">IF(K118,"公斤","")</f>
        <v>公斤</v>
      </c>
      <c r="M118" s="158" t="s">
        <v>120</v>
      </c>
      <c r="N118" s="158">
        <v>6</v>
      </c>
      <c r="O118" s="106" t="str">
        <f t="shared" ref="O118:O123" si="81">IF(N118,"公斤","")</f>
        <v>公斤</v>
      </c>
      <c r="P118" s="158" t="s">
        <v>118</v>
      </c>
      <c r="Q118" s="158">
        <v>1.5</v>
      </c>
      <c r="R118" s="106" t="str">
        <f t="shared" ref="R118:R123" si="82">IF(Q118,"公斤","")</f>
        <v>公斤</v>
      </c>
      <c r="S118" s="116" t="s">
        <v>115</v>
      </c>
      <c r="T118" s="116">
        <v>7</v>
      </c>
      <c r="U118" s="106" t="str">
        <f t="shared" ref="U118:U123" si="83">IF(T118,"公斤","")</f>
        <v>公斤</v>
      </c>
      <c r="V118" s="158" t="s">
        <v>284</v>
      </c>
      <c r="W118" s="158">
        <v>3</v>
      </c>
      <c r="X118" s="106" t="str">
        <f t="shared" ref="X118:X123" si="84">IF(W118,"公斤","")</f>
        <v>公斤</v>
      </c>
      <c r="Y118" s="70" t="s">
        <v>111</v>
      </c>
      <c r="Z118" s="171"/>
      <c r="AA118" s="158"/>
      <c r="AB118" s="125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62"/>
      <c r="AR118" s="62"/>
      <c r="AS118" s="62"/>
      <c r="AT118" s="62"/>
      <c r="AU118" s="62"/>
      <c r="AV118" s="62"/>
      <c r="AW118" s="62"/>
    </row>
    <row r="119" spans="1:49" ht="16.5">
      <c r="A119" s="149"/>
      <c r="B119" s="150"/>
      <c r="C119" s="151"/>
      <c r="D119" s="151"/>
      <c r="E119" s="151"/>
      <c r="F119" s="151"/>
      <c r="G119" s="151"/>
      <c r="H119" s="152"/>
      <c r="I119" s="151"/>
      <c r="J119" s="158" t="s">
        <v>155</v>
      </c>
      <c r="K119" s="158">
        <v>3</v>
      </c>
      <c r="L119" s="106" t="str">
        <f t="shared" si="80"/>
        <v>公斤</v>
      </c>
      <c r="M119" s="158" t="s">
        <v>130</v>
      </c>
      <c r="N119" s="158">
        <v>2</v>
      </c>
      <c r="O119" s="106" t="str">
        <f t="shared" si="81"/>
        <v>公斤</v>
      </c>
      <c r="P119" s="158" t="s">
        <v>127</v>
      </c>
      <c r="Q119" s="158">
        <v>1</v>
      </c>
      <c r="R119" s="106" t="str">
        <f t="shared" si="82"/>
        <v>公斤</v>
      </c>
      <c r="S119" s="116" t="s">
        <v>114</v>
      </c>
      <c r="T119" s="124">
        <v>0.05</v>
      </c>
      <c r="U119" s="106" t="str">
        <f t="shared" si="83"/>
        <v>公斤</v>
      </c>
      <c r="V119" s="158" t="s">
        <v>125</v>
      </c>
      <c r="W119" s="158">
        <v>1</v>
      </c>
      <c r="X119" s="106" t="str">
        <f t="shared" si="84"/>
        <v>公斤</v>
      </c>
      <c r="Y119" s="70"/>
      <c r="Z119" s="171"/>
      <c r="AA119" s="158"/>
      <c r="AB119" s="125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62"/>
      <c r="AR119" s="62"/>
      <c r="AS119" s="62"/>
      <c r="AT119" s="62"/>
      <c r="AU119" s="62"/>
      <c r="AV119" s="62"/>
      <c r="AW119" s="62"/>
    </row>
    <row r="120" spans="1:49" ht="16.5">
      <c r="A120" s="149"/>
      <c r="B120" s="150"/>
      <c r="C120" s="151"/>
      <c r="D120" s="151"/>
      <c r="E120" s="151"/>
      <c r="F120" s="151"/>
      <c r="G120" s="151"/>
      <c r="H120" s="151"/>
      <c r="I120" s="151"/>
      <c r="J120" s="158"/>
      <c r="K120" s="158"/>
      <c r="L120" s="106" t="str">
        <f t="shared" si="80"/>
        <v/>
      </c>
      <c r="M120" s="158" t="s">
        <v>211</v>
      </c>
      <c r="N120" s="158">
        <v>1.5</v>
      </c>
      <c r="O120" s="106" t="str">
        <f t="shared" si="81"/>
        <v>公斤</v>
      </c>
      <c r="P120" s="158" t="s">
        <v>1</v>
      </c>
      <c r="Q120" s="158">
        <v>3.5</v>
      </c>
      <c r="R120" s="106" t="str">
        <f t="shared" si="82"/>
        <v>公斤</v>
      </c>
      <c r="S120" s="116"/>
      <c r="T120" s="116"/>
      <c r="U120" s="106" t="str">
        <f t="shared" si="83"/>
        <v/>
      </c>
      <c r="V120" s="217" t="s">
        <v>292</v>
      </c>
      <c r="W120" s="217">
        <v>1</v>
      </c>
      <c r="X120" s="106" t="str">
        <f t="shared" si="84"/>
        <v>公斤</v>
      </c>
      <c r="Y120" s="70"/>
      <c r="Z120" s="171"/>
      <c r="AA120" s="158"/>
      <c r="AB120" s="125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62"/>
      <c r="AR120" s="62"/>
      <c r="AS120" s="62"/>
      <c r="AT120" s="62"/>
      <c r="AU120" s="62"/>
      <c r="AV120" s="62"/>
      <c r="AW120" s="62"/>
    </row>
    <row r="121" spans="1:49" ht="16.5">
      <c r="A121" s="149"/>
      <c r="B121" s="150"/>
      <c r="C121" s="151"/>
      <c r="D121" s="151"/>
      <c r="E121" s="151"/>
      <c r="F121" s="151"/>
      <c r="G121" s="151"/>
      <c r="H121" s="151"/>
      <c r="I121" s="151"/>
      <c r="J121" s="158"/>
      <c r="K121" s="158"/>
      <c r="L121" s="106" t="str">
        <f t="shared" si="80"/>
        <v/>
      </c>
      <c r="M121" s="158" t="s">
        <v>212</v>
      </c>
      <c r="N121" s="158">
        <v>0.1</v>
      </c>
      <c r="O121" s="106" t="str">
        <f t="shared" si="81"/>
        <v>公斤</v>
      </c>
      <c r="P121" s="158" t="s">
        <v>123</v>
      </c>
      <c r="Q121" s="158">
        <v>2.5</v>
      </c>
      <c r="R121" s="106" t="str">
        <f t="shared" si="82"/>
        <v>公斤</v>
      </c>
      <c r="S121" s="116"/>
      <c r="T121" s="116"/>
      <c r="U121" s="106" t="str">
        <f t="shared" si="83"/>
        <v/>
      </c>
      <c r="V121" s="158"/>
      <c r="W121" s="158"/>
      <c r="X121" s="106" t="str">
        <f t="shared" si="84"/>
        <v/>
      </c>
      <c r="Y121" s="70"/>
      <c r="Z121" s="171"/>
      <c r="AA121" s="158"/>
      <c r="AB121" s="125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62"/>
      <c r="AR121" s="62"/>
      <c r="AS121" s="62"/>
      <c r="AT121" s="62"/>
      <c r="AU121" s="62"/>
      <c r="AV121" s="62"/>
      <c r="AW121" s="62"/>
    </row>
    <row r="122" spans="1:49" ht="16.5">
      <c r="A122" s="149"/>
      <c r="B122" s="150" t="s">
        <v>106</v>
      </c>
      <c r="C122" s="151">
        <v>6.5</v>
      </c>
      <c r="D122" s="151">
        <v>2.5</v>
      </c>
      <c r="E122" s="151">
        <v>2</v>
      </c>
      <c r="F122" s="151">
        <v>0</v>
      </c>
      <c r="G122" s="151">
        <v>0</v>
      </c>
      <c r="H122" s="151">
        <v>2.5</v>
      </c>
      <c r="I122" s="151">
        <v>794.6</v>
      </c>
      <c r="J122" s="158"/>
      <c r="K122" s="158"/>
      <c r="L122" s="106" t="str">
        <f t="shared" si="80"/>
        <v/>
      </c>
      <c r="M122" s="158"/>
      <c r="N122" s="158"/>
      <c r="O122" s="106" t="str">
        <f t="shared" si="81"/>
        <v/>
      </c>
      <c r="P122" s="158" t="s">
        <v>119</v>
      </c>
      <c r="Q122" s="163">
        <v>0.05</v>
      </c>
      <c r="R122" s="106" t="str">
        <f t="shared" si="82"/>
        <v>公斤</v>
      </c>
      <c r="S122" s="116"/>
      <c r="T122" s="116"/>
      <c r="U122" s="106" t="str">
        <f t="shared" si="83"/>
        <v/>
      </c>
      <c r="V122" s="158"/>
      <c r="W122" s="158"/>
      <c r="X122" s="106" t="str">
        <f t="shared" si="84"/>
        <v/>
      </c>
      <c r="Y122" s="70"/>
      <c r="Z122" s="171"/>
      <c r="AA122" s="158"/>
      <c r="AB122" s="125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53"/>
      <c r="B123" s="154"/>
      <c r="C123" s="155"/>
      <c r="D123" s="155"/>
      <c r="E123" s="155"/>
      <c r="F123" s="155"/>
      <c r="G123" s="155"/>
      <c r="H123" s="155"/>
      <c r="I123" s="155"/>
      <c r="J123" s="162"/>
      <c r="K123" s="162"/>
      <c r="L123" s="106" t="str">
        <f t="shared" si="80"/>
        <v/>
      </c>
      <c r="M123" s="162"/>
      <c r="N123" s="162"/>
      <c r="O123" s="106" t="str">
        <f t="shared" si="81"/>
        <v/>
      </c>
      <c r="P123" s="162"/>
      <c r="Q123" s="162"/>
      <c r="R123" s="106" t="str">
        <f t="shared" si="82"/>
        <v/>
      </c>
      <c r="S123" s="123"/>
      <c r="T123" s="123"/>
      <c r="U123" s="106" t="str">
        <f t="shared" si="83"/>
        <v/>
      </c>
      <c r="V123" s="162"/>
      <c r="W123" s="162"/>
      <c r="X123" s="106" t="str">
        <f t="shared" si="84"/>
        <v/>
      </c>
      <c r="Y123" s="90"/>
      <c r="Z123" s="172"/>
      <c r="AA123" s="158"/>
      <c r="AB123" s="126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62"/>
      <c r="AR123" s="62"/>
      <c r="AS123" s="62"/>
      <c r="AT123" s="62"/>
      <c r="AU123" s="62"/>
      <c r="AV123" s="62"/>
      <c r="AW123" s="62"/>
    </row>
    <row r="124" spans="1:49" ht="16.5">
      <c r="A124" s="147" t="s">
        <v>326</v>
      </c>
      <c r="B124" s="148" t="s">
        <v>107</v>
      </c>
      <c r="C124" s="143">
        <v>5.2</v>
      </c>
      <c r="D124" s="143">
        <v>2.1</v>
      </c>
      <c r="E124" s="143">
        <v>1.6</v>
      </c>
      <c r="F124" s="143">
        <v>0</v>
      </c>
      <c r="G124" s="143">
        <v>0</v>
      </c>
      <c r="H124" s="143">
        <v>2</v>
      </c>
      <c r="I124" s="143">
        <v>633.5</v>
      </c>
      <c r="J124" s="197" t="s">
        <v>169</v>
      </c>
      <c r="K124" s="194"/>
      <c r="L124" s="103"/>
      <c r="M124" s="156" t="s">
        <v>386</v>
      </c>
      <c r="N124" s="167"/>
      <c r="O124" s="103"/>
      <c r="P124" s="197" t="s">
        <v>390</v>
      </c>
      <c r="Q124" s="210"/>
      <c r="R124" s="103"/>
      <c r="S124" s="118" t="s">
        <v>115</v>
      </c>
      <c r="T124" s="118"/>
      <c r="U124" s="88"/>
      <c r="V124" s="215" t="s">
        <v>299</v>
      </c>
      <c r="W124" s="216"/>
      <c r="X124" s="104"/>
      <c r="Y124" s="107" t="s">
        <v>111</v>
      </c>
      <c r="Z124" s="173" t="s">
        <v>149</v>
      </c>
      <c r="AA124" s="157"/>
      <c r="AB124" s="132" t="str">
        <f>A124</f>
        <v>I5</v>
      </c>
      <c r="AC124" s="61" t="str">
        <f>J124</f>
        <v>燕麥飯</v>
      </c>
      <c r="AD124" s="61" t="str">
        <f>J125&amp;" "&amp;J126&amp;" "&amp;J127&amp;" "&amp;J128&amp;" "&amp;J129&amp;" "&amp;J130</f>
        <v xml:space="preserve">米 燕麥    </v>
      </c>
      <c r="AE124" s="61" t="str">
        <f>M124</f>
        <v>麥克雞塊</v>
      </c>
      <c r="AF124" s="61" t="str">
        <f>M125&amp;" "&amp;M126&amp;" "&amp;M127&amp;" "&amp;M128&amp;" "&amp;M129&amp;" "&amp;M130</f>
        <v xml:space="preserve">冷凍雞塊     </v>
      </c>
      <c r="AG124" s="61" t="str">
        <f>P124</f>
        <v>蛋香白菜</v>
      </c>
      <c r="AH124" s="61" t="str">
        <f>P125&amp;" "&amp;P126&amp;" "&amp;P127&amp;" "&amp;P128&amp;" "&amp;P129&amp;" "&amp;P130</f>
        <v xml:space="preserve">雞蛋 結球白菜 胡蘿蔔 大蒜 乾木耳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菇菇湯</v>
      </c>
      <c r="AN124" s="61" t="str">
        <f>V125&amp;" "&amp;V126&amp;" "&amp;V127&amp;" "&amp;V128&amp;" "&amp;V129&amp;" "&amp;V130</f>
        <v xml:space="preserve">秀珍菇 大骨 薑 枸杞 胡蘿蔔 </v>
      </c>
      <c r="AO124" s="89" t="str">
        <f>Y124</f>
        <v>點心</v>
      </c>
      <c r="AP124" s="89" t="str">
        <f>Z124</f>
        <v>有機豆奶</v>
      </c>
      <c r="AQ124" s="105">
        <f>C124</f>
        <v>5.2</v>
      </c>
      <c r="AR124" s="105">
        <f>H124</f>
        <v>2</v>
      </c>
      <c r="AS124" s="105">
        <f>E124</f>
        <v>1.6</v>
      </c>
      <c r="AT124" s="105">
        <f>D124</f>
        <v>2.1</v>
      </c>
      <c r="AU124" s="105">
        <f>F124</f>
        <v>0</v>
      </c>
      <c r="AV124" s="105">
        <f>G124</f>
        <v>0</v>
      </c>
      <c r="AW124" s="105">
        <f>I124</f>
        <v>633.5</v>
      </c>
    </row>
    <row r="125" spans="1:49" ht="16.5">
      <c r="A125" s="149"/>
      <c r="B125" s="150"/>
      <c r="C125" s="151"/>
      <c r="D125" s="151"/>
      <c r="E125" s="151"/>
      <c r="F125" s="151"/>
      <c r="G125" s="151"/>
      <c r="H125" s="151"/>
      <c r="I125" s="151"/>
      <c r="J125" s="158" t="s">
        <v>116</v>
      </c>
      <c r="K125" s="158">
        <v>10</v>
      </c>
      <c r="L125" s="106" t="str">
        <f t="shared" ref="L125:L130" si="85">IF(K125,"公斤","")</f>
        <v>公斤</v>
      </c>
      <c r="M125" s="158" t="s">
        <v>387</v>
      </c>
      <c r="N125" s="158">
        <v>5</v>
      </c>
      <c r="O125" s="106" t="str">
        <f t="shared" ref="O125:O130" si="86">IF(N125,"公斤","")</f>
        <v>公斤</v>
      </c>
      <c r="P125" s="158" t="s">
        <v>126</v>
      </c>
      <c r="Q125" s="158">
        <v>5</v>
      </c>
      <c r="R125" s="106" t="str">
        <f t="shared" ref="R125:R130" si="87">IF(Q125,"公斤","")</f>
        <v>公斤</v>
      </c>
      <c r="S125" s="116" t="s">
        <v>115</v>
      </c>
      <c r="T125" s="116">
        <v>7</v>
      </c>
      <c r="U125" s="106" t="str">
        <f t="shared" ref="U125:U130" si="88">IF(T125,"公斤","")</f>
        <v>公斤</v>
      </c>
      <c r="V125" s="165" t="s">
        <v>300</v>
      </c>
      <c r="W125" s="165">
        <v>2.5</v>
      </c>
      <c r="X125" s="106" t="str">
        <f t="shared" ref="X125:X130" si="89">IF(W125,"公斤","")</f>
        <v>公斤</v>
      </c>
      <c r="Y125" s="70" t="s">
        <v>111</v>
      </c>
      <c r="Z125" s="171" t="s">
        <v>149</v>
      </c>
      <c r="AA125" s="157"/>
      <c r="AB125" s="125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62"/>
      <c r="AR125" s="62"/>
      <c r="AS125" s="62"/>
      <c r="AT125" s="62"/>
      <c r="AU125" s="62"/>
      <c r="AV125" s="62"/>
      <c r="AW125" s="62"/>
    </row>
    <row r="126" spans="1:49" ht="16.5">
      <c r="A126" s="149"/>
      <c r="B126" s="150"/>
      <c r="C126" s="151"/>
      <c r="D126" s="151"/>
      <c r="E126" s="151"/>
      <c r="F126" s="151"/>
      <c r="G126" s="151"/>
      <c r="H126" s="152"/>
      <c r="I126" s="151"/>
      <c r="J126" s="158" t="s">
        <v>170</v>
      </c>
      <c r="K126" s="158">
        <v>0.4</v>
      </c>
      <c r="L126" s="106" t="str">
        <f t="shared" si="85"/>
        <v>公斤</v>
      </c>
      <c r="M126" s="158"/>
      <c r="N126" s="158"/>
      <c r="O126" s="106" t="str">
        <f t="shared" si="86"/>
        <v/>
      </c>
      <c r="P126" s="158" t="s">
        <v>231</v>
      </c>
      <c r="Q126" s="158">
        <v>5</v>
      </c>
      <c r="R126" s="106" t="str">
        <f t="shared" si="87"/>
        <v>公斤</v>
      </c>
      <c r="S126" s="116" t="s">
        <v>114</v>
      </c>
      <c r="T126" s="124">
        <v>0.05</v>
      </c>
      <c r="U126" s="106" t="str">
        <f t="shared" si="88"/>
        <v>公斤</v>
      </c>
      <c r="V126" s="158" t="s">
        <v>276</v>
      </c>
      <c r="W126" s="158">
        <v>1</v>
      </c>
      <c r="X126" s="106" t="str">
        <f t="shared" si="89"/>
        <v>公斤</v>
      </c>
      <c r="Y126" s="70"/>
      <c r="Z126" s="158"/>
      <c r="AA126" s="157"/>
      <c r="AB126" s="125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62"/>
      <c r="AR126" s="62"/>
      <c r="AS126" s="62"/>
      <c r="AT126" s="62"/>
      <c r="AU126" s="62"/>
      <c r="AV126" s="62"/>
      <c r="AW126" s="62"/>
    </row>
    <row r="127" spans="1:49" ht="16.5">
      <c r="A127" s="149"/>
      <c r="B127" s="150"/>
      <c r="C127" s="151"/>
      <c r="D127" s="151"/>
      <c r="E127" s="151"/>
      <c r="F127" s="151"/>
      <c r="G127" s="151"/>
      <c r="H127" s="151"/>
      <c r="I127" s="151"/>
      <c r="J127" s="158"/>
      <c r="K127" s="158"/>
      <c r="L127" s="106" t="str">
        <f t="shared" si="85"/>
        <v/>
      </c>
      <c r="M127" s="158"/>
      <c r="N127" s="158"/>
      <c r="O127" s="106" t="str">
        <f t="shared" si="86"/>
        <v/>
      </c>
      <c r="P127" s="158" t="s">
        <v>123</v>
      </c>
      <c r="Q127" s="158">
        <v>0.5</v>
      </c>
      <c r="R127" s="106" t="str">
        <f t="shared" si="87"/>
        <v>公斤</v>
      </c>
      <c r="S127" s="116"/>
      <c r="T127" s="116"/>
      <c r="U127" s="106" t="str">
        <f t="shared" si="88"/>
        <v/>
      </c>
      <c r="V127" s="158" t="s">
        <v>131</v>
      </c>
      <c r="W127" s="158">
        <v>0.1</v>
      </c>
      <c r="X127" s="106" t="str">
        <f t="shared" si="89"/>
        <v>公斤</v>
      </c>
      <c r="Y127" s="70"/>
      <c r="Z127" s="158"/>
      <c r="AA127" s="157"/>
      <c r="AB127" s="125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62"/>
      <c r="AR127" s="62"/>
      <c r="AS127" s="62"/>
      <c r="AT127" s="62"/>
      <c r="AU127" s="62"/>
      <c r="AV127" s="62"/>
      <c r="AW127" s="62"/>
    </row>
    <row r="128" spans="1:49" ht="16.5">
      <c r="A128" s="149"/>
      <c r="B128" s="150"/>
      <c r="C128" s="151"/>
      <c r="D128" s="151"/>
      <c r="E128" s="151"/>
      <c r="F128" s="151"/>
      <c r="G128" s="151"/>
      <c r="H128" s="151"/>
      <c r="I128" s="151"/>
      <c r="J128" s="158"/>
      <c r="K128" s="158"/>
      <c r="L128" s="106" t="str">
        <f t="shared" si="85"/>
        <v/>
      </c>
      <c r="M128" s="158"/>
      <c r="N128" s="163"/>
      <c r="O128" s="106" t="str">
        <f t="shared" si="86"/>
        <v/>
      </c>
      <c r="P128" s="158" t="s">
        <v>119</v>
      </c>
      <c r="Q128" s="163">
        <v>0.05</v>
      </c>
      <c r="R128" s="106" t="str">
        <f t="shared" si="87"/>
        <v>公斤</v>
      </c>
      <c r="S128" s="116"/>
      <c r="T128" s="116"/>
      <c r="U128" s="106" t="str">
        <f t="shared" si="88"/>
        <v/>
      </c>
      <c r="V128" s="158" t="s">
        <v>133</v>
      </c>
      <c r="W128" s="158">
        <v>0.05</v>
      </c>
      <c r="X128" s="106" t="str">
        <f t="shared" si="89"/>
        <v>公斤</v>
      </c>
      <c r="Y128" s="70"/>
      <c r="Z128" s="158"/>
      <c r="AA128" s="157"/>
      <c r="AB128" s="125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62"/>
      <c r="AR128" s="62"/>
      <c r="AS128" s="62"/>
      <c r="AT128" s="62"/>
      <c r="AU128" s="62"/>
      <c r="AV128" s="62"/>
      <c r="AW128" s="62"/>
    </row>
    <row r="129" spans="1:49" ht="16.5">
      <c r="A129" s="149"/>
      <c r="B129" s="150"/>
      <c r="C129" s="151"/>
      <c r="D129" s="151"/>
      <c r="E129" s="151"/>
      <c r="F129" s="151"/>
      <c r="G129" s="151"/>
      <c r="H129" s="151"/>
      <c r="I129" s="151"/>
      <c r="J129" s="158"/>
      <c r="K129" s="158"/>
      <c r="L129" s="106" t="str">
        <f t="shared" si="85"/>
        <v/>
      </c>
      <c r="M129" s="158"/>
      <c r="N129" s="158"/>
      <c r="O129" s="106" t="str">
        <f t="shared" si="86"/>
        <v/>
      </c>
      <c r="P129" s="158" t="s">
        <v>128</v>
      </c>
      <c r="Q129" s="163">
        <v>0.1</v>
      </c>
      <c r="R129" s="106" t="str">
        <f t="shared" si="87"/>
        <v>公斤</v>
      </c>
      <c r="S129" s="116"/>
      <c r="T129" s="116"/>
      <c r="U129" s="106" t="str">
        <f t="shared" si="88"/>
        <v/>
      </c>
      <c r="V129" s="158" t="s">
        <v>123</v>
      </c>
      <c r="W129" s="157">
        <v>0.5</v>
      </c>
      <c r="X129" s="106" t="str">
        <f t="shared" si="89"/>
        <v>公斤</v>
      </c>
      <c r="Y129" s="70"/>
      <c r="Z129" s="158"/>
      <c r="AA129" s="157"/>
      <c r="AB129" s="125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53"/>
      <c r="B130" s="154"/>
      <c r="C130" s="155"/>
      <c r="D130" s="155"/>
      <c r="E130" s="155"/>
      <c r="F130" s="155"/>
      <c r="G130" s="155"/>
      <c r="H130" s="155"/>
      <c r="I130" s="155"/>
      <c r="J130" s="198"/>
      <c r="K130" s="198"/>
      <c r="L130" s="106" t="str">
        <f t="shared" si="85"/>
        <v/>
      </c>
      <c r="M130" s="198"/>
      <c r="N130" s="198"/>
      <c r="O130" s="106" t="str">
        <f t="shared" si="86"/>
        <v/>
      </c>
      <c r="P130" s="198"/>
      <c r="Q130" s="198"/>
      <c r="R130" s="106" t="str">
        <f t="shared" si="87"/>
        <v/>
      </c>
      <c r="S130" s="122"/>
      <c r="T130" s="122"/>
      <c r="U130" s="106" t="str">
        <f t="shared" si="88"/>
        <v/>
      </c>
      <c r="V130" s="198"/>
      <c r="W130" s="198"/>
      <c r="X130" s="106" t="str">
        <f t="shared" si="89"/>
        <v/>
      </c>
      <c r="Y130" s="90"/>
      <c r="Z130" s="162"/>
      <c r="AA130" s="157"/>
      <c r="AB130" s="126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62"/>
      <c r="AR130" s="62"/>
      <c r="AS130" s="62"/>
      <c r="AT130" s="62"/>
      <c r="AU130" s="62"/>
      <c r="AV130" s="62"/>
      <c r="AW130" s="62"/>
    </row>
    <row r="131" spans="1:49" ht="16.5">
      <c r="A131" s="147" t="s">
        <v>327</v>
      </c>
      <c r="B131" s="148" t="s">
        <v>107</v>
      </c>
      <c r="C131" s="143">
        <v>5</v>
      </c>
      <c r="D131" s="143">
        <v>2.2999999999999998</v>
      </c>
      <c r="E131" s="143">
        <v>2.1</v>
      </c>
      <c r="F131" s="143">
        <v>0</v>
      </c>
      <c r="G131" s="143">
        <v>0</v>
      </c>
      <c r="H131" s="143">
        <v>2.5</v>
      </c>
      <c r="I131" s="143">
        <v>692.1</v>
      </c>
      <c r="J131" s="195" t="s">
        <v>117</v>
      </c>
      <c r="K131" s="196"/>
      <c r="L131" s="103"/>
      <c r="M131" s="195" t="s">
        <v>213</v>
      </c>
      <c r="N131" s="196"/>
      <c r="O131" s="103"/>
      <c r="P131" s="195" t="s">
        <v>257</v>
      </c>
      <c r="Q131" s="207"/>
      <c r="R131" s="103"/>
      <c r="S131" s="113" t="s">
        <v>115</v>
      </c>
      <c r="T131" s="113"/>
      <c r="U131" s="88"/>
      <c r="V131" s="195" t="s">
        <v>301</v>
      </c>
      <c r="W131" s="207"/>
      <c r="X131" s="104"/>
      <c r="Y131" s="107" t="s">
        <v>111</v>
      </c>
      <c r="Z131" s="173"/>
      <c r="AA131" s="158"/>
      <c r="AB131" s="132" t="str">
        <f>A131</f>
        <v>J1</v>
      </c>
      <c r="AC131" s="61" t="str">
        <f>J131</f>
        <v>白米飯</v>
      </c>
      <c r="AD131" s="61" t="str">
        <f>J132&amp;" "&amp;J133&amp;" "&amp;J134&amp;" "&amp;J135&amp;" "&amp;J136&amp;" "&amp;J137</f>
        <v xml:space="preserve">米     </v>
      </c>
      <c r="AE131" s="61" t="str">
        <f>M131</f>
        <v>瓜仔雞</v>
      </c>
      <c r="AF131" s="61" t="str">
        <f>M132&amp;" "&amp;M133&amp;" "&amp;M134&amp;" "&amp;M135&amp;" "&amp;M136&amp;" "&amp;M137</f>
        <v xml:space="preserve">肉雞 醃漬花胡瓜 胡蘿蔔   </v>
      </c>
      <c r="AG131" s="61" t="str">
        <f>P131</f>
        <v>鮮味時瓜</v>
      </c>
      <c r="AH131" s="61" t="str">
        <f>P132&amp;" "&amp;P133&amp;" "&amp;P134&amp;" "&amp;P135&amp;" "&amp;P136&amp;" "&amp;P137</f>
        <v xml:space="preserve">時瓜 冷凍蟹味棒 胡蘿蔔 大蒜 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金針湯</v>
      </c>
      <c r="AN131" s="61" t="str">
        <f>V132&amp;" "&amp;V133&amp;" "&amp;V134&amp;" "&amp;V135&amp;" "&amp;V136&amp;" "&amp;V137</f>
        <v xml:space="preserve">金針菜乾 榨菜 薑 大骨  </v>
      </c>
      <c r="AO131" s="89" t="str">
        <f>Y131</f>
        <v>點心</v>
      </c>
      <c r="AP131" s="89">
        <f>Z131</f>
        <v>0</v>
      </c>
      <c r="AQ131" s="105">
        <f>C131</f>
        <v>5</v>
      </c>
      <c r="AR131" s="105">
        <f>H131</f>
        <v>2.5</v>
      </c>
      <c r="AS131" s="105">
        <f>E131</f>
        <v>2.1</v>
      </c>
      <c r="AT131" s="105">
        <f>D131</f>
        <v>2.2999999999999998</v>
      </c>
      <c r="AU131" s="105">
        <f>F131</f>
        <v>0</v>
      </c>
      <c r="AV131" s="105">
        <f>G131</f>
        <v>0</v>
      </c>
      <c r="AW131" s="105">
        <f>I131</f>
        <v>692.1</v>
      </c>
    </row>
    <row r="132" spans="1:49" ht="16.5">
      <c r="A132" s="149"/>
      <c r="B132" s="150"/>
      <c r="C132" s="151"/>
      <c r="D132" s="151"/>
      <c r="E132" s="151"/>
      <c r="F132" s="151"/>
      <c r="G132" s="151"/>
      <c r="H132" s="151"/>
      <c r="I132" s="151"/>
      <c r="J132" s="158" t="s">
        <v>116</v>
      </c>
      <c r="K132" s="158">
        <v>10</v>
      </c>
      <c r="L132" s="106" t="str">
        <f t="shared" ref="L132:L137" si="90">IF(K132,"公斤","")</f>
        <v>公斤</v>
      </c>
      <c r="M132" s="158" t="s">
        <v>122</v>
      </c>
      <c r="N132" s="158">
        <v>9</v>
      </c>
      <c r="O132" s="106" t="str">
        <f t="shared" ref="O132:O137" si="91">IF(N132,"公斤","")</f>
        <v>公斤</v>
      </c>
      <c r="P132" s="158" t="s">
        <v>129</v>
      </c>
      <c r="Q132" s="158">
        <v>6.5</v>
      </c>
      <c r="R132" s="106" t="str">
        <f t="shared" ref="R132:R137" si="92">IF(Q132,"公斤","")</f>
        <v>公斤</v>
      </c>
      <c r="S132" s="116" t="s">
        <v>115</v>
      </c>
      <c r="T132" s="116">
        <v>7</v>
      </c>
      <c r="U132" s="106" t="str">
        <f t="shared" ref="U132:U137" si="93">IF(T132,"公斤","")</f>
        <v>公斤</v>
      </c>
      <c r="V132" s="158" t="s">
        <v>302</v>
      </c>
      <c r="W132" s="158">
        <v>0.5</v>
      </c>
      <c r="X132" s="106" t="str">
        <f t="shared" ref="X132:X137" si="94">IF(W132,"公斤","")</f>
        <v>公斤</v>
      </c>
      <c r="Y132" s="70" t="s">
        <v>111</v>
      </c>
      <c r="Z132" s="171"/>
      <c r="AA132" s="158"/>
      <c r="AB132" s="125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62"/>
      <c r="AR132" s="62"/>
      <c r="AS132" s="62"/>
      <c r="AT132" s="62"/>
      <c r="AU132" s="62"/>
      <c r="AV132" s="62"/>
      <c r="AW132" s="62"/>
    </row>
    <row r="133" spans="1:49" ht="16.5">
      <c r="A133" s="149"/>
      <c r="B133" s="150"/>
      <c r="C133" s="151"/>
      <c r="D133" s="151"/>
      <c r="E133" s="151"/>
      <c r="F133" s="151"/>
      <c r="G133" s="151"/>
      <c r="H133" s="152"/>
      <c r="I133" s="151"/>
      <c r="J133" s="158"/>
      <c r="K133" s="158"/>
      <c r="L133" s="106" t="str">
        <f t="shared" si="90"/>
        <v/>
      </c>
      <c r="M133" s="158" t="s">
        <v>214</v>
      </c>
      <c r="N133" s="158">
        <v>2</v>
      </c>
      <c r="O133" s="106" t="str">
        <f t="shared" si="91"/>
        <v>公斤</v>
      </c>
      <c r="P133" s="158" t="s">
        <v>240</v>
      </c>
      <c r="Q133" s="158">
        <v>0.5</v>
      </c>
      <c r="R133" s="106" t="str">
        <f t="shared" si="92"/>
        <v>公斤</v>
      </c>
      <c r="S133" s="116" t="s">
        <v>114</v>
      </c>
      <c r="T133" s="124">
        <v>0.05</v>
      </c>
      <c r="U133" s="106" t="str">
        <f t="shared" si="93"/>
        <v>公斤</v>
      </c>
      <c r="V133" s="158" t="s">
        <v>303</v>
      </c>
      <c r="W133" s="158">
        <v>1.5</v>
      </c>
      <c r="X133" s="106" t="str">
        <f t="shared" si="94"/>
        <v>公斤</v>
      </c>
      <c r="Y133" s="70"/>
      <c r="Z133" s="171"/>
      <c r="AA133" s="158"/>
      <c r="AB133" s="125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62"/>
      <c r="AR133" s="62"/>
      <c r="AS133" s="62"/>
      <c r="AT133" s="62"/>
      <c r="AU133" s="62"/>
      <c r="AV133" s="62"/>
      <c r="AW133" s="62"/>
    </row>
    <row r="134" spans="1:49" ht="16.5">
      <c r="A134" s="149"/>
      <c r="B134" s="150"/>
      <c r="C134" s="151"/>
      <c r="D134" s="151"/>
      <c r="E134" s="151"/>
      <c r="F134" s="151"/>
      <c r="G134" s="151"/>
      <c r="H134" s="151"/>
      <c r="I134" s="151"/>
      <c r="J134" s="158"/>
      <c r="K134" s="158"/>
      <c r="L134" s="106" t="str">
        <f t="shared" si="90"/>
        <v/>
      </c>
      <c r="M134" s="158" t="s">
        <v>123</v>
      </c>
      <c r="N134" s="158">
        <v>0.5</v>
      </c>
      <c r="O134" s="106" t="str">
        <f t="shared" si="91"/>
        <v>公斤</v>
      </c>
      <c r="P134" s="158" t="s">
        <v>123</v>
      </c>
      <c r="Q134" s="158">
        <v>0.5</v>
      </c>
      <c r="R134" s="106" t="str">
        <f t="shared" si="92"/>
        <v>公斤</v>
      </c>
      <c r="S134" s="116"/>
      <c r="T134" s="116"/>
      <c r="U134" s="106" t="str">
        <f t="shared" si="93"/>
        <v/>
      </c>
      <c r="V134" s="158" t="s">
        <v>131</v>
      </c>
      <c r="W134" s="158">
        <v>0.1</v>
      </c>
      <c r="X134" s="106" t="str">
        <f t="shared" si="94"/>
        <v>公斤</v>
      </c>
      <c r="Y134" s="70"/>
      <c r="Z134" s="171"/>
      <c r="AA134" s="158"/>
      <c r="AB134" s="125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62"/>
      <c r="AR134" s="62"/>
      <c r="AS134" s="62"/>
      <c r="AT134" s="62"/>
      <c r="AU134" s="62"/>
      <c r="AV134" s="62"/>
      <c r="AW134" s="62"/>
    </row>
    <row r="135" spans="1:49" ht="16.5">
      <c r="A135" s="149"/>
      <c r="B135" s="150"/>
      <c r="C135" s="151"/>
      <c r="D135" s="151"/>
      <c r="E135" s="151"/>
      <c r="F135" s="151"/>
      <c r="G135" s="151"/>
      <c r="H135" s="151"/>
      <c r="I135" s="151"/>
      <c r="J135" s="158"/>
      <c r="K135" s="158"/>
      <c r="L135" s="106" t="str">
        <f t="shared" si="90"/>
        <v/>
      </c>
      <c r="M135" s="158"/>
      <c r="N135" s="158"/>
      <c r="O135" s="106" t="str">
        <f t="shared" si="91"/>
        <v/>
      </c>
      <c r="P135" s="158" t="s">
        <v>119</v>
      </c>
      <c r="Q135" s="163">
        <v>0.05</v>
      </c>
      <c r="R135" s="106" t="str">
        <f t="shared" si="92"/>
        <v>公斤</v>
      </c>
      <c r="S135" s="116"/>
      <c r="T135" s="116"/>
      <c r="U135" s="106" t="str">
        <f t="shared" si="93"/>
        <v/>
      </c>
      <c r="V135" s="158" t="s">
        <v>276</v>
      </c>
      <c r="W135" s="158">
        <v>1</v>
      </c>
      <c r="X135" s="106" t="str">
        <f t="shared" si="94"/>
        <v>公斤</v>
      </c>
      <c r="Y135" s="70"/>
      <c r="Z135" s="171"/>
      <c r="AA135" s="158"/>
      <c r="AB135" s="125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62"/>
      <c r="AR135" s="62"/>
      <c r="AS135" s="62"/>
      <c r="AT135" s="62"/>
      <c r="AU135" s="62"/>
      <c r="AV135" s="62"/>
      <c r="AW135" s="62"/>
    </row>
    <row r="136" spans="1:49" ht="16.5">
      <c r="A136" s="149"/>
      <c r="B136" s="150"/>
      <c r="C136" s="151"/>
      <c r="D136" s="151"/>
      <c r="E136" s="151"/>
      <c r="F136" s="151"/>
      <c r="G136" s="151"/>
      <c r="H136" s="151"/>
      <c r="I136" s="151"/>
      <c r="J136" s="158"/>
      <c r="K136" s="158"/>
      <c r="L136" s="106" t="str">
        <f t="shared" si="90"/>
        <v/>
      </c>
      <c r="M136" s="158"/>
      <c r="N136" s="158"/>
      <c r="O136" s="106" t="str">
        <f t="shared" si="91"/>
        <v/>
      </c>
      <c r="P136" s="158"/>
      <c r="Q136" s="158"/>
      <c r="R136" s="106" t="str">
        <f t="shared" si="92"/>
        <v/>
      </c>
      <c r="S136" s="116"/>
      <c r="T136" s="116"/>
      <c r="U136" s="106" t="str">
        <f t="shared" si="93"/>
        <v/>
      </c>
      <c r="V136" s="158"/>
      <c r="W136" s="158"/>
      <c r="X136" s="106" t="str">
        <f t="shared" si="94"/>
        <v/>
      </c>
      <c r="Y136" s="70"/>
      <c r="Z136" s="171"/>
      <c r="AA136" s="158"/>
      <c r="AB136" s="125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53"/>
      <c r="B137" s="154"/>
      <c r="C137" s="155"/>
      <c r="D137" s="155"/>
      <c r="E137" s="155"/>
      <c r="F137" s="155"/>
      <c r="G137" s="155"/>
      <c r="H137" s="155"/>
      <c r="I137" s="155"/>
      <c r="J137" s="159"/>
      <c r="K137" s="159"/>
      <c r="L137" s="106" t="str">
        <f t="shared" si="90"/>
        <v/>
      </c>
      <c r="M137" s="159"/>
      <c r="N137" s="159"/>
      <c r="O137" s="106" t="str">
        <f t="shared" si="91"/>
        <v/>
      </c>
      <c r="P137" s="159"/>
      <c r="Q137" s="159"/>
      <c r="R137" s="106" t="str">
        <f t="shared" si="92"/>
        <v/>
      </c>
      <c r="S137" s="123"/>
      <c r="T137" s="123"/>
      <c r="U137" s="106" t="str">
        <f t="shared" si="93"/>
        <v/>
      </c>
      <c r="V137" s="162"/>
      <c r="W137" s="162"/>
      <c r="X137" s="106" t="str">
        <f t="shared" si="94"/>
        <v/>
      </c>
      <c r="Y137" s="90"/>
      <c r="Z137" s="172"/>
      <c r="AA137" s="158"/>
      <c r="AB137" s="126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62"/>
      <c r="AR137" s="62"/>
      <c r="AS137" s="62"/>
      <c r="AT137" s="62"/>
      <c r="AU137" s="62"/>
      <c r="AV137" s="62"/>
      <c r="AW137" s="62"/>
    </row>
    <row r="138" spans="1:49" ht="16.5">
      <c r="A138" s="147" t="s">
        <v>328</v>
      </c>
      <c r="B138" s="148" t="s">
        <v>107</v>
      </c>
      <c r="C138" s="143">
        <v>5.3</v>
      </c>
      <c r="D138" s="143">
        <v>2.2999999999999998</v>
      </c>
      <c r="E138" s="143">
        <v>1.8</v>
      </c>
      <c r="F138" s="143">
        <v>0</v>
      </c>
      <c r="G138" s="143">
        <v>0</v>
      </c>
      <c r="H138" s="143">
        <v>2.8</v>
      </c>
      <c r="I138" s="143">
        <v>730.9</v>
      </c>
      <c r="J138" s="195" t="s">
        <v>154</v>
      </c>
      <c r="K138" s="196"/>
      <c r="L138" s="103"/>
      <c r="M138" s="195" t="s">
        <v>215</v>
      </c>
      <c r="N138" s="196"/>
      <c r="O138" s="103"/>
      <c r="P138" s="227" t="s">
        <v>258</v>
      </c>
      <c r="Q138" s="228"/>
      <c r="R138" s="103"/>
      <c r="S138" s="118" t="s">
        <v>115</v>
      </c>
      <c r="T138" s="118"/>
      <c r="U138" s="88"/>
      <c r="V138" s="156" t="s">
        <v>134</v>
      </c>
      <c r="W138" s="209"/>
      <c r="X138" s="104"/>
      <c r="Y138" s="107" t="s">
        <v>111</v>
      </c>
      <c r="Z138" s="173"/>
      <c r="AA138" s="157"/>
      <c r="AB138" s="132" t="str">
        <f>A138</f>
        <v>J2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咖哩絞肉</v>
      </c>
      <c r="AF138" s="61" t="str">
        <f>M139&amp;" "&amp;M140&amp;" "&amp;M141&amp;" "&amp;M142&amp;" "&amp;M143&amp;" "&amp;M144</f>
        <v xml:space="preserve">豬絞肉 馬鈴薯 胡蘿蔔 咖哩粉  </v>
      </c>
      <c r="AG138" s="61" t="str">
        <f>P138</f>
        <v>滷味雙拼</v>
      </c>
      <c r="AH138" s="61" t="str">
        <f>P139&amp;" "&amp;P140&amp;" "&amp;P141&amp;" "&amp;P142&amp;" "&amp;P143&amp;" "&amp;P144</f>
        <v xml:space="preserve">豆干 芝麻(熟) 滷包 海帶結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時瓜湯</v>
      </c>
      <c r="AN138" s="61" t="str">
        <f>V139&amp;" "&amp;V140&amp;" "&amp;V141&amp;" "&amp;V142&amp;" "&amp;V143&amp;" "&amp;V144</f>
        <v xml:space="preserve">時瓜 胡蘿蔔 薑 軟骨丁  </v>
      </c>
      <c r="AO138" s="89" t="str">
        <f>Y138</f>
        <v>點心</v>
      </c>
      <c r="AP138" s="89">
        <f>Z138</f>
        <v>0</v>
      </c>
      <c r="AQ138" s="105">
        <f>C138</f>
        <v>5.3</v>
      </c>
      <c r="AR138" s="105">
        <f>H138</f>
        <v>2.8</v>
      </c>
      <c r="AS138" s="105">
        <f>E138</f>
        <v>1.8</v>
      </c>
      <c r="AT138" s="105">
        <f>D138</f>
        <v>2.2999999999999998</v>
      </c>
      <c r="AU138" s="105">
        <f>F138</f>
        <v>0</v>
      </c>
      <c r="AV138" s="105">
        <f>G138</f>
        <v>0</v>
      </c>
      <c r="AW138" s="105">
        <f>I138</f>
        <v>730.9</v>
      </c>
    </row>
    <row r="139" spans="1:49" ht="16.5">
      <c r="A139" s="149"/>
      <c r="B139" s="150"/>
      <c r="C139" s="151"/>
      <c r="D139" s="151"/>
      <c r="E139" s="151"/>
      <c r="F139" s="151"/>
      <c r="G139" s="151"/>
      <c r="H139" s="151"/>
      <c r="I139" s="151"/>
      <c r="J139" s="158" t="s">
        <v>116</v>
      </c>
      <c r="K139" s="158">
        <v>7</v>
      </c>
      <c r="L139" s="106" t="str">
        <f t="shared" ref="L139:L144" si="95">IF(K139,"公斤","")</f>
        <v>公斤</v>
      </c>
      <c r="M139" s="158" t="s">
        <v>120</v>
      </c>
      <c r="N139" s="158">
        <v>6</v>
      </c>
      <c r="O139" s="106" t="str">
        <f t="shared" ref="O139:O144" si="96">IF(N139,"公斤","")</f>
        <v>公斤</v>
      </c>
      <c r="P139" s="158" t="s">
        <v>130</v>
      </c>
      <c r="Q139" s="158">
        <v>4</v>
      </c>
      <c r="R139" s="106" t="str">
        <f t="shared" ref="R139:R144" si="97">IF(Q139,"公斤","")</f>
        <v>公斤</v>
      </c>
      <c r="S139" s="116" t="s">
        <v>115</v>
      </c>
      <c r="T139" s="116">
        <v>7</v>
      </c>
      <c r="U139" s="106" t="str">
        <f t="shared" ref="U139:U144" si="98">IF(T139,"公斤","")</f>
        <v>公斤</v>
      </c>
      <c r="V139" s="158" t="s">
        <v>129</v>
      </c>
      <c r="W139" s="158">
        <v>4</v>
      </c>
      <c r="X139" s="106" t="str">
        <f t="shared" ref="X139:X144" si="99">IF(W139,"公斤","")</f>
        <v>公斤</v>
      </c>
      <c r="Y139" s="70" t="s">
        <v>111</v>
      </c>
      <c r="Z139" s="171"/>
      <c r="AA139" s="157"/>
      <c r="AB139" s="125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62"/>
      <c r="AR139" s="62"/>
      <c r="AS139" s="62"/>
      <c r="AT139" s="62"/>
      <c r="AU139" s="62"/>
      <c r="AV139" s="62"/>
      <c r="AW139" s="62"/>
    </row>
    <row r="140" spans="1:49" ht="16.5">
      <c r="A140" s="149"/>
      <c r="B140" s="150"/>
      <c r="C140" s="151"/>
      <c r="D140" s="151"/>
      <c r="E140" s="151"/>
      <c r="F140" s="151"/>
      <c r="G140" s="151"/>
      <c r="H140" s="152"/>
      <c r="I140" s="151"/>
      <c r="J140" s="158" t="s">
        <v>155</v>
      </c>
      <c r="K140" s="158">
        <v>3</v>
      </c>
      <c r="L140" s="106" t="str">
        <f t="shared" si="95"/>
        <v>公斤</v>
      </c>
      <c r="M140" s="158" t="s">
        <v>190</v>
      </c>
      <c r="N140" s="158">
        <v>3</v>
      </c>
      <c r="O140" s="106" t="str">
        <f t="shared" si="96"/>
        <v>公斤</v>
      </c>
      <c r="P140" s="211" t="s">
        <v>259</v>
      </c>
      <c r="Q140" s="211">
        <v>0.01</v>
      </c>
      <c r="R140" s="106" t="str">
        <f t="shared" si="97"/>
        <v>公斤</v>
      </c>
      <c r="S140" s="116" t="s">
        <v>114</v>
      </c>
      <c r="T140" s="124">
        <v>0.05</v>
      </c>
      <c r="U140" s="106" t="str">
        <f t="shared" si="98"/>
        <v>公斤</v>
      </c>
      <c r="V140" s="158" t="s">
        <v>123</v>
      </c>
      <c r="W140" s="158">
        <v>0.5</v>
      </c>
      <c r="X140" s="106" t="str">
        <f t="shared" si="99"/>
        <v>公斤</v>
      </c>
      <c r="Y140" s="70"/>
      <c r="Z140" s="158"/>
      <c r="AA140" s="157"/>
      <c r="AB140" s="125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62"/>
      <c r="AR140" s="62"/>
      <c r="AS140" s="62"/>
      <c r="AT140" s="62"/>
      <c r="AU140" s="62"/>
      <c r="AV140" s="62"/>
      <c r="AW140" s="62"/>
    </row>
    <row r="141" spans="1:49" ht="16.5">
      <c r="A141" s="149"/>
      <c r="B141" s="150"/>
      <c r="C141" s="151"/>
      <c r="D141" s="151"/>
      <c r="E141" s="151"/>
      <c r="F141" s="151"/>
      <c r="G141" s="151"/>
      <c r="H141" s="151"/>
      <c r="I141" s="151"/>
      <c r="J141" s="158"/>
      <c r="K141" s="158"/>
      <c r="L141" s="106" t="str">
        <f t="shared" si="95"/>
        <v/>
      </c>
      <c r="M141" s="158" t="s">
        <v>123</v>
      </c>
      <c r="N141" s="158">
        <v>3</v>
      </c>
      <c r="O141" s="106" t="str">
        <f t="shared" si="96"/>
        <v>公斤</v>
      </c>
      <c r="P141" s="158" t="s">
        <v>121</v>
      </c>
      <c r="Q141" s="158"/>
      <c r="R141" s="106" t="str">
        <f t="shared" si="97"/>
        <v/>
      </c>
      <c r="S141" s="116"/>
      <c r="T141" s="116"/>
      <c r="U141" s="106" t="str">
        <f t="shared" si="98"/>
        <v/>
      </c>
      <c r="V141" s="158" t="s">
        <v>131</v>
      </c>
      <c r="W141" s="158">
        <v>0.1</v>
      </c>
      <c r="X141" s="106" t="str">
        <f t="shared" si="99"/>
        <v>公斤</v>
      </c>
      <c r="Y141" s="70"/>
      <c r="Z141" s="158"/>
      <c r="AA141" s="157"/>
      <c r="AB141" s="125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62"/>
      <c r="AR141" s="62"/>
      <c r="AS141" s="62"/>
      <c r="AT141" s="62"/>
      <c r="AU141" s="62"/>
      <c r="AV141" s="62"/>
      <c r="AW141" s="62"/>
    </row>
    <row r="142" spans="1:49" ht="16.5">
      <c r="A142" s="149"/>
      <c r="B142" s="150"/>
      <c r="C142" s="151"/>
      <c r="D142" s="151"/>
      <c r="E142" s="151"/>
      <c r="F142" s="151"/>
      <c r="G142" s="151"/>
      <c r="H142" s="151"/>
      <c r="I142" s="151"/>
      <c r="J142" s="158"/>
      <c r="K142" s="158"/>
      <c r="L142" s="106" t="str">
        <f t="shared" si="95"/>
        <v/>
      </c>
      <c r="M142" s="158" t="s">
        <v>198</v>
      </c>
      <c r="N142" s="158"/>
      <c r="O142" s="106" t="str">
        <f t="shared" si="96"/>
        <v/>
      </c>
      <c r="P142" s="214" t="s">
        <v>260</v>
      </c>
      <c r="Q142" s="165">
        <v>1</v>
      </c>
      <c r="R142" s="106" t="str">
        <f t="shared" si="97"/>
        <v>公斤</v>
      </c>
      <c r="S142" s="116"/>
      <c r="T142" s="116"/>
      <c r="U142" s="106" t="str">
        <f t="shared" si="98"/>
        <v/>
      </c>
      <c r="V142" s="165" t="s">
        <v>141</v>
      </c>
      <c r="W142" s="165">
        <v>1</v>
      </c>
      <c r="X142" s="106" t="str">
        <f t="shared" si="99"/>
        <v>公斤</v>
      </c>
      <c r="Y142" s="70"/>
      <c r="Z142" s="158"/>
      <c r="AA142" s="157"/>
      <c r="AB142" s="125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62"/>
      <c r="AR142" s="62"/>
      <c r="AS142" s="62"/>
      <c r="AT142" s="62"/>
      <c r="AU142" s="62"/>
      <c r="AV142" s="62"/>
      <c r="AW142" s="62"/>
    </row>
    <row r="143" spans="1:49" ht="16.5">
      <c r="A143" s="149"/>
      <c r="B143" s="150"/>
      <c r="C143" s="151"/>
      <c r="D143" s="151"/>
      <c r="E143" s="151"/>
      <c r="F143" s="151"/>
      <c r="G143" s="151"/>
      <c r="H143" s="151"/>
      <c r="I143" s="151"/>
      <c r="J143" s="158"/>
      <c r="K143" s="158"/>
      <c r="L143" s="106" t="str">
        <f t="shared" si="95"/>
        <v/>
      </c>
      <c r="M143" s="158"/>
      <c r="N143" s="158"/>
      <c r="O143" s="106" t="str">
        <f t="shared" si="96"/>
        <v/>
      </c>
      <c r="P143" s="158"/>
      <c r="Q143" s="158"/>
      <c r="R143" s="106" t="str">
        <f t="shared" si="97"/>
        <v/>
      </c>
      <c r="S143" s="116"/>
      <c r="T143" s="116"/>
      <c r="U143" s="106" t="str">
        <f t="shared" si="98"/>
        <v/>
      </c>
      <c r="V143" s="158"/>
      <c r="W143" s="158"/>
      <c r="X143" s="106" t="str">
        <f t="shared" si="99"/>
        <v/>
      </c>
      <c r="Y143" s="70"/>
      <c r="Z143" s="158"/>
      <c r="AA143" s="157"/>
      <c r="AB143" s="125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53"/>
      <c r="B144" s="154"/>
      <c r="C144" s="155"/>
      <c r="D144" s="155"/>
      <c r="E144" s="155"/>
      <c r="F144" s="155"/>
      <c r="G144" s="155"/>
      <c r="H144" s="155"/>
      <c r="I144" s="155"/>
      <c r="J144" s="162"/>
      <c r="K144" s="162"/>
      <c r="L144" s="106" t="str">
        <f t="shared" si="95"/>
        <v/>
      </c>
      <c r="M144" s="198"/>
      <c r="N144" s="198"/>
      <c r="O144" s="106" t="str">
        <f t="shared" si="96"/>
        <v/>
      </c>
      <c r="P144" s="162"/>
      <c r="Q144" s="162"/>
      <c r="R144" s="106" t="str">
        <f t="shared" si="97"/>
        <v/>
      </c>
      <c r="S144" s="122"/>
      <c r="T144" s="122"/>
      <c r="U144" s="106" t="str">
        <f t="shared" si="98"/>
        <v/>
      </c>
      <c r="V144" s="159"/>
      <c r="W144" s="159"/>
      <c r="X144" s="106" t="str">
        <f t="shared" si="99"/>
        <v/>
      </c>
      <c r="Y144" s="90"/>
      <c r="Z144" s="162"/>
      <c r="AA144" s="157"/>
      <c r="AB144" s="126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62"/>
      <c r="AR144" s="62"/>
      <c r="AS144" s="62"/>
      <c r="AT144" s="62"/>
      <c r="AU144" s="62"/>
      <c r="AV144" s="62"/>
      <c r="AW144" s="62"/>
    </row>
    <row r="145" spans="1:49" ht="16.5">
      <c r="A145" s="147" t="s">
        <v>329</v>
      </c>
      <c r="B145" s="148" t="s">
        <v>107</v>
      </c>
      <c r="C145" s="143">
        <v>3.6</v>
      </c>
      <c r="D145" s="143">
        <v>2</v>
      </c>
      <c r="E145" s="143">
        <v>1.5</v>
      </c>
      <c r="F145" s="143">
        <v>1</v>
      </c>
      <c r="G145" s="143">
        <v>1</v>
      </c>
      <c r="H145" s="143">
        <v>2.6</v>
      </c>
      <c r="I145" s="143">
        <v>778.6</v>
      </c>
      <c r="J145" s="156" t="s">
        <v>171</v>
      </c>
      <c r="K145" s="167"/>
      <c r="L145" s="1"/>
      <c r="M145" s="195" t="s">
        <v>216</v>
      </c>
      <c r="N145" s="196"/>
      <c r="O145" s="1"/>
      <c r="P145" s="156" t="s">
        <v>261</v>
      </c>
      <c r="Q145" s="209"/>
      <c r="R145" s="1"/>
      <c r="S145" s="118" t="s">
        <v>115</v>
      </c>
      <c r="T145" s="118"/>
      <c r="U145" s="88"/>
      <c r="V145" s="156" t="s">
        <v>304</v>
      </c>
      <c r="W145" s="209"/>
      <c r="X145" s="104"/>
      <c r="Y145" s="107" t="s">
        <v>111</v>
      </c>
      <c r="Z145" s="173"/>
      <c r="AA145" s="158"/>
      <c r="AB145" s="132" t="str">
        <f>A145</f>
        <v>J3</v>
      </c>
      <c r="AC145" s="61" t="str">
        <f>J145</f>
        <v>刈包特餐</v>
      </c>
      <c r="AD145" s="61" t="str">
        <f>J146&amp;" "&amp;J147&amp;" "&amp;J148&amp;" "&amp;J149&amp;" "&amp;J150&amp;" "&amp;J151</f>
        <v xml:space="preserve">刈包     </v>
      </c>
      <c r="AE145" s="61" t="str">
        <f>M145</f>
        <v>香滷肉排</v>
      </c>
      <c r="AF145" s="61" t="str">
        <f>M146&amp;" "&amp;M147&amp;" "&amp;M148&amp;" "&amp;M149&amp;" "&amp;M150&amp;" "&amp;M151</f>
        <v xml:space="preserve">肉排 滷包    </v>
      </c>
      <c r="AG145" s="61" t="str">
        <f>P145</f>
        <v>關東煮</v>
      </c>
      <c r="AH145" s="61" t="str">
        <f>P146&amp;" "&amp;P147&amp;" "&amp;P148&amp;" "&amp;P149&amp;" "&amp;P150&amp;" "&amp;P151</f>
        <v>四角油豆腐 甜玉米 白蘿蔔 紅蘿蔔 味醂 大蒜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海鮮粥</v>
      </c>
      <c r="AN145" s="61" t="str">
        <f t="shared" ref="AN145" si="103">V146&amp;" "&amp;V147&amp;" "&amp;V148&amp;" "&amp;V149&amp;" "&amp;V150&amp;" "&amp;V151</f>
        <v>魚丁 米 芹菜 魚丸 筍絲 魷魚圈</v>
      </c>
      <c r="AO145" s="89" t="str">
        <f t="shared" ref="AO145" si="104">Y145</f>
        <v>點心</v>
      </c>
      <c r="AP145" s="89">
        <f t="shared" ref="AP145" si="105">Z145</f>
        <v>0</v>
      </c>
      <c r="AQ145" s="105">
        <f>C145</f>
        <v>3.6</v>
      </c>
      <c r="AR145" s="105">
        <f>H145</f>
        <v>2.6</v>
      </c>
      <c r="AS145" s="105">
        <f>E145</f>
        <v>1.5</v>
      </c>
      <c r="AT145" s="105">
        <f>D145</f>
        <v>2</v>
      </c>
      <c r="AU145" s="105">
        <f>F145</f>
        <v>1</v>
      </c>
      <c r="AV145" s="105">
        <f>G145</f>
        <v>1</v>
      </c>
      <c r="AW145" s="105">
        <f>I145</f>
        <v>778.6</v>
      </c>
    </row>
    <row r="146" spans="1:49" ht="16.5">
      <c r="A146" s="149"/>
      <c r="B146" s="150"/>
      <c r="C146" s="151"/>
      <c r="D146" s="151"/>
      <c r="E146" s="151"/>
      <c r="F146" s="151"/>
      <c r="G146" s="151"/>
      <c r="H146" s="151"/>
      <c r="I146" s="151"/>
      <c r="J146" s="158" t="s">
        <v>172</v>
      </c>
      <c r="K146" s="158">
        <v>4</v>
      </c>
      <c r="L146" s="1"/>
      <c r="M146" s="158" t="s">
        <v>217</v>
      </c>
      <c r="N146" s="158">
        <v>6</v>
      </c>
      <c r="O146" s="1"/>
      <c r="P146" s="158" t="s">
        <v>262</v>
      </c>
      <c r="Q146" s="158">
        <v>1</v>
      </c>
      <c r="R146" s="1"/>
      <c r="S146" s="116" t="s">
        <v>115</v>
      </c>
      <c r="T146" s="116">
        <v>7</v>
      </c>
      <c r="U146" s="106" t="str">
        <f t="shared" ref="U146:U151" si="106">IF(T146,"公斤","")</f>
        <v>公斤</v>
      </c>
      <c r="V146" s="158" t="s">
        <v>204</v>
      </c>
      <c r="W146" s="158">
        <v>1</v>
      </c>
      <c r="X146" s="106" t="str">
        <f t="shared" ref="X146:X151" si="107">IF(W146,"公斤","")</f>
        <v>公斤</v>
      </c>
      <c r="Y146" s="70" t="s">
        <v>111</v>
      </c>
      <c r="Z146" s="171"/>
      <c r="AA146" s="158">
        <v>19</v>
      </c>
      <c r="AB146" s="125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62"/>
      <c r="AR146" s="62"/>
      <c r="AS146" s="62"/>
      <c r="AT146" s="62"/>
      <c r="AU146" s="62"/>
      <c r="AV146" s="62"/>
      <c r="AW146" s="62"/>
    </row>
    <row r="147" spans="1:49" ht="16.5">
      <c r="A147" s="149"/>
      <c r="B147" s="150"/>
      <c r="C147" s="151"/>
      <c r="D147" s="151"/>
      <c r="E147" s="151"/>
      <c r="F147" s="151"/>
      <c r="G147" s="151"/>
      <c r="H147" s="152"/>
      <c r="I147" s="151"/>
      <c r="J147" s="158"/>
      <c r="K147" s="158"/>
      <c r="L147" s="1"/>
      <c r="M147" s="158" t="s">
        <v>121</v>
      </c>
      <c r="N147" s="158"/>
      <c r="O147" s="1"/>
      <c r="P147" s="158" t="s">
        <v>263</v>
      </c>
      <c r="Q147" s="158">
        <v>2</v>
      </c>
      <c r="R147" s="1"/>
      <c r="S147" s="116" t="s">
        <v>114</v>
      </c>
      <c r="T147" s="124">
        <v>0.05</v>
      </c>
      <c r="U147" s="106" t="str">
        <f t="shared" si="106"/>
        <v>公斤</v>
      </c>
      <c r="V147" s="158" t="s">
        <v>305</v>
      </c>
      <c r="W147" s="158">
        <v>4</v>
      </c>
      <c r="X147" s="106" t="str">
        <f t="shared" si="107"/>
        <v>公斤</v>
      </c>
      <c r="Y147" s="70"/>
      <c r="Z147" s="158"/>
      <c r="AA147" s="158"/>
      <c r="AB147" s="125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62"/>
      <c r="AR147" s="62"/>
      <c r="AS147" s="62"/>
      <c r="AT147" s="62"/>
      <c r="AU147" s="62"/>
      <c r="AV147" s="62"/>
      <c r="AW147" s="62"/>
    </row>
    <row r="148" spans="1:49" ht="16.5">
      <c r="A148" s="149"/>
      <c r="B148" s="150"/>
      <c r="C148" s="151"/>
      <c r="D148" s="151"/>
      <c r="E148" s="151"/>
      <c r="F148" s="151"/>
      <c r="G148" s="151"/>
      <c r="H148" s="151"/>
      <c r="I148" s="151"/>
      <c r="J148" s="158"/>
      <c r="K148" s="158"/>
      <c r="L148" s="1"/>
      <c r="M148" s="158"/>
      <c r="N148" s="158"/>
      <c r="O148" s="1"/>
      <c r="P148" s="158" t="s">
        <v>124</v>
      </c>
      <c r="Q148" s="158">
        <v>4.5</v>
      </c>
      <c r="R148" s="1"/>
      <c r="S148" s="116"/>
      <c r="T148" s="116"/>
      <c r="U148" s="106" t="str">
        <f t="shared" si="106"/>
        <v/>
      </c>
      <c r="V148" s="158" t="s">
        <v>235</v>
      </c>
      <c r="W148" s="158">
        <v>0.5</v>
      </c>
      <c r="X148" s="106" t="str">
        <f t="shared" si="107"/>
        <v>公斤</v>
      </c>
      <c r="Y148" s="70"/>
      <c r="Z148" s="158"/>
      <c r="AA148" s="158"/>
      <c r="AB148" s="125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62"/>
      <c r="AR148" s="62"/>
      <c r="AS148" s="62"/>
      <c r="AT148" s="62"/>
      <c r="AU148" s="62"/>
      <c r="AV148" s="62"/>
      <c r="AW148" s="62"/>
    </row>
    <row r="149" spans="1:49" ht="16.5">
      <c r="A149" s="149"/>
      <c r="B149" s="150"/>
      <c r="C149" s="151"/>
      <c r="D149" s="151"/>
      <c r="E149" s="151"/>
      <c r="F149" s="151"/>
      <c r="G149" s="151"/>
      <c r="H149" s="151"/>
      <c r="I149" s="151"/>
      <c r="J149" s="158"/>
      <c r="K149" s="158"/>
      <c r="L149" s="1"/>
      <c r="M149" s="158"/>
      <c r="N149" s="163"/>
      <c r="O149" s="1"/>
      <c r="P149" s="158" t="s">
        <v>197</v>
      </c>
      <c r="Q149" s="158">
        <v>1</v>
      </c>
      <c r="R149" s="1"/>
      <c r="S149" s="116"/>
      <c r="T149" s="116"/>
      <c r="U149" s="106" t="str">
        <f t="shared" si="106"/>
        <v/>
      </c>
      <c r="V149" s="158" t="s">
        <v>306</v>
      </c>
      <c r="W149" s="158">
        <v>1</v>
      </c>
      <c r="X149" s="106" t="str">
        <f t="shared" si="107"/>
        <v>公斤</v>
      </c>
      <c r="Y149" s="70"/>
      <c r="Z149" s="158"/>
      <c r="AA149" s="158"/>
      <c r="AB149" s="125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62"/>
      <c r="AR149" s="62"/>
      <c r="AS149" s="62"/>
      <c r="AT149" s="62"/>
      <c r="AU149" s="62"/>
      <c r="AV149" s="62"/>
      <c r="AW149" s="62"/>
    </row>
    <row r="150" spans="1:49" ht="16.5">
      <c r="A150" s="149"/>
      <c r="B150" s="150"/>
      <c r="C150" s="151"/>
      <c r="D150" s="151"/>
      <c r="E150" s="151"/>
      <c r="F150" s="151"/>
      <c r="G150" s="151"/>
      <c r="H150" s="151"/>
      <c r="I150" s="151"/>
      <c r="J150" s="158"/>
      <c r="K150" s="158"/>
      <c r="L150" s="1"/>
      <c r="M150" s="158"/>
      <c r="N150" s="158"/>
      <c r="O150" s="1"/>
      <c r="P150" s="158" t="s">
        <v>264</v>
      </c>
      <c r="Q150" s="158"/>
      <c r="R150" s="1"/>
      <c r="S150" s="116"/>
      <c r="T150" s="116"/>
      <c r="U150" s="106" t="str">
        <f t="shared" si="106"/>
        <v/>
      </c>
      <c r="V150" s="158" t="s">
        <v>307</v>
      </c>
      <c r="W150" s="158">
        <v>1.5</v>
      </c>
      <c r="X150" s="106" t="str">
        <f t="shared" si="107"/>
        <v>公斤</v>
      </c>
      <c r="Y150" s="70"/>
      <c r="Z150" s="158"/>
      <c r="AA150" s="158"/>
      <c r="AB150" s="125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53"/>
      <c r="B151" s="154"/>
      <c r="C151" s="155"/>
      <c r="D151" s="155"/>
      <c r="E151" s="155"/>
      <c r="F151" s="155"/>
      <c r="G151" s="155"/>
      <c r="H151" s="155"/>
      <c r="I151" s="155"/>
      <c r="J151" s="162"/>
      <c r="K151" s="162"/>
      <c r="L151" s="1"/>
      <c r="M151" s="162"/>
      <c r="N151" s="162"/>
      <c r="O151" s="1"/>
      <c r="P151" s="162" t="s">
        <v>119</v>
      </c>
      <c r="Q151" s="54">
        <v>0.05</v>
      </c>
      <c r="R151" s="1"/>
      <c r="S151" s="122"/>
      <c r="T151" s="122"/>
      <c r="U151" s="106" t="str">
        <f t="shared" si="106"/>
        <v/>
      </c>
      <c r="V151" s="158" t="s">
        <v>144</v>
      </c>
      <c r="W151" s="219">
        <v>1</v>
      </c>
      <c r="X151" s="106" t="str">
        <f t="shared" si="107"/>
        <v>公斤</v>
      </c>
      <c r="Y151" s="90"/>
      <c r="Z151" s="162"/>
      <c r="AA151" s="158"/>
      <c r="AB151" s="126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62"/>
      <c r="AR151" s="62"/>
      <c r="AS151" s="62"/>
      <c r="AT151" s="62"/>
      <c r="AU151" s="62"/>
      <c r="AV151" s="62"/>
      <c r="AW151" s="62"/>
    </row>
    <row r="152" spans="1:49" ht="16.5">
      <c r="A152" s="147" t="s">
        <v>330</v>
      </c>
      <c r="B152" s="148" t="s">
        <v>107</v>
      </c>
      <c r="C152" s="143">
        <v>7.4</v>
      </c>
      <c r="D152" s="143">
        <v>1.9</v>
      </c>
      <c r="E152" s="143">
        <v>1.6</v>
      </c>
      <c r="F152" s="143">
        <v>2</v>
      </c>
      <c r="G152" s="143">
        <v>2</v>
      </c>
      <c r="H152" s="143">
        <v>2.2999999999999998</v>
      </c>
      <c r="I152" s="143">
        <v>1233.5999999999999</v>
      </c>
      <c r="J152" s="251" t="s">
        <v>154</v>
      </c>
      <c r="K152" s="264"/>
      <c r="L152" s="1"/>
      <c r="M152" s="251" t="s">
        <v>218</v>
      </c>
      <c r="N152" s="264"/>
      <c r="O152" s="1"/>
      <c r="P152" s="251" t="s">
        <v>265</v>
      </c>
      <c r="Q152" s="252"/>
      <c r="R152" s="1"/>
      <c r="S152" s="118" t="s">
        <v>115</v>
      </c>
      <c r="T152" s="118"/>
      <c r="U152" s="88"/>
      <c r="V152" s="251" t="s">
        <v>308</v>
      </c>
      <c r="W152" s="252"/>
      <c r="X152" s="104"/>
      <c r="Y152" s="107" t="s">
        <v>111</v>
      </c>
      <c r="Z152" s="173"/>
      <c r="AA152" s="222"/>
      <c r="AB152" s="132" t="str">
        <f>A152</f>
        <v>J4</v>
      </c>
      <c r="AC152" s="61" t="str">
        <f>J152</f>
        <v>糙米飯</v>
      </c>
      <c r="AD152" s="61" t="str">
        <f>J153&amp;" "&amp;J154&amp;" "&amp;J155&amp;" "&amp;J156&amp;" "&amp;J157&amp;" "&amp;J158</f>
        <v xml:space="preserve">米 糙米    </v>
      </c>
      <c r="AE152" s="61" t="str">
        <f>M152</f>
        <v>南瓜燒肉</v>
      </c>
      <c r="AF152" s="61" t="str">
        <f>M153&amp;" "&amp;M154&amp;" "&amp;M155&amp;" "&amp;M156&amp;" "&amp;M157&amp;" "&amp;M158</f>
        <v xml:space="preserve">豬後腿肉 南瓜 胡蘿蔔 大蒜  </v>
      </c>
      <c r="AG152" s="61" t="str">
        <f>P152</f>
        <v>鮮燴白菜</v>
      </c>
      <c r="AH152" s="61" t="str">
        <f>P153&amp;" "&amp;P154&amp;" "&amp;P155&amp;" "&amp;P156&amp;" "&amp;P157&amp;" "&amp;P158</f>
        <v xml:space="preserve">豬後腿肉 結球白菜 胡蘿蔔 大蒜  </v>
      </c>
      <c r="AI152" s="61" t="e">
        <f>#REF!</f>
        <v>#REF!</v>
      </c>
      <c r="AJ152" s="61" t="e">
        <f>#REF!&amp;" "&amp;#REF!&amp;" "&amp;#REF!&amp;" "&amp;#REF!&amp;" "&amp;#REF!&amp;" "&amp;#REF!</f>
        <v>#REF!</v>
      </c>
      <c r="AK152" s="61" t="str">
        <f t="shared" ref="AK152" si="108">S152</f>
        <v>時蔬</v>
      </c>
      <c r="AL152" s="61" t="str">
        <f t="shared" ref="AL152" si="109">S153&amp;" "&amp;S154&amp;" "&amp;S155&amp;" "&amp;S156&amp;" "&amp;S157&amp;" "&amp;S158</f>
        <v xml:space="preserve">時蔬 大蒜    </v>
      </c>
      <c r="AM152" s="61" t="str">
        <f t="shared" ref="AM152" si="110">V152</f>
        <v>綠豆湯</v>
      </c>
      <c r="AN152" s="61" t="str">
        <f t="shared" ref="AN152" si="111">V153&amp;" "&amp;V154&amp;" "&amp;V155&amp;" "&amp;V156&amp;" "&amp;V157&amp;" "&amp;V158</f>
        <v xml:space="preserve">綠豆 紅砂糖    </v>
      </c>
      <c r="AO152" s="89" t="str">
        <f t="shared" ref="AO152" si="112">Y152</f>
        <v>點心</v>
      </c>
      <c r="AP152" s="89">
        <f t="shared" ref="AP152" si="113">Z152</f>
        <v>0</v>
      </c>
      <c r="AQ152" s="105">
        <f>C152</f>
        <v>7.4</v>
      </c>
      <c r="AR152" s="105">
        <f>H152</f>
        <v>2.2999999999999998</v>
      </c>
      <c r="AS152" s="105">
        <f>E152</f>
        <v>1.6</v>
      </c>
      <c r="AT152" s="105">
        <f>D152</f>
        <v>1.9</v>
      </c>
      <c r="AU152" s="105">
        <f>F152</f>
        <v>2</v>
      </c>
      <c r="AV152" s="105">
        <f>G152</f>
        <v>2</v>
      </c>
      <c r="AW152" s="105">
        <f>I152</f>
        <v>1233.5999999999999</v>
      </c>
    </row>
    <row r="153" spans="1:49" ht="16.5">
      <c r="A153" s="149"/>
      <c r="B153" s="150"/>
      <c r="C153" s="151"/>
      <c r="D153" s="151"/>
      <c r="E153" s="151"/>
      <c r="F153" s="151"/>
      <c r="G153" s="151"/>
      <c r="H153" s="151"/>
      <c r="I153" s="151"/>
      <c r="J153" s="158" t="s">
        <v>116</v>
      </c>
      <c r="K153" s="158">
        <v>7</v>
      </c>
      <c r="L153" s="1"/>
      <c r="M153" s="158" t="s">
        <v>118</v>
      </c>
      <c r="N153" s="158">
        <v>7</v>
      </c>
      <c r="O153" s="1"/>
      <c r="P153" s="158" t="s">
        <v>118</v>
      </c>
      <c r="Q153" s="158">
        <v>1</v>
      </c>
      <c r="R153" s="1"/>
      <c r="S153" s="116" t="s">
        <v>115</v>
      </c>
      <c r="T153" s="116">
        <v>7</v>
      </c>
      <c r="U153" s="106" t="str">
        <f t="shared" ref="U153:U158" si="114">IF(T153,"公斤","")</f>
        <v>公斤</v>
      </c>
      <c r="V153" s="158" t="s">
        <v>137</v>
      </c>
      <c r="W153" s="158">
        <v>3</v>
      </c>
      <c r="X153" s="106" t="str">
        <f t="shared" ref="X153:X158" si="115">IF(W153,"公斤","")</f>
        <v>公斤</v>
      </c>
      <c r="Y153" s="70" t="s">
        <v>111</v>
      </c>
      <c r="Z153" s="171"/>
      <c r="AA153" s="17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6.5">
      <c r="A154" s="149"/>
      <c r="B154" s="150"/>
      <c r="C154" s="151"/>
      <c r="D154" s="151"/>
      <c r="E154" s="151"/>
      <c r="F154" s="151"/>
      <c r="G154" s="151"/>
      <c r="H154" s="152"/>
      <c r="I154" s="151"/>
      <c r="J154" s="158" t="s">
        <v>155</v>
      </c>
      <c r="K154" s="158">
        <v>3</v>
      </c>
      <c r="L154" s="1"/>
      <c r="M154" s="158" t="s">
        <v>219</v>
      </c>
      <c r="N154" s="158">
        <v>3</v>
      </c>
      <c r="O154" s="1"/>
      <c r="P154" s="158" t="s">
        <v>231</v>
      </c>
      <c r="Q154" s="158">
        <v>7</v>
      </c>
      <c r="R154" s="1"/>
      <c r="S154" s="116" t="s">
        <v>114</v>
      </c>
      <c r="T154" s="124">
        <v>0.05</v>
      </c>
      <c r="U154" s="106" t="str">
        <f t="shared" si="114"/>
        <v>公斤</v>
      </c>
      <c r="V154" s="158" t="s">
        <v>125</v>
      </c>
      <c r="W154" s="158">
        <v>1</v>
      </c>
      <c r="X154" s="106" t="str">
        <f t="shared" si="115"/>
        <v>公斤</v>
      </c>
      <c r="Y154" s="70"/>
      <c r="Z154" s="158"/>
      <c r="AA154" s="17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6.5">
      <c r="A155" s="149"/>
      <c r="B155" s="150"/>
      <c r="C155" s="151"/>
      <c r="D155" s="151"/>
      <c r="E155" s="151"/>
      <c r="F155" s="151"/>
      <c r="G155" s="151"/>
      <c r="H155" s="151"/>
      <c r="I155" s="151"/>
      <c r="J155" s="158"/>
      <c r="K155" s="158"/>
      <c r="L155" s="1"/>
      <c r="M155" s="158" t="s">
        <v>123</v>
      </c>
      <c r="N155" s="158">
        <v>1</v>
      </c>
      <c r="O155" s="1"/>
      <c r="P155" s="158" t="s">
        <v>123</v>
      </c>
      <c r="Q155" s="158">
        <v>1</v>
      </c>
      <c r="R155" s="1"/>
      <c r="S155" s="116"/>
      <c r="T155" s="116"/>
      <c r="U155" s="106" t="str">
        <f t="shared" si="114"/>
        <v/>
      </c>
      <c r="V155" s="158"/>
      <c r="W155" s="158"/>
      <c r="X155" s="106" t="str">
        <f t="shared" si="115"/>
        <v/>
      </c>
      <c r="Y155" s="70"/>
      <c r="Z155" s="158"/>
      <c r="AA155" s="17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6.5">
      <c r="A156" s="149"/>
      <c r="B156" s="150"/>
      <c r="C156" s="151"/>
      <c r="D156" s="151"/>
      <c r="E156" s="151"/>
      <c r="F156" s="151"/>
      <c r="G156" s="151"/>
      <c r="H156" s="151"/>
      <c r="I156" s="151"/>
      <c r="J156" s="158"/>
      <c r="K156" s="158"/>
      <c r="L156" s="1"/>
      <c r="M156" s="158" t="s">
        <v>119</v>
      </c>
      <c r="N156" s="163">
        <v>0.05</v>
      </c>
      <c r="O156" s="1"/>
      <c r="P156" s="158" t="s">
        <v>119</v>
      </c>
      <c r="Q156" s="163">
        <v>0.05</v>
      </c>
      <c r="R156" s="1"/>
      <c r="S156" s="116"/>
      <c r="T156" s="116"/>
      <c r="U156" s="106" t="str">
        <f t="shared" si="114"/>
        <v/>
      </c>
      <c r="V156" s="158"/>
      <c r="W156" s="158"/>
      <c r="X156" s="106" t="str">
        <f t="shared" si="115"/>
        <v/>
      </c>
      <c r="Y156" s="70"/>
      <c r="Z156" s="158"/>
      <c r="AA156" s="17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6.5">
      <c r="A157" s="149"/>
      <c r="B157" s="150"/>
      <c r="C157" s="151"/>
      <c r="D157" s="151"/>
      <c r="E157" s="151"/>
      <c r="F157" s="151"/>
      <c r="G157" s="151"/>
      <c r="H157" s="151"/>
      <c r="I157" s="151"/>
      <c r="J157" s="158"/>
      <c r="K157" s="158"/>
      <c r="L157" s="1"/>
      <c r="M157" s="158"/>
      <c r="N157" s="158"/>
      <c r="O157" s="1"/>
      <c r="P157" s="158"/>
      <c r="Q157" s="158"/>
      <c r="R157" s="1"/>
      <c r="S157" s="116"/>
      <c r="T157" s="116"/>
      <c r="U157" s="106" t="str">
        <f t="shared" si="114"/>
        <v/>
      </c>
      <c r="V157" s="158"/>
      <c r="W157" s="158"/>
      <c r="X157" s="106" t="str">
        <f t="shared" si="115"/>
        <v/>
      </c>
      <c r="Y157" s="70"/>
      <c r="Z157" s="158"/>
      <c r="AA157" s="17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7.25" thickBot="1">
      <c r="A158" s="153"/>
      <c r="B158" s="154"/>
      <c r="C158" s="155"/>
      <c r="D158" s="155"/>
      <c r="E158" s="155"/>
      <c r="F158" s="155"/>
      <c r="G158" s="155"/>
      <c r="H158" s="155"/>
      <c r="I158" s="155"/>
      <c r="J158" s="198"/>
      <c r="K158" s="198"/>
      <c r="L158" s="1"/>
      <c r="M158" s="198"/>
      <c r="N158" s="198"/>
      <c r="O158" s="1"/>
      <c r="P158" s="198"/>
      <c r="Q158" s="198"/>
      <c r="R158" s="1"/>
      <c r="S158" s="122"/>
      <c r="T158" s="122"/>
      <c r="U158" s="106" t="str">
        <f t="shared" si="114"/>
        <v/>
      </c>
      <c r="V158" s="198"/>
      <c r="W158" s="198"/>
      <c r="X158" s="106" t="str">
        <f t="shared" si="115"/>
        <v/>
      </c>
      <c r="Y158" s="90"/>
      <c r="Z158" s="162"/>
      <c r="AA158" s="172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3"/>
      <c r="C524" s="83"/>
      <c r="D524" s="83"/>
      <c r="E524" s="83"/>
      <c r="F524" s="83"/>
      <c r="G524" s="83"/>
      <c r="H524" s="83"/>
      <c r="I524" s="8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3"/>
      <c r="C525" s="83"/>
      <c r="D525" s="83"/>
      <c r="E525" s="83"/>
      <c r="F525" s="83"/>
      <c r="G525" s="83"/>
      <c r="H525" s="83"/>
      <c r="I525" s="8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3"/>
      <c r="C526" s="83"/>
      <c r="D526" s="83"/>
      <c r="E526" s="83"/>
      <c r="F526" s="83"/>
      <c r="G526" s="83"/>
      <c r="H526" s="83"/>
      <c r="I526" s="8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3"/>
      <c r="C527" s="83"/>
      <c r="D527" s="83"/>
      <c r="E527" s="83"/>
      <c r="F527" s="83"/>
      <c r="G527" s="83"/>
      <c r="H527" s="83"/>
      <c r="I527" s="8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3"/>
      <c r="C528" s="83"/>
      <c r="D528" s="83"/>
      <c r="E528" s="83"/>
      <c r="F528" s="83"/>
      <c r="G528" s="83"/>
      <c r="H528" s="83"/>
      <c r="I528" s="8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3"/>
      <c r="C529" s="83"/>
      <c r="D529" s="83"/>
      <c r="E529" s="83"/>
      <c r="F529" s="83"/>
      <c r="G529" s="83"/>
      <c r="H529" s="83"/>
      <c r="I529" s="8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3"/>
      <c r="C530" s="83"/>
      <c r="D530" s="83"/>
      <c r="E530" s="83"/>
      <c r="F530" s="83"/>
      <c r="G530" s="83"/>
      <c r="H530" s="83"/>
      <c r="I530" s="8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3"/>
      <c r="C531" s="83"/>
      <c r="D531" s="83"/>
      <c r="E531" s="83"/>
      <c r="F531" s="83"/>
      <c r="G531" s="83"/>
      <c r="H531" s="83"/>
      <c r="I531" s="8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3"/>
      <c r="C532" s="83"/>
      <c r="D532" s="83"/>
      <c r="E532" s="83"/>
      <c r="F532" s="83"/>
      <c r="G532" s="83"/>
      <c r="H532" s="83"/>
      <c r="I532" s="8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3"/>
      <c r="C533" s="83"/>
      <c r="D533" s="83"/>
      <c r="E533" s="83"/>
      <c r="F533" s="83"/>
      <c r="G533" s="83"/>
      <c r="H533" s="83"/>
      <c r="I533" s="8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3"/>
      <c r="C534" s="83"/>
      <c r="D534" s="83"/>
      <c r="E534" s="83"/>
      <c r="F534" s="83"/>
      <c r="G534" s="83"/>
      <c r="H534" s="83"/>
      <c r="I534" s="8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3"/>
      <c r="C535" s="83"/>
      <c r="D535" s="83"/>
      <c r="E535" s="83"/>
      <c r="F535" s="83"/>
      <c r="G535" s="83"/>
      <c r="H535" s="83"/>
      <c r="I535" s="8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3"/>
      <c r="C536" s="83"/>
      <c r="D536" s="83"/>
      <c r="E536" s="83"/>
      <c r="F536" s="83"/>
      <c r="G536" s="83"/>
      <c r="H536" s="83"/>
      <c r="I536" s="8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3"/>
      <c r="C537" s="83"/>
      <c r="D537" s="83"/>
      <c r="E537" s="83"/>
      <c r="F537" s="83"/>
      <c r="G537" s="83"/>
      <c r="H537" s="83"/>
      <c r="I537" s="8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3"/>
      <c r="C538" s="83"/>
      <c r="D538" s="83"/>
      <c r="E538" s="83"/>
      <c r="F538" s="83"/>
      <c r="G538" s="83"/>
      <c r="H538" s="83"/>
      <c r="I538" s="8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3"/>
      <c r="C539" s="83"/>
      <c r="D539" s="83"/>
      <c r="E539" s="83"/>
      <c r="F539" s="83"/>
      <c r="G539" s="83"/>
      <c r="H539" s="83"/>
      <c r="I539" s="8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3"/>
      <c r="C540" s="83"/>
      <c r="D540" s="83"/>
      <c r="E540" s="83"/>
      <c r="F540" s="83"/>
      <c r="G540" s="83"/>
      <c r="H540" s="83"/>
      <c r="I540" s="8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3"/>
      <c r="C541" s="83"/>
      <c r="D541" s="83"/>
      <c r="E541" s="83"/>
      <c r="F541" s="83"/>
      <c r="G541" s="83"/>
      <c r="H541" s="83"/>
      <c r="I541" s="8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3"/>
      <c r="C542" s="83"/>
      <c r="D542" s="83"/>
      <c r="E542" s="83"/>
      <c r="F542" s="83"/>
      <c r="G542" s="83"/>
      <c r="H542" s="83"/>
      <c r="I542" s="8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3"/>
      <c r="C543" s="83"/>
      <c r="D543" s="83"/>
      <c r="E543" s="83"/>
      <c r="F543" s="83"/>
      <c r="G543" s="83"/>
      <c r="H543" s="83"/>
      <c r="I543" s="8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3"/>
      <c r="C544" s="83"/>
      <c r="D544" s="83"/>
      <c r="E544" s="83"/>
      <c r="F544" s="83"/>
      <c r="G544" s="83"/>
      <c r="H544" s="83"/>
      <c r="I544" s="8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3"/>
      <c r="C545" s="83"/>
      <c r="D545" s="83"/>
      <c r="E545" s="83"/>
      <c r="F545" s="83"/>
      <c r="G545" s="83"/>
      <c r="H545" s="83"/>
      <c r="I545" s="8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3"/>
      <c r="C546" s="83"/>
      <c r="D546" s="83"/>
      <c r="E546" s="83"/>
      <c r="F546" s="83"/>
      <c r="G546" s="83"/>
      <c r="H546" s="83"/>
      <c r="I546" s="8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3"/>
      <c r="C547" s="83"/>
      <c r="D547" s="83"/>
      <c r="E547" s="83"/>
      <c r="F547" s="83"/>
      <c r="G547" s="83"/>
      <c r="H547" s="83"/>
      <c r="I547" s="8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3"/>
      <c r="C548" s="83"/>
      <c r="D548" s="83"/>
      <c r="E548" s="83"/>
      <c r="F548" s="83"/>
      <c r="G548" s="83"/>
      <c r="H548" s="83"/>
      <c r="I548" s="8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3"/>
      <c r="C549" s="83"/>
      <c r="D549" s="83"/>
      <c r="E549" s="83"/>
      <c r="F549" s="83"/>
      <c r="G549" s="83"/>
      <c r="H549" s="83"/>
      <c r="I549" s="8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3"/>
      <c r="C550" s="83"/>
      <c r="D550" s="83"/>
      <c r="E550" s="83"/>
      <c r="F550" s="83"/>
      <c r="G550" s="83"/>
      <c r="H550" s="83"/>
      <c r="I550" s="8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3"/>
      <c r="C551" s="83"/>
      <c r="D551" s="83"/>
      <c r="E551" s="83"/>
      <c r="F551" s="83"/>
      <c r="G551" s="83"/>
      <c r="H551" s="83"/>
      <c r="I551" s="8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3"/>
      <c r="C552" s="83"/>
      <c r="D552" s="83"/>
      <c r="E552" s="83"/>
      <c r="F552" s="83"/>
      <c r="G552" s="83"/>
      <c r="H552" s="83"/>
      <c r="I552" s="8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3"/>
      <c r="C553" s="83"/>
      <c r="D553" s="83"/>
      <c r="E553" s="83"/>
      <c r="F553" s="83"/>
      <c r="G553" s="83"/>
      <c r="H553" s="83"/>
      <c r="I553" s="8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3"/>
      <c r="C554" s="83"/>
      <c r="D554" s="83"/>
      <c r="E554" s="83"/>
      <c r="F554" s="83"/>
      <c r="G554" s="83"/>
      <c r="H554" s="83"/>
      <c r="I554" s="8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3"/>
      <c r="C555" s="83"/>
      <c r="D555" s="83"/>
      <c r="E555" s="83"/>
      <c r="F555" s="83"/>
      <c r="G555" s="83"/>
      <c r="H555" s="83"/>
      <c r="I555" s="8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3"/>
      <c r="C556" s="83"/>
      <c r="D556" s="83"/>
      <c r="E556" s="83"/>
      <c r="F556" s="83"/>
      <c r="G556" s="83"/>
      <c r="H556" s="83"/>
      <c r="I556" s="8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3"/>
      <c r="C557" s="83"/>
      <c r="D557" s="83"/>
      <c r="E557" s="83"/>
      <c r="F557" s="83"/>
      <c r="G557" s="83"/>
      <c r="H557" s="83"/>
      <c r="I557" s="8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3"/>
      <c r="C558" s="83"/>
      <c r="D558" s="83"/>
      <c r="E558" s="83"/>
      <c r="F558" s="83"/>
      <c r="G558" s="83"/>
      <c r="H558" s="83"/>
      <c r="I558" s="8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3"/>
      <c r="C559" s="83"/>
      <c r="D559" s="83"/>
      <c r="E559" s="83"/>
      <c r="F559" s="83"/>
      <c r="G559" s="83"/>
      <c r="H559" s="83"/>
      <c r="I559" s="8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3"/>
      <c r="C560" s="83"/>
      <c r="D560" s="83"/>
      <c r="E560" s="83"/>
      <c r="F560" s="83"/>
      <c r="G560" s="83"/>
      <c r="H560" s="83"/>
      <c r="I560" s="8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3"/>
      <c r="C561" s="83"/>
      <c r="D561" s="83"/>
      <c r="E561" s="83"/>
      <c r="F561" s="83"/>
      <c r="G561" s="83"/>
      <c r="H561" s="83"/>
      <c r="I561" s="8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3"/>
      <c r="C562" s="83"/>
      <c r="D562" s="83"/>
      <c r="E562" s="83"/>
      <c r="F562" s="83"/>
      <c r="G562" s="83"/>
      <c r="H562" s="83"/>
      <c r="I562" s="8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3"/>
      <c r="C563" s="83"/>
      <c r="D563" s="83"/>
      <c r="E563" s="83"/>
      <c r="F563" s="83"/>
      <c r="G563" s="83"/>
      <c r="H563" s="83"/>
      <c r="I563" s="8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3"/>
      <c r="C564" s="83"/>
      <c r="D564" s="83"/>
      <c r="E564" s="83"/>
      <c r="F564" s="83"/>
      <c r="G564" s="83"/>
      <c r="H564" s="83"/>
      <c r="I564" s="8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3"/>
      <c r="C565" s="83"/>
      <c r="D565" s="83"/>
      <c r="E565" s="83"/>
      <c r="F565" s="83"/>
      <c r="G565" s="83"/>
      <c r="H565" s="83"/>
      <c r="I565" s="8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3"/>
      <c r="C566" s="83"/>
      <c r="D566" s="83"/>
      <c r="E566" s="83"/>
      <c r="F566" s="83"/>
      <c r="G566" s="83"/>
      <c r="H566" s="83"/>
      <c r="I566" s="8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3"/>
      <c r="C567" s="83"/>
      <c r="D567" s="83"/>
      <c r="E567" s="83"/>
      <c r="F567" s="83"/>
      <c r="G567" s="83"/>
      <c r="H567" s="83"/>
      <c r="I567" s="8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3"/>
      <c r="C568" s="83"/>
      <c r="D568" s="83"/>
      <c r="E568" s="83"/>
      <c r="F568" s="83"/>
      <c r="G568" s="83"/>
      <c r="H568" s="83"/>
      <c r="I568" s="8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3"/>
      <c r="C569" s="83"/>
      <c r="D569" s="83"/>
      <c r="E569" s="83"/>
      <c r="F569" s="83"/>
      <c r="G569" s="83"/>
      <c r="H569" s="83"/>
      <c r="I569" s="8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3"/>
      <c r="C570" s="83"/>
      <c r="D570" s="83"/>
      <c r="E570" s="83"/>
      <c r="F570" s="83"/>
      <c r="G570" s="83"/>
      <c r="H570" s="83"/>
      <c r="I570" s="8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3"/>
      <c r="C571" s="83"/>
      <c r="D571" s="83"/>
      <c r="E571" s="83"/>
      <c r="F571" s="83"/>
      <c r="G571" s="83"/>
      <c r="H571" s="83"/>
      <c r="I571" s="8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3"/>
      <c r="C572" s="83"/>
      <c r="D572" s="83"/>
      <c r="E572" s="83"/>
      <c r="F572" s="83"/>
      <c r="G572" s="83"/>
      <c r="H572" s="83"/>
      <c r="I572" s="8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3"/>
      <c r="C573" s="83"/>
      <c r="D573" s="83"/>
      <c r="E573" s="83"/>
      <c r="F573" s="83"/>
      <c r="G573" s="83"/>
      <c r="H573" s="83"/>
      <c r="I573" s="8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3"/>
      <c r="C574" s="83"/>
      <c r="D574" s="83"/>
      <c r="E574" s="83"/>
      <c r="F574" s="83"/>
      <c r="G574" s="83"/>
      <c r="H574" s="83"/>
      <c r="I574" s="8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3"/>
      <c r="C575" s="83"/>
      <c r="D575" s="83"/>
      <c r="E575" s="83"/>
      <c r="F575" s="83"/>
      <c r="G575" s="83"/>
      <c r="H575" s="83"/>
      <c r="I575" s="8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3"/>
      <c r="C576" s="83"/>
      <c r="D576" s="83"/>
      <c r="E576" s="83"/>
      <c r="F576" s="83"/>
      <c r="G576" s="83"/>
      <c r="H576" s="83"/>
      <c r="I576" s="8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3"/>
      <c r="C577" s="83"/>
      <c r="D577" s="83"/>
      <c r="E577" s="83"/>
      <c r="F577" s="83"/>
      <c r="G577" s="83"/>
      <c r="H577" s="83"/>
      <c r="I577" s="8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3"/>
      <c r="C578" s="83"/>
      <c r="D578" s="83"/>
      <c r="E578" s="83"/>
      <c r="F578" s="83"/>
      <c r="G578" s="83"/>
      <c r="H578" s="83"/>
      <c r="I578" s="8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3"/>
      <c r="C579" s="83"/>
      <c r="D579" s="83"/>
      <c r="E579" s="83"/>
      <c r="F579" s="83"/>
      <c r="G579" s="83"/>
      <c r="H579" s="83"/>
      <c r="I579" s="8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3"/>
      <c r="C580" s="83"/>
      <c r="D580" s="83"/>
      <c r="E580" s="83"/>
      <c r="F580" s="83"/>
      <c r="G580" s="83"/>
      <c r="H580" s="83"/>
      <c r="I580" s="8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3"/>
      <c r="C581" s="83"/>
      <c r="D581" s="83"/>
      <c r="E581" s="83"/>
      <c r="F581" s="83"/>
      <c r="G581" s="83"/>
      <c r="H581" s="83"/>
      <c r="I581" s="8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3"/>
      <c r="C582" s="83"/>
      <c r="D582" s="83"/>
      <c r="E582" s="83"/>
      <c r="F582" s="83"/>
      <c r="G582" s="83"/>
      <c r="H582" s="83"/>
      <c r="I582" s="8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3"/>
      <c r="C583" s="83"/>
      <c r="D583" s="83"/>
      <c r="E583" s="83"/>
      <c r="F583" s="83"/>
      <c r="G583" s="83"/>
      <c r="H583" s="83"/>
      <c r="I583" s="8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3"/>
      <c r="C584" s="83"/>
      <c r="D584" s="83"/>
      <c r="E584" s="83"/>
      <c r="F584" s="83"/>
      <c r="G584" s="83"/>
      <c r="H584" s="83"/>
      <c r="I584" s="8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3"/>
      <c r="C585" s="83"/>
      <c r="D585" s="83"/>
      <c r="E585" s="83"/>
      <c r="F585" s="83"/>
      <c r="G585" s="83"/>
      <c r="H585" s="83"/>
      <c r="I585" s="8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3"/>
      <c r="C586" s="83"/>
      <c r="D586" s="83"/>
      <c r="E586" s="83"/>
      <c r="F586" s="83"/>
      <c r="G586" s="83"/>
      <c r="H586" s="83"/>
      <c r="I586" s="8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3"/>
      <c r="C587" s="83"/>
      <c r="D587" s="83"/>
      <c r="E587" s="83"/>
      <c r="F587" s="83"/>
      <c r="G587" s="83"/>
      <c r="H587" s="83"/>
      <c r="I587" s="8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3"/>
      <c r="C588" s="83"/>
      <c r="D588" s="83"/>
      <c r="E588" s="83"/>
      <c r="F588" s="83"/>
      <c r="G588" s="83"/>
      <c r="H588" s="83"/>
      <c r="I588" s="8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3"/>
      <c r="C589" s="83"/>
      <c r="D589" s="83"/>
      <c r="E589" s="83"/>
      <c r="F589" s="83"/>
      <c r="G589" s="83"/>
      <c r="H589" s="83"/>
      <c r="I589" s="8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3"/>
      <c r="C590" s="83"/>
      <c r="D590" s="83"/>
      <c r="E590" s="83"/>
      <c r="F590" s="83"/>
      <c r="G590" s="83"/>
      <c r="H590" s="83"/>
      <c r="I590" s="8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3"/>
      <c r="C591" s="83"/>
      <c r="D591" s="83"/>
      <c r="E591" s="83"/>
      <c r="F591" s="83"/>
      <c r="G591" s="83"/>
      <c r="H591" s="83"/>
      <c r="I591" s="8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3"/>
      <c r="C592" s="83"/>
      <c r="D592" s="83"/>
      <c r="E592" s="83"/>
      <c r="F592" s="83"/>
      <c r="G592" s="83"/>
      <c r="H592" s="83"/>
      <c r="I592" s="8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3"/>
      <c r="C593" s="83"/>
      <c r="D593" s="83"/>
      <c r="E593" s="83"/>
      <c r="F593" s="83"/>
      <c r="G593" s="83"/>
      <c r="H593" s="83"/>
      <c r="I593" s="8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3"/>
      <c r="C594" s="83"/>
      <c r="D594" s="83"/>
      <c r="E594" s="83"/>
      <c r="F594" s="83"/>
      <c r="G594" s="83"/>
      <c r="H594" s="83"/>
      <c r="I594" s="8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3"/>
      <c r="C595" s="83"/>
      <c r="D595" s="83"/>
      <c r="E595" s="83"/>
      <c r="F595" s="83"/>
      <c r="G595" s="83"/>
      <c r="H595" s="83"/>
      <c r="I595" s="8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3"/>
      <c r="C596" s="83"/>
      <c r="D596" s="83"/>
      <c r="E596" s="83"/>
      <c r="F596" s="83"/>
      <c r="G596" s="83"/>
      <c r="H596" s="83"/>
      <c r="I596" s="8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3"/>
      <c r="C597" s="83"/>
      <c r="D597" s="83"/>
      <c r="E597" s="83"/>
      <c r="F597" s="83"/>
      <c r="G597" s="83"/>
      <c r="H597" s="83"/>
      <c r="I597" s="8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3"/>
      <c r="C598" s="83"/>
      <c r="D598" s="83"/>
      <c r="E598" s="83"/>
      <c r="F598" s="83"/>
      <c r="G598" s="83"/>
      <c r="H598" s="83"/>
      <c r="I598" s="8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3"/>
      <c r="C599" s="83"/>
      <c r="D599" s="83"/>
      <c r="E599" s="83"/>
      <c r="F599" s="83"/>
      <c r="G599" s="83"/>
      <c r="H599" s="83"/>
      <c r="I599" s="8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3"/>
      <c r="C600" s="83"/>
      <c r="D600" s="83"/>
      <c r="E600" s="83"/>
      <c r="F600" s="83"/>
      <c r="G600" s="83"/>
      <c r="H600" s="83"/>
      <c r="I600" s="8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3"/>
      <c r="C601" s="83"/>
      <c r="D601" s="83"/>
      <c r="E601" s="83"/>
      <c r="F601" s="83"/>
      <c r="G601" s="83"/>
      <c r="H601" s="83"/>
      <c r="I601" s="8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3"/>
      <c r="C602" s="83"/>
      <c r="D602" s="83"/>
      <c r="E602" s="83"/>
      <c r="F602" s="83"/>
      <c r="G602" s="83"/>
      <c r="H602" s="83"/>
      <c r="I602" s="8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3"/>
      <c r="C603" s="83"/>
      <c r="D603" s="83"/>
      <c r="E603" s="83"/>
      <c r="F603" s="83"/>
      <c r="G603" s="83"/>
      <c r="H603" s="83"/>
      <c r="I603" s="8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3"/>
      <c r="C604" s="83"/>
      <c r="D604" s="83"/>
      <c r="E604" s="83"/>
      <c r="F604" s="83"/>
      <c r="G604" s="83"/>
      <c r="H604" s="83"/>
      <c r="I604" s="8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3"/>
      <c r="C605" s="83"/>
      <c r="D605" s="83"/>
      <c r="E605" s="83"/>
      <c r="F605" s="83"/>
      <c r="G605" s="83"/>
      <c r="H605" s="83"/>
      <c r="I605" s="8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3"/>
      <c r="C606" s="83"/>
      <c r="D606" s="83"/>
      <c r="E606" s="83"/>
      <c r="F606" s="83"/>
      <c r="G606" s="83"/>
      <c r="H606" s="83"/>
      <c r="I606" s="8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3"/>
      <c r="C607" s="83"/>
      <c r="D607" s="83"/>
      <c r="E607" s="83"/>
      <c r="F607" s="83"/>
      <c r="G607" s="83"/>
      <c r="H607" s="83"/>
      <c r="I607" s="8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3"/>
      <c r="C608" s="83"/>
      <c r="D608" s="83"/>
      <c r="E608" s="83"/>
      <c r="F608" s="83"/>
      <c r="G608" s="83"/>
      <c r="H608" s="83"/>
      <c r="I608" s="8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3"/>
      <c r="C609" s="83"/>
      <c r="D609" s="83"/>
      <c r="E609" s="83"/>
      <c r="F609" s="83"/>
      <c r="G609" s="83"/>
      <c r="H609" s="83"/>
      <c r="I609" s="8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3"/>
      <c r="C610" s="83"/>
      <c r="D610" s="83"/>
      <c r="E610" s="83"/>
      <c r="F610" s="83"/>
      <c r="G610" s="83"/>
      <c r="H610" s="83"/>
      <c r="I610" s="8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3"/>
      <c r="C611" s="83"/>
      <c r="D611" s="83"/>
      <c r="E611" s="83"/>
      <c r="F611" s="83"/>
      <c r="G611" s="83"/>
      <c r="H611" s="83"/>
      <c r="I611" s="8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3"/>
      <c r="C612" s="83"/>
      <c r="D612" s="83"/>
      <c r="E612" s="83"/>
      <c r="F612" s="83"/>
      <c r="G612" s="83"/>
      <c r="H612" s="83"/>
      <c r="I612" s="8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3"/>
      <c r="C613" s="83"/>
      <c r="D613" s="83"/>
      <c r="E613" s="83"/>
      <c r="F613" s="83"/>
      <c r="G613" s="83"/>
      <c r="H613" s="83"/>
      <c r="I613" s="8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3"/>
      <c r="C614" s="83"/>
      <c r="D614" s="83"/>
      <c r="E614" s="83"/>
      <c r="F614" s="83"/>
      <c r="G614" s="83"/>
      <c r="H614" s="83"/>
      <c r="I614" s="8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3"/>
      <c r="C615" s="83"/>
      <c r="D615" s="83"/>
      <c r="E615" s="83"/>
      <c r="F615" s="83"/>
      <c r="G615" s="83"/>
      <c r="H615" s="83"/>
      <c r="I615" s="8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3"/>
      <c r="C616" s="83"/>
      <c r="D616" s="83"/>
      <c r="E616" s="83"/>
      <c r="F616" s="83"/>
      <c r="G616" s="83"/>
      <c r="H616" s="83"/>
      <c r="I616" s="8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3"/>
      <c r="C617" s="83"/>
      <c r="D617" s="83"/>
      <c r="E617" s="83"/>
      <c r="F617" s="83"/>
      <c r="G617" s="83"/>
      <c r="H617" s="83"/>
      <c r="I617" s="8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3"/>
      <c r="C618" s="83"/>
      <c r="D618" s="83"/>
      <c r="E618" s="83"/>
      <c r="F618" s="83"/>
      <c r="G618" s="83"/>
      <c r="H618" s="83"/>
      <c r="I618" s="8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3"/>
      <c r="C619" s="83"/>
      <c r="D619" s="83"/>
      <c r="E619" s="83"/>
      <c r="F619" s="83"/>
      <c r="G619" s="83"/>
      <c r="H619" s="83"/>
      <c r="I619" s="8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3"/>
      <c r="C620" s="83"/>
      <c r="D620" s="83"/>
      <c r="E620" s="83"/>
      <c r="F620" s="83"/>
      <c r="G620" s="83"/>
      <c r="H620" s="83"/>
      <c r="I620" s="8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3"/>
      <c r="C621" s="83"/>
      <c r="D621" s="83"/>
      <c r="E621" s="83"/>
      <c r="F621" s="83"/>
      <c r="G621" s="83"/>
      <c r="H621" s="83"/>
      <c r="I621" s="8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3"/>
      <c r="C622" s="83"/>
      <c r="D622" s="83"/>
      <c r="E622" s="83"/>
      <c r="F622" s="83"/>
      <c r="G622" s="83"/>
      <c r="H622" s="83"/>
      <c r="I622" s="8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3"/>
      <c r="C623" s="83"/>
      <c r="D623" s="83"/>
      <c r="E623" s="83"/>
      <c r="F623" s="83"/>
      <c r="G623" s="83"/>
      <c r="H623" s="83"/>
      <c r="I623" s="8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3"/>
      <c r="C624" s="83"/>
      <c r="D624" s="83"/>
      <c r="E624" s="83"/>
      <c r="F624" s="83"/>
      <c r="G624" s="83"/>
      <c r="H624" s="83"/>
      <c r="I624" s="8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3"/>
      <c r="C625" s="83"/>
      <c r="D625" s="83"/>
      <c r="E625" s="83"/>
      <c r="F625" s="83"/>
      <c r="G625" s="83"/>
      <c r="H625" s="83"/>
      <c r="I625" s="8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3"/>
      <c r="C626" s="83"/>
      <c r="D626" s="83"/>
      <c r="E626" s="83"/>
      <c r="F626" s="83"/>
      <c r="G626" s="83"/>
      <c r="H626" s="83"/>
      <c r="I626" s="8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3"/>
      <c r="C627" s="83"/>
      <c r="D627" s="83"/>
      <c r="E627" s="83"/>
      <c r="F627" s="83"/>
      <c r="G627" s="83"/>
      <c r="H627" s="83"/>
      <c r="I627" s="8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3"/>
      <c r="C628" s="83"/>
      <c r="D628" s="83"/>
      <c r="E628" s="83"/>
      <c r="F628" s="83"/>
      <c r="G628" s="83"/>
      <c r="H628" s="83"/>
      <c r="I628" s="8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3"/>
      <c r="C629" s="83"/>
      <c r="D629" s="83"/>
      <c r="E629" s="83"/>
      <c r="F629" s="83"/>
      <c r="G629" s="83"/>
      <c r="H629" s="83"/>
      <c r="I629" s="8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3"/>
      <c r="C630" s="83"/>
      <c r="D630" s="83"/>
      <c r="E630" s="83"/>
      <c r="F630" s="83"/>
      <c r="G630" s="83"/>
      <c r="H630" s="83"/>
      <c r="I630" s="8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3"/>
      <c r="C631" s="83"/>
      <c r="D631" s="83"/>
      <c r="E631" s="83"/>
      <c r="F631" s="83"/>
      <c r="G631" s="83"/>
      <c r="H631" s="83"/>
      <c r="I631" s="8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3"/>
      <c r="C632" s="83"/>
      <c r="D632" s="83"/>
      <c r="E632" s="83"/>
      <c r="F632" s="83"/>
      <c r="G632" s="83"/>
      <c r="H632" s="83"/>
      <c r="I632" s="8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3"/>
      <c r="C633" s="83"/>
      <c r="D633" s="83"/>
      <c r="E633" s="83"/>
      <c r="F633" s="83"/>
      <c r="G633" s="83"/>
      <c r="H633" s="83"/>
      <c r="I633" s="8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3"/>
      <c r="C634" s="83"/>
      <c r="D634" s="83"/>
      <c r="E634" s="83"/>
      <c r="F634" s="83"/>
      <c r="G634" s="83"/>
      <c r="H634" s="83"/>
      <c r="I634" s="8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3"/>
      <c r="C635" s="83"/>
      <c r="D635" s="83"/>
      <c r="E635" s="83"/>
      <c r="F635" s="83"/>
      <c r="G635" s="83"/>
      <c r="H635" s="83"/>
      <c r="I635" s="8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</sheetData>
  <mergeCells count="42">
    <mergeCell ref="A2:Z2"/>
    <mergeCell ref="A3:Z3"/>
    <mergeCell ref="S1:U1"/>
    <mergeCell ref="A1:I1"/>
    <mergeCell ref="V1:X1"/>
    <mergeCell ref="Y1:Z1"/>
    <mergeCell ref="J1:L1"/>
    <mergeCell ref="M1:O1"/>
    <mergeCell ref="P1:R1"/>
    <mergeCell ref="Z5:AA5"/>
    <mergeCell ref="M152:N152"/>
    <mergeCell ref="J152:K152"/>
    <mergeCell ref="M5:N5"/>
    <mergeCell ref="M12:N12"/>
    <mergeCell ref="M19:N19"/>
    <mergeCell ref="M26:N26"/>
    <mergeCell ref="M33:N33"/>
    <mergeCell ref="M40:N40"/>
    <mergeCell ref="M47:N47"/>
    <mergeCell ref="J40:K40"/>
    <mergeCell ref="J47:K47"/>
    <mergeCell ref="J5:K5"/>
    <mergeCell ref="J12:K12"/>
    <mergeCell ref="J19:K19"/>
    <mergeCell ref="J26:K26"/>
    <mergeCell ref="J33:K33"/>
    <mergeCell ref="P152:Q152"/>
    <mergeCell ref="P40:Q40"/>
    <mergeCell ref="P47:Q47"/>
    <mergeCell ref="P5:Q5"/>
    <mergeCell ref="P12:Q12"/>
    <mergeCell ref="P19:Q19"/>
    <mergeCell ref="P26:Q26"/>
    <mergeCell ref="P33:Q33"/>
    <mergeCell ref="V152:W152"/>
    <mergeCell ref="V40:W40"/>
    <mergeCell ref="V47:W47"/>
    <mergeCell ref="V5:W5"/>
    <mergeCell ref="V12:W12"/>
    <mergeCell ref="V19:W19"/>
    <mergeCell ref="V26:W26"/>
    <mergeCell ref="V33:W33"/>
  </mergeCells>
  <phoneticPr fontId="22" type="noConversion"/>
  <printOptions horizontalCentered="1"/>
  <pageMargins left="7.874015748031496E-2" right="7.874015748031496E-2" top="0" bottom="0" header="0" footer="0"/>
  <pageSetup paperSize="9" scale="80" fitToHeight="0" orientation="portrait" r:id="rId1"/>
  <rowBreaks count="3" manualBreakCount="3">
    <brk id="46" max="28" man="1"/>
    <brk id="81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="85" zoomScaleNormal="85" workbookViewId="0">
      <pane ySplit="4" topLeftCell="A9" activePane="bottomLeft" state="frozen"/>
      <selection pane="bottomLeft" activeCell="B35" sqref="B35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78" t="s">
        <v>152</v>
      </c>
      <c r="B1" s="279"/>
      <c r="C1" s="279"/>
      <c r="D1" s="279"/>
      <c r="E1" s="280" t="s">
        <v>103</v>
      </c>
      <c r="F1" s="280"/>
      <c r="G1" s="249" t="s">
        <v>151</v>
      </c>
      <c r="H1" s="249" t="s">
        <v>381</v>
      </c>
      <c r="I1" s="279" t="s">
        <v>140</v>
      </c>
      <c r="J1" s="279"/>
      <c r="K1" s="279" t="s">
        <v>96</v>
      </c>
      <c r="L1" s="279"/>
      <c r="M1" s="279" t="s">
        <v>0</v>
      </c>
      <c r="N1" s="281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85" t="s">
        <v>97</v>
      </c>
      <c r="B3" s="287" t="s">
        <v>98</v>
      </c>
      <c r="C3" s="287" t="s">
        <v>69</v>
      </c>
      <c r="D3" s="289" t="s">
        <v>75</v>
      </c>
      <c r="E3" s="287" t="s">
        <v>70</v>
      </c>
      <c r="F3" s="291" t="s">
        <v>76</v>
      </c>
      <c r="G3" s="287" t="s">
        <v>71</v>
      </c>
      <c r="H3" s="291" t="s">
        <v>77</v>
      </c>
      <c r="I3" s="287" t="s">
        <v>73</v>
      </c>
      <c r="J3" s="291" t="s">
        <v>78</v>
      </c>
      <c r="K3" s="287" t="s">
        <v>74</v>
      </c>
      <c r="L3" s="291" t="s">
        <v>79</v>
      </c>
      <c r="M3" s="287" t="s">
        <v>99</v>
      </c>
      <c r="N3" s="293" t="s">
        <v>100</v>
      </c>
      <c r="O3" s="282" t="s">
        <v>95</v>
      </c>
      <c r="P3" s="283"/>
      <c r="Q3" s="283"/>
      <c r="R3" s="283"/>
      <c r="S3" s="283"/>
      <c r="T3" s="283"/>
      <c r="U3" s="284"/>
    </row>
    <row r="4" spans="1:21" ht="15.75" customHeight="1" thickBot="1">
      <c r="A4" s="286"/>
      <c r="B4" s="288"/>
      <c r="C4" s="288"/>
      <c r="D4" s="290"/>
      <c r="E4" s="288"/>
      <c r="F4" s="292"/>
      <c r="G4" s="288"/>
      <c r="H4" s="292"/>
      <c r="I4" s="288"/>
      <c r="J4" s="292"/>
      <c r="K4" s="288"/>
      <c r="L4" s="292"/>
      <c r="M4" s="288"/>
      <c r="N4" s="294"/>
      <c r="O4" s="144" t="s">
        <v>80</v>
      </c>
      <c r="P4" s="145" t="s">
        <v>81</v>
      </c>
      <c r="Q4" s="145" t="s">
        <v>82</v>
      </c>
      <c r="R4" s="145" t="s">
        <v>83</v>
      </c>
      <c r="S4" s="145" t="s">
        <v>84</v>
      </c>
      <c r="T4" s="145" t="s">
        <v>85</v>
      </c>
      <c r="U4" s="146" t="s">
        <v>86</v>
      </c>
    </row>
    <row r="5" spans="1:21" ht="18.75" customHeight="1">
      <c r="A5" s="229">
        <v>45566</v>
      </c>
      <c r="B5" s="52" t="str">
        <f>'偏鄉國小(葷)'!AB5</f>
        <v>F2</v>
      </c>
      <c r="C5" s="52" t="str">
        <f>'偏鄉國小(葷)'!AC5</f>
        <v>糙米飯</v>
      </c>
      <c r="D5" s="71" t="str">
        <f>'偏鄉國小(葷)'!AD5</f>
        <v xml:space="preserve">米 糙米    </v>
      </c>
      <c r="E5" s="52" t="str">
        <f>'偏鄉國小(葷)'!AE5</f>
        <v>紅燒雞翅</v>
      </c>
      <c r="F5" s="71" t="str">
        <f>'偏鄉國小(葷)'!AF5</f>
        <v xml:space="preserve">三節翅 滷包    </v>
      </c>
      <c r="G5" s="52" t="str">
        <f>'偏鄉國小(葷)'!AG5</f>
        <v>蘿蔔黑輪</v>
      </c>
      <c r="H5" s="71" t="str">
        <f>'偏鄉國小(葷)'!AH5</f>
        <v xml:space="preserve">黑輪 白蘿蔔 胡蘿蔔 大蒜 冷凍玉米筍 </v>
      </c>
      <c r="I5" s="52" t="str">
        <f>'偏鄉國小(葷)'!AK5</f>
        <v>時蔬</v>
      </c>
      <c r="J5" s="71" t="str">
        <f>'偏鄉國小(葷)'!AL5</f>
        <v xml:space="preserve">時蔬 大蒜    </v>
      </c>
      <c r="K5" s="52" t="str">
        <f>'偏鄉國小(葷)'!AM5</f>
        <v>蛋花時蔬湯</v>
      </c>
      <c r="L5" s="71" t="str">
        <f>'偏鄉國小(葷)'!AN5</f>
        <v xml:space="preserve">時蔬 雞蛋 薑   </v>
      </c>
      <c r="M5" s="52" t="str">
        <f>'偏鄉國小(葷)'!AO5</f>
        <v>點心</v>
      </c>
      <c r="N5" s="52">
        <f>'偏鄉國小(葷)'!AP5</f>
        <v>0</v>
      </c>
      <c r="O5" s="52">
        <f>'偏鄉國小(葷)'!AQ5</f>
        <v>5.2</v>
      </c>
      <c r="P5" s="52">
        <f>'偏鄉國小(葷)'!AR5</f>
        <v>2.5</v>
      </c>
      <c r="Q5" s="52">
        <f>'偏鄉國小(葷)'!AS5</f>
        <v>1.6</v>
      </c>
      <c r="R5" s="52">
        <f>'偏鄉國小(葷)'!AT5</f>
        <v>2</v>
      </c>
      <c r="S5" s="52">
        <f>'偏鄉國小(葷)'!AU5</f>
        <v>0</v>
      </c>
      <c r="T5" s="52">
        <f>'偏鄉國小(葷)'!AV5</f>
        <v>0</v>
      </c>
      <c r="U5" s="85">
        <f>'偏鄉國小(葷)'!AW5</f>
        <v>684</v>
      </c>
    </row>
    <row r="6" spans="1:21" ht="18.75" customHeight="1">
      <c r="A6" s="230">
        <f>A5+1</f>
        <v>45567</v>
      </c>
      <c r="B6" s="67" t="str">
        <f>'偏鄉國小(葷)'!AB12</f>
        <v>F3</v>
      </c>
      <c r="C6" s="67" t="str">
        <f>'偏鄉國小(葷)'!AC12</f>
        <v>泰式特餐</v>
      </c>
      <c r="D6" s="72" t="str">
        <f>'偏鄉國小(葷)'!AD12</f>
        <v xml:space="preserve">米 糙米    </v>
      </c>
      <c r="E6" s="67" t="str">
        <f>'偏鄉國小(葷)'!AE12</f>
        <v>塔香絞肉</v>
      </c>
      <c r="F6" s="72" t="str">
        <f>'偏鄉國小(葷)'!AF12</f>
        <v xml:space="preserve">豬絞肉 時蔬 九層塔 大蒜  </v>
      </c>
      <c r="G6" s="67" t="str">
        <f>'偏鄉國小(葷)'!AG12</f>
        <v>蝦皮甘藍</v>
      </c>
      <c r="H6" s="72" t="str">
        <f>'偏鄉國小(葷)'!AH12</f>
        <v xml:space="preserve">甘藍 蝦皮 魚露 豬後腿肉 大蒜 </v>
      </c>
      <c r="I6" s="67" t="str">
        <f>'偏鄉國小(葷)'!AK12</f>
        <v>時蔬</v>
      </c>
      <c r="J6" s="72" t="str">
        <f>'偏鄉國小(葷)'!AL12</f>
        <v xml:space="preserve">時蔬 大蒜    </v>
      </c>
      <c r="K6" s="67" t="str">
        <f>'偏鄉國小(葷)'!AM12</f>
        <v>冬蔭功湯</v>
      </c>
      <c r="L6" s="72" t="str">
        <f>'偏鄉國小(葷)'!AN12</f>
        <v>秀珍菇 大番茄 南薑 檸檬 香茅 大骨</v>
      </c>
      <c r="M6" s="67" t="str">
        <f>'偏鄉國小(葷)'!AO12</f>
        <v>點心</v>
      </c>
      <c r="N6" s="67">
        <f>'偏鄉國小(葷)'!AP12</f>
        <v>0</v>
      </c>
      <c r="O6" s="67">
        <f>'偏鄉國小(葷)'!AQ12</f>
        <v>5.5</v>
      </c>
      <c r="P6" s="67">
        <f>'偏鄉國小(葷)'!AR12</f>
        <v>2.4</v>
      </c>
      <c r="Q6" s="67">
        <f>'偏鄉國小(葷)'!AS12</f>
        <v>2</v>
      </c>
      <c r="R6" s="67">
        <f>'偏鄉國小(葷)'!AT12</f>
        <v>2.2000000000000002</v>
      </c>
      <c r="S6" s="67">
        <f>'偏鄉國小(葷)'!AU12</f>
        <v>0</v>
      </c>
      <c r="T6" s="67">
        <f>'偏鄉國小(葷)'!AV12</f>
        <v>0</v>
      </c>
      <c r="U6" s="86">
        <f>'偏鄉國小(葷)'!AW12</f>
        <v>709.1</v>
      </c>
    </row>
    <row r="7" spans="1:21" ht="18.75" customHeight="1">
      <c r="A7" s="230">
        <f t="shared" ref="A7:A26" si="0">A6+1</f>
        <v>45568</v>
      </c>
      <c r="B7" s="67" t="str">
        <f>'偏鄉國小(葷)'!AB19</f>
        <v>F4</v>
      </c>
      <c r="C7" s="67" t="str">
        <f>'偏鄉國小(葷)'!AC19</f>
        <v>糙米飯</v>
      </c>
      <c r="D7" s="72" t="str">
        <f>'偏鄉國小(葷)'!AD19</f>
        <v xml:space="preserve">米 糙米    </v>
      </c>
      <c r="E7" s="67" t="str">
        <f>'偏鄉國小(葷)'!AE19</f>
        <v>豆瓣雞丁</v>
      </c>
      <c r="F7" s="72" t="str">
        <f>'偏鄉國小(葷)'!AF19</f>
        <v xml:space="preserve">肉雞 白蘿蔔 胡蘿蔔 大蒜  </v>
      </c>
      <c r="G7" s="67" t="str">
        <f>'偏鄉國小(葷)'!AG19</f>
        <v>韭香豆芽</v>
      </c>
      <c r="H7" s="72" t="str">
        <f>'偏鄉國小(葷)'!AH19</f>
        <v xml:space="preserve">胡蘿蔔 綠豆芽 韮菜 乾木耳 大蒜 </v>
      </c>
      <c r="I7" s="67" t="str">
        <f>'偏鄉國小(葷)'!AK19</f>
        <v>時蔬</v>
      </c>
      <c r="J7" s="72" t="str">
        <f>'偏鄉國小(葷)'!AL19</f>
        <v xml:space="preserve">時蔬 大蒜    </v>
      </c>
      <c r="K7" s="67" t="str">
        <f>'偏鄉國小(葷)'!AM19</f>
        <v>綠豆地瓜圓湯</v>
      </c>
      <c r="L7" s="72" t="str">
        <f>'偏鄉國小(葷)'!AN19</f>
        <v xml:space="preserve">綠豆 紅砂糖 地瓜圓   </v>
      </c>
      <c r="M7" s="67" t="str">
        <f>'偏鄉國小(葷)'!AO19</f>
        <v>點心</v>
      </c>
      <c r="N7" s="67">
        <f>'偏鄉國小(葷)'!AP19</f>
        <v>0</v>
      </c>
      <c r="O7" s="67">
        <f>'偏鄉國小(葷)'!AQ19</f>
        <v>7</v>
      </c>
      <c r="P7" s="67">
        <f>'偏鄉國小(葷)'!AR19</f>
        <v>2.2999999999999998</v>
      </c>
      <c r="Q7" s="67">
        <f>'偏鄉國小(葷)'!AS19</f>
        <v>1.7</v>
      </c>
      <c r="R7" s="67">
        <f>'偏鄉國小(葷)'!AT19</f>
        <v>2</v>
      </c>
      <c r="S7" s="67">
        <f>'偏鄉國小(葷)'!AU19</f>
        <v>0</v>
      </c>
      <c r="T7" s="67">
        <f>'偏鄉國小(葷)'!AV19</f>
        <v>0</v>
      </c>
      <c r="U7" s="86">
        <f>'偏鄉國小(葷)'!AW19</f>
        <v>796.9</v>
      </c>
    </row>
    <row r="8" spans="1:21" ht="18.75" customHeight="1" thickBot="1">
      <c r="A8" s="231">
        <f t="shared" si="0"/>
        <v>45569</v>
      </c>
      <c r="B8" s="68" t="str">
        <f>'偏鄉國小(葷)'!AB26</f>
        <v>F5</v>
      </c>
      <c r="C8" s="68" t="str">
        <f>'偏鄉國小(葷)'!AC26</f>
        <v>紅藜飯</v>
      </c>
      <c r="D8" s="73" t="str">
        <f>'偏鄉國小(葷)'!AD26</f>
        <v xml:space="preserve">米 紅藜    </v>
      </c>
      <c r="E8" s="68" t="str">
        <f>'偏鄉國小(葷)'!AE26</f>
        <v>鹹豬肉片</v>
      </c>
      <c r="F8" s="73" t="str">
        <f>'偏鄉國小(葷)'!AF26</f>
        <v>豬後腿肉 洋蔥 胡蘿蔔 青蔥 大蒜 醃鹹豬肉粉</v>
      </c>
      <c r="G8" s="68" t="str">
        <f>'偏鄉國小(葷)'!AG26</f>
        <v>白菜蛋香</v>
      </c>
      <c r="H8" s="73" t="str">
        <f>'偏鄉國小(葷)'!AH26</f>
        <v xml:space="preserve">雞蛋 結球白菜 乾香菇 大蒜  </v>
      </c>
      <c r="I8" s="68" t="str">
        <f>'偏鄉國小(葷)'!AK26</f>
        <v>時蔬</v>
      </c>
      <c r="J8" s="73" t="str">
        <f>'偏鄉國小(葷)'!AL26</f>
        <v xml:space="preserve">時蔬 大蒜    </v>
      </c>
      <c r="K8" s="68" t="str">
        <f>'偏鄉國小(葷)'!AM26</f>
        <v>時瓜湯</v>
      </c>
      <c r="L8" s="73" t="str">
        <f>'偏鄉國小(葷)'!AN26</f>
        <v xml:space="preserve">時瓜 枸杞 薑 軟骨丁  </v>
      </c>
      <c r="M8" s="68" t="str">
        <f>'偏鄉國小(葷)'!AO26</f>
        <v>點心</v>
      </c>
      <c r="N8" s="68">
        <f>'偏鄉國小(葷)'!AP26</f>
        <v>0</v>
      </c>
      <c r="O8" s="68">
        <f>'偏鄉國小(葷)'!AQ26</f>
        <v>5.0999999999999996</v>
      </c>
      <c r="P8" s="68">
        <f>'偏鄉國小(葷)'!AR26</f>
        <v>2.2000000000000002</v>
      </c>
      <c r="Q8" s="68">
        <f>'偏鄉國小(葷)'!AS26</f>
        <v>1.9</v>
      </c>
      <c r="R8" s="68">
        <f>'偏鄉國小(葷)'!AT26</f>
        <v>2</v>
      </c>
      <c r="S8" s="68">
        <f>'偏鄉國小(葷)'!AU26</f>
        <v>0</v>
      </c>
      <c r="T8" s="68">
        <f>'偏鄉國小(葷)'!AV26</f>
        <v>0</v>
      </c>
      <c r="U8" s="87">
        <f>'偏鄉國小(葷)'!AW26</f>
        <v>656.3</v>
      </c>
    </row>
    <row r="9" spans="1:21" ht="18.75" customHeight="1">
      <c r="A9" s="229">
        <f>A8+3</f>
        <v>45572</v>
      </c>
      <c r="B9" s="52" t="str">
        <f>'偏鄉國小(葷)'!AB33</f>
        <v>G1</v>
      </c>
      <c r="C9" s="52" t="str">
        <f>'偏鄉國小(葷)'!AC33</f>
        <v>白米飯</v>
      </c>
      <c r="D9" s="71" t="str">
        <f>'偏鄉國小(葷)'!AD33</f>
        <v xml:space="preserve">米     </v>
      </c>
      <c r="E9" s="52" t="str">
        <f>'偏鄉國小(葷)'!AE33</f>
        <v>花生燉肉</v>
      </c>
      <c r="F9" s="71" t="str">
        <f>'偏鄉國小(葷)'!AF33</f>
        <v xml:space="preserve">豬後腿肉 花生罐頭 大蒜 白蘿蔔 胡蘿蔔 </v>
      </c>
      <c r="G9" s="52" t="str">
        <f>'偏鄉國小(葷)'!AG33</f>
        <v>芹香豆包</v>
      </c>
      <c r="H9" s="71" t="str">
        <f>'偏鄉國小(葷)'!AH33</f>
        <v xml:space="preserve">豆包 芹菜 乾香菇 大蒜  </v>
      </c>
      <c r="I9" s="52" t="str">
        <f>'偏鄉國小(葷)'!AK33</f>
        <v>時蔬</v>
      </c>
      <c r="J9" s="71" t="str">
        <f>'偏鄉國小(葷)'!AL33</f>
        <v xml:space="preserve">時蔬 大蒜    </v>
      </c>
      <c r="K9" s="52" t="str">
        <f>'偏鄉國小(葷)'!AM33</f>
        <v>三目蔬湯</v>
      </c>
      <c r="L9" s="71" t="str">
        <f>'偏鄉國小(葷)'!AN33</f>
        <v xml:space="preserve">時蔬 金針菇 胡蘿蔔 薑 大骨 </v>
      </c>
      <c r="M9" s="52" t="str">
        <f>'偏鄉國小(葷)'!AO33</f>
        <v>點心</v>
      </c>
      <c r="N9" s="52">
        <f>'偏鄉國小(葷)'!AP33</f>
        <v>0</v>
      </c>
      <c r="O9" s="52">
        <f>'偏鄉國小(葷)'!AQ33</f>
        <v>5</v>
      </c>
      <c r="P9" s="52">
        <f>'偏鄉國小(葷)'!AR33</f>
        <v>2.2999999999999998</v>
      </c>
      <c r="Q9" s="52">
        <f>'偏鄉國小(葷)'!AS33</f>
        <v>1.9</v>
      </c>
      <c r="R9" s="52">
        <f>'偏鄉國小(葷)'!AT33</f>
        <v>2.1</v>
      </c>
      <c r="S9" s="52">
        <f>'偏鄉國小(葷)'!AU33</f>
        <v>0</v>
      </c>
      <c r="T9" s="52">
        <f>'偏鄉國小(葷)'!AV33</f>
        <v>0</v>
      </c>
      <c r="U9" s="85">
        <f>'偏鄉國小(葷)'!AW33</f>
        <v>666.8</v>
      </c>
    </row>
    <row r="10" spans="1:21" ht="18.75" customHeight="1">
      <c r="A10" s="230">
        <f t="shared" si="0"/>
        <v>45573</v>
      </c>
      <c r="B10" s="67" t="str">
        <f>'偏鄉國小(葷)'!AB40</f>
        <v>G2</v>
      </c>
      <c r="C10" s="67" t="str">
        <f>'偏鄉國小(葷)'!AC40</f>
        <v>糙米飯</v>
      </c>
      <c r="D10" s="72" t="str">
        <f>'偏鄉國小(葷)'!AD40</f>
        <v xml:space="preserve">米 糙米    </v>
      </c>
      <c r="E10" s="67" t="str">
        <f>'偏鄉國小(葷)'!AE40</f>
        <v>椒鹽魚排</v>
      </c>
      <c r="F10" s="72" t="str">
        <f>'偏鄉國小(葷)'!AF40</f>
        <v xml:space="preserve">魚排 胡椒鹽    </v>
      </c>
      <c r="G10" s="67" t="str">
        <f>'偏鄉國小(葷)'!AG40</f>
        <v>蛋香碎脯</v>
      </c>
      <c r="H10" s="72" t="str">
        <f>'偏鄉國小(葷)'!AH40</f>
        <v xml:space="preserve">雞蛋 蘿蔔乾 胡蘿蔔 大蒜  </v>
      </c>
      <c r="I10" s="67" t="str">
        <f>'偏鄉國小(葷)'!AK40</f>
        <v>時蔬</v>
      </c>
      <c r="J10" s="72" t="str">
        <f>'偏鄉國小(葷)'!AL40</f>
        <v xml:space="preserve">時蔬 大蒜    </v>
      </c>
      <c r="K10" s="67" t="str">
        <f>'偏鄉國小(葷)'!AM40</f>
        <v>時瓜湯</v>
      </c>
      <c r="L10" s="72" t="str">
        <f>'偏鄉國小(葷)'!AN40</f>
        <v xml:space="preserve">時瓜 胡蘿蔔 薑 大骨  </v>
      </c>
      <c r="M10" s="67" t="str">
        <f>'偏鄉國小(葷)'!AO40</f>
        <v>點心</v>
      </c>
      <c r="N10" s="67">
        <f>'偏鄉國小(葷)'!AP40</f>
        <v>0</v>
      </c>
      <c r="O10" s="67">
        <f>'偏鄉國小(葷)'!AQ40</f>
        <v>5</v>
      </c>
      <c r="P10" s="67">
        <f>'偏鄉國小(葷)'!AR40</f>
        <v>2.7</v>
      </c>
      <c r="Q10" s="67">
        <f>'偏鄉國小(葷)'!AS40</f>
        <v>1.5</v>
      </c>
      <c r="R10" s="67">
        <f>'偏鄉國小(葷)'!AT40</f>
        <v>2.1</v>
      </c>
      <c r="S10" s="67">
        <f>'偏鄉國小(葷)'!AU40</f>
        <v>0</v>
      </c>
      <c r="T10" s="67">
        <f>'偏鄉國小(葷)'!AV40</f>
        <v>0</v>
      </c>
      <c r="U10" s="86">
        <f>'偏鄉國小(葷)'!AW40</f>
        <v>683</v>
      </c>
    </row>
    <row r="11" spans="1:21" ht="18.75" customHeight="1">
      <c r="A11" s="230">
        <f t="shared" si="0"/>
        <v>45574</v>
      </c>
      <c r="B11" s="67" t="str">
        <f>'偏鄉國小(葷)'!AB47</f>
        <v>G3</v>
      </c>
      <c r="C11" s="67" t="str">
        <f>'偏鄉國小(葷)'!AC47</f>
        <v>西式特餐</v>
      </c>
      <c r="D11" s="72" t="str">
        <f>'偏鄉國小(葷)'!AD47</f>
        <v xml:space="preserve">通心粉     </v>
      </c>
      <c r="E11" s="67" t="str">
        <f>'偏鄉國小(葷)'!AE47</f>
        <v>茄汁肉醬</v>
      </c>
      <c r="F11" s="72" t="str">
        <f>'偏鄉國小(葷)'!AF47</f>
        <v xml:space="preserve">豬絞肉 馬鈴薯 洋蔥 蕃茄醬  </v>
      </c>
      <c r="G11" s="67" t="str">
        <f>'偏鄉國小(葷)'!AG47</f>
        <v>鮮味花椰</v>
      </c>
      <c r="H11" s="72" t="str">
        <f>'偏鄉國小(葷)'!AH47</f>
        <v xml:space="preserve">冷凍花椰菜 胡蘿蔔 大蒜 冷凍蟹味棒  </v>
      </c>
      <c r="I11" s="67" t="str">
        <f>'偏鄉國小(葷)'!AK47</f>
        <v>時蔬</v>
      </c>
      <c r="J11" s="72" t="str">
        <f>'偏鄉國小(葷)'!AL47</f>
        <v xml:space="preserve">時蔬 大蒜    </v>
      </c>
      <c r="K11" s="67" t="str">
        <f>'偏鄉國小(葷)'!AM47</f>
        <v>蘑菇濃湯</v>
      </c>
      <c r="L11" s="72" t="str">
        <f>'偏鄉國小(葷)'!AN47</f>
        <v xml:space="preserve">雞蛋 洋菇罐頭 玉米醬罐頭 胡蘿蔔  </v>
      </c>
      <c r="M11" s="67" t="str">
        <f>'偏鄉國小(葷)'!AO47</f>
        <v>點心</v>
      </c>
      <c r="N11" s="67">
        <f>'偏鄉國小(葷)'!AP47</f>
        <v>0</v>
      </c>
      <c r="O11" s="67">
        <f>'偏鄉國小(葷)'!AQ47</f>
        <v>3.7</v>
      </c>
      <c r="P11" s="67">
        <f>'偏鄉國小(葷)'!AR47</f>
        <v>2.2000000000000002</v>
      </c>
      <c r="Q11" s="67">
        <f>'偏鄉國小(葷)'!AS47</f>
        <v>2</v>
      </c>
      <c r="R11" s="67">
        <f>'偏鄉國小(葷)'!AT47</f>
        <v>2.1</v>
      </c>
      <c r="S11" s="67">
        <f>'偏鄉國小(葷)'!AU47</f>
        <v>0</v>
      </c>
      <c r="T11" s="67">
        <f>'偏鄉國小(葷)'!AV47</f>
        <v>0</v>
      </c>
      <c r="U11" s="86">
        <f>'偏鄉國小(葷)'!AW47</f>
        <v>570</v>
      </c>
    </row>
    <row r="12" spans="1:21" ht="18.75" customHeight="1" thickBot="1">
      <c r="A12" s="231">
        <v>45576</v>
      </c>
      <c r="B12" s="68" t="str">
        <f>'偏鄉國小(葷)'!AB54</f>
        <v>G5</v>
      </c>
      <c r="C12" s="68" t="str">
        <f>'偏鄉國小(葷)'!AC54</f>
        <v>小米飯</v>
      </c>
      <c r="D12" s="73" t="str">
        <f>'偏鄉國小(葷)'!AD54</f>
        <v xml:space="preserve">米 小米    </v>
      </c>
      <c r="E12" s="68" t="str">
        <f>'偏鄉國小(葷)'!AE54</f>
        <v>壽喜肉片</v>
      </c>
      <c r="F12" s="73" t="str">
        <f>'偏鄉國小(葷)'!AF54</f>
        <v xml:space="preserve">豬後腿肉 洋蔥 大蒜   </v>
      </c>
      <c r="G12" s="68" t="str">
        <f>'偏鄉國小(葷)'!AG54</f>
        <v>韓式年糕</v>
      </c>
      <c r="H12" s="73" t="str">
        <f>'偏鄉國小(葷)'!AH54</f>
        <v xml:space="preserve">韓式包餡年糕 韓式辣醬 芝麻(熟) 韓式泡菜 甘藍 </v>
      </c>
      <c r="I12" s="68" t="str">
        <f>'偏鄉國小(葷)'!AK54</f>
        <v>時蔬</v>
      </c>
      <c r="J12" s="73" t="str">
        <f>'偏鄉國小(葷)'!AL54</f>
        <v xml:space="preserve">時蔬 大蒜    </v>
      </c>
      <c r="K12" s="68" t="str">
        <f>'偏鄉國小(葷)'!AM54</f>
        <v>味噌湯</v>
      </c>
      <c r="L12" s="73" t="str">
        <f>'偏鄉國小(葷)'!AN54</f>
        <v xml:space="preserve">凍豆腐 味噌 柴魚片 時蔬  </v>
      </c>
      <c r="M12" s="68" t="str">
        <f>'偏鄉國小(葷)'!AO54</f>
        <v>點心</v>
      </c>
      <c r="N12" s="68" t="str">
        <f>'偏鄉國小(葷)'!AP54</f>
        <v>有機豆奶</v>
      </c>
      <c r="O12" s="68">
        <f>'偏鄉國小(葷)'!AQ54</f>
        <v>6</v>
      </c>
      <c r="P12" s="68">
        <f>'偏鄉國小(葷)'!AR54</f>
        <v>2.6</v>
      </c>
      <c r="Q12" s="68">
        <f>'偏鄉國小(葷)'!AS54</f>
        <v>1.6</v>
      </c>
      <c r="R12" s="68">
        <f>'偏鄉國小(葷)'!AT54</f>
        <v>2.1</v>
      </c>
      <c r="S12" s="68">
        <f>'偏鄉國小(葷)'!AU54</f>
        <v>0</v>
      </c>
      <c r="T12" s="68">
        <f>'偏鄉國小(葷)'!AV54</f>
        <v>0</v>
      </c>
      <c r="U12" s="87">
        <f>'偏鄉國小(葷)'!AW54</f>
        <v>744.9</v>
      </c>
    </row>
    <row r="13" spans="1:21" ht="18.75" customHeight="1">
      <c r="A13" s="229">
        <f>A12+3</f>
        <v>45579</v>
      </c>
      <c r="B13" s="52" t="str">
        <f>'偏鄉國小(葷)'!AB61</f>
        <v>H1</v>
      </c>
      <c r="C13" s="52" t="str">
        <f>'偏鄉國小(葷)'!AC61</f>
        <v>白米飯</v>
      </c>
      <c r="D13" s="71" t="str">
        <f>'偏鄉國小(葷)'!AD61</f>
        <v xml:space="preserve">米     </v>
      </c>
      <c r="E13" s="52" t="str">
        <f>'偏鄉國小(葷)'!AE61</f>
        <v>黑椒豬柳</v>
      </c>
      <c r="F13" s="71" t="str">
        <f>'偏鄉國小(葷)'!AF61</f>
        <v xml:space="preserve">豬後腿肉 洋蔥 胡蘿蔔 黑胡椒粒  </v>
      </c>
      <c r="G13" s="52" t="str">
        <f>'偏鄉國小(葷)'!AG61</f>
        <v>時蔬蛋香</v>
      </c>
      <c r="H13" s="71" t="str">
        <f>'偏鄉國小(葷)'!AH61</f>
        <v xml:space="preserve">雞蛋 時蔬 大蒜   </v>
      </c>
      <c r="I13" s="52" t="str">
        <f>'偏鄉國小(葷)'!AK61</f>
        <v>時蔬</v>
      </c>
      <c r="J13" s="71" t="str">
        <f>'偏鄉國小(葷)'!AL61</f>
        <v xml:space="preserve">時蔬 大蒜    </v>
      </c>
      <c r="K13" s="52" t="str">
        <f>'偏鄉國小(葷)'!AM61</f>
        <v>薑絲魚皮湯</v>
      </c>
      <c r="L13" s="71" t="str">
        <f>'偏鄉國小(葷)'!AN61</f>
        <v xml:space="preserve">虱目魚皮 凍豆腐 柴魚片 薑  </v>
      </c>
      <c r="M13" s="52" t="str">
        <f>'偏鄉國小(葷)'!AO61</f>
        <v>點心</v>
      </c>
      <c r="N13" s="52">
        <f>'偏鄉國小(葷)'!AP61</f>
        <v>0</v>
      </c>
      <c r="O13" s="52">
        <f>'偏鄉國小(葷)'!AQ61</f>
        <v>5</v>
      </c>
      <c r="P13" s="52">
        <f>'偏鄉國小(葷)'!AR61</f>
        <v>2.6</v>
      </c>
      <c r="Q13" s="52">
        <f>'偏鄉國小(葷)'!AS61</f>
        <v>1.4</v>
      </c>
      <c r="R13" s="52">
        <f>'偏鄉國小(葷)'!AT61</f>
        <v>2</v>
      </c>
      <c r="S13" s="52">
        <f>'偏鄉國小(葷)'!AU61</f>
        <v>0</v>
      </c>
      <c r="T13" s="52">
        <f>'偏鄉國小(葷)'!AV61</f>
        <v>0</v>
      </c>
      <c r="U13" s="85">
        <f>'偏鄉國小(葷)'!AW61</f>
        <v>671.2</v>
      </c>
    </row>
    <row r="14" spans="1:21" ht="18.75" customHeight="1">
      <c r="A14" s="230">
        <f t="shared" si="0"/>
        <v>45580</v>
      </c>
      <c r="B14" s="67" t="str">
        <f>'偏鄉國小(葷)'!AB68</f>
        <v>H2</v>
      </c>
      <c r="C14" s="67" t="str">
        <f>'偏鄉國小(葷)'!AC68</f>
        <v>糙米飯</v>
      </c>
      <c r="D14" s="72" t="str">
        <f>'偏鄉國小(葷)'!AD68</f>
        <v xml:space="preserve">米 糙米    </v>
      </c>
      <c r="E14" s="67" t="str">
        <f>'偏鄉國小(葷)'!AE68</f>
        <v>椰奶咖哩雞</v>
      </c>
      <c r="F14" s="72" t="str">
        <f>'偏鄉國小(葷)'!AF68</f>
        <v>肉雞 馬鈴薯 洋蔥 紅蘿蔔 咖哩粉 椰奶粉</v>
      </c>
      <c r="G14" s="67" t="str">
        <f>'偏鄉國小(葷)'!AG68</f>
        <v>西滷菜</v>
      </c>
      <c r="H14" s="72" t="str">
        <f>'偏鄉國小(葷)'!AH68</f>
        <v xml:space="preserve">金針菇 結球白菜 乾香菇 胡蘿蔔 大蒜 </v>
      </c>
      <c r="I14" s="67" t="str">
        <f>'偏鄉國小(葷)'!AK68</f>
        <v>時蔬</v>
      </c>
      <c r="J14" s="72" t="str">
        <f>'偏鄉國小(葷)'!AL68</f>
        <v xml:space="preserve">時蔬 大蒜    </v>
      </c>
      <c r="K14" s="67" t="str">
        <f>'偏鄉國小(葷)'!AM68</f>
        <v>原民野菜湯</v>
      </c>
      <c r="L14" s="72" t="str">
        <f>'偏鄉國小(葷)'!AN68</f>
        <v xml:space="preserve">枸杞葉 南瓜 小魚乾 薑  </v>
      </c>
      <c r="M14" s="67" t="str">
        <f>'偏鄉國小(葷)'!AO68</f>
        <v>點心</v>
      </c>
      <c r="N14" s="67">
        <f>'偏鄉國小(葷)'!AP68</f>
        <v>0</v>
      </c>
      <c r="O14" s="67">
        <f>'偏鄉國小(葷)'!AQ68</f>
        <v>5.5</v>
      </c>
      <c r="P14" s="67">
        <f>'偏鄉國小(葷)'!AR68</f>
        <v>2.4</v>
      </c>
      <c r="Q14" s="67">
        <f>'偏鄉國小(葷)'!AS68</f>
        <v>1.9</v>
      </c>
      <c r="R14" s="67">
        <f>'偏鄉國小(葷)'!AT68</f>
        <v>2.2000000000000002</v>
      </c>
      <c r="S14" s="67">
        <f>'偏鄉國小(葷)'!AU68</f>
        <v>0</v>
      </c>
      <c r="T14" s="67">
        <f>'偏鄉國小(葷)'!AV68</f>
        <v>0</v>
      </c>
      <c r="U14" s="86">
        <f>'偏鄉國小(葷)'!AW68</f>
        <v>710.9</v>
      </c>
    </row>
    <row r="15" spans="1:21" ht="18.75" customHeight="1">
      <c r="A15" s="230">
        <f t="shared" si="0"/>
        <v>45581</v>
      </c>
      <c r="B15" s="67" t="str">
        <f>'偏鄉國小(葷)'!AB75</f>
        <v>H3</v>
      </c>
      <c r="C15" s="67" t="str">
        <f>'偏鄉國小(葷)'!AC75</f>
        <v>拌麵特餐</v>
      </c>
      <c r="D15" s="72" t="str">
        <f>'偏鄉國小(葷)'!AD75</f>
        <v xml:space="preserve">麵條     </v>
      </c>
      <c r="E15" s="67" t="str">
        <f>'偏鄉國小(葷)'!AE75</f>
        <v>冬瓜絞肉</v>
      </c>
      <c r="F15" s="72" t="str">
        <f>'偏鄉國小(葷)'!AF75</f>
        <v xml:space="preserve">豬絞肉 冬瓜 甜麵醬   </v>
      </c>
      <c r="G15" s="67" t="str">
        <f>'偏鄉國小(葷)'!AG75</f>
        <v>拌麵配料</v>
      </c>
      <c r="H15" s="72" t="str">
        <f>'偏鄉國小(葷)'!AH75</f>
        <v xml:space="preserve">甘藍 洋蔥 胡蘿蔔 木耳絲 大蒜 </v>
      </c>
      <c r="I15" s="67" t="str">
        <f>'偏鄉國小(葷)'!AK75</f>
        <v>時蔬</v>
      </c>
      <c r="J15" s="72" t="str">
        <f>'偏鄉國小(葷)'!AL75</f>
        <v xml:space="preserve">時蔬 大蒜    </v>
      </c>
      <c r="K15" s="67" t="str">
        <f>'偏鄉國小(葷)'!AM75</f>
        <v>時蔬凍腐湯</v>
      </c>
      <c r="L15" s="72" t="str">
        <f>'偏鄉國小(葷)'!AN75</f>
        <v xml:space="preserve">時蔬 凍豆腐 薑 軟骨丁  </v>
      </c>
      <c r="M15" s="67" t="str">
        <f>'偏鄉國小(葷)'!AO75</f>
        <v>點心</v>
      </c>
      <c r="N15" s="67">
        <f>'偏鄉國小(葷)'!AP75</f>
        <v>0</v>
      </c>
      <c r="O15" s="67">
        <f>'偏鄉國小(葷)'!AQ75</f>
        <v>5</v>
      </c>
      <c r="P15" s="67">
        <f>'偏鄉國小(葷)'!AR75</f>
        <v>2.1</v>
      </c>
      <c r="Q15" s="67">
        <f>'偏鄉國小(葷)'!AS75</f>
        <v>1.7</v>
      </c>
      <c r="R15" s="67">
        <f>'偏鄉國小(葷)'!AT75</f>
        <v>1.9</v>
      </c>
      <c r="S15" s="67">
        <f>'偏鄉國小(葷)'!AU75</f>
        <v>0</v>
      </c>
      <c r="T15" s="67">
        <f>'偏鄉國小(葷)'!AV75</f>
        <v>0</v>
      </c>
      <c r="U15" s="86">
        <f>'偏鄉國小(葷)'!AW75</f>
        <v>635.70000000000005</v>
      </c>
    </row>
    <row r="16" spans="1:21" ht="18.75" customHeight="1">
      <c r="A16" s="230">
        <f t="shared" si="0"/>
        <v>45582</v>
      </c>
      <c r="B16" s="67" t="str">
        <f>'偏鄉國小(葷)'!AB82</f>
        <v>H4</v>
      </c>
      <c r="C16" s="67" t="str">
        <f>'偏鄉國小(葷)'!AC82</f>
        <v>糙米飯</v>
      </c>
      <c r="D16" s="72" t="str">
        <f>'偏鄉國小(葷)'!AD82</f>
        <v xml:space="preserve">米 糙米    </v>
      </c>
      <c r="E16" s="67" t="str">
        <f>'偏鄉國小(葷)'!AE82</f>
        <v>沙茶鮮魚</v>
      </c>
      <c r="F16" s="72" t="str">
        <f>'偏鄉國小(葷)'!AF82</f>
        <v xml:space="preserve">魚丁 豆薯 胡蘿蔔 沙茶醬  </v>
      </c>
      <c r="G16" s="67" t="str">
        <f>'偏鄉國小(葷)'!AG82</f>
        <v>紅仁玉米蛋</v>
      </c>
      <c r="H16" s="72" t="str">
        <f>'偏鄉國小(葷)'!AH82</f>
        <v xml:space="preserve">雞蛋 胡蘿蔔 大蒜   </v>
      </c>
      <c r="I16" s="67" t="str">
        <f>'偏鄉國小(葷)'!AK82</f>
        <v>時蔬</v>
      </c>
      <c r="J16" s="72" t="str">
        <f>'偏鄉國小(葷)'!AL82</f>
        <v xml:space="preserve">時蔬 大蒜    </v>
      </c>
      <c r="K16" s="67" t="str">
        <f>'偏鄉國小(葷)'!AM82</f>
        <v>仙草甜湯</v>
      </c>
      <c r="L16" s="72" t="str">
        <f>'偏鄉國小(葷)'!AN82</f>
        <v xml:space="preserve">仙草凍 紅砂糖 奶粉   </v>
      </c>
      <c r="M16" s="67" t="str">
        <f>'偏鄉國小(葷)'!AO82</f>
        <v>點心</v>
      </c>
      <c r="N16" s="67">
        <f>'偏鄉國小(葷)'!AP82</f>
        <v>0</v>
      </c>
      <c r="O16" s="67">
        <f>'偏鄉國小(葷)'!AQ82</f>
        <v>5</v>
      </c>
      <c r="P16" s="67">
        <f>'偏鄉國小(葷)'!AR82</f>
        <v>2.5</v>
      </c>
      <c r="Q16" s="67">
        <f>'偏鄉國小(葷)'!AS82</f>
        <v>1.6</v>
      </c>
      <c r="R16" s="67">
        <f>'偏鄉國小(葷)'!AT82</f>
        <v>2</v>
      </c>
      <c r="S16" s="67">
        <f>'偏鄉國小(葷)'!AU82</f>
        <v>0</v>
      </c>
      <c r="T16" s="67">
        <f>'偏鄉國小(葷)'!AV82</f>
        <v>0</v>
      </c>
      <c r="U16" s="86">
        <f>'偏鄉國小(葷)'!AW82</f>
        <v>669.1</v>
      </c>
    </row>
    <row r="17" spans="1:21" ht="18.75" customHeight="1" thickBot="1">
      <c r="A17" s="231">
        <f t="shared" si="0"/>
        <v>45583</v>
      </c>
      <c r="B17" s="68" t="str">
        <f>'偏鄉國小(葷)'!AB89</f>
        <v>H5</v>
      </c>
      <c r="C17" s="68" t="str">
        <f>'偏鄉國小(葷)'!AC89</f>
        <v>紫米飯</v>
      </c>
      <c r="D17" s="73" t="str">
        <f>'偏鄉國小(葷)'!AD89</f>
        <v xml:space="preserve">米 黑糯米    </v>
      </c>
      <c r="E17" s="68" t="str">
        <f>'偏鄉國小(葷)'!AE89</f>
        <v>香雞排</v>
      </c>
      <c r="F17" s="73" t="str">
        <f>'偏鄉國小(葷)'!AF89</f>
        <v xml:space="preserve">香酥雞排     </v>
      </c>
      <c r="G17" s="68" t="str">
        <f>'偏鄉國小(葷)'!AG89</f>
        <v>蒜香季豆</v>
      </c>
      <c r="H17" s="73" t="str">
        <f>'偏鄉國小(葷)'!AH89</f>
        <v xml:space="preserve">冷凍菜豆(莢) 胡蘿蔔 大蒜 豬後腿肉  </v>
      </c>
      <c r="I17" s="68" t="str">
        <f>'偏鄉國小(葷)'!AK89</f>
        <v>時蔬</v>
      </c>
      <c r="J17" s="73" t="str">
        <f>'偏鄉國小(葷)'!AL89</f>
        <v xml:space="preserve">時蔬 大蒜    </v>
      </c>
      <c r="K17" s="68" t="str">
        <f>'偏鄉國小(葷)'!AM89</f>
        <v>牛蒡湯</v>
      </c>
      <c r="L17" s="73" t="str">
        <f>'偏鄉國小(葷)'!AN89</f>
        <v xml:space="preserve">牛蒡 枸杞 薑 大骨  </v>
      </c>
      <c r="M17" s="68" t="str">
        <f>'偏鄉國小(葷)'!AO89</f>
        <v>點心</v>
      </c>
      <c r="N17" s="68" t="str">
        <f>'偏鄉國小(葷)'!AP89</f>
        <v>有機豆奶</v>
      </c>
      <c r="O17" s="68">
        <f>'偏鄉國小(葷)'!AQ89</f>
        <v>5.2</v>
      </c>
      <c r="P17" s="68">
        <f>'偏鄉國小(葷)'!AR89</f>
        <v>2.1</v>
      </c>
      <c r="Q17" s="68">
        <f>'偏鄉國小(葷)'!AS89</f>
        <v>1.6</v>
      </c>
      <c r="R17" s="68">
        <f>'偏鄉國小(葷)'!AT89</f>
        <v>1.8</v>
      </c>
      <c r="S17" s="68">
        <f>'偏鄉國小(葷)'!AU89</f>
        <v>0</v>
      </c>
      <c r="T17" s="68">
        <f>'偏鄉國小(葷)'!AV89</f>
        <v>0</v>
      </c>
      <c r="U17" s="87">
        <f>'偏鄉國小(葷)'!AW89</f>
        <v>642.4</v>
      </c>
    </row>
    <row r="18" spans="1:21" ht="18.75" customHeight="1">
      <c r="A18" s="229">
        <f>A17+3</f>
        <v>45586</v>
      </c>
      <c r="B18" s="52" t="str">
        <f>'偏鄉國小(葷)'!AB96</f>
        <v>I1</v>
      </c>
      <c r="C18" s="52" t="str">
        <f>'偏鄉國小(葷)'!AC96</f>
        <v>白米飯</v>
      </c>
      <c r="D18" s="71" t="str">
        <f>'偏鄉國小(葷)'!AD96</f>
        <v xml:space="preserve">米     </v>
      </c>
      <c r="E18" s="52" t="str">
        <f>'偏鄉國小(葷)'!AE96</f>
        <v>三杯雞</v>
      </c>
      <c r="F18" s="71" t="str">
        <f>'偏鄉國小(葷)'!AF96</f>
        <v xml:space="preserve">肉雞 洋蔥 胡蘿蔔 九層塔 大蒜 </v>
      </c>
      <c r="G18" s="52" t="str">
        <f>'偏鄉國小(葷)'!AG96</f>
        <v>堅果花椰</v>
      </c>
      <c r="H18" s="71" t="str">
        <f>'偏鄉國小(葷)'!AH96</f>
        <v xml:space="preserve">冷凍花椰菜 胡蘿蔔 大蒜 腰果 豬後腿肉 </v>
      </c>
      <c r="I18" s="52" t="str">
        <f>'偏鄉國小(葷)'!AK96</f>
        <v>時蔬</v>
      </c>
      <c r="J18" s="71" t="str">
        <f>'偏鄉國小(葷)'!AL96</f>
        <v xml:space="preserve">時蔬 大蒜    </v>
      </c>
      <c r="K18" s="52" t="str">
        <f>'偏鄉國小(葷)'!AM96</f>
        <v>針菇蔬湯</v>
      </c>
      <c r="L18" s="71" t="str">
        <f>'偏鄉國小(葷)'!AN96</f>
        <v xml:space="preserve">金針菇 時蔬 薑 大骨  </v>
      </c>
      <c r="M18" s="52" t="str">
        <f>'偏鄉國小(葷)'!AO96</f>
        <v>點心</v>
      </c>
      <c r="N18" s="52">
        <f>'偏鄉國小(葷)'!AP96</f>
        <v>0</v>
      </c>
      <c r="O18" s="52">
        <f>'偏鄉國小(葷)'!AQ96</f>
        <v>5</v>
      </c>
      <c r="P18" s="52">
        <f>'偏鄉國小(葷)'!AR96</f>
        <v>2.4</v>
      </c>
      <c r="Q18" s="52">
        <f>'偏鄉國小(葷)'!AS96</f>
        <v>1.8</v>
      </c>
      <c r="R18" s="52">
        <f>'偏鄉國小(葷)'!AT96</f>
        <v>2.1</v>
      </c>
      <c r="S18" s="52">
        <f>'偏鄉國小(葷)'!AU96</f>
        <v>0</v>
      </c>
      <c r="T18" s="52">
        <f>'偏鄉國小(葷)'!AV96</f>
        <v>0</v>
      </c>
      <c r="U18" s="85">
        <f>'偏鄉國小(葷)'!AW96</f>
        <v>670.5</v>
      </c>
    </row>
    <row r="19" spans="1:21" ht="18.75" customHeight="1">
      <c r="A19" s="230">
        <f t="shared" si="0"/>
        <v>45587</v>
      </c>
      <c r="B19" s="67" t="str">
        <f>'偏鄉國小(葷)'!AB103</f>
        <v>I2</v>
      </c>
      <c r="C19" s="67" t="str">
        <f>'偏鄉國小(葷)'!AC103</f>
        <v>糙米飯</v>
      </c>
      <c r="D19" s="72" t="str">
        <f>'偏鄉國小(葷)'!AD103</f>
        <v xml:space="preserve">米 糙米    </v>
      </c>
      <c r="E19" s="67" t="str">
        <f>'偏鄉國小(葷)'!AE103</f>
        <v>蘿蔔燒肉</v>
      </c>
      <c r="F19" s="72" t="str">
        <f>'偏鄉國小(葷)'!AF103</f>
        <v xml:space="preserve">豬後腿肉 白蘿蔔 胡蘿蔔 大蒜  </v>
      </c>
      <c r="G19" s="67" t="str">
        <f>'偏鄉國小(葷)'!AG103</f>
        <v>青椒干片</v>
      </c>
      <c r="H19" s="72" t="str">
        <f>'偏鄉國小(葷)'!AH103</f>
        <v xml:space="preserve">豆干 甜椒(青皮) 大蒜   </v>
      </c>
      <c r="I19" s="67" t="str">
        <f>'偏鄉國小(葷)'!AK103</f>
        <v>時蔬</v>
      </c>
      <c r="J19" s="72" t="str">
        <f>'偏鄉國小(葷)'!AL103</f>
        <v xml:space="preserve">時蔬 大蒜    </v>
      </c>
      <c r="K19" s="67" t="str">
        <f>'偏鄉國小(葷)'!AM103</f>
        <v>紫菜蛋花湯</v>
      </c>
      <c r="L19" s="72" t="str">
        <f>'偏鄉國小(葷)'!AN103</f>
        <v xml:space="preserve">紫菜 雞蛋 薑 大骨 青蔥 </v>
      </c>
      <c r="M19" s="67" t="str">
        <f>'偏鄉國小(葷)'!AO103</f>
        <v>點心</v>
      </c>
      <c r="N19" s="67">
        <f>'偏鄉國小(葷)'!AP103</f>
        <v>0</v>
      </c>
      <c r="O19" s="67">
        <f>'偏鄉國小(葷)'!AQ103</f>
        <v>5</v>
      </c>
      <c r="P19" s="67">
        <f>'偏鄉國小(葷)'!AR103</f>
        <v>2.8</v>
      </c>
      <c r="Q19" s="67">
        <f>'偏鄉國小(葷)'!AS103</f>
        <v>1.7</v>
      </c>
      <c r="R19" s="67">
        <f>'偏鄉國小(葷)'!AT103</f>
        <v>2.2000000000000002</v>
      </c>
      <c r="S19" s="67">
        <f>'偏鄉國小(葷)'!AU103</f>
        <v>0</v>
      </c>
      <c r="T19" s="67">
        <f>'偏鄉國小(葷)'!AV103</f>
        <v>0</v>
      </c>
      <c r="U19" s="86">
        <f>'偏鄉國小(葷)'!AW103</f>
        <v>705.6</v>
      </c>
    </row>
    <row r="20" spans="1:21" ht="18.75" customHeight="1">
      <c r="A20" s="230">
        <f t="shared" si="0"/>
        <v>45588</v>
      </c>
      <c r="B20" s="67" t="str">
        <f>'偏鄉國小(葷)'!AB110</f>
        <v>I3</v>
      </c>
      <c r="C20" s="67" t="str">
        <f>'偏鄉國小(葷)'!AC110</f>
        <v>油飯特餐</v>
      </c>
      <c r="D20" s="72" t="str">
        <f>'偏鄉國小(葷)'!AD110</f>
        <v xml:space="preserve">米 糯米 蕎麥   </v>
      </c>
      <c r="E20" s="67" t="str">
        <f>'偏鄉國小(葷)'!AE110</f>
        <v>香滷雞翅</v>
      </c>
      <c r="F20" s="72" t="str">
        <f>'偏鄉國小(葷)'!AF110</f>
        <v xml:space="preserve">三節翅 滷包    </v>
      </c>
      <c r="G20" s="67" t="str">
        <f>'偏鄉國小(葷)'!AG110</f>
        <v>油飯配料</v>
      </c>
      <c r="H20" s="72" t="str">
        <f>'偏鄉國小(葷)'!AH110</f>
        <v xml:space="preserve">豬絞肉 乾香菇 紅蔥頭 大蒜 脆筍 </v>
      </c>
      <c r="I20" s="67" t="str">
        <f>'偏鄉國小(葷)'!AK110</f>
        <v>時蔬</v>
      </c>
      <c r="J20" s="72" t="str">
        <f>'偏鄉國小(葷)'!AL110</f>
        <v xml:space="preserve">時蔬 大蒜    </v>
      </c>
      <c r="K20" s="67" t="str">
        <f>'偏鄉國小(葷)'!AM110</f>
        <v>時瓜湯</v>
      </c>
      <c r="L20" s="72" t="str">
        <f>'偏鄉國小(葷)'!AN110</f>
        <v xml:space="preserve">時瓜 薑 大骨   </v>
      </c>
      <c r="M20" s="67" t="str">
        <f>'偏鄉國小(葷)'!AO110</f>
        <v>點心</v>
      </c>
      <c r="N20" s="67">
        <f>'偏鄉國小(葷)'!AP110</f>
        <v>0</v>
      </c>
      <c r="O20" s="67">
        <f>'偏鄉國小(葷)'!AQ110</f>
        <v>5.5</v>
      </c>
      <c r="P20" s="67">
        <f>'偏鄉國小(葷)'!AR110</f>
        <v>2.9</v>
      </c>
      <c r="Q20" s="67">
        <f>'偏鄉國小(葷)'!AS110</f>
        <v>1.5</v>
      </c>
      <c r="R20" s="67">
        <f>'偏鄉國小(葷)'!AT110</f>
        <v>2.2000000000000002</v>
      </c>
      <c r="S20" s="67">
        <f>'偏鄉國小(葷)'!AU110</f>
        <v>0</v>
      </c>
      <c r="T20" s="67">
        <f>'偏鄉國小(葷)'!AV110</f>
        <v>0</v>
      </c>
      <c r="U20" s="86">
        <f>'偏鄉國小(葷)'!AW110</f>
        <v>739</v>
      </c>
    </row>
    <row r="21" spans="1:21" ht="18.75" customHeight="1">
      <c r="A21" s="230">
        <f t="shared" si="0"/>
        <v>45589</v>
      </c>
      <c r="B21" s="67" t="str">
        <f>'偏鄉國小(葷)'!AB117</f>
        <v>I4</v>
      </c>
      <c r="C21" s="67" t="str">
        <f>'偏鄉國小(葷)'!AC117</f>
        <v>糙米飯</v>
      </c>
      <c r="D21" s="72" t="str">
        <f>'偏鄉國小(葷)'!AD117</f>
        <v xml:space="preserve">米 糙米    </v>
      </c>
      <c r="E21" s="67" t="str">
        <f>'偏鄉國小(葷)'!AE117</f>
        <v>紅燒蒼蠅頭</v>
      </c>
      <c r="F21" s="72" t="str">
        <f>'偏鄉國小(葷)'!AF117</f>
        <v xml:space="preserve">豬絞肉 豆干 冷凍菜豆(莢) 豆豉  </v>
      </c>
      <c r="G21" s="67" t="str">
        <f>'偏鄉國小(葷)'!AG117</f>
        <v>螞蟻上樹</v>
      </c>
      <c r="H21" s="72" t="str">
        <f>'偏鄉國小(葷)'!AH117</f>
        <v xml:space="preserve">豬後腿肉 冬粉 時蔬 胡蘿蔔 大蒜 </v>
      </c>
      <c r="I21" s="67" t="str">
        <f>'偏鄉國小(葷)'!AK117</f>
        <v>時蔬</v>
      </c>
      <c r="J21" s="72" t="str">
        <f>'偏鄉國小(葷)'!AL117</f>
        <v xml:space="preserve">時蔬 大蒜    </v>
      </c>
      <c r="K21" s="67" t="str">
        <f>'偏鄉國小(葷)'!AM117</f>
        <v>粉圓甜湯</v>
      </c>
      <c r="L21" s="72" t="str">
        <f>'偏鄉國小(葷)'!AN117</f>
        <v xml:space="preserve">粉圓 紅砂糖 奶粉   </v>
      </c>
      <c r="M21" s="67" t="str">
        <f>'偏鄉國小(葷)'!AO117</f>
        <v>點心</v>
      </c>
      <c r="N21" s="67">
        <f>'偏鄉國小(葷)'!AP117</f>
        <v>0</v>
      </c>
      <c r="O21" s="67">
        <f>'偏鄉國小(葷)'!AQ117</f>
        <v>7.7</v>
      </c>
      <c r="P21" s="67">
        <f>'偏鄉國小(葷)'!AR117</f>
        <v>2.6</v>
      </c>
      <c r="Q21" s="67">
        <f>'偏鄉國小(葷)'!AS117</f>
        <v>1.5</v>
      </c>
      <c r="R21" s="67">
        <f>'偏鄉國小(葷)'!AT117</f>
        <v>2</v>
      </c>
      <c r="S21" s="67">
        <f>'偏鄉國小(葷)'!AU117</f>
        <v>0</v>
      </c>
      <c r="T21" s="67">
        <f>'偏鄉國小(葷)'!AV117</f>
        <v>0</v>
      </c>
      <c r="U21" s="86">
        <f>'偏鄉國小(葷)'!AW117</f>
        <v>863.2</v>
      </c>
    </row>
    <row r="22" spans="1:21" ht="18.75" customHeight="1" thickBot="1">
      <c r="A22" s="231">
        <f t="shared" si="0"/>
        <v>45590</v>
      </c>
      <c r="B22" s="68" t="str">
        <f>'偏鄉國小(葷)'!AB124</f>
        <v>I5</v>
      </c>
      <c r="C22" s="68" t="str">
        <f>'偏鄉國小(葷)'!AC124</f>
        <v>燕麥飯</v>
      </c>
      <c r="D22" s="73" t="str">
        <f>'偏鄉國小(葷)'!AD124</f>
        <v xml:space="preserve">米 燕麥    </v>
      </c>
      <c r="E22" s="68" t="str">
        <f>'偏鄉國小(葷)'!AE124</f>
        <v>麥克雞塊</v>
      </c>
      <c r="F22" s="73" t="str">
        <f>'偏鄉國小(葷)'!AF124</f>
        <v xml:space="preserve">冷凍雞塊     </v>
      </c>
      <c r="G22" s="68" t="str">
        <f>'偏鄉國小(葷)'!AG124</f>
        <v>蛋香白菜</v>
      </c>
      <c r="H22" s="73" t="str">
        <f>'偏鄉國小(葷)'!AH124</f>
        <v xml:space="preserve">雞蛋 結球白菜 胡蘿蔔 大蒜 乾木耳 </v>
      </c>
      <c r="I22" s="68" t="str">
        <f>'偏鄉國小(葷)'!AK124</f>
        <v>時蔬</v>
      </c>
      <c r="J22" s="73" t="str">
        <f>'偏鄉國小(葷)'!AL124</f>
        <v xml:space="preserve">時蔬 大蒜    </v>
      </c>
      <c r="K22" s="68" t="str">
        <f>'偏鄉國小(葷)'!AM124</f>
        <v>菇菇湯</v>
      </c>
      <c r="L22" s="73" t="str">
        <f>'偏鄉國小(葷)'!AN124</f>
        <v xml:space="preserve">秀珍菇 大骨 薑 枸杞 胡蘿蔔 </v>
      </c>
      <c r="M22" s="68" t="str">
        <f>'偏鄉國小(葷)'!AO124</f>
        <v>點心</v>
      </c>
      <c r="N22" s="68" t="str">
        <f>'偏鄉國小(葷)'!AP124</f>
        <v>有機豆奶</v>
      </c>
      <c r="O22" s="68">
        <f>'偏鄉國小(葷)'!AQ124</f>
        <v>5.2</v>
      </c>
      <c r="P22" s="68">
        <f>'偏鄉國小(葷)'!AR124</f>
        <v>2</v>
      </c>
      <c r="Q22" s="68">
        <f>'偏鄉國小(葷)'!AS124</f>
        <v>1.6</v>
      </c>
      <c r="R22" s="68">
        <f>'偏鄉國小(葷)'!AT124</f>
        <v>2.1</v>
      </c>
      <c r="S22" s="68">
        <f>'偏鄉國小(葷)'!AU124</f>
        <v>0</v>
      </c>
      <c r="T22" s="68">
        <f>'偏鄉國小(葷)'!AV124</f>
        <v>0</v>
      </c>
      <c r="U22" s="87">
        <f>'偏鄉國小(葷)'!AW124</f>
        <v>633.5</v>
      </c>
    </row>
    <row r="23" spans="1:21" ht="16.5">
      <c r="A23" s="229">
        <f>A22+3</f>
        <v>45593</v>
      </c>
      <c r="B23" s="52" t="str">
        <f>'偏鄉國小(葷)'!AB131</f>
        <v>J1</v>
      </c>
      <c r="C23" s="52" t="str">
        <f>'偏鄉國小(葷)'!AC131</f>
        <v>白米飯</v>
      </c>
      <c r="D23" s="71" t="str">
        <f>'偏鄉國小(葷)'!AD131</f>
        <v xml:space="preserve">米     </v>
      </c>
      <c r="E23" s="52" t="str">
        <f>'偏鄉國小(葷)'!AE131</f>
        <v>瓜仔雞</v>
      </c>
      <c r="F23" s="71" t="str">
        <f>'偏鄉國小(葷)'!AF131</f>
        <v xml:space="preserve">肉雞 醃漬花胡瓜 胡蘿蔔   </v>
      </c>
      <c r="G23" s="52" t="str">
        <f>'偏鄉國小(葷)'!AG131</f>
        <v>鮮味時瓜</v>
      </c>
      <c r="H23" s="71" t="str">
        <f>'偏鄉國小(葷)'!AH131</f>
        <v xml:space="preserve">時瓜 冷凍蟹味棒 胡蘿蔔 大蒜  </v>
      </c>
      <c r="I23" s="52" t="str">
        <f>'偏鄉國小(葷)'!AK131</f>
        <v>時蔬</v>
      </c>
      <c r="J23" s="71" t="str">
        <f>'偏鄉國小(葷)'!AL131</f>
        <v xml:space="preserve">時蔬 大蒜    </v>
      </c>
      <c r="K23" s="52" t="str">
        <f>'偏鄉國小(葷)'!AM131</f>
        <v>金針湯</v>
      </c>
      <c r="L23" s="71" t="str">
        <f>'偏鄉國小(葷)'!AN131</f>
        <v xml:space="preserve">金針菜乾 榨菜 薑 大骨  </v>
      </c>
      <c r="M23" s="52" t="str">
        <f>'偏鄉國小(葷)'!AO131</f>
        <v>點心</v>
      </c>
      <c r="N23" s="52">
        <f>'偏鄉國小(葷)'!AP131</f>
        <v>0</v>
      </c>
      <c r="O23" s="52">
        <f>'偏鄉國小(葷)'!AQ131</f>
        <v>5</v>
      </c>
      <c r="P23" s="52">
        <f>'偏鄉國小(葷)'!AR131</f>
        <v>2.5</v>
      </c>
      <c r="Q23" s="52">
        <f>'偏鄉國小(葷)'!AS131</f>
        <v>2.1</v>
      </c>
      <c r="R23" s="52">
        <f>'偏鄉國小(葷)'!AT131</f>
        <v>2.2999999999999998</v>
      </c>
      <c r="S23" s="52">
        <f>'偏鄉國小(葷)'!AU131</f>
        <v>0</v>
      </c>
      <c r="T23" s="52">
        <f>'偏鄉國小(葷)'!AV131</f>
        <v>0</v>
      </c>
      <c r="U23" s="85">
        <f>'偏鄉國小(葷)'!AW131</f>
        <v>692.1</v>
      </c>
    </row>
    <row r="24" spans="1:21" ht="16.5">
      <c r="A24" s="230">
        <f t="shared" si="0"/>
        <v>45594</v>
      </c>
      <c r="B24" s="67" t="str">
        <f>'偏鄉國小(葷)'!AB138</f>
        <v>J2</v>
      </c>
      <c r="C24" s="67" t="str">
        <f>'偏鄉國小(葷)'!AC138</f>
        <v>糙米飯</v>
      </c>
      <c r="D24" s="72" t="str">
        <f>'偏鄉國小(葷)'!AD138</f>
        <v xml:space="preserve">米 糙米    </v>
      </c>
      <c r="E24" s="67" t="str">
        <f>'偏鄉國小(葷)'!AE138</f>
        <v>咖哩絞肉</v>
      </c>
      <c r="F24" s="72" t="str">
        <f>'偏鄉國小(葷)'!AF138</f>
        <v xml:space="preserve">豬絞肉 馬鈴薯 胡蘿蔔 咖哩粉  </v>
      </c>
      <c r="G24" s="67" t="str">
        <f>'偏鄉國小(葷)'!AG138</f>
        <v>滷味雙拼</v>
      </c>
      <c r="H24" s="72" t="str">
        <f>'偏鄉國小(葷)'!AH138</f>
        <v xml:space="preserve">豆干 芝麻(熟) 滷包 海帶結  </v>
      </c>
      <c r="I24" s="67" t="str">
        <f>'偏鄉國小(葷)'!AK138</f>
        <v>時蔬</v>
      </c>
      <c r="J24" s="72" t="str">
        <f>'偏鄉國小(葷)'!AL138</f>
        <v xml:space="preserve">時蔬 大蒜    </v>
      </c>
      <c r="K24" s="67" t="str">
        <f>'偏鄉國小(葷)'!AM138</f>
        <v>時瓜湯</v>
      </c>
      <c r="L24" s="72" t="str">
        <f>'偏鄉國小(葷)'!AN138</f>
        <v xml:space="preserve">時瓜 胡蘿蔔 薑 軟骨丁  </v>
      </c>
      <c r="M24" s="67" t="str">
        <f>'偏鄉國小(葷)'!AO138</f>
        <v>點心</v>
      </c>
      <c r="N24" s="67">
        <f>'偏鄉國小(葷)'!AP138</f>
        <v>0</v>
      </c>
      <c r="O24" s="67">
        <f>'偏鄉國小(葷)'!AQ138</f>
        <v>5.3</v>
      </c>
      <c r="P24" s="67">
        <f>'偏鄉國小(葷)'!AR138</f>
        <v>2.8</v>
      </c>
      <c r="Q24" s="67">
        <f>'偏鄉國小(葷)'!AS138</f>
        <v>1.8</v>
      </c>
      <c r="R24" s="67">
        <f>'偏鄉國小(葷)'!AT138</f>
        <v>2.2999999999999998</v>
      </c>
      <c r="S24" s="67">
        <f>'偏鄉國小(葷)'!AU138</f>
        <v>0</v>
      </c>
      <c r="T24" s="67">
        <f>'偏鄉國小(葷)'!AV138</f>
        <v>0</v>
      </c>
      <c r="U24" s="86">
        <f>'偏鄉國小(葷)'!AW138</f>
        <v>730.9</v>
      </c>
    </row>
    <row r="25" spans="1:21" ht="16.5">
      <c r="A25" s="230">
        <f t="shared" si="0"/>
        <v>45595</v>
      </c>
      <c r="B25" s="67" t="str">
        <f>'偏鄉國小(葷)'!AB145</f>
        <v>J3</v>
      </c>
      <c r="C25" s="67" t="str">
        <f>'偏鄉國小(葷)'!AC145</f>
        <v>刈包特餐</v>
      </c>
      <c r="D25" s="72" t="str">
        <f>'偏鄉國小(葷)'!AD145</f>
        <v xml:space="preserve">刈包     </v>
      </c>
      <c r="E25" s="67" t="str">
        <f>'偏鄉國小(葷)'!AE145</f>
        <v>香滷肉排</v>
      </c>
      <c r="F25" s="72" t="str">
        <f>'偏鄉國小(葷)'!AF145</f>
        <v xml:space="preserve">肉排 滷包    </v>
      </c>
      <c r="G25" s="67" t="str">
        <f>'偏鄉國小(葷)'!AG145</f>
        <v>關東煮</v>
      </c>
      <c r="H25" s="72" t="str">
        <f>'偏鄉國小(葷)'!AH145</f>
        <v>四角油豆腐 甜玉米 白蘿蔔 紅蘿蔔 味醂 大蒜</v>
      </c>
      <c r="I25" s="67" t="str">
        <f>'偏鄉國小(葷)'!AK145</f>
        <v>時蔬</v>
      </c>
      <c r="J25" s="72" t="str">
        <f>'偏鄉國小(葷)'!AL145</f>
        <v xml:space="preserve">時蔬 大蒜    </v>
      </c>
      <c r="K25" s="67" t="str">
        <f>'偏鄉國小(葷)'!AM145</f>
        <v>海鮮粥</v>
      </c>
      <c r="L25" s="72" t="str">
        <f>'偏鄉國小(葷)'!AN145</f>
        <v>魚丁 米 芹菜 魚丸 筍絲 魷魚圈</v>
      </c>
      <c r="M25" s="67" t="str">
        <f>'偏鄉國小(葷)'!AO145</f>
        <v>點心</v>
      </c>
      <c r="N25" s="67">
        <f>'偏鄉國小(葷)'!AP145</f>
        <v>0</v>
      </c>
      <c r="O25" s="67">
        <f>'偏鄉國小(葷)'!AQ145</f>
        <v>3.6</v>
      </c>
      <c r="P25" s="67">
        <f>'偏鄉國小(葷)'!AR145</f>
        <v>2.6</v>
      </c>
      <c r="Q25" s="67">
        <f>'偏鄉國小(葷)'!AS145</f>
        <v>1.5</v>
      </c>
      <c r="R25" s="67">
        <f>'偏鄉國小(葷)'!AT145</f>
        <v>2</v>
      </c>
      <c r="S25" s="67">
        <f>'偏鄉國小(葷)'!AU145</f>
        <v>1</v>
      </c>
      <c r="T25" s="67">
        <f>'偏鄉國小(葷)'!AV145</f>
        <v>1</v>
      </c>
      <c r="U25" s="86">
        <f>'偏鄉國小(葷)'!AW145</f>
        <v>778.6</v>
      </c>
    </row>
    <row r="26" spans="1:21" ht="17.25" thickBot="1">
      <c r="A26" s="231">
        <f t="shared" si="0"/>
        <v>45596</v>
      </c>
      <c r="B26" s="68" t="str">
        <f>'偏鄉國小(葷)'!AB152</f>
        <v>J4</v>
      </c>
      <c r="C26" s="68" t="str">
        <f>'偏鄉國小(葷)'!AC152</f>
        <v>糙米飯</v>
      </c>
      <c r="D26" s="73" t="str">
        <f>'偏鄉國小(葷)'!AD152</f>
        <v xml:space="preserve">米 糙米    </v>
      </c>
      <c r="E26" s="68" t="str">
        <f>'偏鄉國小(葷)'!AE152</f>
        <v>南瓜燒肉</v>
      </c>
      <c r="F26" s="73" t="str">
        <f>'偏鄉國小(葷)'!AF152</f>
        <v xml:space="preserve">豬後腿肉 南瓜 胡蘿蔔 大蒜  </v>
      </c>
      <c r="G26" s="68" t="str">
        <f>'偏鄉國小(葷)'!AG152</f>
        <v>鮮燴白菜</v>
      </c>
      <c r="H26" s="73" t="str">
        <f>'偏鄉國小(葷)'!AH152</f>
        <v xml:space="preserve">豬後腿肉 結球白菜 胡蘿蔔 大蒜  </v>
      </c>
      <c r="I26" s="68" t="str">
        <f>'偏鄉國小(葷)'!AK152</f>
        <v>時蔬</v>
      </c>
      <c r="J26" s="73" t="str">
        <f>'偏鄉國小(葷)'!AL152</f>
        <v xml:space="preserve">時蔬 大蒜    </v>
      </c>
      <c r="K26" s="68" t="str">
        <f>'偏鄉國小(葷)'!AM152</f>
        <v>綠豆湯</v>
      </c>
      <c r="L26" s="73" t="str">
        <f>'偏鄉國小(葷)'!AN152</f>
        <v xml:space="preserve">綠豆 紅砂糖    </v>
      </c>
      <c r="M26" s="68" t="str">
        <f>'偏鄉國小(葷)'!AO152</f>
        <v>點心</v>
      </c>
      <c r="N26" s="68">
        <f>'偏鄉國小(葷)'!AP152</f>
        <v>0</v>
      </c>
      <c r="O26" s="68">
        <f>'偏鄉國小(葷)'!AQ152</f>
        <v>7.4</v>
      </c>
      <c r="P26" s="68">
        <f>'偏鄉國小(葷)'!AR152</f>
        <v>2.2999999999999998</v>
      </c>
      <c r="Q26" s="68">
        <f>'偏鄉國小(葷)'!AS152</f>
        <v>1.6</v>
      </c>
      <c r="R26" s="68">
        <f>'偏鄉國小(葷)'!AT152</f>
        <v>1.9</v>
      </c>
      <c r="S26" s="68">
        <f>'偏鄉國小(葷)'!AU152</f>
        <v>2</v>
      </c>
      <c r="T26" s="68">
        <f>'偏鄉國小(葷)'!AV152</f>
        <v>2</v>
      </c>
      <c r="U26" s="87">
        <f>'偏鄉國小(葷)'!AW152</f>
        <v>1233.5999999999999</v>
      </c>
    </row>
    <row r="27" spans="1:21" ht="16.5">
      <c r="A27" s="133"/>
      <c r="B27" s="121"/>
      <c r="C27" s="121"/>
      <c r="D27" s="81"/>
      <c r="E27" s="121"/>
      <c r="F27" s="81"/>
      <c r="G27" s="121"/>
      <c r="H27" s="81"/>
      <c r="I27" s="121"/>
      <c r="J27" s="81"/>
      <c r="K27" s="121"/>
      <c r="L27" s="81"/>
      <c r="M27" s="121"/>
      <c r="N27" s="121"/>
      <c r="O27" s="121"/>
      <c r="P27" s="121"/>
      <c r="Q27" s="121"/>
      <c r="R27" s="121"/>
      <c r="S27" s="121"/>
      <c r="T27" s="121"/>
      <c r="U27" s="121"/>
    </row>
    <row r="28" spans="1:21" ht="19.5">
      <c r="A28" s="65" t="s">
        <v>105</v>
      </c>
      <c r="B28" s="64"/>
    </row>
    <row r="29" spans="1:21" ht="16.5">
      <c r="B29" s="65"/>
    </row>
    <row r="30" spans="1:21" ht="16.5">
      <c r="A30" s="66" t="s">
        <v>88</v>
      </c>
    </row>
    <row r="31" spans="1:21" ht="16.5" customHeight="1">
      <c r="A31" s="78" t="s">
        <v>91</v>
      </c>
      <c r="B31" s="62" t="s">
        <v>102</v>
      </c>
    </row>
    <row r="32" spans="1:21" ht="16.5" customHeight="1">
      <c r="A32" s="78" t="s">
        <v>92</v>
      </c>
      <c r="B32" s="62" t="s">
        <v>89</v>
      </c>
    </row>
    <row r="33" spans="1:2" ht="16.5" customHeight="1">
      <c r="A33" s="79" t="s">
        <v>93</v>
      </c>
      <c r="B33" s="62" t="s">
        <v>90</v>
      </c>
    </row>
    <row r="34" spans="1:2" ht="16.5" customHeight="1">
      <c r="A34" s="63" t="s">
        <v>94</v>
      </c>
      <c r="B34" s="62" t="s">
        <v>142</v>
      </c>
    </row>
    <row r="35" spans="1:2" ht="16.5" customHeight="1">
      <c r="A35" s="63" t="s">
        <v>101</v>
      </c>
      <c r="B35" s="250" t="s">
        <v>382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35"/>
  <sheetViews>
    <sheetView zoomScaleNormal="100" zoomScaleSheetLayoutView="85" workbookViewId="0">
      <pane ySplit="4" topLeftCell="A5" activePane="bottomLeft" state="frozen"/>
      <selection pane="bottomLeft" activeCell="B12" sqref="B12:I158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42" hidden="1" customWidth="1"/>
    <col min="28" max="28" width="5.25" style="14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62" customFormat="1" ht="17.25" thickBot="1">
      <c r="A1" s="273" t="s">
        <v>150</v>
      </c>
      <c r="B1" s="274"/>
      <c r="C1" s="274"/>
      <c r="D1" s="274"/>
      <c r="E1" s="274"/>
      <c r="F1" s="274"/>
      <c r="G1" s="274"/>
      <c r="H1" s="274"/>
      <c r="I1" s="274"/>
      <c r="J1" s="276" t="s">
        <v>103</v>
      </c>
      <c r="K1" s="276"/>
      <c r="L1" s="276"/>
      <c r="M1" s="276" t="s">
        <v>151</v>
      </c>
      <c r="N1" s="276"/>
      <c r="O1" s="276"/>
      <c r="P1" s="277" t="s">
        <v>381</v>
      </c>
      <c r="Q1" s="277"/>
      <c r="R1" s="277"/>
      <c r="S1" s="272" t="s">
        <v>140</v>
      </c>
      <c r="T1" s="272"/>
      <c r="U1" s="272"/>
      <c r="V1" s="272" t="s">
        <v>104</v>
      </c>
      <c r="W1" s="272"/>
      <c r="X1" s="272"/>
      <c r="Y1" s="275" t="s">
        <v>0</v>
      </c>
      <c r="Z1" s="275"/>
      <c r="AA1" s="130"/>
      <c r="AB1" s="12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305" t="s">
        <v>112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7"/>
      <c r="AA2" s="135"/>
      <c r="AB2" s="13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08" t="s">
        <v>113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7"/>
      <c r="AA3" s="135"/>
      <c r="AB3" s="108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09" t="s">
        <v>2</v>
      </c>
      <c r="B4" s="94"/>
      <c r="C4" s="95" t="s">
        <v>3</v>
      </c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94" t="s">
        <v>10</v>
      </c>
      <c r="K4" s="94" t="s">
        <v>11</v>
      </c>
      <c r="L4" s="53" t="s">
        <v>68</v>
      </c>
      <c r="M4" s="94" t="s">
        <v>12</v>
      </c>
      <c r="N4" s="94" t="s">
        <v>11</v>
      </c>
      <c r="O4" s="53" t="s">
        <v>68</v>
      </c>
      <c r="P4" s="94" t="s">
        <v>13</v>
      </c>
      <c r="Q4" s="94" t="s">
        <v>11</v>
      </c>
      <c r="R4" s="53" t="s">
        <v>68</v>
      </c>
      <c r="S4" s="94" t="s">
        <v>14</v>
      </c>
      <c r="T4" s="94" t="s">
        <v>11</v>
      </c>
      <c r="U4" s="53" t="s">
        <v>68</v>
      </c>
      <c r="V4" s="94" t="s">
        <v>15</v>
      </c>
      <c r="W4" s="94" t="s">
        <v>11</v>
      </c>
      <c r="X4" s="53" t="s">
        <v>68</v>
      </c>
      <c r="Y4" s="100" t="s">
        <v>99</v>
      </c>
      <c r="Z4" s="82" t="s">
        <v>100</v>
      </c>
      <c r="AA4" s="121"/>
      <c r="AB4" s="137"/>
      <c r="AC4" s="110"/>
      <c r="AD4" s="55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1" t="s">
        <v>80</v>
      </c>
      <c r="AR4" s="111" t="s">
        <v>81</v>
      </c>
      <c r="AS4" s="111" t="s">
        <v>82</v>
      </c>
      <c r="AT4" s="111" t="s">
        <v>83</v>
      </c>
      <c r="AU4" s="111" t="s">
        <v>84</v>
      </c>
      <c r="AV4" s="111" t="s">
        <v>85</v>
      </c>
      <c r="AW4" s="111" t="s">
        <v>86</v>
      </c>
    </row>
    <row r="5" spans="1:49" s="80" customFormat="1" ht="15" customHeight="1">
      <c r="A5" s="91" t="s">
        <v>309</v>
      </c>
      <c r="B5" s="176" t="s">
        <v>107</v>
      </c>
      <c r="C5" s="177">
        <v>5</v>
      </c>
      <c r="D5" s="178">
        <v>2</v>
      </c>
      <c r="E5" s="178">
        <v>1.6</v>
      </c>
      <c r="F5" s="179">
        <v>0</v>
      </c>
      <c r="G5" s="179">
        <v>0</v>
      </c>
      <c r="H5" s="178">
        <v>2.4</v>
      </c>
      <c r="I5" s="180">
        <v>660.7</v>
      </c>
      <c r="J5" s="302" t="s">
        <v>154</v>
      </c>
      <c r="K5" s="264"/>
      <c r="L5" s="112"/>
      <c r="M5" s="295" t="s">
        <v>331</v>
      </c>
      <c r="N5" s="264"/>
      <c r="O5" s="112"/>
      <c r="P5" s="295" t="s">
        <v>220</v>
      </c>
      <c r="Q5" s="264"/>
      <c r="R5" s="112"/>
      <c r="S5" s="309" t="s">
        <v>16</v>
      </c>
      <c r="T5" s="310"/>
      <c r="U5" s="112"/>
      <c r="V5" s="295" t="s">
        <v>271</v>
      </c>
      <c r="W5" s="264"/>
      <c r="X5" s="112"/>
      <c r="Y5" s="104" t="s">
        <v>111</v>
      </c>
      <c r="Z5" s="303"/>
      <c r="AA5" s="304"/>
      <c r="AB5" s="134" t="str">
        <f>A5</f>
        <v>F2</v>
      </c>
      <c r="AC5" s="114" t="str">
        <f>J5</f>
        <v>糙米飯</v>
      </c>
      <c r="AD5" s="114" t="str">
        <f>J6&amp;" "&amp;J7&amp;" "&amp;J8&amp;" "&amp;J9&amp;" "&amp;J10&amp;" "&amp;J11</f>
        <v xml:space="preserve">米 糙米    </v>
      </c>
      <c r="AE5" s="114" t="str">
        <f>M5</f>
        <v>薑燒豆包</v>
      </c>
      <c r="AF5" s="114" t="str">
        <f>M6&amp;" "&amp;M7&amp;" "&amp;M8&amp;" "&amp;M9&amp;" "&amp;M10&amp;" "&amp;M11</f>
        <v xml:space="preserve">豆包 薑    </v>
      </c>
      <c r="AG5" s="114" t="str">
        <f>P5</f>
        <v>蘿蔔黑輪</v>
      </c>
      <c r="AH5" s="114" t="str">
        <f>P6&amp;" "&amp;P7&amp;" "&amp;P8&amp;" "&amp;P9&amp;" "&amp;P10&amp;" "&amp;P11</f>
        <v xml:space="preserve">素黑輪 白蘿蔔 胡蘿蔔 薑  </v>
      </c>
      <c r="AI5" s="114" t="e">
        <f>#REF!</f>
        <v>#REF!</v>
      </c>
      <c r="AJ5" s="114" t="e">
        <f>#REF!&amp;" "&amp;#REF!&amp;" "&amp;#REF!&amp;" "&amp;#REF!&amp;" "&amp;#REF!&amp;" "&amp;#REF!</f>
        <v>#REF!</v>
      </c>
      <c r="AK5" s="114" t="str">
        <f>S5</f>
        <v>時蔬</v>
      </c>
      <c r="AL5" s="114" t="str">
        <f>S6&amp;" "&amp;S7&amp;" "&amp;S8&amp;" "&amp;S9&amp;" "&amp;S10&amp;" "&amp;S11</f>
        <v xml:space="preserve">蔬菜 薑    </v>
      </c>
      <c r="AM5" s="114" t="str">
        <f>V5</f>
        <v>蛋花時蔬湯</v>
      </c>
      <c r="AN5" s="114" t="str">
        <f>V6&amp;" "&amp;V7&amp;" "&amp;V8&amp;" "&amp;V9&amp;" "&amp;V10&amp;" "&amp;V11</f>
        <v xml:space="preserve">時蔬 雞蛋 薑   </v>
      </c>
      <c r="AO5" s="114" t="str">
        <f>Y5</f>
        <v>點心</v>
      </c>
      <c r="AP5" s="114">
        <f>Z5</f>
        <v>0</v>
      </c>
      <c r="AQ5" s="115">
        <f>C5</f>
        <v>5</v>
      </c>
      <c r="AR5" s="115">
        <f>H5</f>
        <v>2.4</v>
      </c>
      <c r="AS5" s="115">
        <f>E5</f>
        <v>1.6</v>
      </c>
      <c r="AT5" s="115">
        <f>D5</f>
        <v>2</v>
      </c>
      <c r="AU5" s="115">
        <f>F5</f>
        <v>0</v>
      </c>
      <c r="AV5" s="115">
        <f>G5</f>
        <v>0</v>
      </c>
      <c r="AW5" s="115">
        <f>I5</f>
        <v>660.7</v>
      </c>
    </row>
    <row r="6" spans="1:49" s="80" customFormat="1" ht="15" customHeight="1">
      <c r="A6" s="92"/>
      <c r="B6" s="181"/>
      <c r="C6" s="182"/>
      <c r="D6" s="183"/>
      <c r="E6" s="183"/>
      <c r="F6" s="184"/>
      <c r="G6" s="184"/>
      <c r="H6" s="183"/>
      <c r="I6" s="185"/>
      <c r="J6" s="233" t="s">
        <v>116</v>
      </c>
      <c r="K6" s="202">
        <v>7</v>
      </c>
      <c r="L6" s="54" t="str">
        <f>IF(K6,"公斤","")</f>
        <v>公斤</v>
      </c>
      <c r="M6" s="202" t="s">
        <v>234</v>
      </c>
      <c r="N6" s="202">
        <v>6</v>
      </c>
      <c r="O6" s="54" t="str">
        <f>IF(N6,"公斤","")</f>
        <v>公斤</v>
      </c>
      <c r="P6" s="202" t="s">
        <v>357</v>
      </c>
      <c r="Q6" s="202">
        <v>1</v>
      </c>
      <c r="R6" s="54" t="str">
        <f>IF(Q6,"公斤","")</f>
        <v>公斤</v>
      </c>
      <c r="S6" s="127" t="s">
        <v>14</v>
      </c>
      <c r="T6" s="127">
        <v>7</v>
      </c>
      <c r="U6" s="54" t="str">
        <f>IF(T6,"公斤","")</f>
        <v>公斤</v>
      </c>
      <c r="V6" s="202" t="s">
        <v>1</v>
      </c>
      <c r="W6" s="202">
        <v>3</v>
      </c>
      <c r="X6" s="54" t="str">
        <f>IF(W6,"公斤","")</f>
        <v>公斤</v>
      </c>
      <c r="Y6" s="70" t="s">
        <v>111</v>
      </c>
      <c r="Z6" s="164"/>
      <c r="AA6" s="243"/>
      <c r="AB6" s="138"/>
      <c r="AC6" s="117"/>
      <c r="AD6" s="114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74"/>
      <c r="AR6" s="74"/>
      <c r="AS6" s="74"/>
      <c r="AT6" s="74"/>
      <c r="AU6" s="74"/>
      <c r="AV6" s="74"/>
      <c r="AW6" s="74"/>
    </row>
    <row r="7" spans="1:49" s="80" customFormat="1" ht="15" customHeight="1">
      <c r="A7" s="92"/>
      <c r="B7" s="181"/>
      <c r="C7" s="186"/>
      <c r="D7" s="187"/>
      <c r="E7" s="187"/>
      <c r="F7" s="188"/>
      <c r="G7" s="188"/>
      <c r="H7" s="187"/>
      <c r="I7" s="189"/>
      <c r="J7" s="233" t="s">
        <v>155</v>
      </c>
      <c r="K7" s="202">
        <v>3</v>
      </c>
      <c r="L7" s="54" t="str">
        <f>IF(K7,"公斤","")</f>
        <v>公斤</v>
      </c>
      <c r="M7" s="202" t="s">
        <v>131</v>
      </c>
      <c r="N7" s="202">
        <v>0.05</v>
      </c>
      <c r="O7" s="54" t="str">
        <f t="shared" ref="O7:O11" si="0">IF(N7,"公斤","")</f>
        <v>公斤</v>
      </c>
      <c r="P7" s="202" t="s">
        <v>124</v>
      </c>
      <c r="Q7" s="202">
        <v>5</v>
      </c>
      <c r="R7" s="54" t="str">
        <f t="shared" ref="R7:R11" si="1">IF(Q7,"公斤","")</f>
        <v>公斤</v>
      </c>
      <c r="S7" s="127" t="s">
        <v>17</v>
      </c>
      <c r="T7" s="127">
        <v>0.05</v>
      </c>
      <c r="U7" s="54" t="str">
        <f t="shared" ref="U7:U11" si="2">IF(T7,"公斤","")</f>
        <v>公斤</v>
      </c>
      <c r="V7" s="202" t="s">
        <v>126</v>
      </c>
      <c r="W7" s="202">
        <v>1</v>
      </c>
      <c r="X7" s="54" t="str">
        <f t="shared" ref="X7:X11" si="3">IF(W7,"公斤","")</f>
        <v>公斤</v>
      </c>
      <c r="Y7" s="70"/>
      <c r="Z7" s="164"/>
      <c r="AA7" s="243"/>
      <c r="AB7" s="138"/>
      <c r="AC7" s="117"/>
      <c r="AD7" s="114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74"/>
      <c r="AR7" s="74"/>
      <c r="AS7" s="74"/>
      <c r="AT7" s="74"/>
      <c r="AU7" s="74"/>
      <c r="AV7" s="74"/>
      <c r="AW7" s="74"/>
    </row>
    <row r="8" spans="1:49" s="80" customFormat="1" ht="15" customHeight="1">
      <c r="A8" s="92"/>
      <c r="B8" s="181"/>
      <c r="C8" s="182"/>
      <c r="D8" s="183"/>
      <c r="E8" s="183"/>
      <c r="F8" s="183"/>
      <c r="G8" s="183"/>
      <c r="H8" s="183"/>
      <c r="I8" s="185"/>
      <c r="J8" s="233"/>
      <c r="K8" s="202"/>
      <c r="L8" s="54" t="str">
        <f t="shared" ref="L8:L11" si="4">IF(K8,"公斤","")</f>
        <v/>
      </c>
      <c r="M8" s="202"/>
      <c r="N8" s="175"/>
      <c r="O8" s="54" t="str">
        <f t="shared" si="0"/>
        <v/>
      </c>
      <c r="P8" s="202" t="s">
        <v>123</v>
      </c>
      <c r="Q8" s="202">
        <v>0.5</v>
      </c>
      <c r="R8" s="54" t="str">
        <f t="shared" si="1"/>
        <v>公斤</v>
      </c>
      <c r="S8" s="127"/>
      <c r="T8" s="127"/>
      <c r="U8" s="54" t="str">
        <f t="shared" si="2"/>
        <v/>
      </c>
      <c r="V8" s="202" t="s">
        <v>131</v>
      </c>
      <c r="W8" s="202">
        <v>0.1</v>
      </c>
      <c r="X8" s="54" t="str">
        <f t="shared" si="3"/>
        <v>公斤</v>
      </c>
      <c r="Y8" s="70"/>
      <c r="Z8" s="164"/>
      <c r="AA8" s="243"/>
      <c r="AB8" s="138"/>
      <c r="AC8" s="117"/>
      <c r="AD8" s="114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74"/>
      <c r="AR8" s="74"/>
      <c r="AS8" s="74"/>
      <c r="AT8" s="74"/>
      <c r="AU8" s="74"/>
      <c r="AV8" s="74"/>
      <c r="AW8" s="74"/>
    </row>
    <row r="9" spans="1:49" s="80" customFormat="1" ht="15" customHeight="1">
      <c r="A9" s="92"/>
      <c r="B9" s="181"/>
      <c r="C9" s="182"/>
      <c r="D9" s="183"/>
      <c r="E9" s="183"/>
      <c r="F9" s="183"/>
      <c r="G9" s="183"/>
      <c r="H9" s="183"/>
      <c r="I9" s="185"/>
      <c r="J9" s="233"/>
      <c r="K9" s="202"/>
      <c r="L9" s="54" t="str">
        <f t="shared" si="4"/>
        <v/>
      </c>
      <c r="M9" s="202"/>
      <c r="N9" s="239"/>
      <c r="O9" s="54" t="str">
        <f t="shared" si="0"/>
        <v/>
      </c>
      <c r="P9" s="202" t="s">
        <v>131</v>
      </c>
      <c r="Q9" s="202">
        <v>0.05</v>
      </c>
      <c r="R9" s="54" t="str">
        <f t="shared" si="1"/>
        <v>公斤</v>
      </c>
      <c r="S9" s="127"/>
      <c r="T9" s="127"/>
      <c r="U9" s="54" t="str">
        <f t="shared" si="2"/>
        <v/>
      </c>
      <c r="V9" s="202"/>
      <c r="W9" s="202"/>
      <c r="X9" s="54" t="str">
        <f t="shared" si="3"/>
        <v/>
      </c>
      <c r="Y9" s="70"/>
      <c r="Z9" s="164"/>
      <c r="AA9" s="243"/>
      <c r="AB9" s="138"/>
      <c r="AC9" s="117"/>
      <c r="AD9" s="114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74"/>
      <c r="AR9" s="74"/>
      <c r="AS9" s="74"/>
      <c r="AT9" s="74"/>
      <c r="AU9" s="74"/>
      <c r="AV9" s="74"/>
      <c r="AW9" s="74"/>
    </row>
    <row r="10" spans="1:49" s="80" customFormat="1" ht="15" customHeight="1">
      <c r="A10" s="92"/>
      <c r="B10" s="181"/>
      <c r="C10" s="182"/>
      <c r="D10" s="183"/>
      <c r="E10" s="183"/>
      <c r="F10" s="183"/>
      <c r="G10" s="183"/>
      <c r="H10" s="183"/>
      <c r="I10" s="185"/>
      <c r="J10" s="233"/>
      <c r="K10" s="202"/>
      <c r="L10" s="54" t="str">
        <f t="shared" si="4"/>
        <v/>
      </c>
      <c r="M10" s="202"/>
      <c r="N10" s="202"/>
      <c r="O10" s="54" t="str">
        <f t="shared" si="0"/>
        <v/>
      </c>
      <c r="P10" s="202"/>
      <c r="Q10" s="202"/>
      <c r="R10" s="54" t="str">
        <f t="shared" si="1"/>
        <v/>
      </c>
      <c r="S10" s="127"/>
      <c r="T10" s="127"/>
      <c r="U10" s="54" t="str">
        <f t="shared" si="2"/>
        <v/>
      </c>
      <c r="V10" s="202"/>
      <c r="W10" s="202"/>
      <c r="X10" s="54" t="str">
        <f t="shared" si="3"/>
        <v/>
      </c>
      <c r="Y10" s="70"/>
      <c r="Z10" s="164"/>
      <c r="AA10" s="243"/>
      <c r="AB10" s="138"/>
      <c r="AC10" s="117"/>
      <c r="AD10" s="114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74"/>
      <c r="AR10" s="74"/>
      <c r="AS10" s="74"/>
      <c r="AT10" s="74"/>
      <c r="AU10" s="74"/>
      <c r="AV10" s="74"/>
      <c r="AW10" s="74"/>
    </row>
    <row r="11" spans="1:49" s="80" customFormat="1" ht="15" customHeight="1" thickBot="1">
      <c r="A11" s="93"/>
      <c r="B11" s="190"/>
      <c r="C11" s="191"/>
      <c r="D11" s="192"/>
      <c r="E11" s="192"/>
      <c r="F11" s="192"/>
      <c r="G11" s="192"/>
      <c r="H11" s="192"/>
      <c r="I11" s="193"/>
      <c r="J11" s="234"/>
      <c r="K11" s="235"/>
      <c r="L11" s="54" t="str">
        <f t="shared" si="4"/>
        <v/>
      </c>
      <c r="M11" s="235"/>
      <c r="N11" s="235"/>
      <c r="O11" s="54" t="str">
        <f t="shared" si="0"/>
        <v/>
      </c>
      <c r="P11" s="235"/>
      <c r="Q11" s="235"/>
      <c r="R11" s="54" t="str">
        <f t="shared" si="1"/>
        <v/>
      </c>
      <c r="S11" s="128"/>
      <c r="T11" s="128"/>
      <c r="U11" s="54" t="str">
        <f t="shared" si="2"/>
        <v/>
      </c>
      <c r="V11" s="235"/>
      <c r="W11" s="235"/>
      <c r="X11" s="54" t="str">
        <f t="shared" si="3"/>
        <v/>
      </c>
      <c r="Y11" s="90"/>
      <c r="Z11" s="244"/>
      <c r="AA11" s="245"/>
      <c r="AB11" s="139"/>
      <c r="AC11" s="117"/>
      <c r="AD11" s="114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74"/>
      <c r="AR11" s="74"/>
      <c r="AS11" s="74"/>
      <c r="AT11" s="74"/>
      <c r="AU11" s="74"/>
      <c r="AV11" s="74"/>
      <c r="AW11" s="74"/>
    </row>
    <row r="12" spans="1:49" s="80" customFormat="1" ht="15" customHeight="1">
      <c r="A12" s="92" t="s">
        <v>310</v>
      </c>
      <c r="B12" s="176" t="s">
        <v>107</v>
      </c>
      <c r="C12" s="177">
        <v>5.5</v>
      </c>
      <c r="D12" s="178">
        <v>2.1</v>
      </c>
      <c r="E12" s="178">
        <v>2</v>
      </c>
      <c r="F12" s="179">
        <v>0</v>
      </c>
      <c r="G12" s="179">
        <v>0</v>
      </c>
      <c r="H12" s="178">
        <v>2.2000000000000002</v>
      </c>
      <c r="I12" s="180">
        <v>688.9</v>
      </c>
      <c r="J12" s="302" t="s">
        <v>156</v>
      </c>
      <c r="K12" s="264"/>
      <c r="L12" s="112"/>
      <c r="M12" s="295" t="s">
        <v>332</v>
      </c>
      <c r="N12" s="264"/>
      <c r="O12" s="112"/>
      <c r="P12" s="295" t="s">
        <v>268</v>
      </c>
      <c r="Q12" s="264"/>
      <c r="R12" s="112"/>
      <c r="S12" s="298" t="s">
        <v>16</v>
      </c>
      <c r="T12" s="299"/>
      <c r="U12" s="112"/>
      <c r="V12" s="295" t="s">
        <v>272</v>
      </c>
      <c r="W12" s="264"/>
      <c r="X12" s="112"/>
      <c r="Y12" s="107" t="s">
        <v>111</v>
      </c>
      <c r="Z12" s="242"/>
      <c r="AA12" s="246"/>
      <c r="AB12" s="134" t="str">
        <f>A12</f>
        <v>F3</v>
      </c>
      <c r="AC12" s="114" t="str">
        <f>J12</f>
        <v>泰式特餐</v>
      </c>
      <c r="AD12" s="114" t="str">
        <f>J13&amp;" "&amp;J14&amp;" "&amp;J15&amp;" "&amp;J16&amp;" "&amp;J17&amp;" "&amp;J18</f>
        <v xml:space="preserve">米 糙米    </v>
      </c>
      <c r="AE12" s="114" t="str">
        <f>M12</f>
        <v>塔香干丁</v>
      </c>
      <c r="AF12" s="114" t="str">
        <f>M13&amp;" "&amp;M14&amp;" "&amp;M15&amp;" "&amp;M16&amp;" "&amp;M17&amp;" "&amp;M18</f>
        <v xml:space="preserve">豆干 時蔬 九層塔 薑  </v>
      </c>
      <c r="AG12" s="114" t="str">
        <f>P12</f>
        <v>麵筋甘藍</v>
      </c>
      <c r="AH12" s="114" t="str">
        <f>P13&amp;" "&amp;P14&amp;" "&amp;P15&amp;" "&amp;P16&amp;" "&amp;P17&amp;" "&amp;P18</f>
        <v xml:space="preserve">甘藍 麵筋泡 薑   </v>
      </c>
      <c r="AI12" s="114" t="e">
        <f>#REF!</f>
        <v>#REF!</v>
      </c>
      <c r="AJ12" s="114" t="e">
        <f>#REF!&amp;" "&amp;#REF!&amp;" "&amp;#REF!&amp;" "&amp;#REF!&amp;" "&amp;#REF!&amp;" "&amp;#REF!</f>
        <v>#REF!</v>
      </c>
      <c r="AK12" s="114" t="str">
        <f t="shared" ref="AK12" si="5">S12</f>
        <v>時蔬</v>
      </c>
      <c r="AL12" s="114" t="str">
        <f t="shared" ref="AL12" si="6">S13&amp;" "&amp;S14&amp;" "&amp;S15&amp;" "&amp;S16&amp;" "&amp;S17&amp;" "&amp;S18</f>
        <v xml:space="preserve">蔬菜 薑    </v>
      </c>
      <c r="AM12" s="114" t="str">
        <f t="shared" ref="AM12" si="7">V12</f>
        <v>冬蔭功湯</v>
      </c>
      <c r="AN12" s="114" t="str">
        <f t="shared" ref="AN12" si="8">V13&amp;" "&amp;V14&amp;" "&amp;V15&amp;" "&amp;V16&amp;" "&amp;V17&amp;" "&amp;V18</f>
        <v xml:space="preserve">秀珍菇 大番茄 南薑 檸檬葉 香茅 </v>
      </c>
      <c r="AO12" s="114" t="str">
        <f>Y12</f>
        <v>點心</v>
      </c>
      <c r="AP12" s="114">
        <f>Z12</f>
        <v>0</v>
      </c>
      <c r="AQ12" s="115">
        <f>C12</f>
        <v>5.5</v>
      </c>
      <c r="AR12" s="115">
        <f>H12</f>
        <v>2.2000000000000002</v>
      </c>
      <c r="AS12" s="115">
        <f>E12</f>
        <v>2</v>
      </c>
      <c r="AT12" s="115">
        <f>D12</f>
        <v>2.1</v>
      </c>
      <c r="AU12" s="115">
        <f>F12</f>
        <v>0</v>
      </c>
      <c r="AV12" s="115">
        <f>G12</f>
        <v>0</v>
      </c>
      <c r="AW12" s="115">
        <f>I12</f>
        <v>688.9</v>
      </c>
    </row>
    <row r="13" spans="1:49" s="80" customFormat="1" ht="15" customHeight="1">
      <c r="A13" s="92"/>
      <c r="B13" s="181"/>
      <c r="C13" s="182"/>
      <c r="D13" s="183"/>
      <c r="E13" s="183"/>
      <c r="F13" s="184"/>
      <c r="G13" s="184"/>
      <c r="H13" s="183"/>
      <c r="I13" s="185"/>
      <c r="J13" s="233" t="s">
        <v>116</v>
      </c>
      <c r="K13" s="202">
        <v>8</v>
      </c>
      <c r="L13" s="54" t="str">
        <f t="shared" ref="L13:L74" si="9">IF(K13,"公斤","")</f>
        <v>公斤</v>
      </c>
      <c r="M13" s="202" t="s">
        <v>130</v>
      </c>
      <c r="N13" s="202">
        <v>6</v>
      </c>
      <c r="O13" s="54" t="str">
        <f t="shared" ref="O13:O74" si="10">IF(N13,"公斤","")</f>
        <v>公斤</v>
      </c>
      <c r="P13" s="202" t="s">
        <v>193</v>
      </c>
      <c r="Q13" s="202">
        <v>6</v>
      </c>
      <c r="R13" s="54" t="str">
        <f t="shared" ref="R13:R74" si="11">IF(Q13,"公斤","")</f>
        <v>公斤</v>
      </c>
      <c r="S13" s="127" t="s">
        <v>14</v>
      </c>
      <c r="T13" s="127">
        <v>7</v>
      </c>
      <c r="U13" s="54" t="str">
        <f t="shared" ref="U13:U74" si="12">IF(T13,"公斤","")</f>
        <v>公斤</v>
      </c>
      <c r="V13" s="202" t="s">
        <v>270</v>
      </c>
      <c r="W13" s="202">
        <v>2</v>
      </c>
      <c r="X13" s="54" t="str">
        <f t="shared" ref="X13:X74" si="13">IF(W13,"公斤","")</f>
        <v>公斤</v>
      </c>
      <c r="Y13" s="70" t="s">
        <v>111</v>
      </c>
      <c r="Z13" s="164"/>
      <c r="AA13" s="247"/>
      <c r="AB13" s="138"/>
      <c r="AC13" s="117"/>
      <c r="AD13" s="114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74"/>
      <c r="AR13" s="74"/>
      <c r="AS13" s="74"/>
      <c r="AT13" s="74"/>
      <c r="AU13" s="74"/>
      <c r="AV13" s="74"/>
      <c r="AW13" s="74"/>
    </row>
    <row r="14" spans="1:49" s="80" customFormat="1" ht="15" customHeight="1">
      <c r="A14" s="92"/>
      <c r="B14" s="181"/>
      <c r="C14" s="186"/>
      <c r="D14" s="187"/>
      <c r="E14" s="187"/>
      <c r="F14" s="188"/>
      <c r="G14" s="188"/>
      <c r="H14" s="187"/>
      <c r="I14" s="189"/>
      <c r="J14" s="233" t="s">
        <v>155</v>
      </c>
      <c r="K14" s="202">
        <v>3</v>
      </c>
      <c r="L14" s="54" t="str">
        <f t="shared" si="9"/>
        <v>公斤</v>
      </c>
      <c r="M14" s="202" t="s">
        <v>1</v>
      </c>
      <c r="N14" s="202">
        <v>2.5</v>
      </c>
      <c r="O14" s="54" t="str">
        <f t="shared" si="10"/>
        <v>公斤</v>
      </c>
      <c r="P14" s="202" t="s">
        <v>269</v>
      </c>
      <c r="Q14" s="202">
        <v>1</v>
      </c>
      <c r="R14" s="54" t="str">
        <f t="shared" si="11"/>
        <v>公斤</v>
      </c>
      <c r="S14" s="127" t="s">
        <v>17</v>
      </c>
      <c r="T14" s="127">
        <v>0.05</v>
      </c>
      <c r="U14" s="54" t="str">
        <f t="shared" si="12"/>
        <v>公斤</v>
      </c>
      <c r="V14" s="202" t="s">
        <v>267</v>
      </c>
      <c r="W14" s="202">
        <v>2</v>
      </c>
      <c r="X14" s="54" t="str">
        <f t="shared" si="13"/>
        <v>公斤</v>
      </c>
      <c r="Y14" s="70"/>
      <c r="Z14" s="164"/>
      <c r="AA14" s="247"/>
      <c r="AB14" s="138"/>
      <c r="AC14" s="117"/>
      <c r="AD14" s="114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74"/>
      <c r="AR14" s="74"/>
      <c r="AS14" s="74"/>
      <c r="AT14" s="74"/>
      <c r="AU14" s="74"/>
      <c r="AV14" s="74"/>
      <c r="AW14" s="74"/>
    </row>
    <row r="15" spans="1:49" s="80" customFormat="1" ht="15" customHeight="1">
      <c r="A15" s="92"/>
      <c r="B15" s="181"/>
      <c r="C15" s="182"/>
      <c r="D15" s="183"/>
      <c r="E15" s="183"/>
      <c r="F15" s="183"/>
      <c r="G15" s="183"/>
      <c r="H15" s="183"/>
      <c r="I15" s="185"/>
      <c r="J15" s="233"/>
      <c r="K15" s="202"/>
      <c r="L15" s="54" t="str">
        <f t="shared" si="9"/>
        <v/>
      </c>
      <c r="M15" s="202" t="s">
        <v>176</v>
      </c>
      <c r="N15" s="175">
        <v>0.01</v>
      </c>
      <c r="O15" s="54" t="str">
        <f t="shared" si="10"/>
        <v>公斤</v>
      </c>
      <c r="P15" s="202" t="s">
        <v>131</v>
      </c>
      <c r="Q15" s="202">
        <v>0.05</v>
      </c>
      <c r="R15" s="54" t="str">
        <f t="shared" si="11"/>
        <v>公斤</v>
      </c>
      <c r="S15" s="127"/>
      <c r="T15" s="127"/>
      <c r="U15" s="54" t="str">
        <f t="shared" si="12"/>
        <v/>
      </c>
      <c r="V15" s="202" t="s">
        <v>273</v>
      </c>
      <c r="W15" s="202"/>
      <c r="X15" s="54" t="str">
        <f t="shared" si="13"/>
        <v/>
      </c>
      <c r="Y15" s="70"/>
      <c r="Z15" s="164"/>
      <c r="AA15" s="247"/>
      <c r="AB15" s="138"/>
      <c r="AC15" s="117"/>
      <c r="AD15" s="11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74"/>
      <c r="AR15" s="74"/>
      <c r="AS15" s="74"/>
      <c r="AT15" s="74"/>
      <c r="AU15" s="74"/>
      <c r="AV15" s="74"/>
      <c r="AW15" s="74"/>
    </row>
    <row r="16" spans="1:49" s="80" customFormat="1" ht="15" customHeight="1">
      <c r="A16" s="92"/>
      <c r="B16" s="181"/>
      <c r="C16" s="182"/>
      <c r="D16" s="183"/>
      <c r="E16" s="183"/>
      <c r="F16" s="183"/>
      <c r="G16" s="183"/>
      <c r="H16" s="183"/>
      <c r="I16" s="185"/>
      <c r="J16" s="233"/>
      <c r="K16" s="202"/>
      <c r="L16" s="54" t="str">
        <f t="shared" si="9"/>
        <v/>
      </c>
      <c r="M16" s="202" t="s">
        <v>131</v>
      </c>
      <c r="N16" s="239">
        <v>0.05</v>
      </c>
      <c r="O16" s="54" t="str">
        <f t="shared" si="10"/>
        <v>公斤</v>
      </c>
      <c r="P16" s="202"/>
      <c r="Q16" s="202"/>
      <c r="R16" s="54" t="str">
        <f t="shared" si="11"/>
        <v/>
      </c>
      <c r="S16" s="127"/>
      <c r="T16" s="127"/>
      <c r="U16" s="54" t="str">
        <f t="shared" si="12"/>
        <v/>
      </c>
      <c r="V16" s="202" t="s">
        <v>372</v>
      </c>
      <c r="W16" s="202"/>
      <c r="X16" s="54" t="str">
        <f t="shared" si="13"/>
        <v/>
      </c>
      <c r="Y16" s="70"/>
      <c r="Z16" s="164"/>
      <c r="AA16" s="247"/>
      <c r="AB16" s="138"/>
      <c r="AC16" s="117"/>
      <c r="AD16" s="114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74"/>
      <c r="AR16" s="74"/>
      <c r="AS16" s="74"/>
      <c r="AT16" s="74"/>
      <c r="AU16" s="74"/>
      <c r="AV16" s="74"/>
      <c r="AW16" s="74"/>
    </row>
    <row r="17" spans="1:49" s="80" customFormat="1" ht="15" customHeight="1">
      <c r="A17" s="92"/>
      <c r="B17" s="181"/>
      <c r="C17" s="182"/>
      <c r="D17" s="183"/>
      <c r="E17" s="183"/>
      <c r="F17" s="183"/>
      <c r="G17" s="183"/>
      <c r="H17" s="183"/>
      <c r="I17" s="185"/>
      <c r="J17" s="233"/>
      <c r="K17" s="202"/>
      <c r="L17" s="54" t="str">
        <f t="shared" si="9"/>
        <v/>
      </c>
      <c r="M17" s="202"/>
      <c r="N17" s="202"/>
      <c r="O17" s="54" t="str">
        <f t="shared" si="10"/>
        <v/>
      </c>
      <c r="P17" s="202"/>
      <c r="Q17" s="202"/>
      <c r="R17" s="54" t="str">
        <f t="shared" si="11"/>
        <v/>
      </c>
      <c r="S17" s="127"/>
      <c r="T17" s="127"/>
      <c r="U17" s="54" t="str">
        <f t="shared" si="12"/>
        <v/>
      </c>
      <c r="V17" s="202" t="s">
        <v>275</v>
      </c>
      <c r="W17" s="202"/>
      <c r="X17" s="54" t="str">
        <f t="shared" si="13"/>
        <v/>
      </c>
      <c r="Y17" s="70"/>
      <c r="Z17" s="164"/>
      <c r="AA17" s="247"/>
      <c r="AB17" s="138"/>
      <c r="AC17" s="117"/>
      <c r="AD17" s="114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74"/>
      <c r="AR17" s="74"/>
      <c r="AS17" s="74"/>
      <c r="AT17" s="74"/>
      <c r="AU17" s="74"/>
      <c r="AV17" s="74"/>
      <c r="AW17" s="74"/>
    </row>
    <row r="18" spans="1:49" s="80" customFormat="1" ht="15" customHeight="1" thickBot="1">
      <c r="A18" s="93"/>
      <c r="B18" s="190"/>
      <c r="C18" s="191"/>
      <c r="D18" s="192"/>
      <c r="E18" s="192"/>
      <c r="F18" s="192"/>
      <c r="G18" s="192"/>
      <c r="H18" s="192"/>
      <c r="I18" s="193"/>
      <c r="J18" s="234"/>
      <c r="K18" s="235"/>
      <c r="L18" s="54" t="str">
        <f t="shared" si="9"/>
        <v/>
      </c>
      <c r="M18" s="235"/>
      <c r="N18" s="235"/>
      <c r="O18" s="54" t="str">
        <f t="shared" si="10"/>
        <v/>
      </c>
      <c r="P18" s="235"/>
      <c r="Q18" s="235"/>
      <c r="R18" s="54" t="str">
        <f t="shared" si="11"/>
        <v/>
      </c>
      <c r="S18" s="127"/>
      <c r="T18" s="127"/>
      <c r="U18" s="54" t="str">
        <f t="shared" si="12"/>
        <v/>
      </c>
      <c r="V18" s="235"/>
      <c r="W18" s="235"/>
      <c r="X18" s="54" t="str">
        <f t="shared" si="13"/>
        <v/>
      </c>
      <c r="Y18" s="90"/>
      <c r="Z18" s="244"/>
      <c r="AA18" s="247"/>
      <c r="AB18" s="139"/>
      <c r="AC18" s="117"/>
      <c r="AD18" s="114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74"/>
      <c r="AR18" s="74"/>
      <c r="AS18" s="74"/>
      <c r="AT18" s="74"/>
      <c r="AU18" s="74"/>
      <c r="AV18" s="74"/>
      <c r="AW18" s="74"/>
    </row>
    <row r="19" spans="1:49" s="80" customFormat="1" ht="15" customHeight="1">
      <c r="A19" s="92" t="s">
        <v>311</v>
      </c>
      <c r="B19" s="176" t="s">
        <v>107</v>
      </c>
      <c r="C19" s="177">
        <v>6</v>
      </c>
      <c r="D19" s="178">
        <v>2.1</v>
      </c>
      <c r="E19" s="178">
        <v>1.7</v>
      </c>
      <c r="F19" s="179">
        <v>0</v>
      </c>
      <c r="G19" s="179">
        <v>0</v>
      </c>
      <c r="H19" s="178">
        <v>2.5</v>
      </c>
      <c r="I19" s="180">
        <v>742.1</v>
      </c>
      <c r="J19" s="302" t="s">
        <v>154</v>
      </c>
      <c r="K19" s="264"/>
      <c r="L19" s="112"/>
      <c r="M19" s="295" t="s">
        <v>333</v>
      </c>
      <c r="N19" s="264"/>
      <c r="O19" s="112"/>
      <c r="P19" s="295" t="s">
        <v>358</v>
      </c>
      <c r="Q19" s="264"/>
      <c r="R19" s="112"/>
      <c r="S19" s="298" t="s">
        <v>16</v>
      </c>
      <c r="T19" s="299"/>
      <c r="U19" s="112"/>
      <c r="V19" s="295" t="s">
        <v>373</v>
      </c>
      <c r="W19" s="264"/>
      <c r="X19" s="112"/>
      <c r="Y19" s="107" t="s">
        <v>111</v>
      </c>
      <c r="Z19" s="242"/>
      <c r="AA19" s="247"/>
      <c r="AB19" s="134" t="str">
        <f>A19</f>
        <v>F4</v>
      </c>
      <c r="AC19" s="114" t="str">
        <f>J19</f>
        <v>糙米飯</v>
      </c>
      <c r="AD19" s="114" t="str">
        <f>J20&amp;" "&amp;J21&amp;" "&amp;J22&amp;" "&amp;J23&amp;" "&amp;J24&amp;" "&amp;J25</f>
        <v xml:space="preserve">米 糙米    </v>
      </c>
      <c r="AE19" s="114" t="str">
        <f>M19</f>
        <v>豆瓣麵腸</v>
      </c>
      <c r="AF19" s="114" t="str">
        <f>M20&amp;" "&amp;M21&amp;" "&amp;M22&amp;" "&amp;M23&amp;" "&amp;M24&amp;" "&amp;M25</f>
        <v xml:space="preserve">麵腸 白蘿蔔 胡蘿蔔 薑  </v>
      </c>
      <c r="AG19" s="114" t="str">
        <f>P19</f>
        <v>豆包豆芽</v>
      </c>
      <c r="AH19" s="114" t="str">
        <f>P20&amp;" "&amp;P21&amp;" "&amp;P22&amp;" "&amp;P23&amp;" "&amp;P24&amp;" "&amp;P25</f>
        <v xml:space="preserve">豆包 綠豆芽 乾木耳 薑  </v>
      </c>
      <c r="AI19" s="114" t="e">
        <f>#REF!</f>
        <v>#REF!</v>
      </c>
      <c r="AJ19" s="114" t="e">
        <f>#REF!&amp;" "&amp;#REF!&amp;" "&amp;#REF!&amp;" "&amp;#REF!&amp;" "&amp;#REF!&amp;" "&amp;#REF!</f>
        <v>#REF!</v>
      </c>
      <c r="AK19" s="114" t="str">
        <f t="shared" ref="AK19" si="14">S19</f>
        <v>時蔬</v>
      </c>
      <c r="AL19" s="114" t="str">
        <f t="shared" ref="AL19" si="15">S20&amp;" "&amp;S21&amp;" "&amp;S22&amp;" "&amp;S23&amp;" "&amp;S24&amp;" "&amp;S25</f>
        <v xml:space="preserve">蔬菜 薑    </v>
      </c>
      <c r="AM19" s="114" t="str">
        <f t="shared" ref="AM19" si="16">V19</f>
        <v>綠豆西谷米</v>
      </c>
      <c r="AN19" s="114" t="str">
        <f t="shared" ref="AN19" si="17">V20&amp;" "&amp;V21&amp;" "&amp;V22&amp;" "&amp;V23&amp;" "&amp;V24&amp;" "&amp;V25</f>
        <v xml:space="preserve">綠豆 紅砂糖 西谷米   </v>
      </c>
      <c r="AO19" s="114" t="str">
        <f>Y19</f>
        <v>點心</v>
      </c>
      <c r="AP19" s="114">
        <f>Z19</f>
        <v>0</v>
      </c>
      <c r="AQ19" s="115">
        <f>C19</f>
        <v>6</v>
      </c>
      <c r="AR19" s="115">
        <f>H19</f>
        <v>2.5</v>
      </c>
      <c r="AS19" s="115">
        <f>E19</f>
        <v>1.7</v>
      </c>
      <c r="AT19" s="115">
        <f>D19</f>
        <v>2.1</v>
      </c>
      <c r="AU19" s="115">
        <f>F19</f>
        <v>0</v>
      </c>
      <c r="AV19" s="115">
        <f>G19</f>
        <v>0</v>
      </c>
      <c r="AW19" s="115">
        <f>I19</f>
        <v>742.1</v>
      </c>
    </row>
    <row r="20" spans="1:49" s="80" customFormat="1" ht="15" customHeight="1">
      <c r="A20" s="92"/>
      <c r="B20" s="181"/>
      <c r="C20" s="182"/>
      <c r="D20" s="183"/>
      <c r="E20" s="183"/>
      <c r="F20" s="184"/>
      <c r="G20" s="184"/>
      <c r="H20" s="183"/>
      <c r="I20" s="185"/>
      <c r="J20" s="233" t="s">
        <v>116</v>
      </c>
      <c r="K20" s="202">
        <v>7</v>
      </c>
      <c r="L20" s="54" t="str">
        <f t="shared" ref="L20:L21" si="18">IF(K20,"公斤","")</f>
        <v>公斤</v>
      </c>
      <c r="M20" s="202" t="s">
        <v>334</v>
      </c>
      <c r="N20" s="202">
        <v>7</v>
      </c>
      <c r="O20" s="54" t="str">
        <f t="shared" ref="O20" si="19">IF(N20,"公斤","")</f>
        <v>公斤</v>
      </c>
      <c r="P20" s="202" t="s">
        <v>234</v>
      </c>
      <c r="Q20" s="202">
        <v>1.5</v>
      </c>
      <c r="R20" s="54" t="str">
        <f t="shared" ref="R20" si="20">IF(Q20,"公斤","")</f>
        <v>公斤</v>
      </c>
      <c r="S20" s="127" t="s">
        <v>14</v>
      </c>
      <c r="T20" s="127">
        <v>7</v>
      </c>
      <c r="U20" s="54" t="str">
        <f t="shared" ref="U20" si="21">IF(T20,"公斤","")</f>
        <v>公斤</v>
      </c>
      <c r="V20" s="202" t="s">
        <v>137</v>
      </c>
      <c r="W20" s="202">
        <v>2.5</v>
      </c>
      <c r="X20" s="54" t="str">
        <f t="shared" ref="X20" si="22">IF(W20,"公斤","")</f>
        <v>公斤</v>
      </c>
      <c r="Y20" s="70" t="s">
        <v>111</v>
      </c>
      <c r="Z20" s="164"/>
      <c r="AA20" s="247"/>
      <c r="AB20" s="138"/>
      <c r="AC20" s="117"/>
      <c r="AD20" s="114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74"/>
      <c r="AR20" s="74"/>
      <c r="AS20" s="74"/>
      <c r="AT20" s="74"/>
      <c r="AU20" s="74"/>
      <c r="AV20" s="74"/>
      <c r="AW20" s="74"/>
    </row>
    <row r="21" spans="1:49" s="80" customFormat="1" ht="15" customHeight="1">
      <c r="A21" s="92"/>
      <c r="B21" s="181"/>
      <c r="C21" s="186"/>
      <c r="D21" s="187"/>
      <c r="E21" s="187"/>
      <c r="F21" s="188"/>
      <c r="G21" s="188"/>
      <c r="H21" s="187"/>
      <c r="I21" s="189"/>
      <c r="J21" s="233" t="s">
        <v>155</v>
      </c>
      <c r="K21" s="202">
        <v>3</v>
      </c>
      <c r="L21" s="54" t="str">
        <f t="shared" si="18"/>
        <v>公斤</v>
      </c>
      <c r="M21" s="202" t="s">
        <v>124</v>
      </c>
      <c r="N21" s="202">
        <v>3</v>
      </c>
      <c r="O21" s="54" t="str">
        <f t="shared" si="10"/>
        <v>公斤</v>
      </c>
      <c r="P21" s="202" t="s">
        <v>228</v>
      </c>
      <c r="Q21" s="202">
        <v>5.5</v>
      </c>
      <c r="R21" s="54" t="str">
        <f t="shared" si="11"/>
        <v>公斤</v>
      </c>
      <c r="S21" s="127" t="s">
        <v>17</v>
      </c>
      <c r="T21" s="127">
        <v>0.05</v>
      </c>
      <c r="U21" s="54" t="str">
        <f t="shared" si="12"/>
        <v>公斤</v>
      </c>
      <c r="V21" s="202" t="s">
        <v>125</v>
      </c>
      <c r="W21" s="202">
        <v>1</v>
      </c>
      <c r="X21" s="54" t="str">
        <f t="shared" si="13"/>
        <v>公斤</v>
      </c>
      <c r="Y21" s="70"/>
      <c r="Z21" s="164"/>
      <c r="AA21" s="247"/>
      <c r="AB21" s="138"/>
      <c r="AC21" s="117"/>
      <c r="AD21" s="114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74"/>
      <c r="AR21" s="74"/>
      <c r="AS21" s="74"/>
      <c r="AT21" s="74"/>
      <c r="AU21" s="74"/>
      <c r="AV21" s="74"/>
      <c r="AW21" s="74"/>
    </row>
    <row r="22" spans="1:49" s="80" customFormat="1" ht="15" customHeight="1">
      <c r="A22" s="92"/>
      <c r="B22" s="181"/>
      <c r="C22" s="182"/>
      <c r="D22" s="183"/>
      <c r="E22" s="183"/>
      <c r="F22" s="183"/>
      <c r="G22" s="183"/>
      <c r="H22" s="183"/>
      <c r="I22" s="185"/>
      <c r="J22" s="233"/>
      <c r="K22" s="202"/>
      <c r="L22" s="54" t="str">
        <f t="shared" si="9"/>
        <v/>
      </c>
      <c r="M22" s="202" t="s">
        <v>123</v>
      </c>
      <c r="N22" s="175">
        <v>1</v>
      </c>
      <c r="O22" s="54" t="str">
        <f t="shared" si="10"/>
        <v>公斤</v>
      </c>
      <c r="P22" s="202" t="s">
        <v>128</v>
      </c>
      <c r="Q22" s="202">
        <v>0.01</v>
      </c>
      <c r="R22" s="54" t="str">
        <f t="shared" si="11"/>
        <v>公斤</v>
      </c>
      <c r="S22" s="127"/>
      <c r="T22" s="127"/>
      <c r="U22" s="54" t="str">
        <f t="shared" si="12"/>
        <v/>
      </c>
      <c r="V22" s="202" t="s">
        <v>374</v>
      </c>
      <c r="W22" s="202">
        <v>1.5</v>
      </c>
      <c r="X22" s="54" t="str">
        <f t="shared" si="13"/>
        <v>公斤</v>
      </c>
      <c r="Y22" s="70"/>
      <c r="Z22" s="164"/>
      <c r="AA22" s="247"/>
      <c r="AB22" s="138"/>
      <c r="AC22" s="117"/>
      <c r="AD22" s="114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74"/>
      <c r="AR22" s="74"/>
      <c r="AS22" s="74"/>
      <c r="AT22" s="74"/>
      <c r="AU22" s="74"/>
      <c r="AV22" s="74"/>
      <c r="AW22" s="74"/>
    </row>
    <row r="23" spans="1:49" s="80" customFormat="1" ht="15" customHeight="1">
      <c r="A23" s="92"/>
      <c r="B23" s="181"/>
      <c r="C23" s="182"/>
      <c r="D23" s="183"/>
      <c r="E23" s="183"/>
      <c r="F23" s="183"/>
      <c r="G23" s="183"/>
      <c r="H23" s="183"/>
      <c r="I23" s="185"/>
      <c r="J23" s="233"/>
      <c r="K23" s="202"/>
      <c r="L23" s="54" t="str">
        <f t="shared" si="9"/>
        <v/>
      </c>
      <c r="M23" s="202" t="s">
        <v>131</v>
      </c>
      <c r="N23" s="239">
        <v>0.05</v>
      </c>
      <c r="O23" s="54" t="str">
        <f t="shared" si="10"/>
        <v>公斤</v>
      </c>
      <c r="P23" s="202" t="s">
        <v>131</v>
      </c>
      <c r="Q23" s="202">
        <v>0.05</v>
      </c>
      <c r="R23" s="54" t="str">
        <f t="shared" si="11"/>
        <v>公斤</v>
      </c>
      <c r="S23" s="127"/>
      <c r="T23" s="127"/>
      <c r="U23" s="54" t="str">
        <f t="shared" si="12"/>
        <v/>
      </c>
      <c r="V23" s="202"/>
      <c r="W23" s="202"/>
      <c r="X23" s="54" t="str">
        <f t="shared" si="13"/>
        <v/>
      </c>
      <c r="Y23" s="70"/>
      <c r="Z23" s="164"/>
      <c r="AA23" s="247"/>
      <c r="AB23" s="138"/>
      <c r="AC23" s="117"/>
      <c r="AD23" s="114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74"/>
      <c r="AR23" s="74"/>
      <c r="AS23" s="74"/>
      <c r="AT23" s="74"/>
      <c r="AU23" s="74"/>
      <c r="AV23" s="74"/>
      <c r="AW23" s="74"/>
    </row>
    <row r="24" spans="1:49" s="80" customFormat="1" ht="15" customHeight="1">
      <c r="A24" s="92"/>
      <c r="B24" s="181"/>
      <c r="C24" s="182"/>
      <c r="D24" s="183"/>
      <c r="E24" s="183"/>
      <c r="F24" s="183"/>
      <c r="G24" s="183"/>
      <c r="H24" s="183"/>
      <c r="I24" s="185"/>
      <c r="J24" s="233"/>
      <c r="K24" s="202"/>
      <c r="L24" s="54" t="str">
        <f t="shared" si="9"/>
        <v/>
      </c>
      <c r="M24" s="202"/>
      <c r="N24" s="202"/>
      <c r="O24" s="54" t="str">
        <f t="shared" si="10"/>
        <v/>
      </c>
      <c r="P24" s="202"/>
      <c r="Q24" s="202"/>
      <c r="R24" s="54" t="str">
        <f t="shared" si="11"/>
        <v/>
      </c>
      <c r="S24" s="127"/>
      <c r="T24" s="127"/>
      <c r="U24" s="54" t="str">
        <f t="shared" si="12"/>
        <v/>
      </c>
      <c r="V24" s="202"/>
      <c r="W24" s="202"/>
      <c r="X24" s="54" t="str">
        <f t="shared" si="13"/>
        <v/>
      </c>
      <c r="Y24" s="70"/>
      <c r="Z24" s="164"/>
      <c r="AA24" s="247"/>
      <c r="AB24" s="138"/>
      <c r="AC24" s="117"/>
      <c r="AD24" s="114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74"/>
      <c r="AR24" s="74"/>
      <c r="AS24" s="74"/>
      <c r="AT24" s="74"/>
      <c r="AU24" s="74"/>
      <c r="AV24" s="74"/>
      <c r="AW24" s="74"/>
    </row>
    <row r="25" spans="1:49" s="80" customFormat="1" ht="15" customHeight="1" thickBot="1">
      <c r="A25" s="93"/>
      <c r="B25" s="190"/>
      <c r="C25" s="191"/>
      <c r="D25" s="192"/>
      <c r="E25" s="192"/>
      <c r="F25" s="192"/>
      <c r="G25" s="192"/>
      <c r="H25" s="192"/>
      <c r="I25" s="193"/>
      <c r="J25" s="234"/>
      <c r="K25" s="235"/>
      <c r="L25" s="54" t="str">
        <f t="shared" si="9"/>
        <v/>
      </c>
      <c r="M25" s="235"/>
      <c r="N25" s="235"/>
      <c r="O25" s="54" t="str">
        <f t="shared" si="10"/>
        <v/>
      </c>
      <c r="P25" s="235"/>
      <c r="Q25" s="235"/>
      <c r="R25" s="54" t="str">
        <f t="shared" si="11"/>
        <v/>
      </c>
      <c r="S25" s="127"/>
      <c r="T25" s="127"/>
      <c r="U25" s="54" t="str">
        <f t="shared" si="12"/>
        <v/>
      </c>
      <c r="V25" s="235"/>
      <c r="W25" s="235"/>
      <c r="X25" s="54" t="str">
        <f t="shared" si="13"/>
        <v/>
      </c>
      <c r="Y25" s="90"/>
      <c r="Z25" s="244"/>
      <c r="AA25" s="247"/>
      <c r="AB25" s="139"/>
      <c r="AC25" s="117"/>
      <c r="AD25" s="114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74"/>
      <c r="AR25" s="74"/>
      <c r="AS25" s="74"/>
      <c r="AT25" s="74"/>
      <c r="AU25" s="74"/>
      <c r="AV25" s="74"/>
      <c r="AW25" s="74"/>
    </row>
    <row r="26" spans="1:49" s="80" customFormat="1" ht="15" customHeight="1">
      <c r="A26" s="92" t="s">
        <v>312</v>
      </c>
      <c r="B26" s="176" t="s">
        <v>107</v>
      </c>
      <c r="C26" s="177">
        <v>5.0999999999999996</v>
      </c>
      <c r="D26" s="178">
        <v>2</v>
      </c>
      <c r="E26" s="178">
        <v>1.9</v>
      </c>
      <c r="F26" s="179">
        <v>0</v>
      </c>
      <c r="G26" s="179">
        <v>0</v>
      </c>
      <c r="H26" s="178">
        <v>2.2000000000000002</v>
      </c>
      <c r="I26" s="180">
        <v>656.9</v>
      </c>
      <c r="J26" s="302" t="s">
        <v>157</v>
      </c>
      <c r="K26" s="264"/>
      <c r="L26" s="112"/>
      <c r="M26" s="295" t="s">
        <v>335</v>
      </c>
      <c r="N26" s="264"/>
      <c r="O26" s="112"/>
      <c r="P26" s="295" t="s">
        <v>230</v>
      </c>
      <c r="Q26" s="264"/>
      <c r="R26" s="112"/>
      <c r="S26" s="296" t="s">
        <v>16</v>
      </c>
      <c r="T26" s="297"/>
      <c r="U26" s="112"/>
      <c r="V26" s="295" t="s">
        <v>134</v>
      </c>
      <c r="W26" s="264"/>
      <c r="X26" s="112"/>
      <c r="Y26" s="107" t="s">
        <v>111</v>
      </c>
      <c r="Z26" s="242"/>
      <c r="AA26" s="247"/>
      <c r="AB26" s="134" t="str">
        <f>A26</f>
        <v>F5</v>
      </c>
      <c r="AC26" s="114" t="str">
        <f>J26</f>
        <v>紅藜飯</v>
      </c>
      <c r="AD26" s="114" t="str">
        <f>J27&amp;" "&amp;J28&amp;" "&amp;J29&amp;" "&amp;J30&amp;" "&amp;J31&amp;" "&amp;J32</f>
        <v xml:space="preserve">米 紅藜    </v>
      </c>
      <c r="AE26" s="114" t="str">
        <f>M26</f>
        <v>醬燒麵輪</v>
      </c>
      <c r="AF26" s="114" t="str">
        <f>M27&amp;" "&amp;M28&amp;" "&amp;M29&amp;" "&amp;M30&amp;" "&amp;M31&amp;" "&amp;M32</f>
        <v xml:space="preserve">麵輪 時蔬 胡蘿蔔 薑  </v>
      </c>
      <c r="AG26" s="114" t="str">
        <f>P26</f>
        <v>白菜蛋香</v>
      </c>
      <c r="AH26" s="114" t="str">
        <f>P27&amp;" "&amp;P28&amp;" "&amp;P29&amp;" "&amp;P30&amp;" "&amp;P31&amp;" "&amp;P32</f>
        <v xml:space="preserve">雞蛋 結球白菜 乾香菇 薑  </v>
      </c>
      <c r="AI26" s="114" t="e">
        <f>#REF!</f>
        <v>#REF!</v>
      </c>
      <c r="AJ26" s="114" t="e">
        <f>#REF!&amp;" "&amp;#REF!&amp;" "&amp;#REF!&amp;" "&amp;#REF!&amp;" "&amp;#REF!&amp;" "&amp;#REF!</f>
        <v>#REF!</v>
      </c>
      <c r="AK26" s="114" t="str">
        <f t="shared" ref="AK26" si="23">S26</f>
        <v>時蔬</v>
      </c>
      <c r="AL26" s="114" t="str">
        <f t="shared" ref="AL26" si="24">S27&amp;" "&amp;S28&amp;" "&amp;S29&amp;" "&amp;S30&amp;" "&amp;S31&amp;" "&amp;S32</f>
        <v xml:space="preserve">蔬菜 薑    </v>
      </c>
      <c r="AM26" s="114" t="str">
        <f t="shared" ref="AM26" si="25">V26</f>
        <v>時瓜湯</v>
      </c>
      <c r="AN26" s="114" t="str">
        <f t="shared" ref="AN26" si="26">V27&amp;" "&amp;V28&amp;" "&amp;V29&amp;" "&amp;V30&amp;" "&amp;V31&amp;" "&amp;V32</f>
        <v xml:space="preserve">時瓜 枸杞 薑 素羊肉  </v>
      </c>
      <c r="AO26" s="114" t="str">
        <f>Y26</f>
        <v>點心</v>
      </c>
      <c r="AP26" s="114">
        <f>Z26</f>
        <v>0</v>
      </c>
      <c r="AQ26" s="115">
        <f>C26</f>
        <v>5.0999999999999996</v>
      </c>
      <c r="AR26" s="115">
        <f>H26</f>
        <v>2.2000000000000002</v>
      </c>
      <c r="AS26" s="115">
        <f>E26</f>
        <v>1.9</v>
      </c>
      <c r="AT26" s="115">
        <f>D26</f>
        <v>2</v>
      </c>
      <c r="AU26" s="115">
        <f>F26</f>
        <v>0</v>
      </c>
      <c r="AV26" s="115">
        <f>G26</f>
        <v>0</v>
      </c>
      <c r="AW26" s="115">
        <f>I26</f>
        <v>656.9</v>
      </c>
    </row>
    <row r="27" spans="1:49" s="80" customFormat="1" ht="15" customHeight="1">
      <c r="A27" s="92"/>
      <c r="B27" s="181"/>
      <c r="C27" s="182"/>
      <c r="D27" s="183"/>
      <c r="E27" s="183"/>
      <c r="F27" s="184"/>
      <c r="G27" s="184"/>
      <c r="H27" s="183"/>
      <c r="I27" s="185"/>
      <c r="J27" s="233" t="s">
        <v>116</v>
      </c>
      <c r="K27" s="202">
        <v>10</v>
      </c>
      <c r="L27" s="54" t="str">
        <f t="shared" ref="L27:L28" si="27">IF(K27,"公斤","")</f>
        <v>公斤</v>
      </c>
      <c r="M27" s="202" t="s">
        <v>336</v>
      </c>
      <c r="N27" s="202">
        <v>6</v>
      </c>
      <c r="O27" s="54" t="str">
        <f t="shared" ref="O27" si="28">IF(N27,"公斤","")</f>
        <v>公斤</v>
      </c>
      <c r="P27" s="202" t="s">
        <v>126</v>
      </c>
      <c r="Q27" s="202">
        <v>2.7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202" t="s">
        <v>129</v>
      </c>
      <c r="W27" s="202">
        <v>3</v>
      </c>
      <c r="X27" s="54" t="str">
        <f t="shared" ref="X27" si="31">IF(W27,"公斤","")</f>
        <v>公斤</v>
      </c>
      <c r="Y27" s="70" t="s">
        <v>111</v>
      </c>
      <c r="Z27" s="164"/>
      <c r="AA27" s="248">
        <v>19</v>
      </c>
      <c r="AB27" s="138"/>
      <c r="AC27" s="117"/>
      <c r="AD27" s="114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74"/>
      <c r="AR27" s="74"/>
      <c r="AS27" s="74"/>
      <c r="AT27" s="74"/>
      <c r="AU27" s="74"/>
      <c r="AV27" s="74"/>
      <c r="AW27" s="74"/>
    </row>
    <row r="28" spans="1:49" s="80" customFormat="1" ht="15" customHeight="1">
      <c r="A28" s="92"/>
      <c r="B28" s="181"/>
      <c r="C28" s="186"/>
      <c r="D28" s="187"/>
      <c r="E28" s="187"/>
      <c r="F28" s="188"/>
      <c r="G28" s="188"/>
      <c r="H28" s="187"/>
      <c r="I28" s="189"/>
      <c r="J28" s="233" t="s">
        <v>158</v>
      </c>
      <c r="K28" s="202">
        <v>0.1</v>
      </c>
      <c r="L28" s="54" t="str">
        <f t="shared" si="27"/>
        <v>公斤</v>
      </c>
      <c r="M28" s="202" t="s">
        <v>1</v>
      </c>
      <c r="N28" s="202">
        <v>2.5</v>
      </c>
      <c r="O28" s="54" t="str">
        <f t="shared" si="10"/>
        <v>公斤</v>
      </c>
      <c r="P28" s="202" t="s">
        <v>231</v>
      </c>
      <c r="Q28" s="202">
        <v>4.5</v>
      </c>
      <c r="R28" s="54" t="str">
        <f t="shared" si="11"/>
        <v>公斤</v>
      </c>
      <c r="S28" s="50" t="s">
        <v>17</v>
      </c>
      <c r="T28" s="50">
        <v>0.05</v>
      </c>
      <c r="U28" s="54" t="str">
        <f t="shared" si="12"/>
        <v>公斤</v>
      </c>
      <c r="V28" s="202" t="s">
        <v>133</v>
      </c>
      <c r="W28" s="202">
        <v>0</v>
      </c>
      <c r="X28" s="54" t="str">
        <f t="shared" si="13"/>
        <v/>
      </c>
      <c r="Y28" s="70"/>
      <c r="Z28" s="164"/>
      <c r="AA28" s="247"/>
      <c r="AB28" s="138"/>
      <c r="AC28" s="117"/>
      <c r="AD28" s="114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74"/>
      <c r="AR28" s="74"/>
      <c r="AS28" s="74"/>
      <c r="AT28" s="74"/>
      <c r="AU28" s="74"/>
      <c r="AV28" s="74"/>
      <c r="AW28" s="74"/>
    </row>
    <row r="29" spans="1:49" s="80" customFormat="1" ht="15" customHeight="1">
      <c r="A29" s="92"/>
      <c r="B29" s="181"/>
      <c r="C29" s="182"/>
      <c r="D29" s="183"/>
      <c r="E29" s="183"/>
      <c r="F29" s="183"/>
      <c r="G29" s="183"/>
      <c r="H29" s="183"/>
      <c r="I29" s="185"/>
      <c r="J29" s="233"/>
      <c r="K29" s="202"/>
      <c r="L29" s="54" t="str">
        <f t="shared" si="9"/>
        <v/>
      </c>
      <c r="M29" s="202" t="s">
        <v>123</v>
      </c>
      <c r="N29" s="175">
        <v>0.5</v>
      </c>
      <c r="O29" s="54" t="str">
        <f t="shared" si="10"/>
        <v>公斤</v>
      </c>
      <c r="P29" s="202" t="s">
        <v>232</v>
      </c>
      <c r="Q29" s="202">
        <v>0.1</v>
      </c>
      <c r="R29" s="54" t="str">
        <f t="shared" si="11"/>
        <v>公斤</v>
      </c>
      <c r="S29" s="50"/>
      <c r="T29" s="50"/>
      <c r="U29" s="54" t="str">
        <f t="shared" si="12"/>
        <v/>
      </c>
      <c r="V29" s="202" t="s">
        <v>131</v>
      </c>
      <c r="W29" s="202">
        <v>0.1</v>
      </c>
      <c r="X29" s="54" t="str">
        <f t="shared" si="13"/>
        <v>公斤</v>
      </c>
      <c r="Y29" s="70"/>
      <c r="Z29" s="164"/>
      <c r="AA29" s="247"/>
      <c r="AB29" s="138"/>
      <c r="AC29" s="117"/>
      <c r="AD29" s="114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74"/>
      <c r="AR29" s="74"/>
      <c r="AS29" s="74"/>
      <c r="AT29" s="74"/>
      <c r="AU29" s="74"/>
      <c r="AV29" s="74"/>
      <c r="AW29" s="74"/>
    </row>
    <row r="30" spans="1:49" s="80" customFormat="1" ht="15" customHeight="1">
      <c r="A30" s="92"/>
      <c r="B30" s="181"/>
      <c r="C30" s="182"/>
      <c r="D30" s="183"/>
      <c r="E30" s="183"/>
      <c r="F30" s="183"/>
      <c r="G30" s="183"/>
      <c r="H30" s="183"/>
      <c r="I30" s="185"/>
      <c r="J30" s="233"/>
      <c r="K30" s="202"/>
      <c r="L30" s="54" t="str">
        <f t="shared" si="9"/>
        <v/>
      </c>
      <c r="M30" s="202" t="s">
        <v>131</v>
      </c>
      <c r="N30" s="239">
        <v>0.05</v>
      </c>
      <c r="O30" s="54" t="str">
        <f t="shared" si="10"/>
        <v>公斤</v>
      </c>
      <c r="P30" s="202" t="s">
        <v>131</v>
      </c>
      <c r="Q30" s="202">
        <v>0.05</v>
      </c>
      <c r="R30" s="54" t="str">
        <f t="shared" si="11"/>
        <v>公斤</v>
      </c>
      <c r="S30" s="50"/>
      <c r="T30" s="50"/>
      <c r="U30" s="54" t="str">
        <f t="shared" si="12"/>
        <v/>
      </c>
      <c r="V30" s="202" t="s">
        <v>375</v>
      </c>
      <c r="W30" s="202">
        <v>1</v>
      </c>
      <c r="X30" s="54" t="str">
        <f t="shared" si="13"/>
        <v>公斤</v>
      </c>
      <c r="Y30" s="70"/>
      <c r="Z30" s="164"/>
      <c r="AA30" s="247"/>
      <c r="AB30" s="138"/>
      <c r="AC30" s="117"/>
      <c r="AD30" s="114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74"/>
      <c r="AR30" s="74"/>
      <c r="AS30" s="74"/>
      <c r="AT30" s="74"/>
      <c r="AU30" s="74"/>
      <c r="AV30" s="74"/>
      <c r="AW30" s="74"/>
    </row>
    <row r="31" spans="1:49" s="80" customFormat="1" ht="15" customHeight="1">
      <c r="A31" s="92"/>
      <c r="B31" s="181"/>
      <c r="C31" s="182"/>
      <c r="D31" s="183"/>
      <c r="E31" s="183"/>
      <c r="F31" s="183"/>
      <c r="G31" s="183"/>
      <c r="H31" s="183"/>
      <c r="I31" s="185"/>
      <c r="J31" s="233"/>
      <c r="K31" s="202"/>
      <c r="L31" s="54" t="str">
        <f t="shared" si="9"/>
        <v/>
      </c>
      <c r="M31" s="202"/>
      <c r="N31" s="202"/>
      <c r="O31" s="54" t="str">
        <f t="shared" si="10"/>
        <v/>
      </c>
      <c r="P31" s="202"/>
      <c r="Q31" s="202"/>
      <c r="R31" s="54" t="str">
        <f t="shared" si="11"/>
        <v/>
      </c>
      <c r="S31" s="50"/>
      <c r="T31" s="50"/>
      <c r="U31" s="54" t="str">
        <f t="shared" si="12"/>
        <v/>
      </c>
      <c r="V31" s="202"/>
      <c r="W31" s="202"/>
      <c r="X31" s="54" t="str">
        <f t="shared" si="13"/>
        <v/>
      </c>
      <c r="Y31" s="70"/>
      <c r="Z31" s="164"/>
      <c r="AA31" s="247"/>
      <c r="AB31" s="138"/>
      <c r="AC31" s="117"/>
      <c r="AD31" s="114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74"/>
      <c r="AR31" s="74"/>
      <c r="AS31" s="74"/>
      <c r="AT31" s="74"/>
      <c r="AU31" s="74"/>
      <c r="AV31" s="74"/>
      <c r="AW31" s="74"/>
    </row>
    <row r="32" spans="1:49" s="80" customFormat="1" ht="15" customHeight="1" thickBot="1">
      <c r="A32" s="93"/>
      <c r="B32" s="190"/>
      <c r="C32" s="191"/>
      <c r="D32" s="192"/>
      <c r="E32" s="192"/>
      <c r="F32" s="192"/>
      <c r="G32" s="192"/>
      <c r="H32" s="192"/>
      <c r="I32" s="193"/>
      <c r="J32" s="234"/>
      <c r="K32" s="235"/>
      <c r="L32" s="54" t="str">
        <f t="shared" si="9"/>
        <v/>
      </c>
      <c r="M32" s="235"/>
      <c r="N32" s="235"/>
      <c r="O32" s="54" t="str">
        <f t="shared" si="10"/>
        <v/>
      </c>
      <c r="P32" s="235"/>
      <c r="Q32" s="235"/>
      <c r="R32" s="54" t="str">
        <f t="shared" si="11"/>
        <v/>
      </c>
      <c r="S32" s="51"/>
      <c r="T32" s="51"/>
      <c r="U32" s="54" t="str">
        <f t="shared" si="12"/>
        <v/>
      </c>
      <c r="V32" s="235"/>
      <c r="W32" s="235"/>
      <c r="X32" s="54" t="str">
        <f t="shared" si="13"/>
        <v/>
      </c>
      <c r="Y32" s="90"/>
      <c r="Z32" s="244"/>
      <c r="AA32" s="247"/>
      <c r="AB32" s="139"/>
      <c r="AC32" s="117"/>
      <c r="AD32" s="114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74"/>
      <c r="AR32" s="74"/>
      <c r="AS32" s="74"/>
      <c r="AT32" s="74"/>
      <c r="AU32" s="74"/>
      <c r="AV32" s="74"/>
      <c r="AW32" s="74"/>
    </row>
    <row r="33" spans="1:49" s="80" customFormat="1" ht="15" customHeight="1">
      <c r="A33" s="92" t="s">
        <v>313</v>
      </c>
      <c r="B33" s="176" t="s">
        <v>107</v>
      </c>
      <c r="C33" s="177">
        <v>5</v>
      </c>
      <c r="D33" s="178">
        <v>2</v>
      </c>
      <c r="E33" s="178">
        <v>1.7</v>
      </c>
      <c r="F33" s="179">
        <v>0</v>
      </c>
      <c r="G33" s="179">
        <v>0</v>
      </c>
      <c r="H33" s="178">
        <v>2.2999999999999998</v>
      </c>
      <c r="I33" s="180">
        <v>655.9</v>
      </c>
      <c r="J33" s="302" t="s">
        <v>117</v>
      </c>
      <c r="K33" s="264"/>
      <c r="L33" s="112"/>
      <c r="M33" s="295" t="s">
        <v>337</v>
      </c>
      <c r="N33" s="264"/>
      <c r="O33" s="112"/>
      <c r="P33" s="295" t="s">
        <v>233</v>
      </c>
      <c r="Q33" s="264"/>
      <c r="R33" s="112"/>
      <c r="S33" s="296" t="s">
        <v>16</v>
      </c>
      <c r="T33" s="297"/>
      <c r="U33" s="112"/>
      <c r="V33" s="295" t="s">
        <v>279</v>
      </c>
      <c r="W33" s="264"/>
      <c r="X33" s="112"/>
      <c r="Y33" s="107" t="s">
        <v>111</v>
      </c>
      <c r="Z33" s="242"/>
      <c r="AA33" s="247"/>
      <c r="AB33" s="134" t="str">
        <f>A33</f>
        <v>G1</v>
      </c>
      <c r="AC33" s="114" t="str">
        <f>J33</f>
        <v>白米飯</v>
      </c>
      <c r="AD33" s="114" t="str">
        <f>J34&amp;" "&amp;J35&amp;" "&amp;J36&amp;" "&amp;J37&amp;" "&amp;J38&amp;" "&amp;J39</f>
        <v xml:space="preserve">米     </v>
      </c>
      <c r="AE33" s="114" t="str">
        <f>M33</f>
        <v>花生麵筋</v>
      </c>
      <c r="AF33" s="114" t="str">
        <f>M34&amp;" "&amp;M35&amp;" "&amp;M36&amp;" "&amp;M37&amp;" "&amp;M38&amp;" "&amp;M39</f>
        <v xml:space="preserve">麵筋 花生罐頭 薑   </v>
      </c>
      <c r="AG33" s="114" t="str">
        <f>P33</f>
        <v>芹香豆包</v>
      </c>
      <c r="AH33" s="114" t="str">
        <f>P34&amp;" "&amp;P35&amp;" "&amp;P36&amp;" "&amp;P37&amp;" "&amp;P38&amp;" "&amp;P39</f>
        <v xml:space="preserve">豆包 芹菜 乾香菇 薑  </v>
      </c>
      <c r="AI33" s="114" t="e">
        <f>#REF!</f>
        <v>#REF!</v>
      </c>
      <c r="AJ33" s="114" t="e">
        <f>#REF!&amp;" "&amp;#REF!&amp;" "&amp;#REF!&amp;" "&amp;#REF!&amp;" "&amp;#REF!&amp;" "&amp;#REF!</f>
        <v>#REF!</v>
      </c>
      <c r="AK33" s="114" t="str">
        <f t="shared" ref="AK33" si="32">S33</f>
        <v>時蔬</v>
      </c>
      <c r="AL33" s="114" t="str">
        <f t="shared" ref="AL33" si="33">S34&amp;" "&amp;S35&amp;" "&amp;S36&amp;" "&amp;S37&amp;" "&amp;S38&amp;" "&amp;S39</f>
        <v xml:space="preserve">蔬菜 薑    </v>
      </c>
      <c r="AM33" s="114" t="str">
        <f t="shared" ref="AM33" si="34">V33</f>
        <v>三目蔬湯</v>
      </c>
      <c r="AN33" s="114" t="str">
        <f t="shared" ref="AN33" si="35">V34&amp;" "&amp;V35&amp;" "&amp;V36&amp;" "&amp;V37&amp;" "&amp;V38&amp;" "&amp;V39</f>
        <v xml:space="preserve">時蔬 金針菇 胡蘿蔔 薑 素羊肉 </v>
      </c>
      <c r="AO33" s="114" t="str">
        <f>Y33</f>
        <v>點心</v>
      </c>
      <c r="AP33" s="114">
        <f>Z33</f>
        <v>0</v>
      </c>
      <c r="AQ33" s="115">
        <f>C33</f>
        <v>5</v>
      </c>
      <c r="AR33" s="115">
        <f>H33</f>
        <v>2.2999999999999998</v>
      </c>
      <c r="AS33" s="115">
        <f>E33</f>
        <v>1.7</v>
      </c>
      <c r="AT33" s="115">
        <f>D33</f>
        <v>2</v>
      </c>
      <c r="AU33" s="115">
        <f>F33</f>
        <v>0</v>
      </c>
      <c r="AV33" s="115">
        <f>G33</f>
        <v>0</v>
      </c>
      <c r="AW33" s="115">
        <f>I33</f>
        <v>655.9</v>
      </c>
    </row>
    <row r="34" spans="1:49" s="80" customFormat="1" ht="15" customHeight="1">
      <c r="A34" s="92"/>
      <c r="B34" s="181"/>
      <c r="C34" s="182"/>
      <c r="D34" s="183"/>
      <c r="E34" s="183"/>
      <c r="F34" s="184"/>
      <c r="G34" s="184"/>
      <c r="H34" s="183"/>
      <c r="I34" s="185"/>
      <c r="J34" s="233" t="s">
        <v>116</v>
      </c>
      <c r="K34" s="202">
        <v>10</v>
      </c>
      <c r="L34" s="54" t="str">
        <f t="shared" ref="L34:L35" si="36">IF(K34,"公斤","")</f>
        <v>公斤</v>
      </c>
      <c r="M34" s="202" t="s">
        <v>338</v>
      </c>
      <c r="N34" s="202">
        <v>3</v>
      </c>
      <c r="O34" s="54" t="str">
        <f t="shared" ref="O34" si="37">IF(N34,"公斤","")</f>
        <v>公斤</v>
      </c>
      <c r="P34" s="202" t="s">
        <v>234</v>
      </c>
      <c r="Q34" s="202">
        <v>1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202" t="s">
        <v>1</v>
      </c>
      <c r="W34" s="202">
        <v>2</v>
      </c>
      <c r="X34" s="54" t="str">
        <f t="shared" ref="X34" si="40">IF(W34,"公斤","")</f>
        <v>公斤</v>
      </c>
      <c r="Y34" s="70" t="s">
        <v>111</v>
      </c>
      <c r="Z34" s="164"/>
      <c r="AA34" s="247"/>
      <c r="AB34" s="138"/>
      <c r="AC34" s="117"/>
      <c r="AD34" s="114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74"/>
      <c r="AR34" s="74"/>
      <c r="AS34" s="74"/>
      <c r="AT34" s="74"/>
      <c r="AU34" s="74"/>
      <c r="AV34" s="74"/>
      <c r="AW34" s="74"/>
    </row>
    <row r="35" spans="1:49" s="80" customFormat="1" ht="15" customHeight="1">
      <c r="A35" s="92"/>
      <c r="B35" s="181"/>
      <c r="C35" s="186"/>
      <c r="D35" s="187"/>
      <c r="E35" s="187"/>
      <c r="F35" s="188"/>
      <c r="G35" s="188"/>
      <c r="H35" s="187"/>
      <c r="I35" s="189"/>
      <c r="J35" s="233"/>
      <c r="K35" s="202"/>
      <c r="L35" s="54" t="str">
        <f t="shared" si="36"/>
        <v/>
      </c>
      <c r="M35" s="202" t="s">
        <v>339</v>
      </c>
      <c r="N35" s="202">
        <v>0.1</v>
      </c>
      <c r="O35" s="54" t="str">
        <f t="shared" si="10"/>
        <v>公斤</v>
      </c>
      <c r="P35" s="202" t="s">
        <v>235</v>
      </c>
      <c r="Q35" s="202">
        <v>5</v>
      </c>
      <c r="R35" s="54" t="str">
        <f t="shared" si="11"/>
        <v>公斤</v>
      </c>
      <c r="S35" s="50" t="s">
        <v>17</v>
      </c>
      <c r="T35" s="50">
        <v>0.05</v>
      </c>
      <c r="U35" s="54" t="str">
        <f t="shared" si="12"/>
        <v>公斤</v>
      </c>
      <c r="V35" s="202" t="s">
        <v>280</v>
      </c>
      <c r="W35" s="202">
        <v>1</v>
      </c>
      <c r="X35" s="54" t="str">
        <f t="shared" si="13"/>
        <v>公斤</v>
      </c>
      <c r="Y35" s="70"/>
      <c r="Z35" s="164"/>
      <c r="AA35" s="247"/>
      <c r="AB35" s="138"/>
      <c r="AC35" s="117"/>
      <c r="AD35" s="114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74"/>
      <c r="AR35" s="74"/>
      <c r="AS35" s="74"/>
      <c r="AT35" s="74"/>
      <c r="AU35" s="74"/>
      <c r="AV35" s="74"/>
      <c r="AW35" s="74"/>
    </row>
    <row r="36" spans="1:49" s="80" customFormat="1" ht="15" customHeight="1">
      <c r="A36" s="92"/>
      <c r="B36" s="181"/>
      <c r="C36" s="182"/>
      <c r="D36" s="183"/>
      <c r="E36" s="183"/>
      <c r="F36" s="183"/>
      <c r="G36" s="183"/>
      <c r="H36" s="183"/>
      <c r="I36" s="185"/>
      <c r="J36" s="233"/>
      <c r="K36" s="202"/>
      <c r="L36" s="54" t="str">
        <f t="shared" si="9"/>
        <v/>
      </c>
      <c r="M36" s="202" t="s">
        <v>131</v>
      </c>
      <c r="N36" s="175">
        <v>0.05</v>
      </c>
      <c r="O36" s="54" t="str">
        <f t="shared" si="10"/>
        <v>公斤</v>
      </c>
      <c r="P36" s="202" t="s">
        <v>232</v>
      </c>
      <c r="Q36" s="202">
        <v>0.01</v>
      </c>
      <c r="R36" s="54" t="str">
        <f t="shared" si="11"/>
        <v>公斤</v>
      </c>
      <c r="S36" s="50"/>
      <c r="T36" s="50"/>
      <c r="U36" s="54" t="str">
        <f t="shared" si="12"/>
        <v/>
      </c>
      <c r="V36" s="202" t="s">
        <v>123</v>
      </c>
      <c r="W36" s="202">
        <v>0.5</v>
      </c>
      <c r="X36" s="54" t="str">
        <f t="shared" si="13"/>
        <v>公斤</v>
      </c>
      <c r="Y36" s="70"/>
      <c r="Z36" s="164"/>
      <c r="AA36" s="247"/>
      <c r="AB36" s="138"/>
      <c r="AC36" s="117"/>
      <c r="AD36" s="114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74"/>
      <c r="AR36" s="74"/>
      <c r="AS36" s="74"/>
      <c r="AT36" s="74"/>
      <c r="AU36" s="74"/>
      <c r="AV36" s="74"/>
      <c r="AW36" s="74"/>
    </row>
    <row r="37" spans="1:49" s="80" customFormat="1" ht="15" customHeight="1">
      <c r="A37" s="92"/>
      <c r="B37" s="181"/>
      <c r="C37" s="182"/>
      <c r="D37" s="183"/>
      <c r="E37" s="183"/>
      <c r="F37" s="183"/>
      <c r="G37" s="183"/>
      <c r="H37" s="183"/>
      <c r="I37" s="185"/>
      <c r="J37" s="233"/>
      <c r="K37" s="202"/>
      <c r="L37" s="54" t="str">
        <f t="shared" si="9"/>
        <v/>
      </c>
      <c r="M37" s="202"/>
      <c r="N37" s="239"/>
      <c r="O37" s="54" t="str">
        <f t="shared" si="10"/>
        <v/>
      </c>
      <c r="P37" s="202" t="s">
        <v>131</v>
      </c>
      <c r="Q37" s="202">
        <v>0.05</v>
      </c>
      <c r="R37" s="54" t="str">
        <f t="shared" si="11"/>
        <v>公斤</v>
      </c>
      <c r="S37" s="50"/>
      <c r="T37" s="50"/>
      <c r="U37" s="54" t="str">
        <f t="shared" si="12"/>
        <v/>
      </c>
      <c r="V37" s="202" t="s">
        <v>131</v>
      </c>
      <c r="W37" s="202">
        <v>0.1</v>
      </c>
      <c r="X37" s="54" t="str">
        <f t="shared" si="13"/>
        <v>公斤</v>
      </c>
      <c r="Y37" s="70"/>
      <c r="Z37" s="164"/>
      <c r="AA37" s="247"/>
      <c r="AB37" s="138"/>
      <c r="AC37" s="117"/>
      <c r="AD37" s="114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74"/>
      <c r="AR37" s="74"/>
      <c r="AS37" s="74"/>
      <c r="AT37" s="74"/>
      <c r="AU37" s="74"/>
      <c r="AV37" s="74"/>
      <c r="AW37" s="74"/>
    </row>
    <row r="38" spans="1:49" s="80" customFormat="1" ht="15" customHeight="1">
      <c r="A38" s="92"/>
      <c r="B38" s="181"/>
      <c r="C38" s="182"/>
      <c r="D38" s="183"/>
      <c r="E38" s="183"/>
      <c r="F38" s="183"/>
      <c r="G38" s="183"/>
      <c r="H38" s="183"/>
      <c r="I38" s="185"/>
      <c r="J38" s="233"/>
      <c r="K38" s="202"/>
      <c r="L38" s="54" t="str">
        <f t="shared" si="9"/>
        <v/>
      </c>
      <c r="M38" s="202"/>
      <c r="N38" s="202"/>
      <c r="O38" s="54" t="str">
        <f t="shared" si="10"/>
        <v/>
      </c>
      <c r="P38" s="202"/>
      <c r="Q38" s="202"/>
      <c r="R38" s="54" t="str">
        <f t="shared" si="11"/>
        <v/>
      </c>
      <c r="S38" s="50"/>
      <c r="T38" s="50"/>
      <c r="U38" s="54" t="str">
        <f t="shared" si="12"/>
        <v/>
      </c>
      <c r="V38" s="202" t="s">
        <v>375</v>
      </c>
      <c r="W38" s="202">
        <v>1</v>
      </c>
      <c r="X38" s="54" t="str">
        <f t="shared" si="13"/>
        <v>公斤</v>
      </c>
      <c r="Y38" s="70"/>
      <c r="Z38" s="164"/>
      <c r="AA38" s="247"/>
      <c r="AB38" s="138"/>
      <c r="AC38" s="117"/>
      <c r="AD38" s="114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74"/>
      <c r="AR38" s="74"/>
      <c r="AS38" s="74"/>
      <c r="AT38" s="74"/>
      <c r="AU38" s="74"/>
      <c r="AV38" s="74"/>
      <c r="AW38" s="74"/>
    </row>
    <row r="39" spans="1:49" s="80" customFormat="1" ht="15" customHeight="1" thickBot="1">
      <c r="A39" s="93"/>
      <c r="B39" s="190"/>
      <c r="C39" s="191"/>
      <c r="D39" s="192"/>
      <c r="E39" s="192"/>
      <c r="F39" s="192"/>
      <c r="G39" s="192"/>
      <c r="H39" s="192"/>
      <c r="I39" s="193"/>
      <c r="J39" s="234"/>
      <c r="K39" s="235"/>
      <c r="L39" s="54" t="str">
        <f t="shared" si="9"/>
        <v/>
      </c>
      <c r="M39" s="235"/>
      <c r="N39" s="235"/>
      <c r="O39" s="54" t="str">
        <f t="shared" si="10"/>
        <v/>
      </c>
      <c r="P39" s="235"/>
      <c r="Q39" s="235"/>
      <c r="R39" s="54" t="str">
        <f t="shared" si="11"/>
        <v/>
      </c>
      <c r="S39" s="51"/>
      <c r="T39" s="51"/>
      <c r="U39" s="54" t="str">
        <f t="shared" si="12"/>
        <v/>
      </c>
      <c r="V39" s="235"/>
      <c r="W39" s="235"/>
      <c r="X39" s="54" t="str">
        <f t="shared" si="13"/>
        <v/>
      </c>
      <c r="Y39" s="90"/>
      <c r="Z39" s="244"/>
      <c r="AA39" s="247"/>
      <c r="AB39" s="139"/>
      <c r="AC39" s="117"/>
      <c r="AD39" s="114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74"/>
      <c r="AR39" s="74"/>
      <c r="AS39" s="74"/>
      <c r="AT39" s="74"/>
      <c r="AU39" s="74"/>
      <c r="AV39" s="74"/>
      <c r="AW39" s="74"/>
    </row>
    <row r="40" spans="1:49" s="80" customFormat="1" ht="15" customHeight="1">
      <c r="A40" s="92" t="s">
        <v>314</v>
      </c>
      <c r="B40" s="176" t="s">
        <v>107</v>
      </c>
      <c r="C40" s="177">
        <v>5</v>
      </c>
      <c r="D40" s="178">
        <v>2.1</v>
      </c>
      <c r="E40" s="178">
        <v>1.5</v>
      </c>
      <c r="F40" s="179">
        <v>0</v>
      </c>
      <c r="G40" s="179">
        <v>0</v>
      </c>
      <c r="H40" s="178">
        <v>2.7</v>
      </c>
      <c r="I40" s="180">
        <v>687.2</v>
      </c>
      <c r="J40" s="302" t="s">
        <v>154</v>
      </c>
      <c r="K40" s="264"/>
      <c r="L40" s="112"/>
      <c r="M40" s="295" t="s">
        <v>340</v>
      </c>
      <c r="N40" s="264"/>
      <c r="O40" s="112"/>
      <c r="P40" s="295" t="s">
        <v>236</v>
      </c>
      <c r="Q40" s="264"/>
      <c r="R40" s="112"/>
      <c r="S40" s="300" t="s">
        <v>16</v>
      </c>
      <c r="T40" s="301"/>
      <c r="U40" s="112"/>
      <c r="V40" s="295" t="s">
        <v>134</v>
      </c>
      <c r="W40" s="264"/>
      <c r="X40" s="112"/>
      <c r="Y40" s="107" t="s">
        <v>111</v>
      </c>
      <c r="Z40" s="242"/>
      <c r="AA40" s="247"/>
      <c r="AB40" s="134" t="str">
        <f>A40</f>
        <v>G2</v>
      </c>
      <c r="AC40" s="114" t="str">
        <f>J40</f>
        <v>糙米飯</v>
      </c>
      <c r="AD40" s="114" t="str">
        <f>J41&amp;" "&amp;J42&amp;" "&amp;J43&amp;" "&amp;J44&amp;" "&amp;J45&amp;" "&amp;J46</f>
        <v xml:space="preserve">米 糙米    </v>
      </c>
      <c r="AE40" s="114" t="str">
        <f>M40</f>
        <v>椒鹽豆包</v>
      </c>
      <c r="AF40" s="114" t="str">
        <f>M41&amp;" "&amp;M42&amp;" "&amp;M43&amp;" "&amp;M44&amp;" "&amp;M45&amp;" "&amp;M46</f>
        <v xml:space="preserve">豆包     </v>
      </c>
      <c r="AG40" s="114" t="str">
        <f>P40</f>
        <v>蛋香碎脯</v>
      </c>
      <c r="AH40" s="114" t="str">
        <f>P41&amp;" "&amp;P42&amp;" "&amp;P43&amp;" "&amp;P44&amp;" "&amp;P45&amp;" "&amp;P46</f>
        <v xml:space="preserve">雞蛋 蘿蔔乾 胡蘿蔔 薑  </v>
      </c>
      <c r="AI40" s="114" t="e">
        <f>#REF!</f>
        <v>#REF!</v>
      </c>
      <c r="AJ40" s="114" t="e">
        <f>#REF!&amp;" "&amp;#REF!&amp;" "&amp;#REF!&amp;" "&amp;#REF!&amp;" "&amp;#REF!&amp;" "&amp;#REF!</f>
        <v>#REF!</v>
      </c>
      <c r="AK40" s="114" t="str">
        <f t="shared" ref="AK40" si="41">S40</f>
        <v>時蔬</v>
      </c>
      <c r="AL40" s="114" t="str">
        <f t="shared" ref="AL40" si="42">S41&amp;" "&amp;S42&amp;" "&amp;S43&amp;" "&amp;S44&amp;" "&amp;S45&amp;" "&amp;S46</f>
        <v xml:space="preserve">蔬菜 薑    </v>
      </c>
      <c r="AM40" s="114" t="str">
        <f t="shared" ref="AM40" si="43">V40</f>
        <v>時瓜湯</v>
      </c>
      <c r="AN40" s="114" t="str">
        <f t="shared" ref="AN40" si="44">V41&amp;" "&amp;V42&amp;" "&amp;V43&amp;" "&amp;V44&amp;" "&amp;V45&amp;" "&amp;V46</f>
        <v xml:space="preserve">時瓜 薑 胡蘿蔔   </v>
      </c>
      <c r="AO40" s="114" t="str">
        <f>Y40</f>
        <v>點心</v>
      </c>
      <c r="AP40" s="114">
        <f>Z40</f>
        <v>0</v>
      </c>
      <c r="AQ40" s="115">
        <f>C40</f>
        <v>5</v>
      </c>
      <c r="AR40" s="115">
        <f>H40</f>
        <v>2.7</v>
      </c>
      <c r="AS40" s="115">
        <f>E40</f>
        <v>1.5</v>
      </c>
      <c r="AT40" s="115">
        <f>D40</f>
        <v>2.1</v>
      </c>
      <c r="AU40" s="115">
        <f>F40</f>
        <v>0</v>
      </c>
      <c r="AV40" s="115">
        <f>G40</f>
        <v>0</v>
      </c>
      <c r="AW40" s="115">
        <f>I40</f>
        <v>687.2</v>
      </c>
    </row>
    <row r="41" spans="1:49" s="80" customFormat="1" ht="15" customHeight="1">
      <c r="A41" s="92"/>
      <c r="B41" s="181"/>
      <c r="C41" s="182"/>
      <c r="D41" s="183"/>
      <c r="E41" s="183"/>
      <c r="F41" s="184"/>
      <c r="G41" s="184"/>
      <c r="H41" s="183"/>
      <c r="I41" s="185"/>
      <c r="J41" s="233" t="s">
        <v>116</v>
      </c>
      <c r="K41" s="202">
        <v>7</v>
      </c>
      <c r="L41" s="54" t="str">
        <f t="shared" ref="L41:L42" si="45">IF(K41,"公斤","")</f>
        <v>公斤</v>
      </c>
      <c r="M41" s="202" t="s">
        <v>234</v>
      </c>
      <c r="N41" s="202">
        <v>6</v>
      </c>
      <c r="O41" s="54" t="str">
        <f t="shared" ref="O41" si="46">IF(N41,"公斤","")</f>
        <v>公斤</v>
      </c>
      <c r="P41" s="202" t="s">
        <v>126</v>
      </c>
      <c r="Q41" s="202">
        <v>4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202" t="s">
        <v>129</v>
      </c>
      <c r="W41" s="202">
        <v>4.5</v>
      </c>
      <c r="X41" s="54" t="str">
        <f t="shared" ref="X41" si="49">IF(W41,"公斤","")</f>
        <v>公斤</v>
      </c>
      <c r="Y41" s="70" t="s">
        <v>111</v>
      </c>
      <c r="Z41" s="164"/>
      <c r="AA41" s="247"/>
      <c r="AB41" s="138"/>
      <c r="AC41" s="117"/>
      <c r="AD41" s="114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74"/>
      <c r="AR41" s="74"/>
      <c r="AS41" s="74"/>
      <c r="AT41" s="74"/>
      <c r="AU41" s="74"/>
      <c r="AV41" s="74"/>
      <c r="AW41" s="74"/>
    </row>
    <row r="42" spans="1:49" s="80" customFormat="1" ht="15" customHeight="1">
      <c r="A42" s="92"/>
      <c r="B42" s="181"/>
      <c r="C42" s="186"/>
      <c r="D42" s="187"/>
      <c r="E42" s="187"/>
      <c r="F42" s="188"/>
      <c r="G42" s="188"/>
      <c r="H42" s="187"/>
      <c r="I42" s="189"/>
      <c r="J42" s="233" t="s">
        <v>155</v>
      </c>
      <c r="K42" s="202">
        <v>3</v>
      </c>
      <c r="L42" s="54" t="str">
        <f t="shared" si="45"/>
        <v>公斤</v>
      </c>
      <c r="M42" s="202"/>
      <c r="N42" s="202"/>
      <c r="O42" s="54" t="str">
        <f t="shared" si="10"/>
        <v/>
      </c>
      <c r="P42" s="202" t="s">
        <v>237</v>
      </c>
      <c r="Q42" s="202">
        <v>1.5</v>
      </c>
      <c r="R42" s="54" t="str">
        <f t="shared" si="11"/>
        <v>公斤</v>
      </c>
      <c r="S42" s="50" t="s">
        <v>17</v>
      </c>
      <c r="T42" s="50">
        <v>0.05</v>
      </c>
      <c r="U42" s="54" t="str">
        <f t="shared" si="12"/>
        <v>公斤</v>
      </c>
      <c r="V42" s="202" t="s">
        <v>131</v>
      </c>
      <c r="W42" s="202">
        <v>0.05</v>
      </c>
      <c r="X42" s="54" t="str">
        <f t="shared" si="13"/>
        <v>公斤</v>
      </c>
      <c r="Y42" s="70"/>
      <c r="Z42" s="164"/>
      <c r="AA42" s="247"/>
      <c r="AB42" s="138"/>
      <c r="AC42" s="117"/>
      <c r="AD42" s="114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74"/>
      <c r="AR42" s="74"/>
      <c r="AS42" s="74"/>
      <c r="AT42" s="74"/>
      <c r="AU42" s="74"/>
      <c r="AV42" s="74"/>
      <c r="AW42" s="74"/>
    </row>
    <row r="43" spans="1:49" s="80" customFormat="1" ht="15" customHeight="1">
      <c r="A43" s="92"/>
      <c r="B43" s="181"/>
      <c r="C43" s="182"/>
      <c r="D43" s="183"/>
      <c r="E43" s="183"/>
      <c r="F43" s="183"/>
      <c r="G43" s="183"/>
      <c r="H43" s="183"/>
      <c r="I43" s="185"/>
      <c r="J43" s="233"/>
      <c r="K43" s="202"/>
      <c r="L43" s="54" t="str">
        <f t="shared" si="9"/>
        <v/>
      </c>
      <c r="M43" s="202"/>
      <c r="N43" s="175"/>
      <c r="O43" s="54" t="str">
        <f t="shared" si="10"/>
        <v/>
      </c>
      <c r="P43" s="202" t="s">
        <v>123</v>
      </c>
      <c r="Q43" s="202">
        <v>1.5</v>
      </c>
      <c r="R43" s="54" t="str">
        <f t="shared" si="11"/>
        <v>公斤</v>
      </c>
      <c r="S43" s="50"/>
      <c r="T43" s="50"/>
      <c r="U43" s="54" t="str">
        <f t="shared" si="12"/>
        <v/>
      </c>
      <c r="V43" s="202" t="s">
        <v>123</v>
      </c>
      <c r="W43" s="202">
        <v>0.5</v>
      </c>
      <c r="X43" s="54" t="str">
        <f t="shared" si="13"/>
        <v>公斤</v>
      </c>
      <c r="Y43" s="70"/>
      <c r="Z43" s="164"/>
      <c r="AA43" s="247"/>
      <c r="AB43" s="138"/>
      <c r="AC43" s="117"/>
      <c r="AD43" s="114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74"/>
      <c r="AR43" s="74"/>
      <c r="AS43" s="74"/>
      <c r="AT43" s="74"/>
      <c r="AU43" s="74"/>
      <c r="AV43" s="74"/>
      <c r="AW43" s="74"/>
    </row>
    <row r="44" spans="1:49" s="80" customFormat="1" ht="15" customHeight="1">
      <c r="A44" s="92"/>
      <c r="B44" s="181"/>
      <c r="C44" s="182"/>
      <c r="D44" s="183"/>
      <c r="E44" s="183"/>
      <c r="F44" s="183"/>
      <c r="G44" s="183"/>
      <c r="H44" s="183"/>
      <c r="I44" s="185"/>
      <c r="J44" s="233"/>
      <c r="K44" s="202"/>
      <c r="L44" s="54" t="str">
        <f t="shared" si="9"/>
        <v/>
      </c>
      <c r="M44" s="202"/>
      <c r="N44" s="239"/>
      <c r="O44" s="54" t="str">
        <f t="shared" si="10"/>
        <v/>
      </c>
      <c r="P44" s="202" t="s">
        <v>131</v>
      </c>
      <c r="Q44" s="202">
        <v>0.05</v>
      </c>
      <c r="R44" s="54" t="str">
        <f t="shared" si="11"/>
        <v>公斤</v>
      </c>
      <c r="S44" s="50"/>
      <c r="T44" s="50"/>
      <c r="U44" s="54" t="str">
        <f t="shared" si="12"/>
        <v/>
      </c>
      <c r="V44" s="202"/>
      <c r="W44" s="202"/>
      <c r="X44" s="54" t="str">
        <f t="shared" si="13"/>
        <v/>
      </c>
      <c r="Y44" s="70"/>
      <c r="Z44" s="164"/>
      <c r="AA44" s="247"/>
      <c r="AB44" s="138"/>
      <c r="AC44" s="117"/>
      <c r="AD44" s="114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74"/>
      <c r="AR44" s="74"/>
      <c r="AS44" s="74"/>
      <c r="AT44" s="74"/>
      <c r="AU44" s="74"/>
      <c r="AV44" s="74"/>
      <c r="AW44" s="74"/>
    </row>
    <row r="45" spans="1:49" s="80" customFormat="1" ht="15" customHeight="1">
      <c r="A45" s="92"/>
      <c r="B45" s="181"/>
      <c r="C45" s="182"/>
      <c r="D45" s="183"/>
      <c r="E45" s="183"/>
      <c r="F45" s="183"/>
      <c r="G45" s="183"/>
      <c r="H45" s="183"/>
      <c r="I45" s="185"/>
      <c r="J45" s="233"/>
      <c r="K45" s="202"/>
      <c r="L45" s="54" t="str">
        <f t="shared" si="9"/>
        <v/>
      </c>
      <c r="M45" s="202"/>
      <c r="N45" s="202"/>
      <c r="O45" s="54" t="str">
        <f t="shared" si="10"/>
        <v/>
      </c>
      <c r="P45" s="202"/>
      <c r="Q45" s="202"/>
      <c r="R45" s="54" t="str">
        <f t="shared" si="11"/>
        <v/>
      </c>
      <c r="S45" s="50"/>
      <c r="T45" s="50"/>
      <c r="U45" s="54" t="str">
        <f t="shared" si="12"/>
        <v/>
      </c>
      <c r="V45" s="202"/>
      <c r="W45" s="202"/>
      <c r="X45" s="54" t="str">
        <f t="shared" si="13"/>
        <v/>
      </c>
      <c r="Y45" s="70"/>
      <c r="Z45" s="164"/>
      <c r="AA45" s="247"/>
      <c r="AB45" s="138"/>
      <c r="AC45" s="117"/>
      <c r="AD45" s="114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74"/>
      <c r="AR45" s="74"/>
      <c r="AS45" s="74"/>
      <c r="AT45" s="74"/>
      <c r="AU45" s="74"/>
      <c r="AV45" s="74"/>
      <c r="AW45" s="74"/>
    </row>
    <row r="46" spans="1:49" s="80" customFormat="1" ht="15" customHeight="1" thickBot="1">
      <c r="A46" s="93"/>
      <c r="B46" s="190"/>
      <c r="C46" s="191"/>
      <c r="D46" s="192"/>
      <c r="E46" s="192"/>
      <c r="F46" s="192"/>
      <c r="G46" s="192"/>
      <c r="H46" s="192"/>
      <c r="I46" s="193"/>
      <c r="J46" s="234"/>
      <c r="K46" s="235"/>
      <c r="L46" s="54" t="str">
        <f t="shared" si="9"/>
        <v/>
      </c>
      <c r="M46" s="235"/>
      <c r="N46" s="235"/>
      <c r="O46" s="54" t="str">
        <f t="shared" si="10"/>
        <v/>
      </c>
      <c r="P46" s="235"/>
      <c r="Q46" s="235"/>
      <c r="R46" s="54" t="str">
        <f t="shared" si="11"/>
        <v/>
      </c>
      <c r="S46" s="129"/>
      <c r="T46" s="129"/>
      <c r="U46" s="54" t="str">
        <f t="shared" si="12"/>
        <v/>
      </c>
      <c r="V46" s="235"/>
      <c r="W46" s="235"/>
      <c r="X46" s="54" t="str">
        <f t="shared" si="13"/>
        <v/>
      </c>
      <c r="Y46" s="90"/>
      <c r="Z46" s="244"/>
      <c r="AA46" s="247"/>
      <c r="AB46" s="139"/>
      <c r="AC46" s="117"/>
      <c r="AD46" s="114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74"/>
      <c r="AR46" s="74"/>
      <c r="AS46" s="74"/>
      <c r="AT46" s="74"/>
      <c r="AU46" s="74"/>
      <c r="AV46" s="74"/>
      <c r="AW46" s="74"/>
    </row>
    <row r="47" spans="1:49" s="80" customFormat="1" ht="15" customHeight="1">
      <c r="A47" s="92" t="s">
        <v>315</v>
      </c>
      <c r="B47" s="176" t="s">
        <v>107</v>
      </c>
      <c r="C47" s="177">
        <v>3.5</v>
      </c>
      <c r="D47" s="178">
        <v>2.1</v>
      </c>
      <c r="E47" s="178">
        <v>2</v>
      </c>
      <c r="F47" s="179">
        <v>0</v>
      </c>
      <c r="G47" s="179">
        <v>0</v>
      </c>
      <c r="H47" s="178">
        <v>2.2000000000000002</v>
      </c>
      <c r="I47" s="180">
        <v>552.1</v>
      </c>
      <c r="J47" s="302" t="s">
        <v>159</v>
      </c>
      <c r="K47" s="264"/>
      <c r="L47" s="112"/>
      <c r="M47" s="295" t="s">
        <v>341</v>
      </c>
      <c r="N47" s="264"/>
      <c r="O47" s="112"/>
      <c r="P47" s="295" t="s">
        <v>359</v>
      </c>
      <c r="Q47" s="264"/>
      <c r="R47" s="112"/>
      <c r="S47" s="296" t="s">
        <v>16</v>
      </c>
      <c r="T47" s="297"/>
      <c r="U47" s="112"/>
      <c r="V47" s="295" t="s">
        <v>281</v>
      </c>
      <c r="W47" s="264"/>
      <c r="X47" s="112"/>
      <c r="Y47" s="107" t="s">
        <v>111</v>
      </c>
      <c r="Z47" s="242"/>
      <c r="AA47" s="247"/>
      <c r="AB47" s="134" t="str">
        <f>A47</f>
        <v>G3</v>
      </c>
      <c r="AC47" s="114" t="str">
        <f>J47</f>
        <v>西式特餐</v>
      </c>
      <c r="AD47" s="114" t="str">
        <f>J48&amp;" "&amp;J49&amp;" "&amp;J50&amp;" "&amp;J51&amp;" "&amp;J52&amp;" "&amp;J53</f>
        <v xml:space="preserve">通心粉     </v>
      </c>
      <c r="AE47" s="114" t="str">
        <f>M47</f>
        <v>茄汁若醬</v>
      </c>
      <c r="AF47" s="114" t="str">
        <f>M48&amp;" "&amp;M49&amp;" "&amp;M50&amp;" "&amp;M51&amp;" "&amp;M52&amp;" "&amp;M53</f>
        <v xml:space="preserve">素肉 馬鈴薯 芹菜 蕃茄醬  </v>
      </c>
      <c r="AG47" s="114" t="str">
        <f>P47</f>
        <v>若絲花椰</v>
      </c>
      <c r="AH47" s="114" t="str">
        <f>P48&amp;" "&amp;P49&amp;" "&amp;P50&amp;" "&amp;P51&amp;" "&amp;P52&amp;" "&amp;P53</f>
        <v xml:space="preserve">冷凍花椰菜 胡蘿蔔 素肉 薑  </v>
      </c>
      <c r="AI47" s="114" t="e">
        <f>#REF!</f>
        <v>#REF!</v>
      </c>
      <c r="AJ47" s="114" t="e">
        <f>#REF!&amp;" "&amp;#REF!&amp;" "&amp;#REF!&amp;" "&amp;#REF!&amp;" "&amp;#REF!&amp;" "&amp;#REF!</f>
        <v>#REF!</v>
      </c>
      <c r="AK47" s="114" t="str">
        <f t="shared" ref="AK47" si="50">S47</f>
        <v>時蔬</v>
      </c>
      <c r="AL47" s="114" t="str">
        <f t="shared" ref="AL47" si="51">S48&amp;" "&amp;S49&amp;" "&amp;S50&amp;" "&amp;S51&amp;" "&amp;S52&amp;" "&amp;S53</f>
        <v xml:space="preserve">蔬菜 薑    </v>
      </c>
      <c r="AM47" s="114" t="str">
        <f t="shared" ref="AM47" si="52">V47</f>
        <v>蘑菇濃湯</v>
      </c>
      <c r="AN47" s="114" t="str">
        <f t="shared" ref="AN47" si="53">V48&amp;" "&amp;V49&amp;" "&amp;V50&amp;" "&amp;V51&amp;" "&amp;V52&amp;" "&amp;V53</f>
        <v xml:space="preserve">雞蛋 洋菇罐頭 玉米醬罐頭 玉米濃湯調理包 胡蘿蔔 </v>
      </c>
      <c r="AO47" s="114" t="str">
        <f>Y47</f>
        <v>點心</v>
      </c>
      <c r="AP47" s="114">
        <f>Z47</f>
        <v>0</v>
      </c>
      <c r="AQ47" s="115">
        <f>C47</f>
        <v>3.5</v>
      </c>
      <c r="AR47" s="115">
        <f>H47</f>
        <v>2.2000000000000002</v>
      </c>
      <c r="AS47" s="115">
        <f>E47</f>
        <v>2</v>
      </c>
      <c r="AT47" s="115">
        <f>D47</f>
        <v>2.1</v>
      </c>
      <c r="AU47" s="115">
        <f>F47</f>
        <v>0</v>
      </c>
      <c r="AV47" s="115">
        <f>G47</f>
        <v>0</v>
      </c>
      <c r="AW47" s="115">
        <f>I47</f>
        <v>552.1</v>
      </c>
    </row>
    <row r="48" spans="1:49" s="80" customFormat="1" ht="15" customHeight="1">
      <c r="A48" s="92"/>
      <c r="B48" s="181"/>
      <c r="C48" s="182"/>
      <c r="D48" s="183"/>
      <c r="E48" s="183"/>
      <c r="F48" s="184"/>
      <c r="G48" s="184"/>
      <c r="H48" s="183"/>
      <c r="I48" s="185"/>
      <c r="J48" s="233" t="s">
        <v>160</v>
      </c>
      <c r="K48" s="202">
        <v>6</v>
      </c>
      <c r="L48" s="54" t="str">
        <f t="shared" ref="L48:L49" si="54">IF(K48,"公斤","")</f>
        <v>公斤</v>
      </c>
      <c r="M48" s="202" t="s">
        <v>138</v>
      </c>
      <c r="N48" s="202">
        <v>1.2</v>
      </c>
      <c r="O48" s="54" t="str">
        <f t="shared" ref="O48" si="55">IF(N48,"公斤","")</f>
        <v>公斤</v>
      </c>
      <c r="P48" s="202" t="s">
        <v>239</v>
      </c>
      <c r="Q48" s="202">
        <v>7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202" t="s">
        <v>126</v>
      </c>
      <c r="W48" s="202">
        <v>1.1000000000000001</v>
      </c>
      <c r="X48" s="54" t="str">
        <f t="shared" ref="X48" si="58">IF(W48,"公斤","")</f>
        <v>公斤</v>
      </c>
      <c r="Y48" s="70" t="s">
        <v>111</v>
      </c>
      <c r="Z48" s="164"/>
      <c r="AA48" s="248">
        <v>19</v>
      </c>
      <c r="AB48" s="138"/>
      <c r="AC48" s="117"/>
      <c r="AD48" s="114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74"/>
      <c r="AR48" s="74"/>
      <c r="AS48" s="74"/>
      <c r="AT48" s="74"/>
      <c r="AU48" s="74"/>
      <c r="AV48" s="74"/>
      <c r="AW48" s="74"/>
    </row>
    <row r="49" spans="1:49" s="80" customFormat="1" ht="15" customHeight="1">
      <c r="A49" s="92"/>
      <c r="B49" s="181"/>
      <c r="C49" s="186"/>
      <c r="D49" s="187"/>
      <c r="E49" s="187"/>
      <c r="F49" s="188"/>
      <c r="G49" s="188"/>
      <c r="H49" s="187"/>
      <c r="I49" s="189"/>
      <c r="J49" s="233"/>
      <c r="K49" s="202"/>
      <c r="L49" s="54" t="str">
        <f t="shared" si="54"/>
        <v/>
      </c>
      <c r="M49" s="202" t="s">
        <v>190</v>
      </c>
      <c r="N49" s="202">
        <v>4.5</v>
      </c>
      <c r="O49" s="54" t="str">
        <f t="shared" si="10"/>
        <v>公斤</v>
      </c>
      <c r="P49" s="202" t="s">
        <v>123</v>
      </c>
      <c r="Q49" s="202">
        <v>1</v>
      </c>
      <c r="R49" s="54" t="str">
        <f t="shared" si="11"/>
        <v>公斤</v>
      </c>
      <c r="S49" s="50" t="s">
        <v>17</v>
      </c>
      <c r="T49" s="50">
        <v>0.05</v>
      </c>
      <c r="U49" s="54" t="str">
        <f t="shared" si="12"/>
        <v>公斤</v>
      </c>
      <c r="V49" s="202" t="s">
        <v>282</v>
      </c>
      <c r="W49" s="202">
        <v>2</v>
      </c>
      <c r="X49" s="54" t="str">
        <f t="shared" si="13"/>
        <v>公斤</v>
      </c>
      <c r="Y49" s="70"/>
      <c r="Z49" s="164"/>
      <c r="AA49" s="247"/>
      <c r="AB49" s="138"/>
      <c r="AC49" s="117"/>
      <c r="AD49" s="114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74"/>
      <c r="AR49" s="74"/>
      <c r="AS49" s="74"/>
      <c r="AT49" s="74"/>
      <c r="AU49" s="74"/>
      <c r="AV49" s="74"/>
      <c r="AW49" s="74"/>
    </row>
    <row r="50" spans="1:49" s="80" customFormat="1" ht="15" customHeight="1">
      <c r="A50" s="92"/>
      <c r="B50" s="181"/>
      <c r="C50" s="182"/>
      <c r="D50" s="183"/>
      <c r="E50" s="183"/>
      <c r="F50" s="183"/>
      <c r="G50" s="183"/>
      <c r="H50" s="183"/>
      <c r="I50" s="185"/>
      <c r="J50" s="233"/>
      <c r="K50" s="202"/>
      <c r="L50" s="54" t="str">
        <f t="shared" si="9"/>
        <v/>
      </c>
      <c r="M50" s="202" t="s">
        <v>235</v>
      </c>
      <c r="N50" s="175">
        <v>2</v>
      </c>
      <c r="O50" s="54" t="str">
        <f t="shared" si="10"/>
        <v>公斤</v>
      </c>
      <c r="P50" s="202" t="s">
        <v>138</v>
      </c>
      <c r="Q50" s="202">
        <v>1.2</v>
      </c>
      <c r="R50" s="54" t="str">
        <f t="shared" si="11"/>
        <v>公斤</v>
      </c>
      <c r="S50" s="50"/>
      <c r="T50" s="50"/>
      <c r="U50" s="54" t="str">
        <f t="shared" si="12"/>
        <v/>
      </c>
      <c r="V50" s="202" t="s">
        <v>283</v>
      </c>
      <c r="W50" s="202">
        <v>2</v>
      </c>
      <c r="X50" s="54" t="str">
        <f t="shared" si="13"/>
        <v>公斤</v>
      </c>
      <c r="Y50" s="70"/>
      <c r="Z50" s="164"/>
      <c r="AA50" s="247"/>
      <c r="AB50" s="138"/>
      <c r="AC50" s="117"/>
      <c r="AD50" s="114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74"/>
      <c r="AR50" s="74"/>
      <c r="AS50" s="74"/>
      <c r="AT50" s="74"/>
      <c r="AU50" s="74"/>
      <c r="AV50" s="74"/>
      <c r="AW50" s="74"/>
    </row>
    <row r="51" spans="1:49" s="80" customFormat="1" ht="15" customHeight="1">
      <c r="A51" s="92"/>
      <c r="B51" s="181"/>
      <c r="C51" s="182"/>
      <c r="D51" s="183"/>
      <c r="E51" s="183"/>
      <c r="F51" s="183"/>
      <c r="G51" s="183"/>
      <c r="H51" s="183"/>
      <c r="I51" s="185"/>
      <c r="J51" s="233"/>
      <c r="K51" s="202"/>
      <c r="L51" s="54" t="str">
        <f t="shared" si="9"/>
        <v/>
      </c>
      <c r="M51" s="202" t="s">
        <v>191</v>
      </c>
      <c r="N51" s="239"/>
      <c r="O51" s="54" t="str">
        <f t="shared" si="10"/>
        <v/>
      </c>
      <c r="P51" s="202" t="s">
        <v>131</v>
      </c>
      <c r="Q51" s="202">
        <v>0.05</v>
      </c>
      <c r="R51" s="54" t="str">
        <f t="shared" si="11"/>
        <v>公斤</v>
      </c>
      <c r="S51" s="50"/>
      <c r="T51" s="50"/>
      <c r="U51" s="54" t="str">
        <f t="shared" si="12"/>
        <v/>
      </c>
      <c r="V51" s="202" t="s">
        <v>376</v>
      </c>
      <c r="W51" s="202">
        <v>1</v>
      </c>
      <c r="X51" s="54" t="str">
        <f t="shared" si="13"/>
        <v>公斤</v>
      </c>
      <c r="Y51" s="70"/>
      <c r="Z51" s="164"/>
      <c r="AA51" s="247"/>
      <c r="AB51" s="138"/>
      <c r="AC51" s="117"/>
      <c r="AD51" s="114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74"/>
      <c r="AR51" s="74"/>
      <c r="AS51" s="74"/>
      <c r="AT51" s="74"/>
      <c r="AU51" s="74"/>
      <c r="AV51" s="74"/>
      <c r="AW51" s="74"/>
    </row>
    <row r="52" spans="1:49" s="80" customFormat="1" ht="15" customHeight="1">
      <c r="A52" s="92"/>
      <c r="B52" s="181"/>
      <c r="C52" s="182"/>
      <c r="D52" s="183"/>
      <c r="E52" s="183"/>
      <c r="F52" s="183"/>
      <c r="G52" s="183"/>
      <c r="H52" s="183"/>
      <c r="I52" s="185"/>
      <c r="J52" s="233"/>
      <c r="K52" s="202"/>
      <c r="L52" s="54" t="str">
        <f t="shared" si="9"/>
        <v/>
      </c>
      <c r="M52" s="202"/>
      <c r="N52" s="202"/>
      <c r="O52" s="54" t="str">
        <f t="shared" si="10"/>
        <v/>
      </c>
      <c r="P52" s="202"/>
      <c r="Q52" s="202"/>
      <c r="R52" s="54" t="str">
        <f t="shared" si="11"/>
        <v/>
      </c>
      <c r="S52" s="50"/>
      <c r="T52" s="50"/>
      <c r="U52" s="54" t="str">
        <f t="shared" si="12"/>
        <v/>
      </c>
      <c r="V52" s="202" t="s">
        <v>123</v>
      </c>
      <c r="W52" s="202">
        <v>0.5</v>
      </c>
      <c r="X52" s="54" t="str">
        <f t="shared" si="13"/>
        <v>公斤</v>
      </c>
      <c r="Y52" s="70"/>
      <c r="Z52" s="164"/>
      <c r="AA52" s="247"/>
      <c r="AB52" s="138"/>
      <c r="AC52" s="117"/>
      <c r="AD52" s="114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74"/>
      <c r="AR52" s="74"/>
      <c r="AS52" s="74"/>
      <c r="AT52" s="74"/>
      <c r="AU52" s="74"/>
      <c r="AV52" s="74"/>
      <c r="AW52" s="74"/>
    </row>
    <row r="53" spans="1:49" s="80" customFormat="1" ht="15" customHeight="1" thickBot="1">
      <c r="A53" s="93"/>
      <c r="B53" s="190"/>
      <c r="C53" s="191"/>
      <c r="D53" s="192"/>
      <c r="E53" s="192"/>
      <c r="F53" s="192"/>
      <c r="G53" s="192"/>
      <c r="H53" s="192"/>
      <c r="I53" s="193"/>
      <c r="J53" s="234"/>
      <c r="K53" s="235"/>
      <c r="L53" s="54" t="str">
        <f t="shared" si="9"/>
        <v/>
      </c>
      <c r="M53" s="235"/>
      <c r="N53" s="235"/>
      <c r="O53" s="54" t="str">
        <f t="shared" si="10"/>
        <v/>
      </c>
      <c r="P53" s="235"/>
      <c r="Q53" s="235"/>
      <c r="R53" s="54" t="str">
        <f t="shared" si="11"/>
        <v/>
      </c>
      <c r="S53" s="51"/>
      <c r="T53" s="51"/>
      <c r="U53" s="54" t="str">
        <f t="shared" si="12"/>
        <v/>
      </c>
      <c r="V53" s="235"/>
      <c r="W53" s="235"/>
      <c r="X53" s="54" t="str">
        <f t="shared" si="13"/>
        <v/>
      </c>
      <c r="Y53" s="90"/>
      <c r="Z53" s="244"/>
      <c r="AA53" s="247"/>
      <c r="AB53" s="139"/>
      <c r="AC53" s="117"/>
      <c r="AD53" s="114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74"/>
      <c r="AR53" s="74"/>
      <c r="AS53" s="74"/>
      <c r="AT53" s="74"/>
      <c r="AU53" s="74"/>
      <c r="AV53" s="74"/>
      <c r="AW53" s="74"/>
    </row>
    <row r="54" spans="1:49" s="80" customFormat="1" ht="15" customHeight="1">
      <c r="A54" s="92" t="s">
        <v>316</v>
      </c>
      <c r="B54" s="176" t="s">
        <v>107</v>
      </c>
      <c r="C54" s="177">
        <v>6</v>
      </c>
      <c r="D54" s="178">
        <v>1.9</v>
      </c>
      <c r="E54" s="178">
        <v>1.5</v>
      </c>
      <c r="F54" s="179">
        <v>0</v>
      </c>
      <c r="G54" s="179">
        <v>0</v>
      </c>
      <c r="H54" s="178">
        <v>2.4</v>
      </c>
      <c r="I54" s="180">
        <v>722.8</v>
      </c>
      <c r="J54" s="232" t="s">
        <v>161</v>
      </c>
      <c r="K54" s="194"/>
      <c r="L54" s="112"/>
      <c r="M54" s="238" t="s">
        <v>389</v>
      </c>
      <c r="N54" s="194"/>
      <c r="O54" s="112"/>
      <c r="P54" s="238" t="s">
        <v>360</v>
      </c>
      <c r="Q54" s="194"/>
      <c r="R54" s="112"/>
      <c r="S54" s="296" t="s">
        <v>16</v>
      </c>
      <c r="T54" s="297"/>
      <c r="U54" s="112"/>
      <c r="V54" s="238" t="s">
        <v>285</v>
      </c>
      <c r="W54" s="194"/>
      <c r="X54" s="112"/>
      <c r="Y54" s="107" t="s">
        <v>111</v>
      </c>
      <c r="Z54" s="242" t="s">
        <v>149</v>
      </c>
      <c r="AA54" s="247"/>
      <c r="AB54" s="134" t="str">
        <f>A54</f>
        <v>G5</v>
      </c>
      <c r="AC54" s="114" t="str">
        <f>J54</f>
        <v>小米飯</v>
      </c>
      <c r="AD54" s="114" t="str">
        <f>J55&amp;" "&amp;J56&amp;" "&amp;J57&amp;" "&amp;J58&amp;" "&amp;J59&amp;" "&amp;J60</f>
        <v xml:space="preserve">米 小米    </v>
      </c>
      <c r="AE54" s="114" t="str">
        <f>M54</f>
        <v>壽喜麵腸</v>
      </c>
      <c r="AF54" s="114" t="str">
        <f>M55&amp;" "&amp;M56&amp;" "&amp;M57&amp;" "&amp;M58&amp;" "&amp;M59&amp;" "&amp;M60</f>
        <v xml:space="preserve">麵腸 胡蘿蔔 薑   </v>
      </c>
      <c r="AG54" s="114" t="str">
        <f>P54</f>
        <v>韓式年糕</v>
      </c>
      <c r="AH54" s="114" t="str">
        <f>P55&amp;" "&amp;P56&amp;" "&amp;P57&amp;" "&amp;P58&amp;" "&amp;P59&amp;" "&amp;P60</f>
        <v xml:space="preserve">韓式年糕 芝麻(熟) 韓式泡菜 甘藍  </v>
      </c>
      <c r="AI54" s="114" t="e">
        <f>#REF!</f>
        <v>#REF!</v>
      </c>
      <c r="AJ54" s="114" t="e">
        <f>#REF!&amp;" "&amp;#REF!&amp;" "&amp;#REF!&amp;" "&amp;#REF!&amp;" "&amp;#REF!&amp;" "&amp;#REF!</f>
        <v>#REF!</v>
      </c>
      <c r="AK54" s="114" t="str">
        <f t="shared" ref="AK54" si="59">S54</f>
        <v>時蔬</v>
      </c>
      <c r="AL54" s="114" t="str">
        <f t="shared" ref="AL54" si="60">S55&amp;" "&amp;S56&amp;" "&amp;S57&amp;" "&amp;S58&amp;" "&amp;S59&amp;" "&amp;S60</f>
        <v xml:space="preserve">蔬菜 薑    </v>
      </c>
      <c r="AM54" s="114" t="str">
        <f t="shared" ref="AM54" si="61">V54</f>
        <v>味噌湯</v>
      </c>
      <c r="AN54" s="114" t="str">
        <f t="shared" ref="AN54" si="62">V55&amp;" "&amp;V56&amp;" "&amp;V57&amp;" "&amp;V58&amp;" "&amp;V59&amp;" "&amp;V60</f>
        <v xml:space="preserve">凍豆腐 味噌 時蔬   </v>
      </c>
      <c r="AO54" s="114" t="str">
        <f>Y54</f>
        <v>點心</v>
      </c>
      <c r="AP54" s="114" t="str">
        <f>Z54</f>
        <v>有機豆奶</v>
      </c>
      <c r="AQ54" s="115">
        <f>C54</f>
        <v>6</v>
      </c>
      <c r="AR54" s="115">
        <f>H54</f>
        <v>2.4</v>
      </c>
      <c r="AS54" s="115">
        <f>E54</f>
        <v>1.5</v>
      </c>
      <c r="AT54" s="115">
        <f>D54</f>
        <v>1.9</v>
      </c>
      <c r="AU54" s="115">
        <f>F54</f>
        <v>0</v>
      </c>
      <c r="AV54" s="115">
        <f>G54</f>
        <v>0</v>
      </c>
      <c r="AW54" s="115">
        <f>I54</f>
        <v>722.8</v>
      </c>
    </row>
    <row r="55" spans="1:49" s="80" customFormat="1" ht="15" customHeight="1">
      <c r="A55" s="92"/>
      <c r="B55" s="181"/>
      <c r="C55" s="182"/>
      <c r="D55" s="183"/>
      <c r="E55" s="183"/>
      <c r="F55" s="184"/>
      <c r="G55" s="184"/>
      <c r="H55" s="183"/>
      <c r="I55" s="185"/>
      <c r="J55" s="233" t="s">
        <v>116</v>
      </c>
      <c r="K55" s="202">
        <v>10</v>
      </c>
      <c r="L55" s="54" t="str">
        <f t="shared" ref="L55:L56" si="63">IF(K55,"公斤","")</f>
        <v>公斤</v>
      </c>
      <c r="M55" s="240" t="s">
        <v>334</v>
      </c>
      <c r="N55" s="240">
        <v>7</v>
      </c>
      <c r="O55" s="54" t="str">
        <f t="shared" ref="O55" si="64">IF(N55,"公斤","")</f>
        <v>公斤</v>
      </c>
      <c r="P55" s="202" t="s">
        <v>360</v>
      </c>
      <c r="Q55" s="202">
        <v>2.5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202" t="s">
        <v>153</v>
      </c>
      <c r="W55" s="202">
        <v>3</v>
      </c>
      <c r="X55" s="54" t="str">
        <f t="shared" ref="X55" si="67">IF(W55,"公斤","")</f>
        <v>公斤</v>
      </c>
      <c r="Y55" s="70" t="s">
        <v>111</v>
      </c>
      <c r="Z55" s="164" t="s">
        <v>149</v>
      </c>
      <c r="AA55" s="247"/>
      <c r="AB55" s="138"/>
      <c r="AC55" s="117"/>
      <c r="AD55" s="114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74"/>
      <c r="AR55" s="74"/>
      <c r="AS55" s="74"/>
      <c r="AT55" s="74"/>
      <c r="AU55" s="74"/>
      <c r="AV55" s="74"/>
      <c r="AW55" s="74"/>
    </row>
    <row r="56" spans="1:49" s="80" customFormat="1" ht="15" customHeight="1">
      <c r="A56" s="92"/>
      <c r="B56" s="181"/>
      <c r="C56" s="186"/>
      <c r="D56" s="187"/>
      <c r="E56" s="187"/>
      <c r="F56" s="188"/>
      <c r="G56" s="188"/>
      <c r="H56" s="187"/>
      <c r="I56" s="189"/>
      <c r="J56" s="233" t="s">
        <v>162</v>
      </c>
      <c r="K56" s="236">
        <v>0.4</v>
      </c>
      <c r="L56" s="54" t="str">
        <f t="shared" si="63"/>
        <v>公斤</v>
      </c>
      <c r="M56" s="241" t="s">
        <v>123</v>
      </c>
      <c r="N56" s="241">
        <v>1</v>
      </c>
      <c r="O56" s="54" t="str">
        <f t="shared" si="10"/>
        <v>公斤</v>
      </c>
      <c r="P56" s="202" t="s">
        <v>259</v>
      </c>
      <c r="Q56" s="202">
        <v>0.05</v>
      </c>
      <c r="R56" s="54" t="str">
        <f t="shared" si="11"/>
        <v>公斤</v>
      </c>
      <c r="S56" s="50" t="s">
        <v>17</v>
      </c>
      <c r="T56" s="50">
        <v>0.05</v>
      </c>
      <c r="U56" s="54" t="str">
        <f t="shared" si="12"/>
        <v>公斤</v>
      </c>
      <c r="V56" s="202" t="s">
        <v>286</v>
      </c>
      <c r="W56" s="202">
        <v>0.1</v>
      </c>
      <c r="X56" s="54" t="str">
        <f t="shared" si="13"/>
        <v>公斤</v>
      </c>
      <c r="Y56" s="70"/>
      <c r="Z56" s="164"/>
      <c r="AA56" s="247"/>
      <c r="AB56" s="138"/>
      <c r="AC56" s="117"/>
      <c r="AD56" s="114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74"/>
      <c r="AR56" s="74"/>
      <c r="AS56" s="74"/>
      <c r="AT56" s="74"/>
      <c r="AU56" s="74"/>
      <c r="AV56" s="74"/>
      <c r="AW56" s="74"/>
    </row>
    <row r="57" spans="1:49" s="80" customFormat="1" ht="15" customHeight="1">
      <c r="A57" s="92"/>
      <c r="B57" s="181"/>
      <c r="C57" s="182"/>
      <c r="D57" s="183"/>
      <c r="E57" s="183"/>
      <c r="F57" s="183"/>
      <c r="G57" s="183"/>
      <c r="H57" s="183"/>
      <c r="I57" s="185"/>
      <c r="J57" s="233"/>
      <c r="K57" s="236"/>
      <c r="L57" s="54" t="str">
        <f t="shared" si="9"/>
        <v/>
      </c>
      <c r="M57" s="241" t="s">
        <v>131</v>
      </c>
      <c r="N57" s="241">
        <v>0.05</v>
      </c>
      <c r="O57" s="54" t="str">
        <f t="shared" si="10"/>
        <v>公斤</v>
      </c>
      <c r="P57" s="202" t="s">
        <v>192</v>
      </c>
      <c r="Q57" s="202">
        <v>2</v>
      </c>
      <c r="R57" s="54" t="str">
        <f t="shared" si="11"/>
        <v>公斤</v>
      </c>
      <c r="S57" s="50"/>
      <c r="T57" s="50"/>
      <c r="U57" s="54" t="str">
        <f t="shared" si="12"/>
        <v/>
      </c>
      <c r="V57" s="202" t="s">
        <v>1</v>
      </c>
      <c r="W57" s="202">
        <v>2</v>
      </c>
      <c r="X57" s="54" t="str">
        <f t="shared" si="13"/>
        <v>公斤</v>
      </c>
      <c r="Y57" s="70"/>
      <c r="Z57" s="164"/>
      <c r="AA57" s="247"/>
      <c r="AB57" s="138"/>
      <c r="AC57" s="117"/>
      <c r="AD57" s="114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74"/>
      <c r="AR57" s="74"/>
      <c r="AS57" s="74"/>
      <c r="AT57" s="74"/>
      <c r="AU57" s="74"/>
      <c r="AV57" s="74"/>
      <c r="AW57" s="74"/>
    </row>
    <row r="58" spans="1:49" s="80" customFormat="1" ht="15" customHeight="1">
      <c r="A58" s="92"/>
      <c r="B58" s="181"/>
      <c r="C58" s="182"/>
      <c r="D58" s="183"/>
      <c r="E58" s="183"/>
      <c r="F58" s="183"/>
      <c r="G58" s="183"/>
      <c r="H58" s="183"/>
      <c r="I58" s="185"/>
      <c r="J58" s="233"/>
      <c r="K58" s="202"/>
      <c r="L58" s="54" t="str">
        <f t="shared" si="9"/>
        <v/>
      </c>
      <c r="M58" s="202"/>
      <c r="N58" s="202"/>
      <c r="O58" s="54" t="str">
        <f t="shared" si="10"/>
        <v/>
      </c>
      <c r="P58" s="202" t="s">
        <v>193</v>
      </c>
      <c r="Q58" s="202">
        <v>2.5</v>
      </c>
      <c r="R58" s="54" t="str">
        <f t="shared" si="11"/>
        <v>公斤</v>
      </c>
      <c r="S58" s="50"/>
      <c r="T58" s="50"/>
      <c r="U58" s="54" t="str">
        <f t="shared" si="12"/>
        <v/>
      </c>
      <c r="V58" s="202"/>
      <c r="W58" s="202"/>
      <c r="X58" s="54" t="str">
        <f t="shared" si="13"/>
        <v/>
      </c>
      <c r="Y58" s="70"/>
      <c r="Z58" s="164"/>
      <c r="AA58" s="247"/>
      <c r="AB58" s="138"/>
      <c r="AC58" s="117"/>
      <c r="AD58" s="114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74"/>
      <c r="AR58" s="74"/>
      <c r="AS58" s="74"/>
      <c r="AT58" s="74"/>
      <c r="AU58" s="74"/>
      <c r="AV58" s="74"/>
      <c r="AW58" s="74"/>
    </row>
    <row r="59" spans="1:49" s="80" customFormat="1" ht="15" customHeight="1">
      <c r="A59" s="92"/>
      <c r="B59" s="181"/>
      <c r="C59" s="182"/>
      <c r="D59" s="183"/>
      <c r="E59" s="183"/>
      <c r="F59" s="183"/>
      <c r="G59" s="183"/>
      <c r="H59" s="183"/>
      <c r="I59" s="185"/>
      <c r="J59" s="233"/>
      <c r="K59" s="202"/>
      <c r="L59" s="54" t="str">
        <f t="shared" si="9"/>
        <v/>
      </c>
      <c r="M59" s="202"/>
      <c r="N59" s="202"/>
      <c r="O59" s="54" t="str">
        <f t="shared" si="10"/>
        <v/>
      </c>
      <c r="P59" s="202"/>
      <c r="Q59" s="202"/>
      <c r="R59" s="54" t="str">
        <f t="shared" si="11"/>
        <v/>
      </c>
      <c r="S59" s="50"/>
      <c r="T59" s="50"/>
      <c r="U59" s="54" t="str">
        <f t="shared" si="12"/>
        <v/>
      </c>
      <c r="V59" s="202"/>
      <c r="W59" s="202"/>
      <c r="X59" s="54" t="str">
        <f t="shared" si="13"/>
        <v/>
      </c>
      <c r="Y59" s="70"/>
      <c r="Z59" s="164"/>
      <c r="AA59" s="247"/>
      <c r="AB59" s="138"/>
      <c r="AC59" s="117"/>
      <c r="AD59" s="114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74"/>
      <c r="AR59" s="74"/>
      <c r="AS59" s="74"/>
      <c r="AT59" s="74"/>
      <c r="AU59" s="74"/>
      <c r="AV59" s="74"/>
      <c r="AW59" s="74"/>
    </row>
    <row r="60" spans="1:49" s="80" customFormat="1" ht="15" customHeight="1" thickBot="1">
      <c r="A60" s="93"/>
      <c r="B60" s="190"/>
      <c r="C60" s="191"/>
      <c r="D60" s="192"/>
      <c r="E60" s="192"/>
      <c r="F60" s="192"/>
      <c r="G60" s="192"/>
      <c r="H60" s="192"/>
      <c r="I60" s="193"/>
      <c r="J60" s="234"/>
      <c r="K60" s="235"/>
      <c r="L60" s="54" t="str">
        <f t="shared" si="9"/>
        <v/>
      </c>
      <c r="M60" s="235"/>
      <c r="N60" s="235"/>
      <c r="O60" s="54" t="str">
        <f t="shared" si="10"/>
        <v/>
      </c>
      <c r="P60" s="235"/>
      <c r="Q60" s="235"/>
      <c r="R60" s="54" t="str">
        <f t="shared" si="11"/>
        <v/>
      </c>
      <c r="S60" s="51"/>
      <c r="T60" s="51"/>
      <c r="U60" s="54" t="str">
        <f t="shared" si="12"/>
        <v/>
      </c>
      <c r="V60" s="235"/>
      <c r="W60" s="235"/>
      <c r="X60" s="54" t="str">
        <f t="shared" si="13"/>
        <v/>
      </c>
      <c r="Y60" s="90"/>
      <c r="Z60" s="244"/>
      <c r="AA60" s="247"/>
      <c r="AB60" s="139"/>
      <c r="AC60" s="117"/>
      <c r="AD60" s="114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74"/>
      <c r="AR60" s="74"/>
      <c r="AS60" s="74"/>
      <c r="AT60" s="74"/>
      <c r="AU60" s="74"/>
      <c r="AV60" s="74"/>
      <c r="AW60" s="74"/>
    </row>
    <row r="61" spans="1:49" s="80" customFormat="1" ht="15" customHeight="1">
      <c r="A61" s="92" t="s">
        <v>317</v>
      </c>
      <c r="B61" s="176" t="s">
        <v>107</v>
      </c>
      <c r="C61" s="177">
        <v>5</v>
      </c>
      <c r="D61" s="178">
        <v>2.1</v>
      </c>
      <c r="E61" s="178">
        <v>1.6</v>
      </c>
      <c r="F61" s="179">
        <v>0</v>
      </c>
      <c r="G61" s="179">
        <v>0</v>
      </c>
      <c r="H61" s="178">
        <v>2.6</v>
      </c>
      <c r="I61" s="180">
        <v>678.3</v>
      </c>
      <c r="J61" s="232" t="s">
        <v>117</v>
      </c>
      <c r="K61" s="194"/>
      <c r="L61" s="112"/>
      <c r="M61" s="238" t="s">
        <v>342</v>
      </c>
      <c r="N61" s="194"/>
      <c r="O61" s="112"/>
      <c r="P61" s="238" t="s">
        <v>242</v>
      </c>
      <c r="Q61" s="194"/>
      <c r="R61" s="112"/>
      <c r="S61" s="296" t="s">
        <v>16</v>
      </c>
      <c r="T61" s="297"/>
      <c r="U61" s="112"/>
      <c r="V61" s="238" t="s">
        <v>377</v>
      </c>
      <c r="W61" s="194"/>
      <c r="X61" s="112"/>
      <c r="Y61" s="107" t="s">
        <v>111</v>
      </c>
      <c r="Z61" s="242"/>
      <c r="AA61" s="247"/>
      <c r="AB61" s="134" t="str">
        <f>A61</f>
        <v>H1</v>
      </c>
      <c r="AC61" s="114" t="str">
        <f>J61</f>
        <v>白米飯</v>
      </c>
      <c r="AD61" s="114" t="str">
        <f>J62&amp;" "&amp;J63&amp;" "&amp;J64&amp;" "&amp;J65&amp;" "&amp;J66&amp;" "&amp;J67</f>
        <v xml:space="preserve">米     </v>
      </c>
      <c r="AE61" s="114" t="str">
        <f>M61</f>
        <v>黑椒絞若</v>
      </c>
      <c r="AF61" s="114" t="str">
        <f>M62&amp;" "&amp;M63&amp;" "&amp;M64&amp;" "&amp;M65&amp;" "&amp;M66&amp;" "&amp;M67</f>
        <v xml:space="preserve">素肉 芹菜 胡蘿蔔 黑胡椒粒  </v>
      </c>
      <c r="AG61" s="114" t="str">
        <f>P61</f>
        <v>時蔬蛋香</v>
      </c>
      <c r="AH61" s="114" t="str">
        <f>P62&amp;" "&amp;P63&amp;" "&amp;P64&amp;" "&amp;P65&amp;" "&amp;P66&amp;" "&amp;P67</f>
        <v xml:space="preserve">雞蛋 時蔬 薑   </v>
      </c>
      <c r="AI61" s="114" t="e">
        <f>#REF!</f>
        <v>#REF!</v>
      </c>
      <c r="AJ61" s="114" t="e">
        <f>#REF!&amp;" "&amp;#REF!&amp;" "&amp;#REF!&amp;" "&amp;#REF!&amp;" "&amp;#REF!&amp;" "&amp;#REF!</f>
        <v>#REF!</v>
      </c>
      <c r="AK61" s="114" t="str">
        <f t="shared" ref="AK61" si="68">S61</f>
        <v>時蔬</v>
      </c>
      <c r="AL61" s="114" t="str">
        <f t="shared" ref="AL61" si="69">S62&amp;" "&amp;S63&amp;" "&amp;S64&amp;" "&amp;S65&amp;" "&amp;S66&amp;" "&amp;S67</f>
        <v xml:space="preserve">蔬菜 薑    </v>
      </c>
      <c r="AM61" s="114" t="str">
        <f t="shared" ref="AM61" si="70">V61</f>
        <v>素丸湯</v>
      </c>
      <c r="AN61" s="114" t="str">
        <f t="shared" ref="AN61" si="71">V62&amp;" "&amp;V63&amp;" "&amp;V64&amp;" "&amp;V65&amp;" "&amp;V66&amp;" "&amp;V67</f>
        <v xml:space="preserve">素丸 白蘿蔔 薑   </v>
      </c>
      <c r="AO61" s="114" t="str">
        <f>Y61</f>
        <v>點心</v>
      </c>
      <c r="AP61" s="114">
        <f>Z61</f>
        <v>0</v>
      </c>
      <c r="AQ61" s="115">
        <f>C61</f>
        <v>5</v>
      </c>
      <c r="AR61" s="115">
        <f>H61</f>
        <v>2.6</v>
      </c>
      <c r="AS61" s="115">
        <f>E61</f>
        <v>1.6</v>
      </c>
      <c r="AT61" s="115">
        <f>D61</f>
        <v>2.1</v>
      </c>
      <c r="AU61" s="115">
        <f>F61</f>
        <v>0</v>
      </c>
      <c r="AV61" s="115">
        <f>G61</f>
        <v>0</v>
      </c>
      <c r="AW61" s="115">
        <f>I61</f>
        <v>678.3</v>
      </c>
    </row>
    <row r="62" spans="1:49" s="80" customFormat="1" ht="15" customHeight="1">
      <c r="A62" s="92"/>
      <c r="B62" s="181"/>
      <c r="C62" s="182"/>
      <c r="D62" s="183"/>
      <c r="E62" s="183"/>
      <c r="F62" s="184"/>
      <c r="G62" s="184"/>
      <c r="H62" s="183"/>
      <c r="I62" s="185"/>
      <c r="J62" s="233" t="s">
        <v>116</v>
      </c>
      <c r="K62" s="202">
        <v>10</v>
      </c>
      <c r="L62" s="54" t="str">
        <f t="shared" ref="L62:L63" si="72">IF(K62,"公斤","")</f>
        <v>公斤</v>
      </c>
      <c r="M62" s="202" t="s">
        <v>138</v>
      </c>
      <c r="N62" s="202">
        <v>2</v>
      </c>
      <c r="O62" s="54" t="str">
        <f t="shared" ref="O62" si="73">IF(N62,"公斤","")</f>
        <v>公斤</v>
      </c>
      <c r="P62" s="202" t="s">
        <v>126</v>
      </c>
      <c r="Q62" s="202">
        <v>3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202" t="s">
        <v>371</v>
      </c>
      <c r="W62" s="202">
        <v>2</v>
      </c>
      <c r="X62" s="54" t="str">
        <f t="shared" ref="X62" si="76">IF(W62,"公斤","")</f>
        <v>公斤</v>
      </c>
      <c r="Y62" s="70" t="s">
        <v>111</v>
      </c>
      <c r="Z62" s="164"/>
      <c r="AA62" s="247"/>
      <c r="AB62" s="138"/>
      <c r="AC62" s="117"/>
      <c r="AD62" s="114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74"/>
      <c r="AR62" s="74"/>
      <c r="AS62" s="74"/>
      <c r="AT62" s="74"/>
      <c r="AU62" s="74"/>
      <c r="AV62" s="74"/>
      <c r="AW62" s="74"/>
    </row>
    <row r="63" spans="1:49" s="80" customFormat="1" ht="15" customHeight="1">
      <c r="A63" s="92"/>
      <c r="B63" s="181"/>
      <c r="C63" s="186"/>
      <c r="D63" s="187"/>
      <c r="E63" s="187"/>
      <c r="F63" s="188"/>
      <c r="G63" s="188"/>
      <c r="H63" s="187"/>
      <c r="I63" s="189"/>
      <c r="J63" s="233"/>
      <c r="K63" s="202"/>
      <c r="L63" s="54" t="str">
        <f t="shared" si="72"/>
        <v/>
      </c>
      <c r="M63" s="202" t="s">
        <v>235</v>
      </c>
      <c r="N63" s="202">
        <v>2</v>
      </c>
      <c r="O63" s="54" t="str">
        <f t="shared" si="10"/>
        <v>公斤</v>
      </c>
      <c r="P63" s="202" t="s">
        <v>1</v>
      </c>
      <c r="Q63" s="202">
        <v>3.5</v>
      </c>
      <c r="R63" s="54" t="str">
        <f t="shared" si="11"/>
        <v>公斤</v>
      </c>
      <c r="S63" s="50" t="s">
        <v>17</v>
      </c>
      <c r="T63" s="50">
        <v>0.05</v>
      </c>
      <c r="U63" s="54" t="str">
        <f t="shared" si="12"/>
        <v>公斤</v>
      </c>
      <c r="V63" s="202" t="s">
        <v>124</v>
      </c>
      <c r="W63" s="202">
        <v>2</v>
      </c>
      <c r="X63" s="54" t="str">
        <f t="shared" si="13"/>
        <v>公斤</v>
      </c>
      <c r="Y63" s="70"/>
      <c r="Z63" s="164"/>
      <c r="AA63" s="247"/>
      <c r="AB63" s="138"/>
      <c r="AC63" s="117"/>
      <c r="AD63" s="114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74"/>
      <c r="AR63" s="74"/>
      <c r="AS63" s="74"/>
      <c r="AT63" s="74"/>
      <c r="AU63" s="74"/>
      <c r="AV63" s="74"/>
      <c r="AW63" s="74"/>
    </row>
    <row r="64" spans="1:49" s="80" customFormat="1" ht="15" customHeight="1">
      <c r="A64" s="92"/>
      <c r="B64" s="181"/>
      <c r="C64" s="182"/>
      <c r="D64" s="183"/>
      <c r="E64" s="183"/>
      <c r="F64" s="183"/>
      <c r="G64" s="183"/>
      <c r="H64" s="183"/>
      <c r="I64" s="185"/>
      <c r="J64" s="233"/>
      <c r="K64" s="202"/>
      <c r="L64" s="54" t="str">
        <f t="shared" si="9"/>
        <v/>
      </c>
      <c r="M64" s="202" t="s">
        <v>123</v>
      </c>
      <c r="N64" s="175">
        <v>1</v>
      </c>
      <c r="O64" s="54" t="str">
        <f t="shared" si="10"/>
        <v>公斤</v>
      </c>
      <c r="P64" s="202" t="s">
        <v>131</v>
      </c>
      <c r="Q64" s="202">
        <v>0.05</v>
      </c>
      <c r="R64" s="54" t="str">
        <f t="shared" si="11"/>
        <v>公斤</v>
      </c>
      <c r="S64" s="50"/>
      <c r="T64" s="50"/>
      <c r="U64" s="54" t="str">
        <f t="shared" si="12"/>
        <v/>
      </c>
      <c r="V64" s="202" t="s">
        <v>131</v>
      </c>
      <c r="W64" s="202">
        <v>0.1</v>
      </c>
      <c r="X64" s="54" t="str">
        <f t="shared" si="13"/>
        <v>公斤</v>
      </c>
      <c r="Y64" s="70"/>
      <c r="Z64" s="164"/>
      <c r="AA64" s="247"/>
      <c r="AB64" s="138"/>
      <c r="AC64" s="117"/>
      <c r="AD64" s="114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74"/>
      <c r="AR64" s="74"/>
      <c r="AS64" s="74"/>
      <c r="AT64" s="74"/>
      <c r="AU64" s="74"/>
      <c r="AV64" s="74"/>
      <c r="AW64" s="74"/>
    </row>
    <row r="65" spans="1:49" s="80" customFormat="1" ht="15" customHeight="1">
      <c r="A65" s="92"/>
      <c r="B65" s="181"/>
      <c r="C65" s="182"/>
      <c r="D65" s="183"/>
      <c r="E65" s="183"/>
      <c r="F65" s="183"/>
      <c r="G65" s="183"/>
      <c r="H65" s="183"/>
      <c r="I65" s="185"/>
      <c r="J65" s="233"/>
      <c r="K65" s="202"/>
      <c r="L65" s="54" t="str">
        <f t="shared" si="9"/>
        <v/>
      </c>
      <c r="M65" s="202" t="s">
        <v>195</v>
      </c>
      <c r="N65" s="239">
        <v>0.1</v>
      </c>
      <c r="O65" s="54" t="str">
        <f t="shared" si="10"/>
        <v>公斤</v>
      </c>
      <c r="P65" s="202"/>
      <c r="Q65" s="202"/>
      <c r="R65" s="54" t="str">
        <f t="shared" si="11"/>
        <v/>
      </c>
      <c r="S65" s="50"/>
      <c r="T65" s="50"/>
      <c r="U65" s="54" t="str">
        <f t="shared" si="12"/>
        <v/>
      </c>
      <c r="V65" s="202"/>
      <c r="W65" s="202"/>
      <c r="X65" s="54" t="str">
        <f t="shared" si="13"/>
        <v/>
      </c>
      <c r="Y65" s="70"/>
      <c r="Z65" s="164"/>
      <c r="AA65" s="247"/>
      <c r="AB65" s="138"/>
      <c r="AC65" s="117"/>
      <c r="AD65" s="114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74"/>
      <c r="AR65" s="74"/>
      <c r="AS65" s="74"/>
      <c r="AT65" s="74"/>
      <c r="AU65" s="74"/>
      <c r="AV65" s="74"/>
      <c r="AW65" s="74"/>
    </row>
    <row r="66" spans="1:49" s="80" customFormat="1" ht="15" customHeight="1">
      <c r="A66" s="92"/>
      <c r="B66" s="181"/>
      <c r="C66" s="182"/>
      <c r="D66" s="183"/>
      <c r="E66" s="183"/>
      <c r="F66" s="183"/>
      <c r="G66" s="183"/>
      <c r="H66" s="183"/>
      <c r="I66" s="185"/>
      <c r="J66" s="233"/>
      <c r="K66" s="202"/>
      <c r="L66" s="54" t="str">
        <f t="shared" si="9"/>
        <v/>
      </c>
      <c r="M66" s="202"/>
      <c r="N66" s="202"/>
      <c r="O66" s="54" t="str">
        <f t="shared" si="10"/>
        <v/>
      </c>
      <c r="P66" s="202"/>
      <c r="Q66" s="202"/>
      <c r="R66" s="54" t="str">
        <f t="shared" si="11"/>
        <v/>
      </c>
      <c r="S66" s="50"/>
      <c r="T66" s="50"/>
      <c r="U66" s="54" t="str">
        <f t="shared" si="12"/>
        <v/>
      </c>
      <c r="V66" s="202"/>
      <c r="W66" s="202"/>
      <c r="X66" s="54" t="str">
        <f t="shared" si="13"/>
        <v/>
      </c>
      <c r="Y66" s="70"/>
      <c r="Z66" s="164"/>
      <c r="AA66" s="247"/>
      <c r="AB66" s="138"/>
      <c r="AC66" s="117"/>
      <c r="AD66" s="114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74"/>
      <c r="AR66" s="74"/>
      <c r="AS66" s="74"/>
      <c r="AT66" s="74"/>
      <c r="AU66" s="74"/>
      <c r="AV66" s="74"/>
      <c r="AW66" s="74"/>
    </row>
    <row r="67" spans="1:49" s="80" customFormat="1" ht="15" customHeight="1" thickBot="1">
      <c r="A67" s="93"/>
      <c r="B67" s="190"/>
      <c r="C67" s="191"/>
      <c r="D67" s="192"/>
      <c r="E67" s="192"/>
      <c r="F67" s="192"/>
      <c r="G67" s="192"/>
      <c r="H67" s="192"/>
      <c r="I67" s="193"/>
      <c r="J67" s="234"/>
      <c r="K67" s="235"/>
      <c r="L67" s="54" t="str">
        <f t="shared" si="9"/>
        <v/>
      </c>
      <c r="M67" s="235"/>
      <c r="N67" s="235"/>
      <c r="O67" s="54" t="str">
        <f t="shared" si="10"/>
        <v/>
      </c>
      <c r="P67" s="235"/>
      <c r="Q67" s="235"/>
      <c r="R67" s="54" t="str">
        <f t="shared" si="11"/>
        <v/>
      </c>
      <c r="S67" s="51"/>
      <c r="T67" s="51"/>
      <c r="U67" s="54" t="str">
        <f t="shared" si="12"/>
        <v/>
      </c>
      <c r="V67" s="235"/>
      <c r="W67" s="235"/>
      <c r="X67" s="54" t="str">
        <f t="shared" si="13"/>
        <v/>
      </c>
      <c r="Y67" s="90"/>
      <c r="Z67" s="244"/>
      <c r="AA67" s="247"/>
      <c r="AB67" s="139"/>
      <c r="AC67" s="117"/>
      <c r="AD67" s="114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74"/>
      <c r="AR67" s="74"/>
      <c r="AS67" s="74"/>
      <c r="AT67" s="74"/>
      <c r="AU67" s="74"/>
      <c r="AV67" s="74"/>
      <c r="AW67" s="74"/>
    </row>
    <row r="68" spans="1:49" s="80" customFormat="1" ht="15" customHeight="1">
      <c r="A68" s="92" t="s">
        <v>318</v>
      </c>
      <c r="B68" s="176" t="s">
        <v>107</v>
      </c>
      <c r="C68" s="177">
        <v>5.2</v>
      </c>
      <c r="D68" s="178">
        <v>2</v>
      </c>
      <c r="E68" s="178">
        <v>2</v>
      </c>
      <c r="F68" s="179">
        <v>0</v>
      </c>
      <c r="G68" s="179">
        <v>0</v>
      </c>
      <c r="H68" s="178">
        <v>2</v>
      </c>
      <c r="I68" s="180">
        <v>652.4</v>
      </c>
      <c r="J68" s="232" t="s">
        <v>154</v>
      </c>
      <c r="K68" s="194"/>
      <c r="L68" s="112"/>
      <c r="M68" s="238" t="s">
        <v>343</v>
      </c>
      <c r="N68" s="194"/>
      <c r="O68" s="112"/>
      <c r="P68" s="238" t="s">
        <v>243</v>
      </c>
      <c r="Q68" s="194"/>
      <c r="R68" s="112"/>
      <c r="S68" s="300" t="s">
        <v>16</v>
      </c>
      <c r="T68" s="301"/>
      <c r="U68" s="112"/>
      <c r="V68" s="238" t="s">
        <v>378</v>
      </c>
      <c r="W68" s="194"/>
      <c r="X68" s="112"/>
      <c r="Y68" s="107" t="s">
        <v>111</v>
      </c>
      <c r="Z68" s="242"/>
      <c r="AA68" s="247"/>
      <c r="AB68" s="134" t="str">
        <f>A68</f>
        <v>H2</v>
      </c>
      <c r="AC68" s="114" t="str">
        <f>J68</f>
        <v>糙米飯</v>
      </c>
      <c r="AD68" s="114" t="str">
        <f>J69&amp;" "&amp;J70&amp;" "&amp;J71&amp;" "&amp;J72&amp;" "&amp;J73&amp;" "&amp;J74</f>
        <v xml:space="preserve">米 糙米    </v>
      </c>
      <c r="AE68" s="114" t="str">
        <f>M68</f>
        <v>椰奶咖哩豆包</v>
      </c>
      <c r="AF68" s="114" t="str">
        <f>M69&amp;" "&amp;M70&amp;" "&amp;M71&amp;" "&amp;M72&amp;" "&amp;M73&amp;" "&amp;M74</f>
        <v>豆包 馬鈴薯 芹菜 紅蘿蔔 咖哩粉 椰奶</v>
      </c>
      <c r="AG68" s="114" t="str">
        <f>P68</f>
        <v>西滷菜</v>
      </c>
      <c r="AH68" s="114" t="str">
        <f>P69&amp;" "&amp;P70&amp;" "&amp;P71&amp;" "&amp;P72&amp;" "&amp;P73&amp;" "&amp;P74</f>
        <v xml:space="preserve">金針菇 結球白菜 乾香菇 胡蘿蔔 薑 </v>
      </c>
      <c r="AI68" s="114" t="e">
        <f>#REF!</f>
        <v>#REF!</v>
      </c>
      <c r="AJ68" s="114" t="e">
        <f>#REF!&amp;" "&amp;#REF!&amp;" "&amp;#REF!&amp;" "&amp;#REF!&amp;" "&amp;#REF!&amp;" "&amp;#REF!</f>
        <v>#REF!</v>
      </c>
      <c r="AK68" s="114" t="str">
        <f t="shared" ref="AK68" si="77">S68</f>
        <v>時蔬</v>
      </c>
      <c r="AL68" s="114" t="str">
        <f t="shared" ref="AL68" si="78">S69&amp;" "&amp;S70&amp;" "&amp;S71&amp;" "&amp;S72&amp;" "&amp;S73&amp;" "&amp;S74</f>
        <v xml:space="preserve">蔬菜 薑    </v>
      </c>
      <c r="AM68" s="114" t="str">
        <f t="shared" ref="AM68" si="79">V68</f>
        <v>野菜湯</v>
      </c>
      <c r="AN68" s="114" t="str">
        <f t="shared" ref="AN68" si="80">V69&amp;" "&amp;V70&amp;" "&amp;V71&amp;" "&amp;V72&amp;" "&amp;V73&amp;" "&amp;V74</f>
        <v xml:space="preserve">莧菜 薑 南瓜   </v>
      </c>
      <c r="AO68" s="114" t="str">
        <f>Y68</f>
        <v>點心</v>
      </c>
      <c r="AP68" s="114">
        <f>Z68</f>
        <v>0</v>
      </c>
      <c r="AQ68" s="115">
        <f>C68</f>
        <v>5.2</v>
      </c>
      <c r="AR68" s="115">
        <f>H68</f>
        <v>2</v>
      </c>
      <c r="AS68" s="115">
        <f>E68</f>
        <v>2</v>
      </c>
      <c r="AT68" s="115">
        <f>D68</f>
        <v>2</v>
      </c>
      <c r="AU68" s="115">
        <f>F68</f>
        <v>0</v>
      </c>
      <c r="AV68" s="115">
        <f>G68</f>
        <v>0</v>
      </c>
      <c r="AW68" s="115">
        <f>I68</f>
        <v>652.4</v>
      </c>
    </row>
    <row r="69" spans="1:49" s="80" customFormat="1" ht="15" customHeight="1">
      <c r="A69" s="92"/>
      <c r="B69" s="181"/>
      <c r="C69" s="182"/>
      <c r="D69" s="183"/>
      <c r="E69" s="183"/>
      <c r="F69" s="184"/>
      <c r="G69" s="184"/>
      <c r="H69" s="183"/>
      <c r="I69" s="185"/>
      <c r="J69" s="233" t="s">
        <v>116</v>
      </c>
      <c r="K69" s="202">
        <v>7</v>
      </c>
      <c r="L69" s="54" t="str">
        <f t="shared" ref="L69:L70" si="81">IF(K69,"公斤","")</f>
        <v>公斤</v>
      </c>
      <c r="M69" s="202" t="s">
        <v>234</v>
      </c>
      <c r="N69" s="202">
        <v>6</v>
      </c>
      <c r="O69" s="54" t="str">
        <f t="shared" ref="O69" si="82">IF(N69,"公斤","")</f>
        <v>公斤</v>
      </c>
      <c r="P69" s="202" t="s">
        <v>244</v>
      </c>
      <c r="Q69" s="202">
        <v>0.5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202" t="s">
        <v>379</v>
      </c>
      <c r="W69" s="202">
        <v>2.5</v>
      </c>
      <c r="X69" s="54" t="str">
        <f t="shared" ref="X69" si="85">IF(W69,"公斤","")</f>
        <v>公斤</v>
      </c>
      <c r="Y69" s="70" t="s">
        <v>111</v>
      </c>
      <c r="Z69" s="164"/>
      <c r="AA69" s="247"/>
      <c r="AB69" s="138"/>
      <c r="AC69" s="117"/>
      <c r="AD69" s="114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74"/>
      <c r="AR69" s="74"/>
      <c r="AS69" s="74"/>
      <c r="AT69" s="74"/>
      <c r="AU69" s="74"/>
      <c r="AV69" s="74"/>
      <c r="AW69" s="74"/>
    </row>
    <row r="70" spans="1:49" s="80" customFormat="1" ht="15" customHeight="1">
      <c r="A70" s="92"/>
      <c r="B70" s="181"/>
      <c r="C70" s="186"/>
      <c r="D70" s="187"/>
      <c r="E70" s="187"/>
      <c r="F70" s="188"/>
      <c r="G70" s="188"/>
      <c r="H70" s="187"/>
      <c r="I70" s="189"/>
      <c r="J70" s="233" t="s">
        <v>155</v>
      </c>
      <c r="K70" s="202">
        <v>3</v>
      </c>
      <c r="L70" s="54" t="str">
        <f t="shared" si="81"/>
        <v>公斤</v>
      </c>
      <c r="M70" s="202" t="s">
        <v>190</v>
      </c>
      <c r="N70" s="202">
        <v>3</v>
      </c>
      <c r="O70" s="54" t="str">
        <f t="shared" si="10"/>
        <v>公斤</v>
      </c>
      <c r="P70" s="202" t="s">
        <v>231</v>
      </c>
      <c r="Q70" s="202">
        <v>6.5</v>
      </c>
      <c r="R70" s="54" t="str">
        <f t="shared" si="11"/>
        <v>公斤</v>
      </c>
      <c r="S70" s="50" t="s">
        <v>17</v>
      </c>
      <c r="T70" s="50">
        <v>0.05</v>
      </c>
      <c r="U70" s="54" t="str">
        <f t="shared" si="12"/>
        <v>公斤</v>
      </c>
      <c r="V70" s="202" t="s">
        <v>131</v>
      </c>
      <c r="W70" s="202">
        <v>0.05</v>
      </c>
      <c r="X70" s="54" t="str">
        <f t="shared" si="13"/>
        <v>公斤</v>
      </c>
      <c r="Y70" s="70"/>
      <c r="Z70" s="164"/>
      <c r="AA70" s="247"/>
      <c r="AB70" s="138"/>
      <c r="AC70" s="117"/>
      <c r="AD70" s="114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74"/>
      <c r="AR70" s="74"/>
      <c r="AS70" s="74"/>
      <c r="AT70" s="74"/>
      <c r="AU70" s="74"/>
      <c r="AV70" s="74"/>
      <c r="AW70" s="74"/>
    </row>
    <row r="71" spans="1:49" s="80" customFormat="1" ht="15" customHeight="1">
      <c r="A71" s="92"/>
      <c r="B71" s="181"/>
      <c r="C71" s="182"/>
      <c r="D71" s="183"/>
      <c r="E71" s="183"/>
      <c r="F71" s="183"/>
      <c r="G71" s="183"/>
      <c r="H71" s="183"/>
      <c r="I71" s="185"/>
      <c r="J71" s="233"/>
      <c r="K71" s="202"/>
      <c r="L71" s="54" t="str">
        <f t="shared" si="9"/>
        <v/>
      </c>
      <c r="M71" s="202" t="s">
        <v>235</v>
      </c>
      <c r="N71" s="175">
        <v>2</v>
      </c>
      <c r="O71" s="54" t="str">
        <f t="shared" si="10"/>
        <v>公斤</v>
      </c>
      <c r="P71" s="202" t="s">
        <v>232</v>
      </c>
      <c r="Q71" s="202">
        <v>0.01</v>
      </c>
      <c r="R71" s="54" t="str">
        <f t="shared" si="11"/>
        <v>公斤</v>
      </c>
      <c r="S71" s="50"/>
      <c r="T71" s="50"/>
      <c r="U71" s="54" t="str">
        <f t="shared" si="12"/>
        <v/>
      </c>
      <c r="V71" s="202" t="s">
        <v>219</v>
      </c>
      <c r="W71" s="202">
        <v>1.5</v>
      </c>
      <c r="X71" s="54" t="str">
        <f t="shared" si="13"/>
        <v>公斤</v>
      </c>
      <c r="Y71" s="70"/>
      <c r="Z71" s="164"/>
      <c r="AA71" s="247"/>
      <c r="AB71" s="138"/>
      <c r="AC71" s="117"/>
      <c r="AD71" s="114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74"/>
      <c r="AR71" s="74"/>
      <c r="AS71" s="74"/>
      <c r="AT71" s="74"/>
      <c r="AU71" s="74"/>
      <c r="AV71" s="74"/>
      <c r="AW71" s="74"/>
    </row>
    <row r="72" spans="1:49" s="80" customFormat="1" ht="15" customHeight="1">
      <c r="A72" s="92"/>
      <c r="B72" s="181"/>
      <c r="C72" s="182"/>
      <c r="D72" s="183"/>
      <c r="E72" s="183"/>
      <c r="F72" s="183"/>
      <c r="G72" s="183"/>
      <c r="H72" s="183"/>
      <c r="I72" s="185"/>
      <c r="J72" s="233"/>
      <c r="K72" s="202"/>
      <c r="L72" s="54" t="str">
        <f t="shared" si="9"/>
        <v/>
      </c>
      <c r="M72" s="202" t="s">
        <v>197</v>
      </c>
      <c r="N72" s="239">
        <v>1</v>
      </c>
      <c r="O72" s="54" t="str">
        <f t="shared" si="10"/>
        <v>公斤</v>
      </c>
      <c r="P72" s="202" t="s">
        <v>123</v>
      </c>
      <c r="Q72" s="202">
        <v>0.5</v>
      </c>
      <c r="R72" s="54" t="str">
        <f t="shared" si="11"/>
        <v>公斤</v>
      </c>
      <c r="S72" s="50"/>
      <c r="T72" s="50"/>
      <c r="U72" s="54" t="str">
        <f t="shared" si="12"/>
        <v/>
      </c>
      <c r="V72" s="202"/>
      <c r="W72" s="202"/>
      <c r="X72" s="54" t="str">
        <f t="shared" si="13"/>
        <v/>
      </c>
      <c r="Y72" s="70"/>
      <c r="Z72" s="164"/>
      <c r="AA72" s="247"/>
      <c r="AB72" s="138"/>
      <c r="AC72" s="117"/>
      <c r="AD72" s="114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74"/>
      <c r="AR72" s="74"/>
      <c r="AS72" s="74"/>
      <c r="AT72" s="74"/>
      <c r="AU72" s="74"/>
      <c r="AV72" s="74"/>
      <c r="AW72" s="74"/>
    </row>
    <row r="73" spans="1:49" s="80" customFormat="1" ht="15" customHeight="1">
      <c r="A73" s="92"/>
      <c r="B73" s="181"/>
      <c r="C73" s="182"/>
      <c r="D73" s="183"/>
      <c r="E73" s="183"/>
      <c r="F73" s="183"/>
      <c r="G73" s="183"/>
      <c r="H73" s="183"/>
      <c r="I73" s="185"/>
      <c r="J73" s="233"/>
      <c r="K73" s="202"/>
      <c r="L73" s="54" t="str">
        <f t="shared" si="9"/>
        <v/>
      </c>
      <c r="M73" s="202" t="s">
        <v>198</v>
      </c>
      <c r="N73" s="202"/>
      <c r="O73" s="54" t="str">
        <f t="shared" si="10"/>
        <v/>
      </c>
      <c r="P73" s="202" t="s">
        <v>131</v>
      </c>
      <c r="Q73" s="202">
        <v>0.05</v>
      </c>
      <c r="R73" s="54" t="str">
        <f t="shared" si="11"/>
        <v>公斤</v>
      </c>
      <c r="S73" s="50"/>
      <c r="T73" s="50"/>
      <c r="U73" s="54" t="str">
        <f t="shared" si="12"/>
        <v/>
      </c>
      <c r="V73" s="202"/>
      <c r="W73" s="202"/>
      <c r="X73" s="54" t="str">
        <f t="shared" si="13"/>
        <v/>
      </c>
      <c r="Y73" s="70"/>
      <c r="Z73" s="164"/>
      <c r="AA73" s="247"/>
      <c r="AB73" s="138"/>
      <c r="AC73" s="117"/>
      <c r="AD73" s="114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74"/>
      <c r="AR73" s="74"/>
      <c r="AS73" s="74"/>
      <c r="AT73" s="74"/>
      <c r="AU73" s="74"/>
      <c r="AV73" s="74"/>
      <c r="AW73" s="74"/>
    </row>
    <row r="74" spans="1:49" s="80" customFormat="1" ht="15" customHeight="1" thickBot="1">
      <c r="A74" s="93"/>
      <c r="B74" s="190"/>
      <c r="C74" s="191"/>
      <c r="D74" s="192"/>
      <c r="E74" s="192"/>
      <c r="F74" s="192"/>
      <c r="G74" s="192"/>
      <c r="H74" s="192"/>
      <c r="I74" s="193"/>
      <c r="J74" s="234"/>
      <c r="K74" s="235"/>
      <c r="L74" s="54" t="str">
        <f t="shared" si="9"/>
        <v/>
      </c>
      <c r="M74" s="235" t="s">
        <v>344</v>
      </c>
      <c r="N74" s="235">
        <v>1</v>
      </c>
      <c r="O74" s="54" t="str">
        <f t="shared" si="10"/>
        <v>公斤</v>
      </c>
      <c r="P74" s="235"/>
      <c r="Q74" s="235"/>
      <c r="R74" s="54" t="str">
        <f t="shared" si="11"/>
        <v/>
      </c>
      <c r="S74" s="129"/>
      <c r="T74" s="129"/>
      <c r="U74" s="54" t="str">
        <f t="shared" si="12"/>
        <v/>
      </c>
      <c r="V74" s="235"/>
      <c r="W74" s="235"/>
      <c r="X74" s="54" t="str">
        <f t="shared" si="13"/>
        <v/>
      </c>
      <c r="Y74" s="90"/>
      <c r="Z74" s="244"/>
      <c r="AA74" s="247"/>
      <c r="AB74" s="139"/>
      <c r="AC74" s="117"/>
      <c r="AD74" s="114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74"/>
      <c r="AR74" s="74"/>
      <c r="AS74" s="74"/>
      <c r="AT74" s="74"/>
      <c r="AU74" s="74"/>
      <c r="AV74" s="74"/>
      <c r="AW74" s="74"/>
    </row>
    <row r="75" spans="1:49" s="80" customFormat="1" ht="15" customHeight="1">
      <c r="A75" s="92" t="s">
        <v>319</v>
      </c>
      <c r="B75" s="176" t="s">
        <v>107</v>
      </c>
      <c r="C75" s="177">
        <v>5</v>
      </c>
      <c r="D75" s="178">
        <v>1.9</v>
      </c>
      <c r="E75" s="178">
        <v>1.7</v>
      </c>
      <c r="F75" s="179">
        <v>0</v>
      </c>
      <c r="G75" s="179">
        <v>0</v>
      </c>
      <c r="H75" s="178">
        <v>2.1</v>
      </c>
      <c r="I75" s="180">
        <v>628.70000000000005</v>
      </c>
      <c r="J75" s="232" t="s">
        <v>163</v>
      </c>
      <c r="K75" s="194"/>
      <c r="L75" s="112"/>
      <c r="M75" s="238" t="s">
        <v>345</v>
      </c>
      <c r="N75" s="194"/>
      <c r="O75" s="112"/>
      <c r="P75" s="238" t="s">
        <v>245</v>
      </c>
      <c r="Q75" s="194"/>
      <c r="R75" s="112"/>
      <c r="S75" s="296" t="s">
        <v>16</v>
      </c>
      <c r="T75" s="297"/>
      <c r="U75" s="112"/>
      <c r="V75" s="238" t="s">
        <v>291</v>
      </c>
      <c r="W75" s="194"/>
      <c r="X75" s="112"/>
      <c r="Y75" s="107" t="s">
        <v>111</v>
      </c>
      <c r="Z75" s="242"/>
      <c r="AA75" s="247"/>
      <c r="AB75" s="134" t="str">
        <f>A75</f>
        <v>H3</v>
      </c>
      <c r="AC75" s="114" t="str">
        <f>J75</f>
        <v>拌麵特餐</v>
      </c>
      <c r="AD75" s="114" t="str">
        <f>J76&amp;" "&amp;J77&amp;" "&amp;J78&amp;" "&amp;J79&amp;" "&amp;J80&amp;" "&amp;J81</f>
        <v xml:space="preserve">麵條     </v>
      </c>
      <c r="AE75" s="114" t="str">
        <f>M75</f>
        <v>冬瓜絞若</v>
      </c>
      <c r="AF75" s="114" t="str">
        <f>M76&amp;" "&amp;M77&amp;" "&amp;M78&amp;" "&amp;M79&amp;" "&amp;M80&amp;" "&amp;M81</f>
        <v xml:space="preserve">素肉 冬瓜 甜麵醬   </v>
      </c>
      <c r="AG75" s="114" t="str">
        <f>P75</f>
        <v>拌麵配料</v>
      </c>
      <c r="AH75" s="114" t="str">
        <f>P76&amp;" "&amp;P77&amp;" "&amp;P78&amp;" "&amp;P79&amp;" "&amp;P80&amp;" "&amp;P81</f>
        <v>高麗菜 芹菜 胡蘿蔔 乾木耳 薑 冷凍毛豆仁</v>
      </c>
      <c r="AI75" s="114" t="e">
        <f>#REF!</f>
        <v>#REF!</v>
      </c>
      <c r="AJ75" s="114" t="e">
        <f>#REF!&amp;" "&amp;#REF!&amp;" "&amp;#REF!&amp;" "&amp;#REF!&amp;" "&amp;#REF!&amp;" "&amp;#REF!</f>
        <v>#REF!</v>
      </c>
      <c r="AK75" s="114" t="str">
        <f t="shared" ref="AK75" si="86">S75</f>
        <v>時蔬</v>
      </c>
      <c r="AL75" s="114" t="str">
        <f t="shared" ref="AL75" si="87">S76&amp;" "&amp;S77&amp;" "&amp;S78&amp;" "&amp;S79&amp;" "&amp;S80&amp;" "&amp;S81</f>
        <v xml:space="preserve">蔬菜 薑    </v>
      </c>
      <c r="AM75" s="114" t="str">
        <f t="shared" ref="AM75" si="88">V75</f>
        <v>時蔬凍腐湯</v>
      </c>
      <c r="AN75" s="114" t="str">
        <f t="shared" ref="AN75" si="89">V76&amp;" "&amp;V77&amp;" "&amp;V78&amp;" "&amp;V79&amp;" "&amp;V80&amp;" "&amp;V81</f>
        <v xml:space="preserve">時蔬 凍豆腐 薑   </v>
      </c>
      <c r="AO75" s="114" t="str">
        <f>Y75</f>
        <v>點心</v>
      </c>
      <c r="AP75" s="114">
        <f>Z75</f>
        <v>0</v>
      </c>
      <c r="AQ75" s="115">
        <f>C75</f>
        <v>5</v>
      </c>
      <c r="AR75" s="115">
        <f>H75</f>
        <v>2.1</v>
      </c>
      <c r="AS75" s="115">
        <f>E75</f>
        <v>1.7</v>
      </c>
      <c r="AT75" s="115">
        <f>D75</f>
        <v>1.9</v>
      </c>
      <c r="AU75" s="115">
        <f>F75</f>
        <v>0</v>
      </c>
      <c r="AV75" s="115">
        <f>G75</f>
        <v>0</v>
      </c>
      <c r="AW75" s="115">
        <f>I75</f>
        <v>628.70000000000005</v>
      </c>
    </row>
    <row r="76" spans="1:49" s="80" customFormat="1" ht="15" customHeight="1">
      <c r="A76" s="92"/>
      <c r="B76" s="181"/>
      <c r="C76" s="182"/>
      <c r="D76" s="183"/>
      <c r="E76" s="183"/>
      <c r="F76" s="184"/>
      <c r="G76" s="184"/>
      <c r="H76" s="183"/>
      <c r="I76" s="185"/>
      <c r="J76" s="233" t="s">
        <v>164</v>
      </c>
      <c r="K76" s="202">
        <v>15</v>
      </c>
      <c r="L76" s="54" t="str">
        <f t="shared" ref="L76:L137" si="90">IF(K76,"公斤","")</f>
        <v>公斤</v>
      </c>
      <c r="M76" s="202" t="s">
        <v>138</v>
      </c>
      <c r="N76" s="202">
        <v>1.8</v>
      </c>
      <c r="O76" s="54" t="str">
        <f t="shared" ref="O76:O137" si="91">IF(N76,"公斤","")</f>
        <v>公斤</v>
      </c>
      <c r="P76" s="202" t="s">
        <v>361</v>
      </c>
      <c r="Q76" s="202">
        <v>2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202" t="s">
        <v>1</v>
      </c>
      <c r="W76" s="202">
        <v>2</v>
      </c>
      <c r="X76" s="54" t="str">
        <f t="shared" ref="X76:X137" si="94">IF(W76,"公斤","")</f>
        <v>公斤</v>
      </c>
      <c r="Y76" s="70" t="s">
        <v>111</v>
      </c>
      <c r="Z76" s="164"/>
      <c r="AA76" s="247"/>
      <c r="AB76" s="138"/>
      <c r="AC76" s="117"/>
      <c r="AD76" s="114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74"/>
      <c r="AR76" s="74"/>
      <c r="AS76" s="74"/>
      <c r="AT76" s="74"/>
      <c r="AU76" s="74"/>
      <c r="AV76" s="74"/>
      <c r="AW76" s="74"/>
    </row>
    <row r="77" spans="1:49" s="80" customFormat="1" ht="15" customHeight="1">
      <c r="A77" s="92"/>
      <c r="B77" s="181"/>
      <c r="C77" s="186"/>
      <c r="D77" s="187"/>
      <c r="E77" s="187"/>
      <c r="F77" s="188"/>
      <c r="G77" s="188"/>
      <c r="H77" s="187"/>
      <c r="I77" s="189"/>
      <c r="J77" s="233"/>
      <c r="K77" s="202"/>
      <c r="L77" s="54" t="str">
        <f t="shared" si="90"/>
        <v/>
      </c>
      <c r="M77" s="202" t="s">
        <v>201</v>
      </c>
      <c r="N77" s="202">
        <v>3</v>
      </c>
      <c r="O77" s="54" t="str">
        <f t="shared" si="91"/>
        <v>公斤</v>
      </c>
      <c r="P77" s="202" t="s">
        <v>235</v>
      </c>
      <c r="Q77" s="202">
        <v>2</v>
      </c>
      <c r="R77" s="54" t="str">
        <f t="shared" si="92"/>
        <v>公斤</v>
      </c>
      <c r="S77" s="50" t="s">
        <v>17</v>
      </c>
      <c r="T77" s="50">
        <v>0.05</v>
      </c>
      <c r="U77" s="54" t="str">
        <f t="shared" si="93"/>
        <v>公斤</v>
      </c>
      <c r="V77" s="202" t="s">
        <v>153</v>
      </c>
      <c r="W77" s="202">
        <v>2</v>
      </c>
      <c r="X77" s="54" t="str">
        <f t="shared" si="94"/>
        <v>公斤</v>
      </c>
      <c r="Y77" s="70"/>
      <c r="Z77" s="164"/>
      <c r="AA77" s="247"/>
      <c r="AB77" s="138"/>
      <c r="AC77" s="117"/>
      <c r="AD77" s="114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74"/>
      <c r="AR77" s="74"/>
      <c r="AS77" s="74"/>
      <c r="AT77" s="74"/>
      <c r="AU77" s="74"/>
      <c r="AV77" s="74"/>
      <c r="AW77" s="74"/>
    </row>
    <row r="78" spans="1:49" s="80" customFormat="1" ht="15" customHeight="1">
      <c r="A78" s="92"/>
      <c r="B78" s="181"/>
      <c r="C78" s="182"/>
      <c r="D78" s="183"/>
      <c r="E78" s="183"/>
      <c r="F78" s="183"/>
      <c r="G78" s="183"/>
      <c r="H78" s="183"/>
      <c r="I78" s="185"/>
      <c r="J78" s="233"/>
      <c r="K78" s="202"/>
      <c r="L78" s="54" t="str">
        <f t="shared" si="90"/>
        <v/>
      </c>
      <c r="M78" s="202" t="s">
        <v>202</v>
      </c>
      <c r="N78" s="175"/>
      <c r="O78" s="54" t="str">
        <f t="shared" si="91"/>
        <v/>
      </c>
      <c r="P78" s="202" t="s">
        <v>123</v>
      </c>
      <c r="Q78" s="202">
        <v>0.5</v>
      </c>
      <c r="R78" s="54" t="str">
        <f t="shared" si="92"/>
        <v>公斤</v>
      </c>
      <c r="S78" s="50"/>
      <c r="T78" s="50"/>
      <c r="U78" s="54" t="str">
        <f t="shared" si="93"/>
        <v/>
      </c>
      <c r="V78" s="202" t="s">
        <v>131</v>
      </c>
      <c r="W78" s="202">
        <v>0.1</v>
      </c>
      <c r="X78" s="54" t="str">
        <f t="shared" si="94"/>
        <v>公斤</v>
      </c>
      <c r="Y78" s="70"/>
      <c r="Z78" s="164"/>
      <c r="AA78" s="247"/>
      <c r="AB78" s="138"/>
      <c r="AC78" s="117"/>
      <c r="AD78" s="114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74"/>
      <c r="AR78" s="74"/>
      <c r="AS78" s="74"/>
      <c r="AT78" s="74"/>
      <c r="AU78" s="74"/>
      <c r="AV78" s="74"/>
      <c r="AW78" s="74"/>
    </row>
    <row r="79" spans="1:49" s="80" customFormat="1" ht="15" customHeight="1">
      <c r="A79" s="92"/>
      <c r="B79" s="181"/>
      <c r="C79" s="182"/>
      <c r="D79" s="183"/>
      <c r="E79" s="183"/>
      <c r="F79" s="183"/>
      <c r="G79" s="183"/>
      <c r="H79" s="183"/>
      <c r="I79" s="185"/>
      <c r="J79" s="233"/>
      <c r="K79" s="202"/>
      <c r="L79" s="54" t="str">
        <f t="shared" si="90"/>
        <v/>
      </c>
      <c r="M79" s="202"/>
      <c r="N79" s="239"/>
      <c r="O79" s="54" t="str">
        <f t="shared" si="91"/>
        <v/>
      </c>
      <c r="P79" s="202" t="s">
        <v>128</v>
      </c>
      <c r="Q79" s="202">
        <v>0.1</v>
      </c>
      <c r="R79" s="54" t="str">
        <f t="shared" si="92"/>
        <v>公斤</v>
      </c>
      <c r="S79" s="50"/>
      <c r="T79" s="50"/>
      <c r="U79" s="54" t="str">
        <f t="shared" si="93"/>
        <v/>
      </c>
      <c r="V79" s="202"/>
      <c r="W79" s="202"/>
      <c r="X79" s="54" t="str">
        <f t="shared" si="94"/>
        <v/>
      </c>
      <c r="Y79" s="70"/>
      <c r="Z79" s="164"/>
      <c r="AA79" s="247"/>
      <c r="AB79" s="138"/>
      <c r="AC79" s="117"/>
      <c r="AD79" s="114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74"/>
      <c r="AR79" s="74"/>
      <c r="AS79" s="74"/>
      <c r="AT79" s="74"/>
      <c r="AU79" s="74"/>
      <c r="AV79" s="74"/>
      <c r="AW79" s="74"/>
    </row>
    <row r="80" spans="1:49" s="80" customFormat="1" ht="15" customHeight="1">
      <c r="A80" s="92"/>
      <c r="B80" s="181"/>
      <c r="C80" s="182"/>
      <c r="D80" s="183"/>
      <c r="E80" s="183"/>
      <c r="F80" s="183"/>
      <c r="G80" s="183"/>
      <c r="H80" s="183"/>
      <c r="I80" s="185"/>
      <c r="J80" s="233"/>
      <c r="K80" s="202"/>
      <c r="L80" s="54" t="str">
        <f t="shared" si="90"/>
        <v/>
      </c>
      <c r="M80" s="202"/>
      <c r="N80" s="202"/>
      <c r="O80" s="54" t="str">
        <f t="shared" si="91"/>
        <v/>
      </c>
      <c r="P80" s="202" t="s">
        <v>131</v>
      </c>
      <c r="Q80" s="202">
        <v>0.05</v>
      </c>
      <c r="R80" s="54" t="str">
        <f t="shared" si="92"/>
        <v>公斤</v>
      </c>
      <c r="S80" s="50"/>
      <c r="T80" s="50"/>
      <c r="U80" s="54" t="str">
        <f t="shared" si="93"/>
        <v/>
      </c>
      <c r="V80" s="202"/>
      <c r="W80" s="202"/>
      <c r="X80" s="54" t="str">
        <f t="shared" si="94"/>
        <v/>
      </c>
      <c r="Y80" s="70"/>
      <c r="Z80" s="164"/>
      <c r="AA80" s="247"/>
      <c r="AB80" s="138"/>
      <c r="AC80" s="117"/>
      <c r="AD80" s="114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74"/>
      <c r="AR80" s="74"/>
      <c r="AS80" s="74"/>
      <c r="AT80" s="74"/>
      <c r="AU80" s="74"/>
      <c r="AV80" s="74"/>
      <c r="AW80" s="74"/>
    </row>
    <row r="81" spans="1:49" s="80" customFormat="1" ht="15" customHeight="1" thickBot="1">
      <c r="A81" s="93"/>
      <c r="B81" s="190"/>
      <c r="C81" s="191"/>
      <c r="D81" s="192"/>
      <c r="E81" s="192"/>
      <c r="F81" s="192"/>
      <c r="G81" s="192"/>
      <c r="H81" s="192"/>
      <c r="I81" s="193"/>
      <c r="J81" s="234"/>
      <c r="K81" s="235"/>
      <c r="L81" s="54" t="str">
        <f t="shared" si="90"/>
        <v/>
      </c>
      <c r="M81" s="235"/>
      <c r="N81" s="235"/>
      <c r="O81" s="54" t="str">
        <f t="shared" si="91"/>
        <v/>
      </c>
      <c r="P81" s="235" t="s">
        <v>362</v>
      </c>
      <c r="Q81" s="235">
        <v>1.5</v>
      </c>
      <c r="R81" s="54" t="str">
        <f t="shared" si="92"/>
        <v>公斤</v>
      </c>
      <c r="S81" s="51"/>
      <c r="T81" s="51"/>
      <c r="U81" s="54" t="str">
        <f t="shared" si="93"/>
        <v/>
      </c>
      <c r="V81" s="235"/>
      <c r="W81" s="235"/>
      <c r="X81" s="54" t="str">
        <f t="shared" si="94"/>
        <v/>
      </c>
      <c r="Y81" s="90"/>
      <c r="Z81" s="244"/>
      <c r="AA81" s="247"/>
      <c r="AB81" s="139"/>
      <c r="AC81" s="117"/>
      <c r="AD81" s="114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74"/>
      <c r="AR81" s="74"/>
      <c r="AS81" s="74"/>
      <c r="AT81" s="74"/>
      <c r="AU81" s="74"/>
      <c r="AV81" s="74"/>
      <c r="AW81" s="74"/>
    </row>
    <row r="82" spans="1:49" s="80" customFormat="1" ht="15" customHeight="1">
      <c r="A82" s="92" t="s">
        <v>320</v>
      </c>
      <c r="B82" s="176" t="s">
        <v>107</v>
      </c>
      <c r="C82" s="177">
        <v>5</v>
      </c>
      <c r="D82" s="178">
        <v>2.1</v>
      </c>
      <c r="E82" s="178">
        <v>1.6</v>
      </c>
      <c r="F82" s="179">
        <v>0</v>
      </c>
      <c r="G82" s="179">
        <v>0</v>
      </c>
      <c r="H82" s="178">
        <v>2.6</v>
      </c>
      <c r="I82" s="180">
        <v>683</v>
      </c>
      <c r="J82" s="232" t="s">
        <v>154</v>
      </c>
      <c r="K82" s="194"/>
      <c r="L82" s="112"/>
      <c r="M82" s="238" t="s">
        <v>346</v>
      </c>
      <c r="N82" s="194"/>
      <c r="O82" s="112"/>
      <c r="P82" s="238" t="s">
        <v>147</v>
      </c>
      <c r="Q82" s="194"/>
      <c r="R82" s="112"/>
      <c r="S82" s="300" t="s">
        <v>16</v>
      </c>
      <c r="T82" s="301"/>
      <c r="U82" s="112"/>
      <c r="V82" s="238" t="s">
        <v>135</v>
      </c>
      <c r="W82" s="194"/>
      <c r="X82" s="112"/>
      <c r="Y82" s="107" t="s">
        <v>111</v>
      </c>
      <c r="Z82" s="242"/>
      <c r="AA82" s="247"/>
      <c r="AB82" s="134" t="str">
        <f>A82</f>
        <v>H4</v>
      </c>
      <c r="AC82" s="114" t="str">
        <f>J82</f>
        <v>糙米飯</v>
      </c>
      <c r="AD82" s="114" t="str">
        <f>J83&amp;" "&amp;J84&amp;" "&amp;J85&amp;" "&amp;J86&amp;" "&amp;J87&amp;" "&amp;J88</f>
        <v xml:space="preserve">米 糙米    </v>
      </c>
      <c r="AE82" s="114" t="str">
        <f>M82</f>
        <v>沙茶豆干</v>
      </c>
      <c r="AF82" s="114" t="str">
        <f>M83&amp;" "&amp;M84&amp;" "&amp;M85&amp;" "&amp;M86&amp;" "&amp;M87&amp;" "&amp;M88</f>
        <v xml:space="preserve">豆干 豆薯 胡蘿蔔 沙茶醬  </v>
      </c>
      <c r="AG82" s="114" t="str">
        <f>P82</f>
        <v>紅仁炒蛋</v>
      </c>
      <c r="AH82" s="114" t="str">
        <f>P83&amp;" "&amp;P84&amp;" "&amp;P85&amp;" "&amp;P86&amp;" "&amp;P87&amp;" "&amp;P88</f>
        <v xml:space="preserve">雞蛋 胡蘿蔔 薑   </v>
      </c>
      <c r="AI82" s="114" t="e">
        <f>#REF!</f>
        <v>#REF!</v>
      </c>
      <c r="AJ82" s="114" t="e">
        <f>#REF!&amp;" "&amp;#REF!&amp;" "&amp;#REF!&amp;" "&amp;#REF!&amp;" "&amp;#REF!&amp;" "&amp;#REF!</f>
        <v>#REF!</v>
      </c>
      <c r="AK82" s="114" t="str">
        <f t="shared" ref="AK82" si="95">S82</f>
        <v>時蔬</v>
      </c>
      <c r="AL82" s="114" t="str">
        <f t="shared" ref="AL82" si="96">S83&amp;" "&amp;S84&amp;" "&amp;S85&amp;" "&amp;S86&amp;" "&amp;S87&amp;" "&amp;S88</f>
        <v xml:space="preserve">蔬菜 薑    </v>
      </c>
      <c r="AM82" s="114" t="str">
        <f t="shared" ref="AM82" si="97">V82</f>
        <v>仙草甜湯</v>
      </c>
      <c r="AN82" s="114" t="str">
        <f t="shared" ref="AN82" si="98">V83&amp;" "&amp;V84&amp;" "&amp;V85&amp;" "&amp;V86&amp;" "&amp;V87&amp;" "&amp;V88</f>
        <v xml:space="preserve">仙草凍 紅砂糖    </v>
      </c>
      <c r="AO82" s="114" t="str">
        <f>Y82</f>
        <v>點心</v>
      </c>
      <c r="AP82" s="114">
        <f>Z82</f>
        <v>0</v>
      </c>
      <c r="AQ82" s="115">
        <f>C82</f>
        <v>5</v>
      </c>
      <c r="AR82" s="115">
        <f>H82</f>
        <v>2.6</v>
      </c>
      <c r="AS82" s="115">
        <f>E82</f>
        <v>1.6</v>
      </c>
      <c r="AT82" s="115">
        <f>D82</f>
        <v>2.1</v>
      </c>
      <c r="AU82" s="115">
        <f>F82</f>
        <v>0</v>
      </c>
      <c r="AV82" s="115">
        <f>G82</f>
        <v>0</v>
      </c>
      <c r="AW82" s="115">
        <f>I82</f>
        <v>683</v>
      </c>
    </row>
    <row r="83" spans="1:49" s="80" customFormat="1" ht="15" customHeight="1">
      <c r="A83" s="92"/>
      <c r="B83" s="181"/>
      <c r="C83" s="182"/>
      <c r="D83" s="183"/>
      <c r="E83" s="183"/>
      <c r="F83" s="184"/>
      <c r="G83" s="184"/>
      <c r="H83" s="183"/>
      <c r="I83" s="185"/>
      <c r="J83" s="233" t="s">
        <v>116</v>
      </c>
      <c r="K83" s="202">
        <v>7</v>
      </c>
      <c r="L83" s="54" t="str">
        <f t="shared" ref="L83:L84" si="99">IF(K83,"公斤","")</f>
        <v>公斤</v>
      </c>
      <c r="M83" s="202" t="s">
        <v>130</v>
      </c>
      <c r="N83" s="202">
        <v>8</v>
      </c>
      <c r="O83" s="54" t="str">
        <f t="shared" ref="O83" si="100">IF(N83,"公斤","")</f>
        <v>公斤</v>
      </c>
      <c r="P83" s="202" t="s">
        <v>126</v>
      </c>
      <c r="Q83" s="202">
        <v>3.5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202" t="s">
        <v>136</v>
      </c>
      <c r="W83" s="202">
        <v>6</v>
      </c>
      <c r="X83" s="54" t="str">
        <f t="shared" ref="X83" si="103">IF(W83,"公斤","")</f>
        <v>公斤</v>
      </c>
      <c r="Y83" s="70" t="s">
        <v>111</v>
      </c>
      <c r="Z83" s="164"/>
      <c r="AA83" s="248">
        <v>19</v>
      </c>
      <c r="AB83" s="138"/>
      <c r="AC83" s="117"/>
      <c r="AD83" s="114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74"/>
      <c r="AR83" s="74"/>
      <c r="AS83" s="74"/>
      <c r="AT83" s="74"/>
      <c r="AU83" s="74"/>
      <c r="AV83" s="74"/>
      <c r="AW83" s="74"/>
    </row>
    <row r="84" spans="1:49" s="80" customFormat="1" ht="15" customHeight="1">
      <c r="A84" s="92"/>
      <c r="B84" s="181"/>
      <c r="C84" s="186"/>
      <c r="D84" s="187"/>
      <c r="E84" s="187"/>
      <c r="F84" s="188"/>
      <c r="G84" s="188"/>
      <c r="H84" s="187"/>
      <c r="I84" s="189"/>
      <c r="J84" s="233" t="s">
        <v>155</v>
      </c>
      <c r="K84" s="202">
        <v>3</v>
      </c>
      <c r="L84" s="54" t="str">
        <f t="shared" si="99"/>
        <v>公斤</v>
      </c>
      <c r="M84" s="202" t="s">
        <v>205</v>
      </c>
      <c r="N84" s="202">
        <v>4</v>
      </c>
      <c r="O84" s="54" t="str">
        <f t="shared" si="91"/>
        <v>公斤</v>
      </c>
      <c r="P84" s="202" t="s">
        <v>123</v>
      </c>
      <c r="Q84" s="202">
        <v>4</v>
      </c>
      <c r="R84" s="54" t="str">
        <f t="shared" si="92"/>
        <v>公斤</v>
      </c>
      <c r="S84" s="50" t="s">
        <v>17</v>
      </c>
      <c r="T84" s="50">
        <v>0.05</v>
      </c>
      <c r="U84" s="54" t="str">
        <f t="shared" si="93"/>
        <v>公斤</v>
      </c>
      <c r="V84" s="202" t="s">
        <v>125</v>
      </c>
      <c r="W84" s="202">
        <v>2</v>
      </c>
      <c r="X84" s="54" t="str">
        <f t="shared" si="94"/>
        <v>公斤</v>
      </c>
      <c r="Y84" s="70"/>
      <c r="Z84" s="164"/>
      <c r="AA84" s="247"/>
      <c r="AB84" s="138"/>
      <c r="AC84" s="117"/>
      <c r="AD84" s="114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74"/>
      <c r="AR84" s="74"/>
      <c r="AS84" s="74"/>
      <c r="AT84" s="74"/>
      <c r="AU84" s="74"/>
      <c r="AV84" s="74"/>
      <c r="AW84" s="74"/>
    </row>
    <row r="85" spans="1:49" s="80" customFormat="1" ht="15" customHeight="1">
      <c r="A85" s="92"/>
      <c r="B85" s="181"/>
      <c r="C85" s="182"/>
      <c r="D85" s="183"/>
      <c r="E85" s="183"/>
      <c r="F85" s="183"/>
      <c r="G85" s="183"/>
      <c r="H85" s="183"/>
      <c r="I85" s="185"/>
      <c r="J85" s="233"/>
      <c r="K85" s="202"/>
      <c r="L85" s="54" t="str">
        <f t="shared" si="90"/>
        <v/>
      </c>
      <c r="M85" s="202" t="s">
        <v>123</v>
      </c>
      <c r="N85" s="175">
        <v>1</v>
      </c>
      <c r="O85" s="54" t="str">
        <f t="shared" si="91"/>
        <v>公斤</v>
      </c>
      <c r="P85" s="202" t="s">
        <v>131</v>
      </c>
      <c r="Q85" s="202">
        <v>0.05</v>
      </c>
      <c r="R85" s="54" t="str">
        <f t="shared" si="92"/>
        <v>公斤</v>
      </c>
      <c r="S85" s="50"/>
      <c r="T85" s="50"/>
      <c r="U85" s="54" t="str">
        <f t="shared" si="93"/>
        <v/>
      </c>
      <c r="V85" s="202"/>
      <c r="W85" s="202"/>
      <c r="X85" s="54" t="str">
        <f t="shared" si="94"/>
        <v/>
      </c>
      <c r="Y85" s="70"/>
      <c r="Z85" s="164"/>
      <c r="AA85" s="247"/>
      <c r="AB85" s="138"/>
      <c r="AC85" s="117"/>
      <c r="AD85" s="114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74"/>
      <c r="AR85" s="74"/>
      <c r="AS85" s="74"/>
      <c r="AT85" s="74"/>
      <c r="AU85" s="74"/>
      <c r="AV85" s="74"/>
      <c r="AW85" s="74"/>
    </row>
    <row r="86" spans="1:49" s="80" customFormat="1" ht="15" customHeight="1">
      <c r="A86" s="92"/>
      <c r="B86" s="181"/>
      <c r="C86" s="182"/>
      <c r="D86" s="183"/>
      <c r="E86" s="183"/>
      <c r="F86" s="183"/>
      <c r="G86" s="183"/>
      <c r="H86" s="183"/>
      <c r="I86" s="185"/>
      <c r="J86" s="233"/>
      <c r="K86" s="202"/>
      <c r="L86" s="54" t="str">
        <f t="shared" si="90"/>
        <v/>
      </c>
      <c r="M86" s="202" t="s">
        <v>206</v>
      </c>
      <c r="N86" s="239"/>
      <c r="O86" s="54" t="str">
        <f t="shared" si="91"/>
        <v/>
      </c>
      <c r="P86" s="202"/>
      <c r="Q86" s="202"/>
      <c r="R86" s="54" t="str">
        <f t="shared" si="92"/>
        <v/>
      </c>
      <c r="S86" s="50"/>
      <c r="T86" s="50"/>
      <c r="U86" s="54" t="str">
        <f t="shared" si="93"/>
        <v/>
      </c>
      <c r="V86" s="202"/>
      <c r="W86" s="202"/>
      <c r="X86" s="54" t="str">
        <f t="shared" si="94"/>
        <v/>
      </c>
      <c r="Y86" s="70"/>
      <c r="Z86" s="164"/>
      <c r="AA86" s="247"/>
      <c r="AB86" s="138"/>
      <c r="AC86" s="117"/>
      <c r="AD86" s="114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74"/>
      <c r="AR86" s="74"/>
      <c r="AS86" s="74"/>
      <c r="AT86" s="74"/>
      <c r="AU86" s="74"/>
      <c r="AV86" s="74"/>
      <c r="AW86" s="74"/>
    </row>
    <row r="87" spans="1:49" s="80" customFormat="1" ht="15" customHeight="1">
      <c r="A87" s="92"/>
      <c r="B87" s="181"/>
      <c r="C87" s="182"/>
      <c r="D87" s="183"/>
      <c r="E87" s="183"/>
      <c r="F87" s="183"/>
      <c r="G87" s="183"/>
      <c r="H87" s="183"/>
      <c r="I87" s="185"/>
      <c r="J87" s="233"/>
      <c r="K87" s="202"/>
      <c r="L87" s="54" t="str">
        <f t="shared" si="90"/>
        <v/>
      </c>
      <c r="M87" s="202"/>
      <c r="N87" s="202"/>
      <c r="O87" s="54" t="str">
        <f t="shared" si="91"/>
        <v/>
      </c>
      <c r="P87" s="202"/>
      <c r="Q87" s="202"/>
      <c r="R87" s="54" t="str">
        <f t="shared" si="92"/>
        <v/>
      </c>
      <c r="S87" s="50"/>
      <c r="T87" s="50"/>
      <c r="U87" s="54" t="str">
        <f t="shared" si="93"/>
        <v/>
      </c>
      <c r="V87" s="202"/>
      <c r="W87" s="202"/>
      <c r="X87" s="54" t="str">
        <f t="shared" si="94"/>
        <v/>
      </c>
      <c r="Y87" s="70"/>
      <c r="Z87" s="164"/>
      <c r="AA87" s="247"/>
      <c r="AB87" s="138"/>
      <c r="AC87" s="117"/>
      <c r="AD87" s="114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74"/>
      <c r="AR87" s="74"/>
      <c r="AS87" s="74"/>
      <c r="AT87" s="74"/>
      <c r="AU87" s="74"/>
      <c r="AV87" s="74"/>
      <c r="AW87" s="74"/>
    </row>
    <row r="88" spans="1:49" s="80" customFormat="1" ht="15" customHeight="1" thickBot="1">
      <c r="A88" s="93"/>
      <c r="B88" s="190"/>
      <c r="C88" s="191"/>
      <c r="D88" s="192"/>
      <c r="E88" s="192"/>
      <c r="F88" s="192"/>
      <c r="G88" s="192"/>
      <c r="H88" s="192"/>
      <c r="I88" s="193"/>
      <c r="J88" s="234"/>
      <c r="K88" s="235"/>
      <c r="L88" s="54" t="str">
        <f t="shared" si="90"/>
        <v/>
      </c>
      <c r="M88" s="235"/>
      <c r="N88" s="235"/>
      <c r="O88" s="54" t="str">
        <f t="shared" si="91"/>
        <v/>
      </c>
      <c r="P88" s="235"/>
      <c r="Q88" s="235"/>
      <c r="R88" s="54" t="str">
        <f t="shared" si="92"/>
        <v/>
      </c>
      <c r="S88" s="129"/>
      <c r="T88" s="129"/>
      <c r="U88" s="54" t="str">
        <f t="shared" si="93"/>
        <v/>
      </c>
      <c r="V88" s="235"/>
      <c r="W88" s="235"/>
      <c r="X88" s="54" t="str">
        <f t="shared" si="94"/>
        <v/>
      </c>
      <c r="Y88" s="90"/>
      <c r="Z88" s="244"/>
      <c r="AA88" s="247"/>
      <c r="AB88" s="139"/>
      <c r="AC88" s="117"/>
      <c r="AD88" s="114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74"/>
      <c r="AR88" s="74"/>
      <c r="AS88" s="74"/>
      <c r="AT88" s="74"/>
      <c r="AU88" s="74"/>
      <c r="AV88" s="74"/>
      <c r="AW88" s="74"/>
    </row>
    <row r="89" spans="1:49" s="80" customFormat="1" ht="15" customHeight="1">
      <c r="A89" s="92" t="s">
        <v>321</v>
      </c>
      <c r="B89" s="176" t="s">
        <v>107</v>
      </c>
      <c r="C89" s="177">
        <v>5.2</v>
      </c>
      <c r="D89" s="178">
        <v>2</v>
      </c>
      <c r="E89" s="178">
        <v>1.7</v>
      </c>
      <c r="F89" s="179">
        <v>0</v>
      </c>
      <c r="G89" s="179">
        <v>0</v>
      </c>
      <c r="H89" s="178">
        <v>2.4</v>
      </c>
      <c r="I89" s="180">
        <v>676.9</v>
      </c>
      <c r="J89" s="232" t="s">
        <v>143</v>
      </c>
      <c r="K89" s="194"/>
      <c r="L89" s="112"/>
      <c r="M89" s="238" t="s">
        <v>347</v>
      </c>
      <c r="N89" s="194"/>
      <c r="O89" s="112"/>
      <c r="P89" s="238" t="s">
        <v>363</v>
      </c>
      <c r="Q89" s="194"/>
      <c r="R89" s="112"/>
      <c r="S89" s="296" t="s">
        <v>16</v>
      </c>
      <c r="T89" s="297"/>
      <c r="U89" s="112"/>
      <c r="V89" s="238" t="s">
        <v>293</v>
      </c>
      <c r="W89" s="194"/>
      <c r="X89" s="112"/>
      <c r="Y89" s="107" t="s">
        <v>111</v>
      </c>
      <c r="Z89" s="242" t="s">
        <v>149</v>
      </c>
      <c r="AA89" s="247"/>
      <c r="AB89" s="134" t="str">
        <f>A89</f>
        <v>H5</v>
      </c>
      <c r="AC89" s="114" t="str">
        <f>J89</f>
        <v>紫米飯</v>
      </c>
      <c r="AD89" s="114" t="str">
        <f>J90&amp;" "&amp;J91&amp;" "&amp;J92&amp;" "&amp;J93&amp;" "&amp;J94&amp;" "&amp;J95</f>
        <v xml:space="preserve">米 黑糯米    </v>
      </c>
      <c r="AE89" s="114" t="str">
        <f>M89</f>
        <v>香滷麵輪</v>
      </c>
      <c r="AF89" s="114" t="str">
        <f>M90&amp;" "&amp;M91&amp;" "&amp;M92&amp;" "&amp;M93&amp;" "&amp;M94&amp;" "&amp;M95</f>
        <v xml:space="preserve">麵輪 滷包    </v>
      </c>
      <c r="AG89" s="114" t="str">
        <f>P89</f>
        <v>清炒季豆</v>
      </c>
      <c r="AH89" s="114" t="str">
        <f>P90&amp;" "&amp;P91&amp;" "&amp;P92&amp;" "&amp;P93&amp;" "&amp;P94&amp;" "&amp;P95</f>
        <v xml:space="preserve">冷凍菜豆(莢) 胡蘿蔔 薑 素肉絲  </v>
      </c>
      <c r="AI89" s="114" t="e">
        <f>#REF!</f>
        <v>#REF!</v>
      </c>
      <c r="AJ89" s="114" t="e">
        <f>#REF!&amp;" "&amp;#REF!&amp;" "&amp;#REF!&amp;" "&amp;#REF!&amp;" "&amp;#REF!&amp;" "&amp;#REF!</f>
        <v>#REF!</v>
      </c>
      <c r="AK89" s="114" t="str">
        <f t="shared" ref="AK89" si="104">S89</f>
        <v>時蔬</v>
      </c>
      <c r="AL89" s="114" t="str">
        <f t="shared" ref="AL89" si="105">S90&amp;" "&amp;S91&amp;" "&amp;S92&amp;" "&amp;S93&amp;" "&amp;S94&amp;" "&amp;S95</f>
        <v xml:space="preserve">蔬菜 薑    </v>
      </c>
      <c r="AM89" s="114" t="str">
        <f t="shared" ref="AM89" si="106">V89</f>
        <v>牛蒡湯</v>
      </c>
      <c r="AN89" s="114" t="str">
        <f t="shared" ref="AN89" si="107">V90&amp;" "&amp;V91&amp;" "&amp;V92&amp;" "&amp;V93&amp;" "&amp;V94&amp;" "&amp;V95</f>
        <v xml:space="preserve">牛蒡 枸杞 薑   </v>
      </c>
      <c r="AO89" s="114" t="str">
        <f>Y89</f>
        <v>點心</v>
      </c>
      <c r="AP89" s="114" t="str">
        <f>Z89</f>
        <v>有機豆奶</v>
      </c>
      <c r="AQ89" s="115">
        <f>C89</f>
        <v>5.2</v>
      </c>
      <c r="AR89" s="115">
        <f>H89</f>
        <v>2.4</v>
      </c>
      <c r="AS89" s="115">
        <f>E89</f>
        <v>1.7</v>
      </c>
      <c r="AT89" s="115">
        <f>D89</f>
        <v>2</v>
      </c>
      <c r="AU89" s="115">
        <f>F89</f>
        <v>0</v>
      </c>
      <c r="AV89" s="115">
        <f>G89</f>
        <v>0</v>
      </c>
      <c r="AW89" s="115">
        <f>I89</f>
        <v>676.9</v>
      </c>
    </row>
    <row r="90" spans="1:49" s="80" customFormat="1" ht="15" customHeight="1">
      <c r="A90" s="92"/>
      <c r="B90" s="181"/>
      <c r="C90" s="182"/>
      <c r="D90" s="183"/>
      <c r="E90" s="183"/>
      <c r="F90" s="184"/>
      <c r="G90" s="184"/>
      <c r="H90" s="183"/>
      <c r="I90" s="185"/>
      <c r="J90" s="233" t="s">
        <v>116</v>
      </c>
      <c r="K90" s="202">
        <v>10</v>
      </c>
      <c r="L90" s="54" t="str">
        <f t="shared" ref="L90:L91" si="108">IF(K90,"公斤","")</f>
        <v>公斤</v>
      </c>
      <c r="M90" s="202" t="s">
        <v>336</v>
      </c>
      <c r="N90" s="202">
        <v>6</v>
      </c>
      <c r="O90" s="54" t="str">
        <f t="shared" ref="O90" si="109">IF(N90,"公斤","")</f>
        <v>公斤</v>
      </c>
      <c r="P90" s="202" t="s">
        <v>211</v>
      </c>
      <c r="Q90" s="202">
        <v>5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202" t="s">
        <v>294</v>
      </c>
      <c r="W90" s="202">
        <v>4</v>
      </c>
      <c r="X90" s="54" t="str">
        <f t="shared" ref="X90" si="112">IF(W90,"公斤","")</f>
        <v>公斤</v>
      </c>
      <c r="Y90" s="70" t="s">
        <v>111</v>
      </c>
      <c r="Z90" s="164" t="s">
        <v>149</v>
      </c>
      <c r="AA90" s="247"/>
      <c r="AB90" s="138"/>
      <c r="AC90" s="117"/>
      <c r="AD90" s="114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74"/>
      <c r="AR90" s="74"/>
      <c r="AS90" s="74"/>
      <c r="AT90" s="74"/>
      <c r="AU90" s="74"/>
      <c r="AV90" s="74"/>
      <c r="AW90" s="74"/>
    </row>
    <row r="91" spans="1:49" s="80" customFormat="1" ht="15" customHeight="1">
      <c r="A91" s="92"/>
      <c r="B91" s="181"/>
      <c r="C91" s="186"/>
      <c r="D91" s="187"/>
      <c r="E91" s="187"/>
      <c r="F91" s="188"/>
      <c r="G91" s="188"/>
      <c r="H91" s="187"/>
      <c r="I91" s="189"/>
      <c r="J91" s="233" t="s">
        <v>165</v>
      </c>
      <c r="K91" s="202">
        <v>0.4</v>
      </c>
      <c r="L91" s="54" t="str">
        <f t="shared" si="108"/>
        <v>公斤</v>
      </c>
      <c r="M91" s="202" t="s">
        <v>121</v>
      </c>
      <c r="N91" s="202"/>
      <c r="O91" s="54" t="str">
        <f t="shared" si="91"/>
        <v/>
      </c>
      <c r="P91" s="202" t="s">
        <v>123</v>
      </c>
      <c r="Q91" s="202">
        <v>1</v>
      </c>
      <c r="R91" s="54" t="str">
        <f t="shared" si="92"/>
        <v>公斤</v>
      </c>
      <c r="S91" s="50" t="s">
        <v>17</v>
      </c>
      <c r="T91" s="50">
        <v>0.05</v>
      </c>
      <c r="U91" s="54" t="str">
        <f t="shared" si="93"/>
        <v>公斤</v>
      </c>
      <c r="V91" s="202" t="s">
        <v>133</v>
      </c>
      <c r="W91" s="202">
        <v>0.05</v>
      </c>
      <c r="X91" s="54" t="str">
        <f t="shared" si="94"/>
        <v>公斤</v>
      </c>
      <c r="Y91" s="70"/>
      <c r="Z91" s="164"/>
      <c r="AA91" s="247"/>
      <c r="AB91" s="138"/>
      <c r="AC91" s="117"/>
      <c r="AD91" s="114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74"/>
      <c r="AR91" s="74"/>
      <c r="AS91" s="74"/>
      <c r="AT91" s="74"/>
      <c r="AU91" s="74"/>
      <c r="AV91" s="74"/>
      <c r="AW91" s="74"/>
    </row>
    <row r="92" spans="1:49" s="80" customFormat="1" ht="15" customHeight="1">
      <c r="A92" s="92"/>
      <c r="B92" s="181"/>
      <c r="C92" s="182"/>
      <c r="D92" s="183"/>
      <c r="E92" s="183"/>
      <c r="F92" s="183"/>
      <c r="G92" s="183"/>
      <c r="H92" s="183"/>
      <c r="I92" s="185"/>
      <c r="J92" s="233"/>
      <c r="K92" s="202"/>
      <c r="L92" s="54" t="str">
        <f t="shared" si="90"/>
        <v/>
      </c>
      <c r="M92" s="202"/>
      <c r="N92" s="175"/>
      <c r="O92" s="54" t="str">
        <f t="shared" si="91"/>
        <v/>
      </c>
      <c r="P92" s="202" t="s">
        <v>131</v>
      </c>
      <c r="Q92" s="202">
        <v>0.05</v>
      </c>
      <c r="R92" s="54" t="str">
        <f t="shared" si="92"/>
        <v>公斤</v>
      </c>
      <c r="S92" s="50"/>
      <c r="T92" s="50"/>
      <c r="U92" s="54" t="str">
        <f t="shared" si="93"/>
        <v/>
      </c>
      <c r="V92" s="202" t="s">
        <v>131</v>
      </c>
      <c r="W92" s="202">
        <v>0.1</v>
      </c>
      <c r="X92" s="54" t="str">
        <f t="shared" si="94"/>
        <v>公斤</v>
      </c>
      <c r="Y92" s="70"/>
      <c r="Z92" s="164"/>
      <c r="AA92" s="247"/>
      <c r="AB92" s="138"/>
      <c r="AC92" s="117"/>
      <c r="AD92" s="114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74"/>
      <c r="AR92" s="74"/>
      <c r="AS92" s="74"/>
      <c r="AT92" s="74"/>
      <c r="AU92" s="74"/>
      <c r="AV92" s="74"/>
      <c r="AW92" s="74"/>
    </row>
    <row r="93" spans="1:49" s="80" customFormat="1" ht="15" customHeight="1">
      <c r="A93" s="92"/>
      <c r="B93" s="181"/>
      <c r="C93" s="182"/>
      <c r="D93" s="183"/>
      <c r="E93" s="183"/>
      <c r="F93" s="183"/>
      <c r="G93" s="183"/>
      <c r="H93" s="183"/>
      <c r="I93" s="185"/>
      <c r="J93" s="233"/>
      <c r="K93" s="202"/>
      <c r="L93" s="54" t="str">
        <f t="shared" si="90"/>
        <v/>
      </c>
      <c r="M93" s="202"/>
      <c r="N93" s="239"/>
      <c r="O93" s="54" t="str">
        <f t="shared" si="91"/>
        <v/>
      </c>
      <c r="P93" s="202" t="s">
        <v>364</v>
      </c>
      <c r="Q93" s="202">
        <v>0.8</v>
      </c>
      <c r="R93" s="54" t="str">
        <f t="shared" si="92"/>
        <v>公斤</v>
      </c>
      <c r="S93" s="50"/>
      <c r="T93" s="50"/>
      <c r="U93" s="54" t="str">
        <f t="shared" si="93"/>
        <v/>
      </c>
      <c r="V93" s="202"/>
      <c r="W93" s="202"/>
      <c r="X93" s="54" t="str">
        <f t="shared" si="94"/>
        <v/>
      </c>
      <c r="Y93" s="70"/>
      <c r="Z93" s="164"/>
      <c r="AA93" s="247"/>
      <c r="AB93" s="138"/>
      <c r="AC93" s="117"/>
      <c r="AD93" s="114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74"/>
      <c r="AR93" s="74"/>
      <c r="AS93" s="74"/>
      <c r="AT93" s="74"/>
      <c r="AU93" s="74"/>
      <c r="AV93" s="74"/>
      <c r="AW93" s="74"/>
    </row>
    <row r="94" spans="1:49" s="80" customFormat="1" ht="15" customHeight="1">
      <c r="A94" s="92"/>
      <c r="B94" s="181"/>
      <c r="C94" s="182"/>
      <c r="D94" s="183"/>
      <c r="E94" s="183"/>
      <c r="F94" s="183"/>
      <c r="G94" s="183"/>
      <c r="H94" s="183"/>
      <c r="I94" s="185"/>
      <c r="J94" s="233"/>
      <c r="K94" s="202"/>
      <c r="L94" s="54" t="str">
        <f t="shared" si="90"/>
        <v/>
      </c>
      <c r="M94" s="202"/>
      <c r="N94" s="202"/>
      <c r="O94" s="54" t="str">
        <f t="shared" si="91"/>
        <v/>
      </c>
      <c r="P94" s="202"/>
      <c r="Q94" s="202"/>
      <c r="R94" s="54" t="str">
        <f t="shared" si="92"/>
        <v/>
      </c>
      <c r="S94" s="50"/>
      <c r="T94" s="50"/>
      <c r="U94" s="54" t="str">
        <f t="shared" si="93"/>
        <v/>
      </c>
      <c r="V94" s="202"/>
      <c r="W94" s="202"/>
      <c r="X94" s="54" t="str">
        <f t="shared" si="94"/>
        <v/>
      </c>
      <c r="Y94" s="70"/>
      <c r="Z94" s="164"/>
      <c r="AA94" s="247"/>
      <c r="AB94" s="138"/>
      <c r="AC94" s="117"/>
      <c r="AD94" s="114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74"/>
      <c r="AR94" s="74"/>
      <c r="AS94" s="74"/>
      <c r="AT94" s="74"/>
      <c r="AU94" s="74"/>
      <c r="AV94" s="74"/>
      <c r="AW94" s="74"/>
    </row>
    <row r="95" spans="1:49" s="80" customFormat="1" ht="15" customHeight="1" thickBot="1">
      <c r="A95" s="93"/>
      <c r="B95" s="190"/>
      <c r="C95" s="191"/>
      <c r="D95" s="192"/>
      <c r="E95" s="192"/>
      <c r="F95" s="192"/>
      <c r="G95" s="192"/>
      <c r="H95" s="192"/>
      <c r="I95" s="193"/>
      <c r="J95" s="234"/>
      <c r="K95" s="235"/>
      <c r="L95" s="54" t="str">
        <f t="shared" si="90"/>
        <v/>
      </c>
      <c r="M95" s="235"/>
      <c r="N95" s="235"/>
      <c r="O95" s="54" t="str">
        <f t="shared" si="91"/>
        <v/>
      </c>
      <c r="P95" s="235"/>
      <c r="Q95" s="235"/>
      <c r="R95" s="54" t="str">
        <f t="shared" si="92"/>
        <v/>
      </c>
      <c r="S95" s="51"/>
      <c r="T95" s="51"/>
      <c r="U95" s="54" t="str">
        <f t="shared" si="93"/>
        <v/>
      </c>
      <c r="V95" s="235"/>
      <c r="W95" s="235"/>
      <c r="X95" s="54" t="str">
        <f t="shared" si="94"/>
        <v/>
      </c>
      <c r="Y95" s="90"/>
      <c r="Z95" s="244"/>
      <c r="AA95" s="247"/>
      <c r="AB95" s="139"/>
      <c r="AC95" s="117"/>
      <c r="AD95" s="114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74"/>
      <c r="AR95" s="74"/>
      <c r="AS95" s="74"/>
      <c r="AT95" s="74"/>
      <c r="AU95" s="74"/>
      <c r="AV95" s="74"/>
      <c r="AW95" s="74"/>
    </row>
    <row r="96" spans="1:49" s="80" customFormat="1" ht="15" customHeight="1">
      <c r="A96" s="92" t="s">
        <v>322</v>
      </c>
      <c r="B96" s="176" t="s">
        <v>107</v>
      </c>
      <c r="C96" s="177">
        <v>5</v>
      </c>
      <c r="D96" s="178">
        <v>1.8</v>
      </c>
      <c r="E96" s="178">
        <v>2</v>
      </c>
      <c r="F96" s="179">
        <v>0</v>
      </c>
      <c r="G96" s="179">
        <v>0</v>
      </c>
      <c r="H96" s="178">
        <v>1.6</v>
      </c>
      <c r="I96" s="180">
        <v>600.70000000000005</v>
      </c>
      <c r="J96" s="232" t="s">
        <v>117</v>
      </c>
      <c r="K96" s="194"/>
      <c r="L96" s="112"/>
      <c r="M96" s="238" t="s">
        <v>348</v>
      </c>
      <c r="N96" s="194"/>
      <c r="O96" s="112"/>
      <c r="P96" s="238" t="s">
        <v>249</v>
      </c>
      <c r="Q96" s="194"/>
      <c r="R96" s="112"/>
      <c r="S96" s="296" t="s">
        <v>16</v>
      </c>
      <c r="T96" s="297"/>
      <c r="U96" s="112"/>
      <c r="V96" s="238" t="s">
        <v>295</v>
      </c>
      <c r="W96" s="194"/>
      <c r="X96" s="112"/>
      <c r="Y96" s="107" t="s">
        <v>111</v>
      </c>
      <c r="Z96" s="242"/>
      <c r="AA96" s="247"/>
      <c r="AB96" s="134" t="str">
        <f>A96</f>
        <v>I1</v>
      </c>
      <c r="AC96" s="114" t="str">
        <f>J96</f>
        <v>白米飯</v>
      </c>
      <c r="AD96" s="114" t="str">
        <f>J97&amp;" "&amp;J98&amp;" "&amp;J99&amp;" "&amp;J100&amp;" "&amp;J101&amp;" "&amp;J102</f>
        <v xml:space="preserve">米     </v>
      </c>
      <c r="AE96" s="114" t="str">
        <f>M96</f>
        <v>三杯油腐</v>
      </c>
      <c r="AF96" s="114" t="str">
        <f>M97&amp;" "&amp;M98&amp;" "&amp;M99&amp;" "&amp;M100&amp;" "&amp;M101&amp;" "&amp;M102</f>
        <v xml:space="preserve">四角油豆腐 胡蘿蔔 九層塔 薑  </v>
      </c>
      <c r="AG96" s="114" t="str">
        <f>P96</f>
        <v>堅果花椰</v>
      </c>
      <c r="AH96" s="114" t="str">
        <f>P97&amp;" "&amp;P98&amp;" "&amp;P99&amp;" "&amp;P100&amp;" "&amp;P101&amp;" "&amp;P102</f>
        <v xml:space="preserve">冷凍花椰菜 胡蘿蔔 薑 腰果 素肉絲 </v>
      </c>
      <c r="AI96" s="114" t="e">
        <f>#REF!</f>
        <v>#REF!</v>
      </c>
      <c r="AJ96" s="114" t="e">
        <f>#REF!&amp;" "&amp;#REF!&amp;" "&amp;#REF!&amp;" "&amp;#REF!&amp;" "&amp;#REF!&amp;" "&amp;#REF!</f>
        <v>#REF!</v>
      </c>
      <c r="AK96" s="114" t="str">
        <f t="shared" ref="AK96" si="113">S96</f>
        <v>時蔬</v>
      </c>
      <c r="AL96" s="114" t="str">
        <f t="shared" ref="AL96" si="114">S97&amp;" "&amp;S98&amp;" "&amp;S99&amp;" "&amp;S100&amp;" "&amp;S101&amp;" "&amp;S102</f>
        <v xml:space="preserve">蔬菜 薑    </v>
      </c>
      <c r="AM96" s="114" t="str">
        <f t="shared" ref="AM96" si="115">V96</f>
        <v>針菇蔬湯</v>
      </c>
      <c r="AN96" s="114" t="str">
        <f t="shared" ref="AN96" si="116">V97&amp;" "&amp;V98&amp;" "&amp;V99&amp;" "&amp;V100&amp;" "&amp;V101&amp;" "&amp;V102</f>
        <v xml:space="preserve">金針菇 時蔬 薑   </v>
      </c>
      <c r="AO96" s="114" t="str">
        <f>Y96</f>
        <v>點心</v>
      </c>
      <c r="AP96" s="114">
        <f>Z96</f>
        <v>0</v>
      </c>
      <c r="AQ96" s="115">
        <f>C96</f>
        <v>5</v>
      </c>
      <c r="AR96" s="115">
        <f>H96</f>
        <v>1.6</v>
      </c>
      <c r="AS96" s="115">
        <f>E96</f>
        <v>2</v>
      </c>
      <c r="AT96" s="115">
        <f>D96</f>
        <v>1.8</v>
      </c>
      <c r="AU96" s="115">
        <f>F96</f>
        <v>0</v>
      </c>
      <c r="AV96" s="115">
        <f>G96</f>
        <v>0</v>
      </c>
      <c r="AW96" s="115">
        <f>I96</f>
        <v>600.70000000000005</v>
      </c>
    </row>
    <row r="97" spans="1:49" s="80" customFormat="1" ht="15" customHeight="1">
      <c r="A97" s="92"/>
      <c r="B97" s="181"/>
      <c r="C97" s="182"/>
      <c r="D97" s="183"/>
      <c r="E97" s="183"/>
      <c r="F97" s="184"/>
      <c r="G97" s="184"/>
      <c r="H97" s="183"/>
      <c r="I97" s="185"/>
      <c r="J97" s="233" t="s">
        <v>116</v>
      </c>
      <c r="K97" s="202">
        <v>10</v>
      </c>
      <c r="L97" s="54" t="str">
        <f t="shared" ref="L97:L98" si="117">IF(K97,"公斤","")</f>
        <v>公斤</v>
      </c>
      <c r="M97" s="202" t="s">
        <v>262</v>
      </c>
      <c r="N97" s="202">
        <v>8</v>
      </c>
      <c r="O97" s="54" t="str">
        <f t="shared" ref="O97" si="118">IF(N97,"公斤","")</f>
        <v>公斤</v>
      </c>
      <c r="P97" s="202" t="s">
        <v>239</v>
      </c>
      <c r="Q97" s="202">
        <v>6.5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202" t="s">
        <v>244</v>
      </c>
      <c r="W97" s="202">
        <v>1.5</v>
      </c>
      <c r="X97" s="54" t="str">
        <f t="shared" ref="X97" si="121">IF(W97,"公斤","")</f>
        <v>公斤</v>
      </c>
      <c r="Y97" s="70" t="s">
        <v>111</v>
      </c>
      <c r="Z97" s="164"/>
      <c r="AA97" s="247"/>
      <c r="AB97" s="138"/>
      <c r="AC97" s="117"/>
      <c r="AD97" s="114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74"/>
      <c r="AR97" s="74"/>
      <c r="AS97" s="74"/>
      <c r="AT97" s="74"/>
      <c r="AU97" s="74"/>
      <c r="AV97" s="74"/>
      <c r="AW97" s="74"/>
    </row>
    <row r="98" spans="1:49" s="80" customFormat="1" ht="15" customHeight="1">
      <c r="A98" s="92"/>
      <c r="B98" s="181"/>
      <c r="C98" s="186"/>
      <c r="D98" s="187"/>
      <c r="E98" s="187"/>
      <c r="F98" s="188"/>
      <c r="G98" s="188"/>
      <c r="H98" s="187"/>
      <c r="I98" s="189"/>
      <c r="J98" s="233"/>
      <c r="K98" s="202"/>
      <c r="L98" s="54" t="str">
        <f t="shared" si="117"/>
        <v/>
      </c>
      <c r="M98" s="202" t="s">
        <v>123</v>
      </c>
      <c r="N98" s="202">
        <v>1</v>
      </c>
      <c r="O98" s="54" t="str">
        <f t="shared" si="91"/>
        <v>公斤</v>
      </c>
      <c r="P98" s="202" t="s">
        <v>123</v>
      </c>
      <c r="Q98" s="202">
        <v>1</v>
      </c>
      <c r="R98" s="54" t="str">
        <f t="shared" si="92"/>
        <v>公斤</v>
      </c>
      <c r="S98" s="50" t="s">
        <v>17</v>
      </c>
      <c r="T98" s="50">
        <v>0.05</v>
      </c>
      <c r="U98" s="54" t="str">
        <f t="shared" si="93"/>
        <v>公斤</v>
      </c>
      <c r="V98" s="202" t="s">
        <v>1</v>
      </c>
      <c r="W98" s="202">
        <v>2.5</v>
      </c>
      <c r="X98" s="54" t="str">
        <f t="shared" si="94"/>
        <v>公斤</v>
      </c>
      <c r="Y98" s="70"/>
      <c r="Z98" s="164"/>
      <c r="AA98" s="247"/>
      <c r="AB98" s="138"/>
      <c r="AC98" s="117"/>
      <c r="AD98" s="114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74"/>
      <c r="AR98" s="74"/>
      <c r="AS98" s="74"/>
      <c r="AT98" s="74"/>
      <c r="AU98" s="74"/>
      <c r="AV98" s="74"/>
      <c r="AW98" s="74"/>
    </row>
    <row r="99" spans="1:49" s="80" customFormat="1" ht="15" customHeight="1">
      <c r="A99" s="92"/>
      <c r="B99" s="181"/>
      <c r="C99" s="182"/>
      <c r="D99" s="183"/>
      <c r="E99" s="183"/>
      <c r="F99" s="183"/>
      <c r="G99" s="183"/>
      <c r="H99" s="183"/>
      <c r="I99" s="185"/>
      <c r="J99" s="233"/>
      <c r="K99" s="202"/>
      <c r="L99" s="54" t="str">
        <f t="shared" si="90"/>
        <v/>
      </c>
      <c r="M99" s="202" t="s">
        <v>176</v>
      </c>
      <c r="N99" s="175">
        <v>0.01</v>
      </c>
      <c r="O99" s="54" t="str">
        <f t="shared" si="91"/>
        <v>公斤</v>
      </c>
      <c r="P99" s="202" t="s">
        <v>131</v>
      </c>
      <c r="Q99" s="202">
        <v>0.05</v>
      </c>
      <c r="R99" s="54" t="str">
        <f t="shared" si="92"/>
        <v>公斤</v>
      </c>
      <c r="S99" s="50"/>
      <c r="T99" s="50"/>
      <c r="U99" s="54" t="str">
        <f t="shared" si="93"/>
        <v/>
      </c>
      <c r="V99" s="202" t="s">
        <v>131</v>
      </c>
      <c r="W99" s="202">
        <v>0.05</v>
      </c>
      <c r="X99" s="54" t="str">
        <f t="shared" si="94"/>
        <v>公斤</v>
      </c>
      <c r="Y99" s="70"/>
      <c r="Z99" s="164"/>
      <c r="AA99" s="247"/>
      <c r="AB99" s="138"/>
      <c r="AC99" s="117"/>
      <c r="AD99" s="114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74"/>
      <c r="AR99" s="74"/>
      <c r="AS99" s="74"/>
      <c r="AT99" s="74"/>
      <c r="AU99" s="74"/>
      <c r="AV99" s="74"/>
      <c r="AW99" s="74"/>
    </row>
    <row r="100" spans="1:49" s="80" customFormat="1" ht="15" customHeight="1">
      <c r="A100" s="92"/>
      <c r="B100" s="181"/>
      <c r="C100" s="182"/>
      <c r="D100" s="183"/>
      <c r="E100" s="183"/>
      <c r="F100" s="183"/>
      <c r="G100" s="183"/>
      <c r="H100" s="183"/>
      <c r="I100" s="185"/>
      <c r="J100" s="233"/>
      <c r="K100" s="202"/>
      <c r="L100" s="54" t="str">
        <f t="shared" si="90"/>
        <v/>
      </c>
      <c r="M100" s="202" t="s">
        <v>131</v>
      </c>
      <c r="N100" s="239">
        <v>0.05</v>
      </c>
      <c r="O100" s="54" t="str">
        <f t="shared" si="91"/>
        <v>公斤</v>
      </c>
      <c r="P100" s="202" t="s">
        <v>250</v>
      </c>
      <c r="Q100" s="202">
        <v>0.2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202"/>
      <c r="W100" s="202"/>
      <c r="X100" s="54" t="str">
        <f t="shared" si="94"/>
        <v/>
      </c>
      <c r="Y100" s="70"/>
      <c r="Z100" s="164"/>
      <c r="AA100" s="247"/>
      <c r="AB100" s="138"/>
      <c r="AC100" s="117"/>
      <c r="AD100" s="114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74"/>
      <c r="AR100" s="74"/>
      <c r="AS100" s="74"/>
      <c r="AT100" s="74"/>
      <c r="AU100" s="74"/>
      <c r="AV100" s="74"/>
      <c r="AW100" s="74"/>
    </row>
    <row r="101" spans="1:49" s="80" customFormat="1" ht="15" customHeight="1">
      <c r="A101" s="92"/>
      <c r="B101" s="181"/>
      <c r="C101" s="182"/>
      <c r="D101" s="183"/>
      <c r="E101" s="183"/>
      <c r="F101" s="183"/>
      <c r="G101" s="183"/>
      <c r="H101" s="183"/>
      <c r="I101" s="185"/>
      <c r="J101" s="233"/>
      <c r="K101" s="202"/>
      <c r="L101" s="54" t="str">
        <f t="shared" si="90"/>
        <v/>
      </c>
      <c r="M101" s="202"/>
      <c r="N101" s="202"/>
      <c r="O101" s="54" t="str">
        <f t="shared" si="91"/>
        <v/>
      </c>
      <c r="P101" s="202" t="s">
        <v>364</v>
      </c>
      <c r="Q101" s="202">
        <v>0.2</v>
      </c>
      <c r="R101" s="54" t="str">
        <f t="shared" si="92"/>
        <v>公斤</v>
      </c>
      <c r="S101" s="50"/>
      <c r="T101" s="50"/>
      <c r="U101" s="54" t="str">
        <f t="shared" si="93"/>
        <v/>
      </c>
      <c r="V101" s="202"/>
      <c r="W101" s="202"/>
      <c r="X101" s="54" t="str">
        <f t="shared" si="94"/>
        <v/>
      </c>
      <c r="Y101" s="70"/>
      <c r="Z101" s="164"/>
      <c r="AA101" s="247"/>
      <c r="AB101" s="138"/>
      <c r="AC101" s="117"/>
      <c r="AD101" s="114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74"/>
      <c r="AR101" s="74"/>
      <c r="AS101" s="74"/>
      <c r="AT101" s="74"/>
      <c r="AU101" s="74"/>
      <c r="AV101" s="74"/>
      <c r="AW101" s="74"/>
    </row>
    <row r="102" spans="1:49" s="80" customFormat="1" ht="15" customHeight="1" thickBot="1">
      <c r="A102" s="93"/>
      <c r="B102" s="190"/>
      <c r="C102" s="191"/>
      <c r="D102" s="192"/>
      <c r="E102" s="192"/>
      <c r="F102" s="192"/>
      <c r="G102" s="192"/>
      <c r="H102" s="192"/>
      <c r="I102" s="193"/>
      <c r="J102" s="234"/>
      <c r="K102" s="235"/>
      <c r="L102" s="54" t="str">
        <f t="shared" si="90"/>
        <v/>
      </c>
      <c r="M102" s="235"/>
      <c r="N102" s="235"/>
      <c r="O102" s="54" t="str">
        <f t="shared" si="91"/>
        <v/>
      </c>
      <c r="P102" s="235"/>
      <c r="Q102" s="235"/>
      <c r="R102" s="54" t="str">
        <f t="shared" si="92"/>
        <v/>
      </c>
      <c r="S102" s="116"/>
      <c r="T102" s="51"/>
      <c r="U102" s="54" t="str">
        <f t="shared" si="93"/>
        <v/>
      </c>
      <c r="V102" s="235"/>
      <c r="W102" s="235"/>
      <c r="X102" s="54" t="str">
        <f t="shared" si="94"/>
        <v/>
      </c>
      <c r="Y102" s="90"/>
      <c r="Z102" s="244"/>
      <c r="AA102" s="247"/>
      <c r="AB102" s="139"/>
      <c r="AC102" s="117"/>
      <c r="AD102" s="114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74"/>
      <c r="AR102" s="74"/>
      <c r="AS102" s="74"/>
      <c r="AT102" s="74"/>
      <c r="AU102" s="74"/>
      <c r="AV102" s="74"/>
      <c r="AW102" s="74"/>
    </row>
    <row r="103" spans="1:49" s="80" customFormat="1" ht="15" customHeight="1">
      <c r="A103" s="92" t="s">
        <v>323</v>
      </c>
      <c r="B103" s="176" t="s">
        <v>107</v>
      </c>
      <c r="C103" s="177">
        <v>5</v>
      </c>
      <c r="D103" s="178">
        <v>2</v>
      </c>
      <c r="E103" s="178">
        <v>1.5</v>
      </c>
      <c r="F103" s="179">
        <v>0</v>
      </c>
      <c r="G103" s="179">
        <v>0</v>
      </c>
      <c r="H103" s="178">
        <v>2.6</v>
      </c>
      <c r="I103" s="180">
        <v>672.2</v>
      </c>
      <c r="J103" s="232" t="s">
        <v>154</v>
      </c>
      <c r="K103" s="194"/>
      <c r="L103" s="112"/>
      <c r="M103" s="238" t="s">
        <v>349</v>
      </c>
      <c r="N103" s="194"/>
      <c r="O103" s="112"/>
      <c r="P103" s="238" t="s">
        <v>251</v>
      </c>
      <c r="Q103" s="194"/>
      <c r="R103" s="112"/>
      <c r="S103" s="296" t="s">
        <v>16</v>
      </c>
      <c r="T103" s="297"/>
      <c r="U103" s="112"/>
      <c r="V103" s="238" t="s">
        <v>296</v>
      </c>
      <c r="W103" s="194"/>
      <c r="X103" s="112"/>
      <c r="Y103" s="107" t="s">
        <v>111</v>
      </c>
      <c r="Z103" s="242"/>
      <c r="AA103" s="247"/>
      <c r="AB103" s="134" t="str">
        <f>A103</f>
        <v>I2</v>
      </c>
      <c r="AC103" s="114" t="str">
        <f>J103</f>
        <v>糙米飯</v>
      </c>
      <c r="AD103" s="114" t="str">
        <f>J104&amp;" "&amp;J105&amp;" "&amp;J106&amp;" "&amp;J107&amp;" "&amp;J108&amp;" "&amp;J109</f>
        <v xml:space="preserve">米 糙米    </v>
      </c>
      <c r="AE103" s="114" t="str">
        <f>M103</f>
        <v>蘿蔔麵腸</v>
      </c>
      <c r="AF103" s="114" t="str">
        <f>M104&amp;" "&amp;M105&amp;" "&amp;M106&amp;" "&amp;M107&amp;" "&amp;M108&amp;" "&amp;M109</f>
        <v xml:space="preserve">麵腸 白蘿蔔 胡蘿蔔 薑  </v>
      </c>
      <c r="AG103" s="114" t="str">
        <f>P103</f>
        <v>青椒干片</v>
      </c>
      <c r="AH103" s="114" t="str">
        <f>P104&amp;" "&amp;P105&amp;" "&amp;P106&amp;" "&amp;P107&amp;" "&amp;P108&amp;" "&amp;P109</f>
        <v xml:space="preserve">豆干 甜椒(青皮) 薑   </v>
      </c>
      <c r="AI103" s="114" t="e">
        <f>#REF!</f>
        <v>#REF!</v>
      </c>
      <c r="AJ103" s="114" t="e">
        <f>#REF!&amp;" "&amp;#REF!&amp;" "&amp;#REF!&amp;" "&amp;#REF!&amp;" "&amp;#REF!&amp;" "&amp;#REF!</f>
        <v>#REF!</v>
      </c>
      <c r="AK103" s="114" t="str">
        <f t="shared" ref="AK103" si="122">S103</f>
        <v>時蔬</v>
      </c>
      <c r="AL103" s="114" t="str">
        <f t="shared" ref="AL103" si="123">S104&amp;" "&amp;S105&amp;" "&amp;S106&amp;" "&amp;S107&amp;" "&amp;S108&amp;" "&amp;S109</f>
        <v xml:space="preserve">蔬菜 薑    </v>
      </c>
      <c r="AM103" s="114" t="str">
        <f t="shared" ref="AM103" si="124">V103</f>
        <v>紫菜蛋花湯</v>
      </c>
      <c r="AN103" s="114" t="str">
        <f t="shared" ref="AN103" si="125">V104&amp;" "&amp;V105&amp;" "&amp;V106&amp;" "&amp;V107&amp;" "&amp;V108&amp;" "&amp;V109</f>
        <v xml:space="preserve">紫菜 雞蛋 薑 素羊肉  </v>
      </c>
      <c r="AO103" s="114" t="str">
        <f>Y103</f>
        <v>點心</v>
      </c>
      <c r="AP103" s="114">
        <f>Z103</f>
        <v>0</v>
      </c>
      <c r="AQ103" s="115">
        <f>C103</f>
        <v>5</v>
      </c>
      <c r="AR103" s="115">
        <f>H103</f>
        <v>2.6</v>
      </c>
      <c r="AS103" s="115">
        <f>E103</f>
        <v>1.5</v>
      </c>
      <c r="AT103" s="115">
        <f>D103</f>
        <v>2</v>
      </c>
      <c r="AU103" s="115">
        <f>F103</f>
        <v>0</v>
      </c>
      <c r="AV103" s="115">
        <f>G103</f>
        <v>0</v>
      </c>
      <c r="AW103" s="115">
        <f>I103</f>
        <v>672.2</v>
      </c>
    </row>
    <row r="104" spans="1:49" s="80" customFormat="1" ht="15" customHeight="1">
      <c r="A104" s="92"/>
      <c r="B104" s="181"/>
      <c r="C104" s="182"/>
      <c r="D104" s="183"/>
      <c r="E104" s="183"/>
      <c r="F104" s="184"/>
      <c r="G104" s="184"/>
      <c r="H104" s="183"/>
      <c r="I104" s="185"/>
      <c r="J104" s="233" t="s">
        <v>116</v>
      </c>
      <c r="K104" s="202">
        <v>7</v>
      </c>
      <c r="L104" s="54" t="str">
        <f t="shared" ref="L104:L105" si="126">IF(K104,"公斤","")</f>
        <v>公斤</v>
      </c>
      <c r="M104" s="202" t="s">
        <v>334</v>
      </c>
      <c r="N104" s="202">
        <v>6</v>
      </c>
      <c r="O104" s="54" t="str">
        <f t="shared" ref="O104" si="127">IF(N104,"公斤","")</f>
        <v>公斤</v>
      </c>
      <c r="P104" s="202" t="s">
        <v>130</v>
      </c>
      <c r="Q104" s="202">
        <v>3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202" t="s">
        <v>297</v>
      </c>
      <c r="W104" s="202">
        <v>0.5</v>
      </c>
      <c r="X104" s="54" t="str">
        <f t="shared" ref="X104" si="130">IF(W104,"公斤","")</f>
        <v>公斤</v>
      </c>
      <c r="Y104" s="70" t="s">
        <v>111</v>
      </c>
      <c r="Z104" s="164"/>
      <c r="AA104" s="247"/>
      <c r="AB104" s="138"/>
      <c r="AC104" s="117"/>
      <c r="AD104" s="114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74"/>
      <c r="AR104" s="74"/>
      <c r="AS104" s="74"/>
      <c r="AT104" s="74"/>
      <c r="AU104" s="74"/>
      <c r="AV104" s="74"/>
      <c r="AW104" s="74"/>
    </row>
    <row r="105" spans="1:49" s="80" customFormat="1" ht="15" customHeight="1">
      <c r="A105" s="92"/>
      <c r="B105" s="181"/>
      <c r="C105" s="186"/>
      <c r="D105" s="187"/>
      <c r="E105" s="187"/>
      <c r="F105" s="188"/>
      <c r="G105" s="188"/>
      <c r="H105" s="187"/>
      <c r="I105" s="189"/>
      <c r="J105" s="233" t="s">
        <v>155</v>
      </c>
      <c r="K105" s="202">
        <v>3</v>
      </c>
      <c r="L105" s="54" t="str">
        <f t="shared" si="126"/>
        <v>公斤</v>
      </c>
      <c r="M105" s="202" t="s">
        <v>124</v>
      </c>
      <c r="N105" s="202">
        <v>3</v>
      </c>
      <c r="O105" s="54" t="str">
        <f t="shared" si="91"/>
        <v>公斤</v>
      </c>
      <c r="P105" s="202" t="s">
        <v>252</v>
      </c>
      <c r="Q105" s="202">
        <v>3</v>
      </c>
      <c r="R105" s="54" t="str">
        <f t="shared" si="92"/>
        <v>公斤</v>
      </c>
      <c r="S105" s="50" t="s">
        <v>17</v>
      </c>
      <c r="T105" s="50">
        <v>0.05</v>
      </c>
      <c r="U105" s="54" t="str">
        <f t="shared" si="93"/>
        <v>公斤</v>
      </c>
      <c r="V105" s="202" t="s">
        <v>126</v>
      </c>
      <c r="W105" s="202">
        <v>0.6</v>
      </c>
      <c r="X105" s="54" t="str">
        <f t="shared" si="94"/>
        <v>公斤</v>
      </c>
      <c r="Y105" s="70"/>
      <c r="Z105" s="164"/>
      <c r="AA105" s="247"/>
      <c r="AB105" s="138"/>
      <c r="AC105" s="117"/>
      <c r="AD105" s="114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74"/>
      <c r="AR105" s="74"/>
      <c r="AS105" s="74"/>
      <c r="AT105" s="74"/>
      <c r="AU105" s="74"/>
      <c r="AV105" s="74"/>
      <c r="AW105" s="74"/>
    </row>
    <row r="106" spans="1:49" s="80" customFormat="1" ht="15" customHeight="1">
      <c r="A106" s="92"/>
      <c r="B106" s="181"/>
      <c r="C106" s="182"/>
      <c r="D106" s="183"/>
      <c r="E106" s="183"/>
      <c r="F106" s="183"/>
      <c r="G106" s="183"/>
      <c r="H106" s="183"/>
      <c r="I106" s="185"/>
      <c r="J106" s="233"/>
      <c r="K106" s="202"/>
      <c r="L106" s="54" t="str">
        <f t="shared" si="90"/>
        <v/>
      </c>
      <c r="M106" s="202" t="s">
        <v>123</v>
      </c>
      <c r="N106" s="175">
        <v>0.5</v>
      </c>
      <c r="O106" s="54" t="str">
        <f t="shared" si="91"/>
        <v>公斤</v>
      </c>
      <c r="P106" s="202" t="s">
        <v>131</v>
      </c>
      <c r="Q106" s="202">
        <v>0.05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02" t="s">
        <v>131</v>
      </c>
      <c r="W106" s="202">
        <v>0.05</v>
      </c>
      <c r="X106" s="54" t="str">
        <f t="shared" si="94"/>
        <v>公斤</v>
      </c>
      <c r="Y106" s="70"/>
      <c r="Z106" s="164"/>
      <c r="AA106" s="247"/>
      <c r="AB106" s="138"/>
      <c r="AC106" s="117"/>
      <c r="AD106" s="114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74"/>
      <c r="AR106" s="74"/>
      <c r="AS106" s="74"/>
      <c r="AT106" s="74"/>
      <c r="AU106" s="74"/>
      <c r="AV106" s="74"/>
      <c r="AW106" s="74"/>
    </row>
    <row r="107" spans="1:49" s="80" customFormat="1" ht="15" customHeight="1">
      <c r="A107" s="92"/>
      <c r="B107" s="181"/>
      <c r="C107" s="182"/>
      <c r="D107" s="183"/>
      <c r="E107" s="183"/>
      <c r="F107" s="183"/>
      <c r="G107" s="183"/>
      <c r="H107" s="183"/>
      <c r="I107" s="185"/>
      <c r="J107" s="233"/>
      <c r="K107" s="202"/>
      <c r="L107" s="54" t="str">
        <f t="shared" si="90"/>
        <v/>
      </c>
      <c r="M107" s="202" t="s">
        <v>131</v>
      </c>
      <c r="N107" s="239">
        <v>0.05</v>
      </c>
      <c r="O107" s="54" t="str">
        <f t="shared" si="91"/>
        <v>公斤</v>
      </c>
      <c r="P107" s="202"/>
      <c r="Q107" s="202"/>
      <c r="R107" s="54" t="str">
        <f t="shared" si="92"/>
        <v/>
      </c>
      <c r="S107" s="50"/>
      <c r="T107" s="50"/>
      <c r="U107" s="54" t="str">
        <f t="shared" si="93"/>
        <v/>
      </c>
      <c r="V107" s="202" t="s">
        <v>375</v>
      </c>
      <c r="W107" s="202">
        <v>1</v>
      </c>
      <c r="X107" s="54" t="str">
        <f t="shared" si="94"/>
        <v>公斤</v>
      </c>
      <c r="Y107" s="70"/>
      <c r="Z107" s="164"/>
      <c r="AA107" s="247"/>
      <c r="AB107" s="138"/>
      <c r="AC107" s="117"/>
      <c r="AD107" s="114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74"/>
      <c r="AR107" s="74"/>
      <c r="AS107" s="74"/>
      <c r="AT107" s="74"/>
      <c r="AU107" s="74"/>
      <c r="AV107" s="74"/>
      <c r="AW107" s="74"/>
    </row>
    <row r="108" spans="1:49" s="80" customFormat="1" ht="15" customHeight="1">
      <c r="A108" s="92"/>
      <c r="B108" s="181"/>
      <c r="C108" s="182"/>
      <c r="D108" s="183"/>
      <c r="E108" s="183"/>
      <c r="F108" s="183"/>
      <c r="G108" s="183"/>
      <c r="H108" s="183"/>
      <c r="I108" s="185"/>
      <c r="J108" s="233"/>
      <c r="K108" s="202"/>
      <c r="L108" s="54" t="str">
        <f t="shared" si="90"/>
        <v/>
      </c>
      <c r="M108" s="202"/>
      <c r="N108" s="202"/>
      <c r="O108" s="54" t="str">
        <f t="shared" si="91"/>
        <v/>
      </c>
      <c r="P108" s="202"/>
      <c r="Q108" s="202"/>
      <c r="R108" s="54" t="str">
        <f t="shared" si="92"/>
        <v/>
      </c>
      <c r="S108" s="50"/>
      <c r="T108" s="50"/>
      <c r="U108" s="54" t="str">
        <f t="shared" si="93"/>
        <v/>
      </c>
      <c r="V108" s="202"/>
      <c r="W108" s="202"/>
      <c r="X108" s="54" t="str">
        <f t="shared" si="94"/>
        <v/>
      </c>
      <c r="Y108" s="70"/>
      <c r="Z108" s="164"/>
      <c r="AA108" s="247"/>
      <c r="AB108" s="138"/>
      <c r="AC108" s="117"/>
      <c r="AD108" s="114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74"/>
      <c r="AR108" s="74"/>
      <c r="AS108" s="74"/>
      <c r="AT108" s="74"/>
      <c r="AU108" s="74"/>
      <c r="AV108" s="74"/>
      <c r="AW108" s="74"/>
    </row>
    <row r="109" spans="1:49" s="80" customFormat="1" ht="15" customHeight="1" thickBot="1">
      <c r="A109" s="93"/>
      <c r="B109" s="190"/>
      <c r="C109" s="191"/>
      <c r="D109" s="192"/>
      <c r="E109" s="192"/>
      <c r="F109" s="192"/>
      <c r="G109" s="192"/>
      <c r="H109" s="192"/>
      <c r="I109" s="193"/>
      <c r="J109" s="234"/>
      <c r="K109" s="235"/>
      <c r="L109" s="54" t="str">
        <f t="shared" si="90"/>
        <v/>
      </c>
      <c r="M109" s="235"/>
      <c r="N109" s="235"/>
      <c r="O109" s="54" t="str">
        <f t="shared" si="91"/>
        <v/>
      </c>
      <c r="P109" s="235"/>
      <c r="Q109" s="235"/>
      <c r="R109" s="54" t="str">
        <f t="shared" si="92"/>
        <v/>
      </c>
      <c r="S109" s="51"/>
      <c r="T109" s="51"/>
      <c r="U109" s="54" t="str">
        <f t="shared" si="93"/>
        <v/>
      </c>
      <c r="V109" s="235"/>
      <c r="W109" s="235"/>
      <c r="X109" s="54" t="str">
        <f t="shared" si="94"/>
        <v/>
      </c>
      <c r="Y109" s="90"/>
      <c r="Z109" s="244"/>
      <c r="AA109" s="247"/>
      <c r="AB109" s="139"/>
      <c r="AC109" s="117"/>
      <c r="AD109" s="114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74"/>
      <c r="AR109" s="74"/>
      <c r="AS109" s="74"/>
      <c r="AT109" s="74"/>
      <c r="AU109" s="74"/>
      <c r="AV109" s="74"/>
      <c r="AW109" s="74"/>
    </row>
    <row r="110" spans="1:49" s="80" customFormat="1" ht="15" customHeight="1">
      <c r="A110" s="92" t="s">
        <v>324</v>
      </c>
      <c r="B110" s="176" t="s">
        <v>107</v>
      </c>
      <c r="C110" s="177">
        <v>5.5</v>
      </c>
      <c r="D110" s="178">
        <v>1.9</v>
      </c>
      <c r="E110" s="178">
        <v>1.5</v>
      </c>
      <c r="F110" s="179">
        <v>0</v>
      </c>
      <c r="G110" s="179">
        <v>0</v>
      </c>
      <c r="H110" s="178">
        <v>2.2000000000000002</v>
      </c>
      <c r="I110" s="180">
        <v>673.7</v>
      </c>
      <c r="J110" s="232" t="s">
        <v>166</v>
      </c>
      <c r="K110" s="194"/>
      <c r="L110" s="112"/>
      <c r="M110" s="238" t="s">
        <v>350</v>
      </c>
      <c r="N110" s="194"/>
      <c r="O110" s="112"/>
      <c r="P110" s="238" t="s">
        <v>253</v>
      </c>
      <c r="Q110" s="194"/>
      <c r="R110" s="112"/>
      <c r="S110" s="300" t="s">
        <v>16</v>
      </c>
      <c r="T110" s="301"/>
      <c r="U110" s="112"/>
      <c r="V110" s="238" t="s">
        <v>134</v>
      </c>
      <c r="W110" s="194"/>
      <c r="X110" s="112"/>
      <c r="Y110" s="107" t="s">
        <v>111</v>
      </c>
      <c r="Z110" s="242"/>
      <c r="AA110" s="247"/>
      <c r="AB110" s="134" t="str">
        <f>A110</f>
        <v>I3</v>
      </c>
      <c r="AC110" s="114" t="str">
        <f>J110</f>
        <v>油飯特餐</v>
      </c>
      <c r="AD110" s="114" t="str">
        <f>J111&amp;" "&amp;J112&amp;" "&amp;J113&amp;" "&amp;J114&amp;" "&amp;J115&amp;" "&amp;J116</f>
        <v xml:space="preserve">米 糯米 蕎麥   </v>
      </c>
      <c r="AE110" s="114" t="str">
        <f>M110</f>
        <v>煎滷蒸炒蛋</v>
      </c>
      <c r="AF110" s="114" t="str">
        <f>M111&amp;" "&amp;M112&amp;" "&amp;M113&amp;" "&amp;M114&amp;" "&amp;M115&amp;" "&amp;M116</f>
        <v xml:space="preserve">雞蛋     </v>
      </c>
      <c r="AG110" s="114" t="str">
        <f>P110</f>
        <v>油飯配料</v>
      </c>
      <c r="AH110" s="114" t="str">
        <f>P111&amp;" "&amp;P112&amp;" "&amp;P113&amp;" "&amp;P114&amp;" "&amp;P115&amp;" "&amp;P116</f>
        <v xml:space="preserve">素香鬆 乾香菇 薑 脆筍 豆干 </v>
      </c>
      <c r="AI110" s="114" t="e">
        <f>#REF!</f>
        <v>#REF!</v>
      </c>
      <c r="AJ110" s="114" t="e">
        <f>#REF!&amp;" "&amp;#REF!&amp;" "&amp;#REF!&amp;" "&amp;#REF!&amp;" "&amp;#REF!&amp;" "&amp;#REF!</f>
        <v>#REF!</v>
      </c>
      <c r="AK110" s="114" t="str">
        <f t="shared" ref="AK110" si="131">S110</f>
        <v>時蔬</v>
      </c>
      <c r="AL110" s="114" t="str">
        <f t="shared" ref="AL110" si="132">S111&amp;" "&amp;S112&amp;" "&amp;S113&amp;" "&amp;S114&amp;" "&amp;S115&amp;" "&amp;S116</f>
        <v xml:space="preserve">蔬菜 薑    </v>
      </c>
      <c r="AM110" s="114" t="str">
        <f t="shared" ref="AM110" si="133">V110</f>
        <v>時瓜湯</v>
      </c>
      <c r="AN110" s="114" t="str">
        <f t="shared" ref="AN110" si="134">V111&amp;" "&amp;V112&amp;" "&amp;V113&amp;" "&amp;V114&amp;" "&amp;V115&amp;" "&amp;V116</f>
        <v xml:space="preserve">時瓜 薑 素羊肉   </v>
      </c>
      <c r="AO110" s="114" t="str">
        <f>Y110</f>
        <v>點心</v>
      </c>
      <c r="AP110" s="114">
        <f>Z110</f>
        <v>0</v>
      </c>
      <c r="AQ110" s="115">
        <f>C110</f>
        <v>5.5</v>
      </c>
      <c r="AR110" s="115">
        <f>H110</f>
        <v>2.2000000000000002</v>
      </c>
      <c r="AS110" s="115">
        <f>E110</f>
        <v>1.5</v>
      </c>
      <c r="AT110" s="115">
        <f>D110</f>
        <v>1.9</v>
      </c>
      <c r="AU110" s="115">
        <f>F110</f>
        <v>0</v>
      </c>
      <c r="AV110" s="115">
        <f>G110</f>
        <v>0</v>
      </c>
      <c r="AW110" s="115">
        <f>I110</f>
        <v>673.7</v>
      </c>
    </row>
    <row r="111" spans="1:49" s="80" customFormat="1" ht="15" customHeight="1">
      <c r="A111" s="92"/>
      <c r="B111" s="181"/>
      <c r="C111" s="182"/>
      <c r="D111" s="183"/>
      <c r="E111" s="183"/>
      <c r="F111" s="184"/>
      <c r="G111" s="184"/>
      <c r="H111" s="183"/>
      <c r="I111" s="185"/>
      <c r="J111" s="163" t="s">
        <v>116</v>
      </c>
      <c r="K111" s="163">
        <v>8</v>
      </c>
      <c r="L111" s="54" t="str">
        <f t="shared" ref="L111:L112" si="135">IF(K111,"公斤","")</f>
        <v>公斤</v>
      </c>
      <c r="M111" s="240" t="s">
        <v>126</v>
      </c>
      <c r="N111" s="240">
        <v>5.5</v>
      </c>
      <c r="O111" s="54" t="str">
        <f t="shared" ref="O111" si="136">IF(N111,"公斤","")</f>
        <v>公斤</v>
      </c>
      <c r="P111" s="240" t="s">
        <v>365</v>
      </c>
      <c r="Q111" s="202">
        <v>1.5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202" t="s">
        <v>129</v>
      </c>
      <c r="W111" s="202">
        <v>4</v>
      </c>
      <c r="X111" s="54" t="str">
        <f t="shared" ref="X111" si="139">IF(W111,"公斤","")</f>
        <v>公斤</v>
      </c>
      <c r="Y111" s="70" t="s">
        <v>111</v>
      </c>
      <c r="Z111" s="164"/>
      <c r="AA111" s="247"/>
      <c r="AB111" s="138"/>
      <c r="AC111" s="117"/>
      <c r="AD111" s="114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74"/>
      <c r="AR111" s="74"/>
      <c r="AS111" s="74"/>
      <c r="AT111" s="74"/>
      <c r="AU111" s="74"/>
      <c r="AV111" s="74"/>
      <c r="AW111" s="74"/>
    </row>
    <row r="112" spans="1:49" s="80" customFormat="1" ht="15" customHeight="1">
      <c r="A112" s="92"/>
      <c r="B112" s="181"/>
      <c r="C112" s="186"/>
      <c r="D112" s="187"/>
      <c r="E112" s="187"/>
      <c r="F112" s="188"/>
      <c r="G112" s="188"/>
      <c r="H112" s="187"/>
      <c r="I112" s="189"/>
      <c r="J112" s="163" t="s">
        <v>167</v>
      </c>
      <c r="K112" s="237">
        <v>2</v>
      </c>
      <c r="L112" s="54" t="str">
        <f t="shared" si="135"/>
        <v>公斤</v>
      </c>
      <c r="M112" s="241"/>
      <c r="N112" s="241"/>
      <c r="O112" s="54" t="str">
        <f t="shared" si="91"/>
        <v/>
      </c>
      <c r="P112" s="241" t="s">
        <v>232</v>
      </c>
      <c r="Q112" s="202">
        <v>0.1</v>
      </c>
      <c r="R112" s="54" t="str">
        <f t="shared" si="92"/>
        <v>公斤</v>
      </c>
      <c r="S112" s="50" t="s">
        <v>17</v>
      </c>
      <c r="T112" s="50">
        <v>0.05</v>
      </c>
      <c r="U112" s="54" t="str">
        <f t="shared" si="93"/>
        <v>公斤</v>
      </c>
      <c r="V112" s="202" t="s">
        <v>131</v>
      </c>
      <c r="W112" s="202">
        <v>0.05</v>
      </c>
      <c r="X112" s="54" t="str">
        <f t="shared" si="94"/>
        <v>公斤</v>
      </c>
      <c r="Y112" s="70"/>
      <c r="Z112" s="164"/>
      <c r="AA112" s="247"/>
      <c r="AB112" s="138"/>
      <c r="AC112" s="117"/>
      <c r="AD112" s="114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74"/>
      <c r="AR112" s="74"/>
      <c r="AS112" s="74"/>
      <c r="AT112" s="74"/>
      <c r="AU112" s="74"/>
      <c r="AV112" s="74"/>
      <c r="AW112" s="74"/>
    </row>
    <row r="113" spans="1:49" s="80" customFormat="1" ht="15" customHeight="1">
      <c r="A113" s="92"/>
      <c r="B113" s="181"/>
      <c r="C113" s="182"/>
      <c r="D113" s="183"/>
      <c r="E113" s="183"/>
      <c r="F113" s="183"/>
      <c r="G113" s="183"/>
      <c r="H113" s="183"/>
      <c r="I113" s="185"/>
      <c r="J113" s="163" t="s">
        <v>168</v>
      </c>
      <c r="K113" s="237">
        <v>1</v>
      </c>
      <c r="L113" s="54" t="str">
        <f t="shared" si="90"/>
        <v>公斤</v>
      </c>
      <c r="M113" s="241"/>
      <c r="N113" s="241"/>
      <c r="O113" s="54" t="str">
        <f t="shared" si="91"/>
        <v/>
      </c>
      <c r="P113" s="241" t="s">
        <v>131</v>
      </c>
      <c r="Q113" s="202">
        <v>0.05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202" t="s">
        <v>375</v>
      </c>
      <c r="W113" s="202">
        <v>1</v>
      </c>
      <c r="X113" s="54" t="str">
        <f t="shared" si="94"/>
        <v>公斤</v>
      </c>
      <c r="Y113" s="70"/>
      <c r="Z113" s="164"/>
      <c r="AA113" s="247"/>
      <c r="AB113" s="138"/>
      <c r="AC113" s="117"/>
      <c r="AD113" s="114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74"/>
      <c r="AR113" s="74"/>
      <c r="AS113" s="74"/>
      <c r="AT113" s="74"/>
      <c r="AU113" s="74"/>
      <c r="AV113" s="74"/>
      <c r="AW113" s="74"/>
    </row>
    <row r="114" spans="1:49" s="80" customFormat="1" ht="15" customHeight="1">
      <c r="A114" s="92"/>
      <c r="B114" s="181"/>
      <c r="C114" s="182"/>
      <c r="D114" s="183"/>
      <c r="E114" s="183"/>
      <c r="F114" s="183"/>
      <c r="G114" s="183"/>
      <c r="H114" s="183"/>
      <c r="I114" s="185"/>
      <c r="J114" s="233"/>
      <c r="K114" s="236"/>
      <c r="L114" s="54" t="str">
        <f t="shared" si="90"/>
        <v/>
      </c>
      <c r="M114" s="241"/>
      <c r="N114" s="241"/>
      <c r="O114" s="54" t="str">
        <f t="shared" si="91"/>
        <v/>
      </c>
      <c r="P114" s="241" t="s">
        <v>255</v>
      </c>
      <c r="Q114" s="202">
        <v>3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202"/>
      <c r="W114" s="202"/>
      <c r="X114" s="54" t="str">
        <f t="shared" si="94"/>
        <v/>
      </c>
      <c r="Y114" s="70"/>
      <c r="Z114" s="164"/>
      <c r="AA114" s="247"/>
      <c r="AB114" s="138"/>
      <c r="AC114" s="117"/>
      <c r="AD114" s="114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74"/>
      <c r="AR114" s="74"/>
      <c r="AS114" s="74"/>
      <c r="AT114" s="74"/>
      <c r="AU114" s="74"/>
      <c r="AV114" s="74"/>
      <c r="AW114" s="74"/>
    </row>
    <row r="115" spans="1:49" s="80" customFormat="1" ht="15" customHeight="1">
      <c r="A115" s="92"/>
      <c r="B115" s="181"/>
      <c r="C115" s="182"/>
      <c r="D115" s="183"/>
      <c r="E115" s="183"/>
      <c r="F115" s="183"/>
      <c r="G115" s="183"/>
      <c r="H115" s="183"/>
      <c r="I115" s="185"/>
      <c r="J115" s="233"/>
      <c r="K115" s="202"/>
      <c r="L115" s="54" t="str">
        <f t="shared" si="90"/>
        <v/>
      </c>
      <c r="M115" s="202"/>
      <c r="N115" s="202"/>
      <c r="O115" s="54" t="str">
        <f t="shared" si="91"/>
        <v/>
      </c>
      <c r="P115" s="202" t="s">
        <v>130</v>
      </c>
      <c r="Q115" s="202">
        <v>2.5</v>
      </c>
      <c r="R115" s="54" t="str">
        <f t="shared" si="92"/>
        <v>公斤</v>
      </c>
      <c r="S115" s="50"/>
      <c r="T115" s="50"/>
      <c r="U115" s="54" t="str">
        <f t="shared" si="93"/>
        <v/>
      </c>
      <c r="V115" s="202"/>
      <c r="W115" s="202"/>
      <c r="X115" s="54" t="str">
        <f t="shared" si="94"/>
        <v/>
      </c>
      <c r="Y115" s="70"/>
      <c r="Z115" s="164"/>
      <c r="AA115" s="247"/>
      <c r="AB115" s="138"/>
      <c r="AC115" s="117"/>
      <c r="AD115" s="114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74"/>
      <c r="AR115" s="74"/>
      <c r="AS115" s="74"/>
      <c r="AT115" s="74"/>
      <c r="AU115" s="74"/>
      <c r="AV115" s="74"/>
      <c r="AW115" s="74"/>
    </row>
    <row r="116" spans="1:49" s="80" customFormat="1" ht="15" customHeight="1" thickBot="1">
      <c r="A116" s="93"/>
      <c r="B116" s="190"/>
      <c r="C116" s="191"/>
      <c r="D116" s="192"/>
      <c r="E116" s="192"/>
      <c r="F116" s="192"/>
      <c r="G116" s="192"/>
      <c r="H116" s="192"/>
      <c r="I116" s="193"/>
      <c r="J116" s="234"/>
      <c r="K116" s="235"/>
      <c r="L116" s="54" t="str">
        <f t="shared" si="90"/>
        <v/>
      </c>
      <c r="M116" s="235"/>
      <c r="N116" s="235"/>
      <c r="O116" s="54" t="str">
        <f t="shared" si="91"/>
        <v/>
      </c>
      <c r="P116" s="235"/>
      <c r="Q116" s="235"/>
      <c r="R116" s="54" t="str">
        <f t="shared" si="92"/>
        <v/>
      </c>
      <c r="S116" s="129"/>
      <c r="T116" s="129"/>
      <c r="U116" s="54" t="str">
        <f t="shared" si="93"/>
        <v/>
      </c>
      <c r="V116" s="235"/>
      <c r="W116" s="235"/>
      <c r="X116" s="54" t="str">
        <f t="shared" si="94"/>
        <v/>
      </c>
      <c r="Y116" s="90"/>
      <c r="Z116" s="244"/>
      <c r="AA116" s="247"/>
      <c r="AB116" s="139"/>
      <c r="AC116" s="117"/>
      <c r="AD116" s="114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74"/>
      <c r="AR116" s="74"/>
      <c r="AS116" s="74"/>
      <c r="AT116" s="74"/>
      <c r="AU116" s="74"/>
      <c r="AV116" s="74"/>
      <c r="AW116" s="74"/>
    </row>
    <row r="117" spans="1:49" s="80" customFormat="1" ht="15" customHeight="1">
      <c r="A117" s="92" t="s">
        <v>325</v>
      </c>
      <c r="B117" s="176" t="s">
        <v>107</v>
      </c>
      <c r="C117" s="177">
        <v>7.7</v>
      </c>
      <c r="D117" s="178">
        <v>2</v>
      </c>
      <c r="E117" s="178">
        <v>1.5</v>
      </c>
      <c r="F117" s="179">
        <v>0</v>
      </c>
      <c r="G117" s="179">
        <v>0</v>
      </c>
      <c r="H117" s="178">
        <v>2.5</v>
      </c>
      <c r="I117" s="180">
        <v>845.2</v>
      </c>
      <c r="J117" s="232" t="s">
        <v>154</v>
      </c>
      <c r="K117" s="194"/>
      <c r="L117" s="112"/>
      <c r="M117" s="238" t="s">
        <v>351</v>
      </c>
      <c r="N117" s="194"/>
      <c r="O117" s="112"/>
      <c r="P117" s="238" t="s">
        <v>132</v>
      </c>
      <c r="Q117" s="194"/>
      <c r="R117" s="112"/>
      <c r="S117" s="296" t="s">
        <v>16</v>
      </c>
      <c r="T117" s="297"/>
      <c r="U117" s="112"/>
      <c r="V117" s="238" t="s">
        <v>298</v>
      </c>
      <c r="W117" s="194"/>
      <c r="X117" s="112"/>
      <c r="Y117" s="107" t="s">
        <v>111</v>
      </c>
      <c r="Z117" s="242"/>
      <c r="AA117" s="247"/>
      <c r="AB117" s="134" t="str">
        <f>A117</f>
        <v>I4</v>
      </c>
      <c r="AC117" s="114" t="str">
        <f>J117</f>
        <v>糙米飯</v>
      </c>
      <c r="AD117" s="114" t="str">
        <f>J118&amp;" "&amp;J119&amp;" "&amp;J120&amp;" "&amp;J121&amp;" "&amp;J122&amp;" "&amp;J123</f>
        <v xml:space="preserve">米 糙米    </v>
      </c>
      <c r="AE117" s="114" t="str">
        <f>M117</f>
        <v>絞若豆干</v>
      </c>
      <c r="AF117" s="114" t="str">
        <f>M118&amp;" "&amp;M119&amp;" "&amp;M120&amp;" "&amp;M121&amp;" "&amp;M122&amp;" "&amp;M123</f>
        <v xml:space="preserve">素肉 豆干 豆豉 芹菜 胡蘿蔔 </v>
      </c>
      <c r="AG117" s="114" t="str">
        <f>P117</f>
        <v>蔬香冬粉</v>
      </c>
      <c r="AH117" s="114" t="str">
        <f>P118&amp;" "&amp;P119&amp;" "&amp;P120&amp;" "&amp;P121&amp;" "&amp;P122&amp;" "&amp;P123</f>
        <v>豆皮 冬粉 時蔬 乾木耳 薑 胡蘿蔔</v>
      </c>
      <c r="AI117" s="114" t="e">
        <f>#REF!</f>
        <v>#REF!</v>
      </c>
      <c r="AJ117" s="114" t="e">
        <f>#REF!&amp;" "&amp;#REF!&amp;" "&amp;#REF!&amp;" "&amp;#REF!&amp;" "&amp;#REF!&amp;" "&amp;#REF!</f>
        <v>#REF!</v>
      </c>
      <c r="AK117" s="114" t="str">
        <f t="shared" ref="AK117" si="140">S117</f>
        <v>時蔬</v>
      </c>
      <c r="AL117" s="114" t="str">
        <f t="shared" ref="AL117" si="141">S118&amp;" "&amp;S119&amp;" "&amp;S120&amp;" "&amp;S121&amp;" "&amp;S122&amp;" "&amp;S123</f>
        <v xml:space="preserve">蔬菜 薑    </v>
      </c>
      <c r="AM117" s="114" t="str">
        <f t="shared" ref="AM117" si="142">V117</f>
        <v>粉圓甜湯</v>
      </c>
      <c r="AN117" s="114" t="str">
        <f t="shared" ref="AN117" si="143">V118&amp;" "&amp;V119&amp;" "&amp;V120&amp;" "&amp;V121&amp;" "&amp;V122&amp;" "&amp;V123</f>
        <v xml:space="preserve">粉圓 紅砂糖    </v>
      </c>
      <c r="AO117" s="114" t="str">
        <f>Y117</f>
        <v>點心</v>
      </c>
      <c r="AP117" s="114">
        <f>Z117</f>
        <v>0</v>
      </c>
      <c r="AQ117" s="115">
        <f>C117</f>
        <v>7.7</v>
      </c>
      <c r="AR117" s="115">
        <f>H117</f>
        <v>2.5</v>
      </c>
      <c r="AS117" s="115">
        <f>E117</f>
        <v>1.5</v>
      </c>
      <c r="AT117" s="115">
        <f>D117</f>
        <v>2</v>
      </c>
      <c r="AU117" s="115">
        <f>F117</f>
        <v>0</v>
      </c>
      <c r="AV117" s="115">
        <f>G117</f>
        <v>0</v>
      </c>
      <c r="AW117" s="115">
        <f>I117</f>
        <v>845.2</v>
      </c>
    </row>
    <row r="118" spans="1:49" s="80" customFormat="1" ht="15" customHeight="1">
      <c r="A118" s="92"/>
      <c r="B118" s="181"/>
      <c r="C118" s="182"/>
      <c r="D118" s="183"/>
      <c r="E118" s="183"/>
      <c r="F118" s="184"/>
      <c r="G118" s="184"/>
      <c r="H118" s="183"/>
      <c r="I118" s="185"/>
      <c r="J118" s="233" t="s">
        <v>116</v>
      </c>
      <c r="K118" s="202">
        <v>7</v>
      </c>
      <c r="L118" s="54" t="str">
        <f t="shared" ref="L118:L119" si="144">IF(K118,"公斤","")</f>
        <v>公斤</v>
      </c>
      <c r="M118" s="202" t="s">
        <v>138</v>
      </c>
      <c r="N118" s="202">
        <v>1.2</v>
      </c>
      <c r="O118" s="54" t="str">
        <f t="shared" ref="O118" si="145">IF(N118,"公斤","")</f>
        <v>公斤</v>
      </c>
      <c r="P118" s="202" t="s">
        <v>266</v>
      </c>
      <c r="Q118" s="202">
        <v>1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202" t="s">
        <v>284</v>
      </c>
      <c r="W118" s="202">
        <v>3</v>
      </c>
      <c r="X118" s="54" t="str">
        <f t="shared" ref="X118" si="148">IF(W118,"公斤","")</f>
        <v>公斤</v>
      </c>
      <c r="Y118" s="70" t="s">
        <v>111</v>
      </c>
      <c r="Z118" s="164"/>
      <c r="AA118" s="248">
        <v>19</v>
      </c>
      <c r="AB118" s="138"/>
      <c r="AC118" s="117"/>
      <c r="AD118" s="114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74"/>
      <c r="AR118" s="74"/>
      <c r="AS118" s="74"/>
      <c r="AT118" s="74"/>
      <c r="AU118" s="74"/>
      <c r="AV118" s="74"/>
      <c r="AW118" s="74"/>
    </row>
    <row r="119" spans="1:49" s="80" customFormat="1" ht="15" customHeight="1">
      <c r="A119" s="92"/>
      <c r="B119" s="181"/>
      <c r="C119" s="186"/>
      <c r="D119" s="187"/>
      <c r="E119" s="187"/>
      <c r="F119" s="188"/>
      <c r="G119" s="188"/>
      <c r="H119" s="187"/>
      <c r="I119" s="189"/>
      <c r="J119" s="233" t="s">
        <v>155</v>
      </c>
      <c r="K119" s="202">
        <v>3</v>
      </c>
      <c r="L119" s="54" t="str">
        <f t="shared" si="144"/>
        <v>公斤</v>
      </c>
      <c r="M119" s="202" t="s">
        <v>130</v>
      </c>
      <c r="N119" s="202">
        <v>4.5</v>
      </c>
      <c r="O119" s="54" t="str">
        <f t="shared" si="91"/>
        <v>公斤</v>
      </c>
      <c r="P119" s="202" t="s">
        <v>127</v>
      </c>
      <c r="Q119" s="202">
        <v>1</v>
      </c>
      <c r="R119" s="54" t="str">
        <f t="shared" si="92"/>
        <v>公斤</v>
      </c>
      <c r="S119" s="50" t="s">
        <v>17</v>
      </c>
      <c r="T119" s="50">
        <v>0.05</v>
      </c>
      <c r="U119" s="54" t="str">
        <f t="shared" si="93"/>
        <v>公斤</v>
      </c>
      <c r="V119" s="202" t="s">
        <v>125</v>
      </c>
      <c r="W119" s="202">
        <v>1</v>
      </c>
      <c r="X119" s="54" t="str">
        <f t="shared" si="94"/>
        <v>公斤</v>
      </c>
      <c r="Y119" s="70"/>
      <c r="Z119" s="164"/>
      <c r="AA119" s="247"/>
      <c r="AB119" s="138"/>
      <c r="AC119" s="117"/>
      <c r="AD119" s="114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74"/>
      <c r="AR119" s="74"/>
      <c r="AS119" s="74"/>
      <c r="AT119" s="74"/>
      <c r="AU119" s="74"/>
      <c r="AV119" s="74"/>
      <c r="AW119" s="74"/>
    </row>
    <row r="120" spans="1:49" s="80" customFormat="1" ht="15" customHeight="1">
      <c r="A120" s="92"/>
      <c r="B120" s="181"/>
      <c r="C120" s="182"/>
      <c r="D120" s="183"/>
      <c r="E120" s="183"/>
      <c r="F120" s="183"/>
      <c r="G120" s="183"/>
      <c r="H120" s="183"/>
      <c r="I120" s="185"/>
      <c r="J120" s="233"/>
      <c r="K120" s="202"/>
      <c r="L120" s="54" t="str">
        <f t="shared" si="90"/>
        <v/>
      </c>
      <c r="M120" s="202" t="s">
        <v>212</v>
      </c>
      <c r="N120" s="175">
        <v>0.1</v>
      </c>
      <c r="O120" s="54" t="str">
        <f t="shared" si="91"/>
        <v>公斤</v>
      </c>
      <c r="P120" s="202" t="s">
        <v>1</v>
      </c>
      <c r="Q120" s="202">
        <v>3.5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202"/>
      <c r="W120" s="202"/>
      <c r="X120" s="54" t="str">
        <f t="shared" si="94"/>
        <v/>
      </c>
      <c r="Y120" s="70"/>
      <c r="Z120" s="164"/>
      <c r="AA120" s="247"/>
      <c r="AB120" s="138"/>
      <c r="AC120" s="117"/>
      <c r="AD120" s="114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74"/>
      <c r="AR120" s="74"/>
      <c r="AS120" s="74"/>
      <c r="AT120" s="74"/>
      <c r="AU120" s="74"/>
      <c r="AV120" s="74"/>
      <c r="AW120" s="74"/>
    </row>
    <row r="121" spans="1:49" s="80" customFormat="1" ht="15" customHeight="1">
      <c r="A121" s="92"/>
      <c r="B121" s="181"/>
      <c r="C121" s="182"/>
      <c r="D121" s="183"/>
      <c r="E121" s="183"/>
      <c r="F121" s="183"/>
      <c r="G121" s="183"/>
      <c r="H121" s="183"/>
      <c r="I121" s="185"/>
      <c r="J121" s="233"/>
      <c r="K121" s="202"/>
      <c r="L121" s="54" t="str">
        <f t="shared" si="90"/>
        <v/>
      </c>
      <c r="M121" s="202" t="s">
        <v>235</v>
      </c>
      <c r="N121" s="239">
        <v>2.5</v>
      </c>
      <c r="O121" s="54" t="str">
        <f t="shared" si="91"/>
        <v>公斤</v>
      </c>
      <c r="P121" s="202" t="s">
        <v>128</v>
      </c>
      <c r="Q121" s="202">
        <v>0.01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202"/>
      <c r="W121" s="202"/>
      <c r="X121" s="54" t="str">
        <f t="shared" si="94"/>
        <v/>
      </c>
      <c r="Y121" s="70"/>
      <c r="Z121" s="164"/>
      <c r="AA121" s="247"/>
      <c r="AB121" s="138"/>
      <c r="AC121" s="117"/>
      <c r="AD121" s="114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74"/>
      <c r="AR121" s="74"/>
      <c r="AS121" s="74"/>
      <c r="AT121" s="74"/>
      <c r="AU121" s="74"/>
      <c r="AV121" s="74"/>
      <c r="AW121" s="74"/>
    </row>
    <row r="122" spans="1:49" s="80" customFormat="1" ht="15" customHeight="1">
      <c r="A122" s="92"/>
      <c r="B122" s="181"/>
      <c r="C122" s="182"/>
      <c r="D122" s="183"/>
      <c r="E122" s="183"/>
      <c r="F122" s="183"/>
      <c r="G122" s="183"/>
      <c r="H122" s="183"/>
      <c r="I122" s="185"/>
      <c r="J122" s="233"/>
      <c r="K122" s="202"/>
      <c r="L122" s="54" t="str">
        <f t="shared" si="90"/>
        <v/>
      </c>
      <c r="M122" s="202" t="s">
        <v>123</v>
      </c>
      <c r="N122" s="202">
        <v>0.5</v>
      </c>
      <c r="O122" s="54" t="str">
        <f t="shared" si="91"/>
        <v>公斤</v>
      </c>
      <c r="P122" s="202" t="s">
        <v>131</v>
      </c>
      <c r="Q122" s="202">
        <v>0.05</v>
      </c>
      <c r="R122" s="54" t="str">
        <f t="shared" si="92"/>
        <v>公斤</v>
      </c>
      <c r="S122" s="50"/>
      <c r="T122" s="50"/>
      <c r="U122" s="54" t="str">
        <f t="shared" si="93"/>
        <v/>
      </c>
      <c r="V122" s="202"/>
      <c r="W122" s="202"/>
      <c r="X122" s="54" t="str">
        <f t="shared" si="94"/>
        <v/>
      </c>
      <c r="Y122" s="70"/>
      <c r="Z122" s="164"/>
      <c r="AA122" s="247"/>
      <c r="AB122" s="138"/>
      <c r="AC122" s="117"/>
      <c r="AD122" s="114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74"/>
      <c r="AR122" s="74"/>
      <c r="AS122" s="74"/>
      <c r="AT122" s="74"/>
      <c r="AU122" s="74"/>
      <c r="AV122" s="74"/>
      <c r="AW122" s="74"/>
    </row>
    <row r="123" spans="1:49" s="80" customFormat="1" ht="15" customHeight="1" thickBot="1">
      <c r="A123" s="93"/>
      <c r="B123" s="190"/>
      <c r="C123" s="191"/>
      <c r="D123" s="192"/>
      <c r="E123" s="192"/>
      <c r="F123" s="192"/>
      <c r="G123" s="192"/>
      <c r="H123" s="192"/>
      <c r="I123" s="193"/>
      <c r="J123" s="234"/>
      <c r="K123" s="235"/>
      <c r="L123" s="54" t="str">
        <f t="shared" si="90"/>
        <v/>
      </c>
      <c r="M123" s="235"/>
      <c r="N123" s="235"/>
      <c r="O123" s="54" t="str">
        <f t="shared" si="91"/>
        <v/>
      </c>
      <c r="P123" s="235" t="s">
        <v>123</v>
      </c>
      <c r="Q123" s="235">
        <v>1</v>
      </c>
      <c r="R123" s="54" t="str">
        <f t="shared" si="92"/>
        <v>公斤</v>
      </c>
      <c r="S123" s="51"/>
      <c r="T123" s="51"/>
      <c r="U123" s="54" t="str">
        <f t="shared" si="93"/>
        <v/>
      </c>
      <c r="V123" s="235"/>
      <c r="W123" s="235"/>
      <c r="X123" s="54" t="str">
        <f t="shared" si="94"/>
        <v/>
      </c>
      <c r="Y123" s="90"/>
      <c r="Z123" s="244"/>
      <c r="AA123" s="247"/>
      <c r="AB123" s="139"/>
      <c r="AC123" s="117"/>
      <c r="AD123" s="114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74"/>
      <c r="AR123" s="74"/>
      <c r="AS123" s="74"/>
      <c r="AT123" s="74"/>
      <c r="AU123" s="74"/>
      <c r="AV123" s="74"/>
      <c r="AW123" s="74"/>
    </row>
    <row r="124" spans="1:49" s="80" customFormat="1" ht="15" customHeight="1">
      <c r="A124" s="92" t="s">
        <v>326</v>
      </c>
      <c r="B124" s="176" t="s">
        <v>107</v>
      </c>
      <c r="C124" s="177">
        <v>5.2</v>
      </c>
      <c r="D124" s="178">
        <v>1.8</v>
      </c>
      <c r="E124" s="178">
        <v>1.6</v>
      </c>
      <c r="F124" s="179">
        <v>0</v>
      </c>
      <c r="G124" s="179">
        <v>0</v>
      </c>
      <c r="H124" s="178">
        <v>2</v>
      </c>
      <c r="I124" s="180">
        <v>632.6</v>
      </c>
      <c r="J124" s="232" t="s">
        <v>169</v>
      </c>
      <c r="K124" s="194"/>
      <c r="L124" s="112"/>
      <c r="M124" s="238" t="s">
        <v>388</v>
      </c>
      <c r="N124" s="194"/>
      <c r="O124" s="112"/>
      <c r="P124" s="295" t="s">
        <v>390</v>
      </c>
      <c r="Q124" s="264"/>
      <c r="R124" s="112"/>
      <c r="S124" s="296" t="s">
        <v>16</v>
      </c>
      <c r="T124" s="297"/>
      <c r="U124" s="112"/>
      <c r="V124" s="238" t="s">
        <v>139</v>
      </c>
      <c r="W124" s="194"/>
      <c r="X124" s="112"/>
      <c r="Y124" s="107" t="s">
        <v>111</v>
      </c>
      <c r="Z124" s="242" t="s">
        <v>149</v>
      </c>
      <c r="AA124" s="247"/>
      <c r="AB124" s="134" t="str">
        <f>A124</f>
        <v>I5</v>
      </c>
      <c r="AC124" s="114" t="str">
        <f>J124</f>
        <v>燕麥飯</v>
      </c>
      <c r="AD124" s="114" t="str">
        <f>J125&amp;" "&amp;J126&amp;" "&amp;J127&amp;" "&amp;J128&amp;" "&amp;J129&amp;" "&amp;J130</f>
        <v xml:space="preserve">米 燕麥    </v>
      </c>
      <c r="AE124" s="114" t="str">
        <f>M124</f>
        <v>素麥克雞塊</v>
      </c>
      <c r="AF124" s="114" t="str">
        <f>M125&amp;" "&amp;M126&amp;" "&amp;M127&amp;" "&amp;M128&amp;" "&amp;M129&amp;" "&amp;M130</f>
        <v xml:space="preserve">素麥克雞塊     </v>
      </c>
      <c r="AG124" s="114" t="str">
        <f>P124</f>
        <v>蛋香白菜</v>
      </c>
      <c r="AH124" s="114" t="str">
        <f>P125&amp;" "&amp;P126&amp;" "&amp;P127&amp;" "&amp;P128&amp;" "&amp;P129&amp;" "&amp;P130</f>
        <v xml:space="preserve">雞蛋 結球白菜 胡蘿蔔 薑絲 乾木耳 </v>
      </c>
      <c r="AI124" s="114" t="e">
        <f>#REF!</f>
        <v>#REF!</v>
      </c>
      <c r="AJ124" s="114" t="e">
        <f>#REF!&amp;" "&amp;#REF!&amp;" "&amp;#REF!&amp;" "&amp;#REF!&amp;" "&amp;#REF!&amp;" "&amp;#REF!</f>
        <v>#REF!</v>
      </c>
      <c r="AK124" s="114" t="str">
        <f t="shared" ref="AK124" si="149">S124</f>
        <v>時蔬</v>
      </c>
      <c r="AL124" s="114" t="str">
        <f t="shared" ref="AL124" si="150">S125&amp;" "&amp;S126&amp;" "&amp;S127&amp;" "&amp;S128&amp;" "&amp;S129&amp;" "&amp;S130</f>
        <v xml:space="preserve">蔬菜 薑    </v>
      </c>
      <c r="AM124" s="114" t="str">
        <f t="shared" ref="AM124" si="151">V124</f>
        <v>時蔬湯</v>
      </c>
      <c r="AN124" s="114" t="str">
        <f t="shared" ref="AN124" si="152">V125&amp;" "&amp;V126&amp;" "&amp;V127&amp;" "&amp;V128&amp;" "&amp;V129&amp;" "&amp;V130</f>
        <v xml:space="preserve">時蔬 素羊肉 薑 枸杞 胡蘿蔔 </v>
      </c>
      <c r="AO124" s="114" t="str">
        <f>Y124</f>
        <v>點心</v>
      </c>
      <c r="AP124" s="114" t="str">
        <f>Z124</f>
        <v>有機豆奶</v>
      </c>
      <c r="AQ124" s="115">
        <f>C124</f>
        <v>5.2</v>
      </c>
      <c r="AR124" s="115">
        <f>H124</f>
        <v>2</v>
      </c>
      <c r="AS124" s="115">
        <f>E124</f>
        <v>1.6</v>
      </c>
      <c r="AT124" s="115">
        <f>D124</f>
        <v>1.8</v>
      </c>
      <c r="AU124" s="115">
        <f>F124</f>
        <v>0</v>
      </c>
      <c r="AV124" s="115">
        <f>G124</f>
        <v>0</v>
      </c>
      <c r="AW124" s="115">
        <f>I124</f>
        <v>632.6</v>
      </c>
    </row>
    <row r="125" spans="1:49" s="80" customFormat="1" ht="15" customHeight="1">
      <c r="A125" s="92"/>
      <c r="B125" s="181"/>
      <c r="C125" s="182"/>
      <c r="D125" s="183"/>
      <c r="E125" s="183"/>
      <c r="F125" s="184"/>
      <c r="G125" s="184"/>
      <c r="H125" s="183"/>
      <c r="I125" s="185"/>
      <c r="J125" s="233" t="s">
        <v>116</v>
      </c>
      <c r="K125" s="202">
        <v>10</v>
      </c>
      <c r="L125" s="54" t="str">
        <f t="shared" ref="L125:L126" si="153">IF(K125,"公斤","")</f>
        <v>公斤</v>
      </c>
      <c r="M125" s="202" t="s">
        <v>388</v>
      </c>
      <c r="N125" s="202">
        <v>5</v>
      </c>
      <c r="O125" s="54" t="str">
        <f t="shared" ref="O125" si="154">IF(N125,"公斤","")</f>
        <v>公斤</v>
      </c>
      <c r="P125" s="202" t="s">
        <v>126</v>
      </c>
      <c r="Q125" s="202">
        <v>5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202" t="s">
        <v>1</v>
      </c>
      <c r="W125" s="202">
        <v>2.5</v>
      </c>
      <c r="X125" s="54" t="str">
        <f t="shared" ref="X125" si="157">IF(W125,"公斤","")</f>
        <v>公斤</v>
      </c>
      <c r="Y125" s="70" t="s">
        <v>111</v>
      </c>
      <c r="Z125" s="164" t="s">
        <v>149</v>
      </c>
      <c r="AA125" s="247"/>
      <c r="AB125" s="138"/>
      <c r="AC125" s="117"/>
      <c r="AD125" s="114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74"/>
      <c r="AR125" s="74"/>
      <c r="AS125" s="74"/>
      <c r="AT125" s="74"/>
      <c r="AU125" s="74"/>
      <c r="AV125" s="74"/>
      <c r="AW125" s="74"/>
    </row>
    <row r="126" spans="1:49" s="80" customFormat="1" ht="15" customHeight="1">
      <c r="A126" s="92"/>
      <c r="B126" s="181"/>
      <c r="C126" s="186"/>
      <c r="D126" s="187"/>
      <c r="E126" s="187"/>
      <c r="F126" s="188"/>
      <c r="G126" s="188"/>
      <c r="H126" s="187"/>
      <c r="I126" s="189"/>
      <c r="J126" s="233" t="s">
        <v>170</v>
      </c>
      <c r="K126" s="202">
        <v>0.4</v>
      </c>
      <c r="L126" s="54" t="str">
        <f t="shared" si="153"/>
        <v>公斤</v>
      </c>
      <c r="M126" s="202"/>
      <c r="N126" s="202"/>
      <c r="O126" s="54" t="str">
        <f t="shared" si="91"/>
        <v/>
      </c>
      <c r="P126" s="240" t="s">
        <v>231</v>
      </c>
      <c r="Q126" s="202">
        <v>4</v>
      </c>
      <c r="R126" s="54" t="str">
        <f t="shared" si="92"/>
        <v>公斤</v>
      </c>
      <c r="S126" s="50" t="s">
        <v>17</v>
      </c>
      <c r="T126" s="50">
        <v>0.05</v>
      </c>
      <c r="U126" s="54" t="str">
        <f t="shared" si="93"/>
        <v>公斤</v>
      </c>
      <c r="V126" s="202" t="s">
        <v>375</v>
      </c>
      <c r="W126" s="202">
        <v>1</v>
      </c>
      <c r="X126" s="54" t="str">
        <f t="shared" si="94"/>
        <v>公斤</v>
      </c>
      <c r="Y126" s="70"/>
      <c r="Z126" s="164"/>
      <c r="AA126" s="247"/>
      <c r="AB126" s="138"/>
      <c r="AC126" s="117"/>
      <c r="AD126" s="114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74"/>
      <c r="AR126" s="74"/>
      <c r="AS126" s="74"/>
      <c r="AT126" s="74"/>
      <c r="AU126" s="74"/>
      <c r="AV126" s="74"/>
      <c r="AW126" s="74"/>
    </row>
    <row r="127" spans="1:49" s="80" customFormat="1" ht="15" customHeight="1">
      <c r="A127" s="92"/>
      <c r="B127" s="181"/>
      <c r="C127" s="182"/>
      <c r="D127" s="183"/>
      <c r="E127" s="183"/>
      <c r="F127" s="183"/>
      <c r="G127" s="183"/>
      <c r="H127" s="183"/>
      <c r="I127" s="185"/>
      <c r="J127" s="233"/>
      <c r="K127" s="202"/>
      <c r="L127" s="54" t="str">
        <f t="shared" si="90"/>
        <v/>
      </c>
      <c r="M127" s="202"/>
      <c r="N127" s="175"/>
      <c r="O127" s="54" t="str">
        <f t="shared" si="91"/>
        <v/>
      </c>
      <c r="P127" s="241" t="s">
        <v>123</v>
      </c>
      <c r="Q127" s="202">
        <v>0.5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202" t="s">
        <v>131</v>
      </c>
      <c r="W127" s="202">
        <v>0.1</v>
      </c>
      <c r="X127" s="54" t="str">
        <f t="shared" si="94"/>
        <v>公斤</v>
      </c>
      <c r="Y127" s="70"/>
      <c r="Z127" s="164"/>
      <c r="AA127" s="247"/>
      <c r="AB127" s="138"/>
      <c r="AC127" s="117"/>
      <c r="AD127" s="114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74"/>
      <c r="AR127" s="74"/>
      <c r="AS127" s="74"/>
      <c r="AT127" s="74"/>
      <c r="AU127" s="74"/>
      <c r="AV127" s="74"/>
      <c r="AW127" s="74"/>
    </row>
    <row r="128" spans="1:49" s="80" customFormat="1" ht="15" customHeight="1">
      <c r="A128" s="92"/>
      <c r="B128" s="181"/>
      <c r="C128" s="182"/>
      <c r="D128" s="183"/>
      <c r="E128" s="183"/>
      <c r="F128" s="183"/>
      <c r="G128" s="183"/>
      <c r="H128" s="183"/>
      <c r="I128" s="185"/>
      <c r="J128" s="233"/>
      <c r="K128" s="202"/>
      <c r="L128" s="54" t="str">
        <f t="shared" si="90"/>
        <v/>
      </c>
      <c r="M128" s="202"/>
      <c r="N128" s="239"/>
      <c r="O128" s="54" t="str">
        <f t="shared" si="91"/>
        <v/>
      </c>
      <c r="P128" s="241" t="s">
        <v>366</v>
      </c>
      <c r="Q128" s="202">
        <v>0.1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202" t="s">
        <v>133</v>
      </c>
      <c r="W128" s="202">
        <v>0</v>
      </c>
      <c r="X128" s="54" t="str">
        <f t="shared" si="94"/>
        <v/>
      </c>
      <c r="Y128" s="70"/>
      <c r="Z128" s="164"/>
      <c r="AA128" s="247"/>
      <c r="AB128" s="138"/>
      <c r="AC128" s="117"/>
      <c r="AD128" s="114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74"/>
      <c r="AR128" s="74"/>
      <c r="AS128" s="74"/>
      <c r="AT128" s="74"/>
      <c r="AU128" s="74"/>
      <c r="AV128" s="74"/>
      <c r="AW128" s="74"/>
    </row>
    <row r="129" spans="1:49" s="80" customFormat="1" ht="15" customHeight="1">
      <c r="A129" s="92"/>
      <c r="B129" s="181"/>
      <c r="C129" s="182"/>
      <c r="D129" s="183"/>
      <c r="E129" s="183"/>
      <c r="F129" s="183"/>
      <c r="G129" s="183"/>
      <c r="H129" s="183"/>
      <c r="I129" s="185"/>
      <c r="J129" s="233"/>
      <c r="K129" s="202"/>
      <c r="L129" s="54" t="str">
        <f t="shared" si="90"/>
        <v/>
      </c>
      <c r="M129" s="202"/>
      <c r="N129" s="202"/>
      <c r="O129" s="54" t="str">
        <f t="shared" si="91"/>
        <v/>
      </c>
      <c r="P129" s="202" t="s">
        <v>128</v>
      </c>
      <c r="Q129" s="202">
        <v>0</v>
      </c>
      <c r="R129" s="54" t="str">
        <f t="shared" si="92"/>
        <v/>
      </c>
      <c r="S129" s="50"/>
      <c r="T129" s="50"/>
      <c r="U129" s="54" t="str">
        <f t="shared" si="93"/>
        <v/>
      </c>
      <c r="V129" s="202" t="s">
        <v>123</v>
      </c>
      <c r="W129" s="202">
        <v>0.5</v>
      </c>
      <c r="X129" s="54" t="str">
        <f t="shared" si="94"/>
        <v>公斤</v>
      </c>
      <c r="Y129" s="70"/>
      <c r="Z129" s="164"/>
      <c r="AA129" s="247"/>
      <c r="AB129" s="138"/>
      <c r="AC129" s="117"/>
      <c r="AD129" s="114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74"/>
      <c r="AR129" s="74"/>
      <c r="AS129" s="74"/>
      <c r="AT129" s="74"/>
      <c r="AU129" s="74"/>
      <c r="AV129" s="74"/>
      <c r="AW129" s="74"/>
    </row>
    <row r="130" spans="1:49" s="80" customFormat="1" ht="15" customHeight="1" thickBot="1">
      <c r="A130" s="93"/>
      <c r="B130" s="190"/>
      <c r="C130" s="191"/>
      <c r="D130" s="192"/>
      <c r="E130" s="192"/>
      <c r="F130" s="192"/>
      <c r="G130" s="192"/>
      <c r="H130" s="192"/>
      <c r="I130" s="193"/>
      <c r="J130" s="234"/>
      <c r="K130" s="235"/>
      <c r="L130" s="54" t="str">
        <f t="shared" si="90"/>
        <v/>
      </c>
      <c r="M130" s="235"/>
      <c r="N130" s="235"/>
      <c r="O130" s="54" t="str">
        <f t="shared" si="91"/>
        <v/>
      </c>
      <c r="P130" s="235"/>
      <c r="Q130" s="235"/>
      <c r="R130" s="54" t="str">
        <f t="shared" si="92"/>
        <v/>
      </c>
      <c r="S130" s="51"/>
      <c r="T130" s="51"/>
      <c r="U130" s="54" t="str">
        <f t="shared" si="93"/>
        <v/>
      </c>
      <c r="V130" s="235"/>
      <c r="W130" s="235"/>
      <c r="X130" s="54" t="str">
        <f t="shared" si="94"/>
        <v/>
      </c>
      <c r="Y130" s="90"/>
      <c r="Z130" s="244"/>
      <c r="AA130" s="247"/>
      <c r="AB130" s="139"/>
      <c r="AC130" s="117"/>
      <c r="AD130" s="114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74"/>
      <c r="AR130" s="74"/>
      <c r="AS130" s="74"/>
      <c r="AT130" s="74"/>
      <c r="AU130" s="74"/>
      <c r="AV130" s="74"/>
      <c r="AW130" s="74"/>
    </row>
    <row r="131" spans="1:49" s="80" customFormat="1" ht="15" customHeight="1">
      <c r="A131" s="92" t="s">
        <v>327</v>
      </c>
      <c r="B131" s="176" t="s">
        <v>107</v>
      </c>
      <c r="C131" s="177">
        <v>5</v>
      </c>
      <c r="D131" s="178">
        <v>2.1</v>
      </c>
      <c r="E131" s="178">
        <v>2.1</v>
      </c>
      <c r="F131" s="179">
        <v>0</v>
      </c>
      <c r="G131" s="179">
        <v>0</v>
      </c>
      <c r="H131" s="178">
        <v>2.2000000000000002</v>
      </c>
      <c r="I131" s="180">
        <v>660.1</v>
      </c>
      <c r="J131" s="232" t="s">
        <v>117</v>
      </c>
      <c r="K131" s="194"/>
      <c r="L131" s="112"/>
      <c r="M131" s="238" t="s">
        <v>352</v>
      </c>
      <c r="N131" s="194"/>
      <c r="O131" s="112"/>
      <c r="P131" s="238" t="s">
        <v>367</v>
      </c>
      <c r="Q131" s="194"/>
      <c r="R131" s="112"/>
      <c r="S131" s="296" t="s">
        <v>16</v>
      </c>
      <c r="T131" s="297"/>
      <c r="U131" s="112"/>
      <c r="V131" s="238" t="s">
        <v>301</v>
      </c>
      <c r="W131" s="194"/>
      <c r="X131" s="112"/>
      <c r="Y131" s="107" t="s">
        <v>111</v>
      </c>
      <c r="Z131" s="242"/>
      <c r="AA131" s="247"/>
      <c r="AB131" s="134" t="str">
        <f>A131</f>
        <v>J1</v>
      </c>
      <c r="AC131" s="114" t="str">
        <f>J131</f>
        <v>白米飯</v>
      </c>
      <c r="AD131" s="114" t="str">
        <f>J132&amp;" "&amp;J133&amp;" "&amp;J134&amp;" "&amp;J135&amp;" "&amp;J136&amp;" "&amp;J137</f>
        <v xml:space="preserve">米     </v>
      </c>
      <c r="AE131" s="114" t="str">
        <f>M131</f>
        <v>花瓜油腐</v>
      </c>
      <c r="AF131" s="114" t="str">
        <f>M132&amp;" "&amp;M133&amp;" "&amp;M134&amp;" "&amp;M135&amp;" "&amp;M136&amp;" "&amp;M137</f>
        <v xml:space="preserve">四角油豆腐 醃漬花胡瓜 胡蘿蔔 薑  </v>
      </c>
      <c r="AG131" s="114" t="str">
        <f>P131</f>
        <v>麵筋時瓜</v>
      </c>
      <c r="AH131" s="114" t="str">
        <f>P132&amp;" "&amp;P133&amp;" "&amp;P134&amp;" "&amp;P135&amp;" "&amp;P136&amp;" "&amp;P137</f>
        <v xml:space="preserve">時瓜 麵筋泡 胡蘿蔔 薑  </v>
      </c>
      <c r="AI131" s="114" t="e">
        <f>#REF!</f>
        <v>#REF!</v>
      </c>
      <c r="AJ131" s="114" t="e">
        <f>#REF!&amp;" "&amp;#REF!&amp;" "&amp;#REF!&amp;" "&amp;#REF!&amp;" "&amp;#REF!&amp;" "&amp;#REF!</f>
        <v>#REF!</v>
      </c>
      <c r="AK131" s="114" t="str">
        <f t="shared" ref="AK131" si="158">S131</f>
        <v>時蔬</v>
      </c>
      <c r="AL131" s="114" t="str">
        <f t="shared" ref="AL131" si="159">S132&amp;" "&amp;S133&amp;" "&amp;S134&amp;" "&amp;S135&amp;" "&amp;S136&amp;" "&amp;S137</f>
        <v xml:space="preserve">蔬菜 薑    </v>
      </c>
      <c r="AM131" s="114" t="str">
        <f t="shared" ref="AM131" si="160">V131</f>
        <v>金針湯</v>
      </c>
      <c r="AN131" s="114" t="str">
        <f t="shared" ref="AN131" si="161">V132&amp;" "&amp;V133&amp;" "&amp;V134&amp;" "&amp;V135&amp;" "&amp;V136&amp;" "&amp;V137</f>
        <v xml:space="preserve">金針菜乾 榨菜 薑 素羊肉  </v>
      </c>
      <c r="AO131" s="114" t="str">
        <f>Y131</f>
        <v>點心</v>
      </c>
      <c r="AP131" s="114">
        <f>Z131</f>
        <v>0</v>
      </c>
      <c r="AQ131" s="115">
        <f>C131</f>
        <v>5</v>
      </c>
      <c r="AR131" s="115">
        <f>H131</f>
        <v>2.2000000000000002</v>
      </c>
      <c r="AS131" s="115">
        <f>E131</f>
        <v>2.1</v>
      </c>
      <c r="AT131" s="115">
        <f>D131</f>
        <v>2.1</v>
      </c>
      <c r="AU131" s="115">
        <f>F131</f>
        <v>0</v>
      </c>
      <c r="AV131" s="115">
        <f>G131</f>
        <v>0</v>
      </c>
      <c r="AW131" s="115">
        <f>I131</f>
        <v>660.1</v>
      </c>
    </row>
    <row r="132" spans="1:49" s="80" customFormat="1" ht="15" customHeight="1">
      <c r="A132" s="92"/>
      <c r="B132" s="181"/>
      <c r="C132" s="182"/>
      <c r="D132" s="183"/>
      <c r="E132" s="183"/>
      <c r="F132" s="184"/>
      <c r="G132" s="184"/>
      <c r="H132" s="183"/>
      <c r="I132" s="185"/>
      <c r="J132" s="233" t="s">
        <v>116</v>
      </c>
      <c r="K132" s="202">
        <v>10</v>
      </c>
      <c r="L132" s="54" t="str">
        <f t="shared" ref="L132:L133" si="162">IF(K132,"公斤","")</f>
        <v>公斤</v>
      </c>
      <c r="M132" s="202" t="s">
        <v>262</v>
      </c>
      <c r="N132" s="202">
        <v>6</v>
      </c>
      <c r="O132" s="54" t="str">
        <f t="shared" ref="O132" si="163">IF(N132,"公斤","")</f>
        <v>公斤</v>
      </c>
      <c r="P132" s="202" t="s">
        <v>129</v>
      </c>
      <c r="Q132" s="202">
        <v>6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202" t="s">
        <v>302</v>
      </c>
      <c r="W132" s="202">
        <v>0.5</v>
      </c>
      <c r="X132" s="54" t="str">
        <f t="shared" ref="X132" si="166">IF(W132,"公斤","")</f>
        <v>公斤</v>
      </c>
      <c r="Y132" s="70" t="s">
        <v>111</v>
      </c>
      <c r="Z132" s="164"/>
      <c r="AA132" s="247"/>
      <c r="AB132" s="138"/>
      <c r="AC132" s="117"/>
      <c r="AD132" s="114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74"/>
      <c r="AR132" s="74"/>
      <c r="AS132" s="74"/>
      <c r="AT132" s="74"/>
      <c r="AU132" s="74"/>
      <c r="AV132" s="74"/>
      <c r="AW132" s="74"/>
    </row>
    <row r="133" spans="1:49" s="80" customFormat="1" ht="15" customHeight="1">
      <c r="A133" s="92"/>
      <c r="B133" s="181"/>
      <c r="C133" s="186"/>
      <c r="D133" s="187"/>
      <c r="E133" s="187"/>
      <c r="F133" s="188"/>
      <c r="G133" s="188"/>
      <c r="H133" s="187"/>
      <c r="I133" s="189"/>
      <c r="J133" s="233"/>
      <c r="K133" s="202"/>
      <c r="L133" s="54" t="str">
        <f t="shared" si="162"/>
        <v/>
      </c>
      <c r="M133" s="202" t="s">
        <v>214</v>
      </c>
      <c r="N133" s="202">
        <v>2</v>
      </c>
      <c r="O133" s="54" t="str">
        <f t="shared" si="91"/>
        <v>公斤</v>
      </c>
      <c r="P133" s="202" t="s">
        <v>269</v>
      </c>
      <c r="Q133" s="202">
        <v>1.6</v>
      </c>
      <c r="R133" s="54" t="str">
        <f t="shared" si="92"/>
        <v>公斤</v>
      </c>
      <c r="S133" s="50" t="s">
        <v>17</v>
      </c>
      <c r="T133" s="50">
        <v>0.05</v>
      </c>
      <c r="U133" s="54" t="str">
        <f t="shared" si="93"/>
        <v>公斤</v>
      </c>
      <c r="V133" s="202" t="s">
        <v>303</v>
      </c>
      <c r="W133" s="202">
        <v>1.5</v>
      </c>
      <c r="X133" s="54" t="str">
        <f t="shared" si="94"/>
        <v>公斤</v>
      </c>
      <c r="Y133" s="70"/>
      <c r="Z133" s="164"/>
      <c r="AA133" s="247"/>
      <c r="AB133" s="138"/>
      <c r="AC133" s="117"/>
      <c r="AD133" s="114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74"/>
      <c r="AR133" s="74"/>
      <c r="AS133" s="74"/>
      <c r="AT133" s="74"/>
      <c r="AU133" s="74"/>
      <c r="AV133" s="74"/>
      <c r="AW133" s="74"/>
    </row>
    <row r="134" spans="1:49" s="80" customFormat="1" ht="15" customHeight="1">
      <c r="A134" s="92"/>
      <c r="B134" s="181"/>
      <c r="C134" s="182"/>
      <c r="D134" s="183"/>
      <c r="E134" s="183"/>
      <c r="F134" s="183"/>
      <c r="G134" s="183"/>
      <c r="H134" s="183"/>
      <c r="I134" s="185"/>
      <c r="J134" s="233"/>
      <c r="K134" s="202"/>
      <c r="L134" s="54" t="str">
        <f t="shared" si="90"/>
        <v/>
      </c>
      <c r="M134" s="202" t="s">
        <v>123</v>
      </c>
      <c r="N134" s="175">
        <v>0.5</v>
      </c>
      <c r="O134" s="54" t="str">
        <f t="shared" si="91"/>
        <v>公斤</v>
      </c>
      <c r="P134" s="202" t="s">
        <v>123</v>
      </c>
      <c r="Q134" s="202">
        <v>0.5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202" t="s">
        <v>131</v>
      </c>
      <c r="W134" s="202">
        <v>0.1</v>
      </c>
      <c r="X134" s="54" t="str">
        <f t="shared" si="94"/>
        <v>公斤</v>
      </c>
      <c r="Y134" s="70"/>
      <c r="Z134" s="164"/>
      <c r="AA134" s="247"/>
      <c r="AB134" s="138"/>
      <c r="AC134" s="117"/>
      <c r="AD134" s="114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74"/>
      <c r="AR134" s="74"/>
      <c r="AS134" s="74"/>
      <c r="AT134" s="74"/>
      <c r="AU134" s="74"/>
      <c r="AV134" s="74"/>
      <c r="AW134" s="74"/>
    </row>
    <row r="135" spans="1:49" s="80" customFormat="1" ht="15" customHeight="1">
      <c r="A135" s="92"/>
      <c r="B135" s="181"/>
      <c r="C135" s="182"/>
      <c r="D135" s="183"/>
      <c r="E135" s="183"/>
      <c r="F135" s="183"/>
      <c r="G135" s="183"/>
      <c r="H135" s="183"/>
      <c r="I135" s="185"/>
      <c r="J135" s="233"/>
      <c r="K135" s="202"/>
      <c r="L135" s="54" t="str">
        <f t="shared" si="90"/>
        <v/>
      </c>
      <c r="M135" s="202" t="s">
        <v>131</v>
      </c>
      <c r="N135" s="239">
        <v>0.05</v>
      </c>
      <c r="O135" s="54" t="str">
        <f t="shared" si="91"/>
        <v>公斤</v>
      </c>
      <c r="P135" s="202" t="s">
        <v>131</v>
      </c>
      <c r="Q135" s="202">
        <v>0.05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202" t="s">
        <v>375</v>
      </c>
      <c r="W135" s="202">
        <v>1</v>
      </c>
      <c r="X135" s="54" t="str">
        <f t="shared" si="94"/>
        <v>公斤</v>
      </c>
      <c r="Y135" s="70"/>
      <c r="Z135" s="164"/>
      <c r="AA135" s="247"/>
      <c r="AB135" s="138"/>
      <c r="AC135" s="117"/>
      <c r="AD135" s="114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74"/>
      <c r="AR135" s="74"/>
      <c r="AS135" s="74"/>
      <c r="AT135" s="74"/>
      <c r="AU135" s="74"/>
      <c r="AV135" s="74"/>
      <c r="AW135" s="74"/>
    </row>
    <row r="136" spans="1:49" s="80" customFormat="1" ht="15" customHeight="1">
      <c r="A136" s="92"/>
      <c r="B136" s="181"/>
      <c r="C136" s="182"/>
      <c r="D136" s="183"/>
      <c r="E136" s="183"/>
      <c r="F136" s="183"/>
      <c r="G136" s="183"/>
      <c r="H136" s="183"/>
      <c r="I136" s="185"/>
      <c r="J136" s="233"/>
      <c r="K136" s="202"/>
      <c r="L136" s="54" t="str">
        <f t="shared" si="90"/>
        <v/>
      </c>
      <c r="M136" s="202"/>
      <c r="N136" s="202"/>
      <c r="O136" s="54" t="str">
        <f t="shared" si="91"/>
        <v/>
      </c>
      <c r="P136" s="202"/>
      <c r="Q136" s="202"/>
      <c r="R136" s="54" t="str">
        <f t="shared" si="92"/>
        <v/>
      </c>
      <c r="S136" s="50"/>
      <c r="T136" s="50"/>
      <c r="U136" s="54" t="str">
        <f t="shared" si="93"/>
        <v/>
      </c>
      <c r="V136" s="202"/>
      <c r="W136" s="202"/>
      <c r="X136" s="54" t="str">
        <f t="shared" si="94"/>
        <v/>
      </c>
      <c r="Y136" s="70"/>
      <c r="Z136" s="164"/>
      <c r="AA136" s="247"/>
      <c r="AB136" s="138"/>
      <c r="AC136" s="117"/>
      <c r="AD136" s="114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74"/>
      <c r="AR136" s="74"/>
      <c r="AS136" s="74"/>
      <c r="AT136" s="74"/>
      <c r="AU136" s="74"/>
      <c r="AV136" s="74"/>
      <c r="AW136" s="74"/>
    </row>
    <row r="137" spans="1:49" s="80" customFormat="1" ht="15" customHeight="1" thickBot="1">
      <c r="A137" s="93"/>
      <c r="B137" s="190"/>
      <c r="C137" s="191"/>
      <c r="D137" s="192"/>
      <c r="E137" s="192"/>
      <c r="F137" s="192"/>
      <c r="G137" s="192"/>
      <c r="H137" s="192"/>
      <c r="I137" s="193"/>
      <c r="J137" s="234"/>
      <c r="K137" s="235"/>
      <c r="L137" s="54" t="str">
        <f t="shared" si="90"/>
        <v/>
      </c>
      <c r="M137" s="235"/>
      <c r="N137" s="235"/>
      <c r="O137" s="54" t="str">
        <f t="shared" si="91"/>
        <v/>
      </c>
      <c r="P137" s="235"/>
      <c r="Q137" s="235"/>
      <c r="R137" s="54" t="str">
        <f t="shared" si="92"/>
        <v/>
      </c>
      <c r="S137" s="51"/>
      <c r="T137" s="51"/>
      <c r="U137" s="54" t="str">
        <f t="shared" si="93"/>
        <v/>
      </c>
      <c r="V137" s="235"/>
      <c r="W137" s="235"/>
      <c r="X137" s="54" t="str">
        <f t="shared" si="94"/>
        <v/>
      </c>
      <c r="Y137" s="90"/>
      <c r="Z137" s="244"/>
      <c r="AA137" s="247"/>
      <c r="AB137" s="139"/>
      <c r="AC137" s="117"/>
      <c r="AD137" s="114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74"/>
      <c r="AR137" s="74"/>
      <c r="AS137" s="74"/>
      <c r="AT137" s="74"/>
      <c r="AU137" s="74"/>
      <c r="AV137" s="74"/>
      <c r="AW137" s="74"/>
    </row>
    <row r="138" spans="1:49" s="80" customFormat="1" ht="15" customHeight="1">
      <c r="A138" s="92" t="s">
        <v>328</v>
      </c>
      <c r="B138" s="176" t="s">
        <v>107</v>
      </c>
      <c r="C138" s="177">
        <v>5.5</v>
      </c>
      <c r="D138" s="178">
        <v>1.9</v>
      </c>
      <c r="E138" s="178">
        <v>1.5</v>
      </c>
      <c r="F138" s="179">
        <v>0</v>
      </c>
      <c r="G138" s="179">
        <v>0</v>
      </c>
      <c r="H138" s="178">
        <v>2.2999999999999998</v>
      </c>
      <c r="I138" s="180">
        <v>673.3</v>
      </c>
      <c r="J138" s="232" t="s">
        <v>154</v>
      </c>
      <c r="K138" s="194"/>
      <c r="L138" s="112"/>
      <c r="M138" s="238" t="s">
        <v>353</v>
      </c>
      <c r="N138" s="194"/>
      <c r="O138" s="112"/>
      <c r="P138" s="238" t="s">
        <v>368</v>
      </c>
      <c r="Q138" s="194"/>
      <c r="R138" s="112"/>
      <c r="S138" s="296" t="s">
        <v>16</v>
      </c>
      <c r="T138" s="297"/>
      <c r="U138" s="112"/>
      <c r="V138" s="238" t="s">
        <v>134</v>
      </c>
      <c r="W138" s="194"/>
      <c r="X138" s="112"/>
      <c r="Y138" s="107" t="s">
        <v>111</v>
      </c>
      <c r="Z138" s="242"/>
      <c r="AA138" s="247"/>
      <c r="AB138" s="134" t="str">
        <f>A138</f>
        <v>J2</v>
      </c>
      <c r="AC138" s="114" t="str">
        <f>J138</f>
        <v>糙米飯</v>
      </c>
      <c r="AD138" s="114" t="str">
        <f>J139&amp;" "&amp;J140&amp;" "&amp;J141&amp;" "&amp;J142&amp;" "&amp;J143&amp;" "&amp;J144</f>
        <v xml:space="preserve">米 糙米    </v>
      </c>
      <c r="AE138" s="114" t="str">
        <f>M138</f>
        <v>咖哩絞若</v>
      </c>
      <c r="AF138" s="114" t="str">
        <f>M139&amp;" "&amp;M140&amp;" "&amp;M141&amp;" "&amp;M142&amp;" "&amp;M143&amp;" "&amp;M144</f>
        <v xml:space="preserve">素肉 馬鈴薯 胡蘿蔔 咖哩粉  </v>
      </c>
      <c r="AG138" s="114" t="str">
        <f>P138</f>
        <v>蜜汁豆干</v>
      </c>
      <c r="AH138" s="114" t="str">
        <f>P139&amp;" "&amp;P140&amp;" "&amp;P141&amp;" "&amp;P142&amp;" "&amp;P143&amp;" "&amp;P144</f>
        <v xml:space="preserve">豆干 白芝麻(熟) 滷包   </v>
      </c>
      <c r="AI138" s="114" t="e">
        <f>#REF!</f>
        <v>#REF!</v>
      </c>
      <c r="AJ138" s="114" t="e">
        <f>#REF!&amp;" "&amp;#REF!&amp;" "&amp;#REF!&amp;" "&amp;#REF!&amp;" "&amp;#REF!&amp;" "&amp;#REF!</f>
        <v>#REF!</v>
      </c>
      <c r="AK138" s="114" t="str">
        <f t="shared" ref="AK138" si="167">S138</f>
        <v>時蔬</v>
      </c>
      <c r="AL138" s="114" t="str">
        <f t="shared" ref="AL138" si="168">S139&amp;" "&amp;S140&amp;" "&amp;S141&amp;" "&amp;S142&amp;" "&amp;S143&amp;" "&amp;S144</f>
        <v xml:space="preserve">蔬菜 薑    </v>
      </c>
      <c r="AM138" s="114" t="str">
        <f t="shared" ref="AM138" si="169">V138</f>
        <v>時瓜湯</v>
      </c>
      <c r="AN138" s="114" t="str">
        <f t="shared" ref="AN138" si="170">V139&amp;" "&amp;V140&amp;" "&amp;V141&amp;" "&amp;V142&amp;" "&amp;V143&amp;" "&amp;V144</f>
        <v xml:space="preserve">時瓜 胡蘿蔔 薑 素羊肉  </v>
      </c>
      <c r="AO138" s="114" t="str">
        <f>Y138</f>
        <v>點心</v>
      </c>
      <c r="AP138" s="114">
        <f>Z138</f>
        <v>0</v>
      </c>
      <c r="AQ138" s="115">
        <f>C138</f>
        <v>5.5</v>
      </c>
      <c r="AR138" s="115">
        <f>H138</f>
        <v>2.2999999999999998</v>
      </c>
      <c r="AS138" s="115">
        <f>E138</f>
        <v>1.5</v>
      </c>
      <c r="AT138" s="115">
        <f>D138</f>
        <v>1.9</v>
      </c>
      <c r="AU138" s="115">
        <f>F138</f>
        <v>0</v>
      </c>
      <c r="AV138" s="115">
        <f>G138</f>
        <v>0</v>
      </c>
      <c r="AW138" s="115">
        <f>I138</f>
        <v>673.3</v>
      </c>
    </row>
    <row r="139" spans="1:49" s="80" customFormat="1" ht="15" customHeight="1">
      <c r="A139" s="92"/>
      <c r="B139" s="181"/>
      <c r="C139" s="182"/>
      <c r="D139" s="183"/>
      <c r="E139" s="183"/>
      <c r="F139" s="184"/>
      <c r="G139" s="184"/>
      <c r="H139" s="183"/>
      <c r="I139" s="185"/>
      <c r="J139" s="233" t="s">
        <v>116</v>
      </c>
      <c r="K139" s="202">
        <v>7</v>
      </c>
      <c r="L139" s="54" t="str">
        <f t="shared" ref="L139:L151" si="171">IF(K139,"公斤","")</f>
        <v>公斤</v>
      </c>
      <c r="M139" s="202" t="s">
        <v>138</v>
      </c>
      <c r="N139" s="202">
        <v>1.2</v>
      </c>
      <c r="O139" s="54" t="str">
        <f t="shared" ref="O139:O151" si="172">IF(N139,"公斤","")</f>
        <v>公斤</v>
      </c>
      <c r="P139" s="202" t="s">
        <v>130</v>
      </c>
      <c r="Q139" s="202">
        <v>5</v>
      </c>
      <c r="R139" s="54" t="str">
        <f>IF(Q139,"公斤","")</f>
        <v>公斤</v>
      </c>
      <c r="S139" s="50" t="s">
        <v>14</v>
      </c>
      <c r="T139" s="50">
        <v>7</v>
      </c>
      <c r="U139" s="54" t="str">
        <f t="shared" ref="U139:U151" si="173">IF(T139,"公斤","")</f>
        <v>公斤</v>
      </c>
      <c r="V139" s="202" t="s">
        <v>129</v>
      </c>
      <c r="W139" s="202">
        <v>4</v>
      </c>
      <c r="X139" s="54" t="str">
        <f t="shared" ref="X139:X151" si="174">IF(W139,"公斤","")</f>
        <v>公斤</v>
      </c>
      <c r="Y139" s="70" t="s">
        <v>111</v>
      </c>
      <c r="Z139" s="164"/>
      <c r="AA139" s="247"/>
      <c r="AB139" s="138"/>
      <c r="AC139" s="117"/>
      <c r="AD139" s="114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74"/>
      <c r="AR139" s="74"/>
      <c r="AS139" s="74"/>
      <c r="AT139" s="74"/>
      <c r="AU139" s="74"/>
      <c r="AV139" s="74"/>
      <c r="AW139" s="74"/>
    </row>
    <row r="140" spans="1:49" s="80" customFormat="1" ht="15" customHeight="1">
      <c r="A140" s="92"/>
      <c r="B140" s="181"/>
      <c r="C140" s="186"/>
      <c r="D140" s="187"/>
      <c r="E140" s="187"/>
      <c r="F140" s="188"/>
      <c r="G140" s="188"/>
      <c r="H140" s="187"/>
      <c r="I140" s="189"/>
      <c r="J140" s="233" t="s">
        <v>155</v>
      </c>
      <c r="K140" s="202">
        <v>3</v>
      </c>
      <c r="L140" s="54" t="str">
        <f t="shared" si="171"/>
        <v>公斤</v>
      </c>
      <c r="M140" s="202" t="s">
        <v>190</v>
      </c>
      <c r="N140" s="202">
        <v>4.5</v>
      </c>
      <c r="O140" s="54" t="str">
        <f t="shared" si="172"/>
        <v>公斤</v>
      </c>
      <c r="P140" s="202" t="s">
        <v>369</v>
      </c>
      <c r="Q140" s="202">
        <v>0.01</v>
      </c>
      <c r="R140" s="54" t="str">
        <f t="shared" ref="R140:R151" si="175">IF(Q140,"公斤","")</f>
        <v>公斤</v>
      </c>
      <c r="S140" s="50" t="s">
        <v>17</v>
      </c>
      <c r="T140" s="50">
        <v>0.05</v>
      </c>
      <c r="U140" s="54" t="str">
        <f t="shared" si="173"/>
        <v>公斤</v>
      </c>
      <c r="V140" s="202" t="s">
        <v>123</v>
      </c>
      <c r="W140" s="202">
        <v>0.5</v>
      </c>
      <c r="X140" s="54" t="str">
        <f t="shared" si="174"/>
        <v>公斤</v>
      </c>
      <c r="Y140" s="70"/>
      <c r="Z140" s="164"/>
      <c r="AA140" s="247"/>
      <c r="AB140" s="138"/>
      <c r="AC140" s="117"/>
      <c r="AD140" s="114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74"/>
      <c r="AR140" s="74"/>
      <c r="AS140" s="74"/>
      <c r="AT140" s="74"/>
      <c r="AU140" s="74"/>
      <c r="AV140" s="74"/>
      <c r="AW140" s="74"/>
    </row>
    <row r="141" spans="1:49" s="80" customFormat="1" ht="15" customHeight="1">
      <c r="A141" s="92"/>
      <c r="B141" s="181"/>
      <c r="C141" s="182"/>
      <c r="D141" s="183"/>
      <c r="E141" s="183"/>
      <c r="F141" s="183"/>
      <c r="G141" s="183"/>
      <c r="H141" s="183"/>
      <c r="I141" s="185"/>
      <c r="J141" s="233"/>
      <c r="K141" s="202"/>
      <c r="L141" s="54" t="str">
        <f t="shared" si="171"/>
        <v/>
      </c>
      <c r="M141" s="202" t="s">
        <v>123</v>
      </c>
      <c r="N141" s="175">
        <v>2</v>
      </c>
      <c r="O141" s="54" t="str">
        <f t="shared" si="172"/>
        <v>公斤</v>
      </c>
      <c r="P141" s="202" t="s">
        <v>121</v>
      </c>
      <c r="Q141" s="202"/>
      <c r="R141" s="54" t="str">
        <f t="shared" si="175"/>
        <v/>
      </c>
      <c r="S141" s="50"/>
      <c r="T141" s="50"/>
      <c r="U141" s="54" t="str">
        <f t="shared" si="173"/>
        <v/>
      </c>
      <c r="V141" s="202" t="s">
        <v>131</v>
      </c>
      <c r="W141" s="202">
        <v>0.1</v>
      </c>
      <c r="X141" s="54" t="str">
        <f t="shared" si="174"/>
        <v>公斤</v>
      </c>
      <c r="Y141" s="70"/>
      <c r="Z141" s="164"/>
      <c r="AA141" s="247"/>
      <c r="AB141" s="138"/>
      <c r="AC141" s="117"/>
      <c r="AD141" s="114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74"/>
      <c r="AR141" s="74"/>
      <c r="AS141" s="74"/>
      <c r="AT141" s="74"/>
      <c r="AU141" s="74"/>
      <c r="AV141" s="74"/>
      <c r="AW141" s="74"/>
    </row>
    <row r="142" spans="1:49" s="80" customFormat="1" ht="15" customHeight="1">
      <c r="A142" s="92"/>
      <c r="B142" s="181"/>
      <c r="C142" s="182"/>
      <c r="D142" s="183"/>
      <c r="E142" s="183"/>
      <c r="F142" s="183"/>
      <c r="G142" s="183"/>
      <c r="H142" s="183"/>
      <c r="I142" s="185"/>
      <c r="J142" s="233"/>
      <c r="K142" s="202"/>
      <c r="L142" s="54" t="str">
        <f t="shared" si="171"/>
        <v/>
      </c>
      <c r="M142" s="202" t="s">
        <v>198</v>
      </c>
      <c r="N142" s="239"/>
      <c r="O142" s="54" t="str">
        <f t="shared" si="172"/>
        <v/>
      </c>
      <c r="P142" s="202"/>
      <c r="Q142" s="202"/>
      <c r="R142" s="54" t="str">
        <f t="shared" si="175"/>
        <v/>
      </c>
      <c r="S142" s="50"/>
      <c r="T142" s="50"/>
      <c r="U142" s="54" t="str">
        <f t="shared" si="173"/>
        <v/>
      </c>
      <c r="V142" s="202" t="s">
        <v>375</v>
      </c>
      <c r="W142" s="202">
        <v>1</v>
      </c>
      <c r="X142" s="54" t="str">
        <f t="shared" si="174"/>
        <v>公斤</v>
      </c>
      <c r="Y142" s="70"/>
      <c r="Z142" s="164"/>
      <c r="AA142" s="247"/>
      <c r="AB142" s="138"/>
      <c r="AC142" s="117"/>
      <c r="AD142" s="114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74"/>
      <c r="AR142" s="74"/>
      <c r="AS142" s="74"/>
      <c r="AT142" s="74"/>
      <c r="AU142" s="74"/>
      <c r="AV142" s="74"/>
      <c r="AW142" s="74"/>
    </row>
    <row r="143" spans="1:49" s="80" customFormat="1" ht="15" customHeight="1">
      <c r="A143" s="92"/>
      <c r="B143" s="181"/>
      <c r="C143" s="182"/>
      <c r="D143" s="183"/>
      <c r="E143" s="183"/>
      <c r="F143" s="183"/>
      <c r="G143" s="183"/>
      <c r="H143" s="183"/>
      <c r="I143" s="185"/>
      <c r="J143" s="233"/>
      <c r="K143" s="202"/>
      <c r="L143" s="54" t="str">
        <f t="shared" si="171"/>
        <v/>
      </c>
      <c r="M143" s="202"/>
      <c r="N143" s="202"/>
      <c r="O143" s="54" t="str">
        <f t="shared" si="172"/>
        <v/>
      </c>
      <c r="P143" s="202"/>
      <c r="Q143" s="202"/>
      <c r="R143" s="54" t="str">
        <f>IF(Q143,"公斤","")</f>
        <v/>
      </c>
      <c r="S143" s="50"/>
      <c r="T143" s="50"/>
      <c r="U143" s="54" t="str">
        <f t="shared" si="173"/>
        <v/>
      </c>
      <c r="V143" s="202"/>
      <c r="W143" s="202"/>
      <c r="X143" s="54" t="str">
        <f t="shared" si="174"/>
        <v/>
      </c>
      <c r="Y143" s="70"/>
      <c r="Z143" s="164"/>
      <c r="AA143" s="247"/>
      <c r="AB143" s="138"/>
      <c r="AC143" s="117"/>
      <c r="AD143" s="114"/>
      <c r="AE143" s="117"/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74"/>
      <c r="AR143" s="74"/>
      <c r="AS143" s="74"/>
      <c r="AT143" s="74"/>
      <c r="AU143" s="74"/>
      <c r="AV143" s="74"/>
      <c r="AW143" s="74"/>
    </row>
    <row r="144" spans="1:49" s="80" customFormat="1" ht="15" customHeight="1" thickBot="1">
      <c r="A144" s="93"/>
      <c r="B144" s="190"/>
      <c r="C144" s="191"/>
      <c r="D144" s="192"/>
      <c r="E144" s="192"/>
      <c r="F144" s="192"/>
      <c r="G144" s="192"/>
      <c r="H144" s="192"/>
      <c r="I144" s="193"/>
      <c r="J144" s="234"/>
      <c r="K144" s="235"/>
      <c r="L144" s="54" t="str">
        <f t="shared" si="171"/>
        <v/>
      </c>
      <c r="M144" s="235"/>
      <c r="N144" s="235"/>
      <c r="O144" s="54" t="str">
        <f t="shared" si="172"/>
        <v/>
      </c>
      <c r="P144" s="235"/>
      <c r="Q144" s="235"/>
      <c r="R144" s="54" t="str">
        <f t="shared" si="175"/>
        <v/>
      </c>
      <c r="S144" s="51"/>
      <c r="T144" s="51"/>
      <c r="U144" s="54" t="str">
        <f t="shared" si="173"/>
        <v/>
      </c>
      <c r="V144" s="235"/>
      <c r="W144" s="235"/>
      <c r="X144" s="54" t="str">
        <f t="shared" si="174"/>
        <v/>
      </c>
      <c r="Y144" s="90"/>
      <c r="Z144" s="244"/>
      <c r="AA144" s="247"/>
      <c r="AB144" s="139"/>
      <c r="AC144" s="117"/>
      <c r="AD144" s="114"/>
      <c r="AE144" s="117"/>
      <c r="AF144" s="117"/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74"/>
      <c r="AR144" s="74"/>
      <c r="AS144" s="74"/>
      <c r="AT144" s="74"/>
      <c r="AU144" s="74"/>
      <c r="AV144" s="74"/>
      <c r="AW144" s="74"/>
    </row>
    <row r="145" spans="1:49" ht="16.5">
      <c r="A145" s="92" t="s">
        <v>329</v>
      </c>
      <c r="B145" s="176" t="s">
        <v>107</v>
      </c>
      <c r="C145" s="177">
        <v>3.7</v>
      </c>
      <c r="D145" s="178">
        <v>1.9</v>
      </c>
      <c r="E145" s="178">
        <v>1.5</v>
      </c>
      <c r="F145" s="179">
        <v>0</v>
      </c>
      <c r="G145" s="179">
        <v>0</v>
      </c>
      <c r="H145" s="178">
        <v>2.4</v>
      </c>
      <c r="I145" s="180">
        <v>559.4</v>
      </c>
      <c r="J145" s="232" t="s">
        <v>171</v>
      </c>
      <c r="K145" s="194"/>
      <c r="L145" s="112"/>
      <c r="M145" s="238" t="s">
        <v>354</v>
      </c>
      <c r="N145" s="194"/>
      <c r="O145" s="112"/>
      <c r="P145" s="238" t="s">
        <v>261</v>
      </c>
      <c r="Q145" s="194"/>
      <c r="R145" s="112"/>
      <c r="S145" s="296" t="s">
        <v>16</v>
      </c>
      <c r="T145" s="297"/>
      <c r="U145" s="112"/>
      <c r="V145" s="238" t="s">
        <v>380</v>
      </c>
      <c r="W145" s="194"/>
      <c r="X145" s="112"/>
      <c r="Y145" s="107" t="s">
        <v>111</v>
      </c>
      <c r="Z145" s="242"/>
      <c r="AA145" s="247"/>
      <c r="AB145" s="134" t="str">
        <f>A145</f>
        <v>J3</v>
      </c>
      <c r="AC145" s="114" t="str">
        <f>J145</f>
        <v>刈包特餐</v>
      </c>
      <c r="AD145" s="114" t="str">
        <f>J146&amp;" "&amp;J147&amp;" "&amp;J148&amp;" "&amp;J149&amp;" "&amp;J150&amp;" "&amp;J151</f>
        <v xml:space="preserve">刈包     </v>
      </c>
      <c r="AE145" s="114" t="str">
        <f>M145</f>
        <v>紅麴素排</v>
      </c>
      <c r="AF145" s="114" t="str">
        <f>M146&amp;" "&amp;M147&amp;" "&amp;M148&amp;" "&amp;M149&amp;" "&amp;M150&amp;" "&amp;M151</f>
        <v xml:space="preserve">素排     </v>
      </c>
      <c r="AG145" s="114" t="str">
        <f>P145</f>
        <v>關東煮</v>
      </c>
      <c r="AH145" s="114" t="str">
        <f>P146&amp;" "&amp;P147&amp;" "&amp;P148&amp;" "&amp;P149&amp;" "&amp;P150&amp;" "&amp;P151</f>
        <v>四角油豆腐 甜玉米 白蘿蔔 紅蘿蔔 味醂 薑</v>
      </c>
      <c r="AI145" s="114" t="e">
        <f>#REF!</f>
        <v>#REF!</v>
      </c>
      <c r="AJ145" s="114" t="e">
        <f>#REF!&amp;" "&amp;#REF!&amp;" "&amp;#REF!&amp;" "&amp;#REF!&amp;" "&amp;#REF!&amp;" "&amp;#REF!</f>
        <v>#REF!</v>
      </c>
      <c r="AK145" s="114" t="str">
        <f t="shared" ref="AK145" si="176">S145</f>
        <v>時蔬</v>
      </c>
      <c r="AL145" s="114" t="str">
        <f t="shared" ref="AL145" si="177">S146&amp;" "&amp;S147&amp;" "&amp;S148&amp;" "&amp;S149&amp;" "&amp;S150&amp;" "&amp;S151</f>
        <v xml:space="preserve">蔬菜 薑    </v>
      </c>
      <c r="AM145" s="114" t="str">
        <f t="shared" ref="AM145" si="178">V145</f>
        <v>芙蓉鹹粥</v>
      </c>
      <c r="AN145" s="114" t="str">
        <f t="shared" ref="AN145" si="179">V146&amp;" "&amp;V147&amp;" "&amp;V148&amp;" "&amp;V149&amp;" "&amp;V150&amp;" "&amp;V151</f>
        <v xml:space="preserve">雞蛋 米 胡蘿蔔 乾香菇 芹菜 </v>
      </c>
      <c r="AO145" s="114" t="str">
        <f t="shared" ref="AO145" si="180">Y145</f>
        <v>點心</v>
      </c>
      <c r="AP145" s="114">
        <f t="shared" ref="AP145" si="181">Z145</f>
        <v>0</v>
      </c>
      <c r="AQ145" s="115">
        <f>C145</f>
        <v>3.7</v>
      </c>
      <c r="AR145" s="115">
        <f>H145</f>
        <v>2.4</v>
      </c>
      <c r="AS145" s="115">
        <f>E145</f>
        <v>1.5</v>
      </c>
      <c r="AT145" s="115">
        <f>D145</f>
        <v>1.9</v>
      </c>
      <c r="AU145" s="115">
        <f>F145</f>
        <v>0</v>
      </c>
      <c r="AV145" s="115">
        <f>G145</f>
        <v>0</v>
      </c>
      <c r="AW145" s="115">
        <f>I145</f>
        <v>559.4</v>
      </c>
    </row>
    <row r="146" spans="1:49" ht="16.5">
      <c r="A146" s="92"/>
      <c r="B146" s="181"/>
      <c r="C146" s="182"/>
      <c r="D146" s="183"/>
      <c r="E146" s="183"/>
      <c r="F146" s="184"/>
      <c r="G146" s="184"/>
      <c r="H146" s="183"/>
      <c r="I146" s="185"/>
      <c r="J146" s="233" t="s">
        <v>172</v>
      </c>
      <c r="K146" s="202">
        <v>4</v>
      </c>
      <c r="L146" s="54" t="str">
        <f t="shared" si="171"/>
        <v>公斤</v>
      </c>
      <c r="M146" s="202" t="s">
        <v>355</v>
      </c>
      <c r="N146" s="202">
        <v>6</v>
      </c>
      <c r="O146" s="54" t="str">
        <f t="shared" si="172"/>
        <v>公斤</v>
      </c>
      <c r="P146" s="202" t="s">
        <v>262</v>
      </c>
      <c r="Q146" s="202">
        <v>1.5</v>
      </c>
      <c r="R146" s="54" t="str">
        <f t="shared" si="175"/>
        <v>公斤</v>
      </c>
      <c r="S146" s="50" t="s">
        <v>14</v>
      </c>
      <c r="T146" s="50">
        <v>7</v>
      </c>
      <c r="U146" s="54" t="str">
        <f t="shared" si="173"/>
        <v>公斤</v>
      </c>
      <c r="V146" s="202" t="s">
        <v>126</v>
      </c>
      <c r="W146" s="202">
        <v>0.6</v>
      </c>
      <c r="X146" s="54" t="str">
        <f t="shared" si="174"/>
        <v>公斤</v>
      </c>
      <c r="Y146" s="70" t="s">
        <v>111</v>
      </c>
      <c r="Z146" s="164"/>
      <c r="AA146" s="247"/>
      <c r="AB146" s="138"/>
      <c r="AC146" s="117"/>
      <c r="AD146" s="114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74"/>
      <c r="AR146" s="74"/>
      <c r="AS146" s="74"/>
      <c r="AT146" s="74"/>
      <c r="AU146" s="74"/>
      <c r="AV146" s="74"/>
      <c r="AW146" s="74"/>
    </row>
    <row r="147" spans="1:49" ht="16.5">
      <c r="A147" s="92"/>
      <c r="B147" s="181"/>
      <c r="C147" s="186"/>
      <c r="D147" s="187"/>
      <c r="E147" s="187"/>
      <c r="F147" s="188"/>
      <c r="G147" s="188"/>
      <c r="H147" s="187"/>
      <c r="I147" s="189"/>
      <c r="J147" s="233"/>
      <c r="K147" s="202"/>
      <c r="L147" s="54" t="str">
        <f t="shared" si="171"/>
        <v/>
      </c>
      <c r="M147" s="202"/>
      <c r="N147" s="202"/>
      <c r="O147" s="54" t="str">
        <f t="shared" si="172"/>
        <v/>
      </c>
      <c r="P147" s="202" t="s">
        <v>263</v>
      </c>
      <c r="Q147" s="202">
        <v>3</v>
      </c>
      <c r="R147" s="54" t="str">
        <f t="shared" si="175"/>
        <v>公斤</v>
      </c>
      <c r="S147" s="50" t="s">
        <v>17</v>
      </c>
      <c r="T147" s="50">
        <v>0.05</v>
      </c>
      <c r="U147" s="54" t="str">
        <f t="shared" si="173"/>
        <v>公斤</v>
      </c>
      <c r="V147" s="202" t="s">
        <v>305</v>
      </c>
      <c r="W147" s="202">
        <v>4</v>
      </c>
      <c r="X147" s="54" t="str">
        <f t="shared" si="174"/>
        <v>公斤</v>
      </c>
      <c r="Y147" s="70"/>
      <c r="Z147" s="164"/>
      <c r="AA147" s="247"/>
      <c r="AB147" s="138"/>
      <c r="AC147" s="117"/>
      <c r="AD147" s="114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74"/>
      <c r="AR147" s="74"/>
      <c r="AS147" s="74"/>
      <c r="AT147" s="74"/>
      <c r="AU147" s="74"/>
      <c r="AV147" s="74"/>
      <c r="AW147" s="74"/>
    </row>
    <row r="148" spans="1:49" ht="16.5">
      <c r="A148" s="92"/>
      <c r="B148" s="181"/>
      <c r="C148" s="182"/>
      <c r="D148" s="183"/>
      <c r="E148" s="183"/>
      <c r="F148" s="183"/>
      <c r="G148" s="183"/>
      <c r="H148" s="183"/>
      <c r="I148" s="185"/>
      <c r="J148" s="233"/>
      <c r="K148" s="202"/>
      <c r="L148" s="54" t="str">
        <f t="shared" si="171"/>
        <v/>
      </c>
      <c r="M148" s="202"/>
      <c r="N148" s="175"/>
      <c r="O148" s="54" t="str">
        <f t="shared" si="172"/>
        <v/>
      </c>
      <c r="P148" s="202" t="s">
        <v>124</v>
      </c>
      <c r="Q148" s="202">
        <v>3</v>
      </c>
      <c r="R148" s="54" t="str">
        <f t="shared" si="175"/>
        <v>公斤</v>
      </c>
      <c r="S148" s="50"/>
      <c r="T148" s="50"/>
      <c r="U148" s="54" t="str">
        <f t="shared" si="173"/>
        <v/>
      </c>
      <c r="V148" s="202" t="s">
        <v>123</v>
      </c>
      <c r="W148" s="202">
        <v>1.5</v>
      </c>
      <c r="X148" s="54" t="str">
        <f t="shared" si="174"/>
        <v>公斤</v>
      </c>
      <c r="Y148" s="70"/>
      <c r="Z148" s="164"/>
      <c r="AA148" s="247"/>
      <c r="AB148" s="138"/>
      <c r="AC148" s="117"/>
      <c r="AD148" s="114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74"/>
      <c r="AR148" s="74"/>
      <c r="AS148" s="74"/>
      <c r="AT148" s="74"/>
      <c r="AU148" s="74"/>
      <c r="AV148" s="74"/>
      <c r="AW148" s="74"/>
    </row>
    <row r="149" spans="1:49" ht="16.5">
      <c r="A149" s="92"/>
      <c r="B149" s="181"/>
      <c r="C149" s="182"/>
      <c r="D149" s="183"/>
      <c r="E149" s="183"/>
      <c r="F149" s="183"/>
      <c r="G149" s="183"/>
      <c r="H149" s="183"/>
      <c r="I149" s="185"/>
      <c r="J149" s="233"/>
      <c r="K149" s="202"/>
      <c r="L149" s="54" t="str">
        <f t="shared" si="171"/>
        <v/>
      </c>
      <c r="M149" s="202"/>
      <c r="N149" s="239"/>
      <c r="O149" s="54" t="str">
        <f t="shared" si="172"/>
        <v/>
      </c>
      <c r="P149" s="202" t="s">
        <v>197</v>
      </c>
      <c r="Q149" s="202">
        <v>2</v>
      </c>
      <c r="R149" s="54" t="str">
        <f t="shared" si="175"/>
        <v>公斤</v>
      </c>
      <c r="S149" s="50"/>
      <c r="T149" s="50"/>
      <c r="U149" s="54" t="str">
        <f t="shared" si="173"/>
        <v/>
      </c>
      <c r="V149" s="202" t="s">
        <v>232</v>
      </c>
      <c r="W149" s="202">
        <v>0.05</v>
      </c>
      <c r="X149" s="54" t="str">
        <f t="shared" si="174"/>
        <v>公斤</v>
      </c>
      <c r="Y149" s="70"/>
      <c r="Z149" s="164"/>
      <c r="AA149" s="247"/>
      <c r="AB149" s="138"/>
      <c r="AC149" s="117"/>
      <c r="AD149" s="114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74"/>
      <c r="AR149" s="74"/>
      <c r="AS149" s="74"/>
      <c r="AT149" s="74"/>
      <c r="AU149" s="74"/>
      <c r="AV149" s="74"/>
      <c r="AW149" s="74"/>
    </row>
    <row r="150" spans="1:49" ht="16.5">
      <c r="A150" s="92"/>
      <c r="B150" s="181"/>
      <c r="C150" s="182"/>
      <c r="D150" s="183"/>
      <c r="E150" s="183"/>
      <c r="F150" s="183"/>
      <c r="G150" s="183"/>
      <c r="H150" s="183"/>
      <c r="I150" s="185"/>
      <c r="J150" s="233"/>
      <c r="K150" s="202"/>
      <c r="L150" s="54" t="str">
        <f t="shared" si="171"/>
        <v/>
      </c>
      <c r="M150" s="202"/>
      <c r="N150" s="202"/>
      <c r="O150" s="54" t="str">
        <f t="shared" si="172"/>
        <v/>
      </c>
      <c r="P150" s="202" t="s">
        <v>264</v>
      </c>
      <c r="Q150" s="202"/>
      <c r="R150" s="54" t="str">
        <f t="shared" si="175"/>
        <v/>
      </c>
      <c r="S150" s="50"/>
      <c r="T150" s="50"/>
      <c r="U150" s="54" t="str">
        <f t="shared" si="173"/>
        <v/>
      </c>
      <c r="V150" s="202" t="s">
        <v>235</v>
      </c>
      <c r="W150" s="202">
        <v>1</v>
      </c>
      <c r="X150" s="54" t="str">
        <f t="shared" si="174"/>
        <v>公斤</v>
      </c>
      <c r="Y150" s="70"/>
      <c r="Z150" s="164"/>
      <c r="AA150" s="247"/>
      <c r="AB150" s="138"/>
      <c r="AC150" s="117"/>
      <c r="AD150" s="114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74"/>
      <c r="AR150" s="74"/>
      <c r="AS150" s="74"/>
      <c r="AT150" s="74"/>
      <c r="AU150" s="74"/>
      <c r="AV150" s="74"/>
      <c r="AW150" s="74"/>
    </row>
    <row r="151" spans="1:49" ht="17.25" thickBot="1">
      <c r="A151" s="93"/>
      <c r="B151" s="190"/>
      <c r="C151" s="191"/>
      <c r="D151" s="192"/>
      <c r="E151" s="192"/>
      <c r="F151" s="192"/>
      <c r="G151" s="192"/>
      <c r="H151" s="192"/>
      <c r="I151" s="193"/>
      <c r="J151" s="234"/>
      <c r="K151" s="235"/>
      <c r="L151" s="54" t="str">
        <f t="shared" si="171"/>
        <v/>
      </c>
      <c r="M151" s="235"/>
      <c r="N151" s="235"/>
      <c r="O151" s="54" t="str">
        <f t="shared" si="172"/>
        <v/>
      </c>
      <c r="P151" s="235" t="s">
        <v>131</v>
      </c>
      <c r="Q151" s="235">
        <v>0.05</v>
      </c>
      <c r="R151" s="54" t="str">
        <f t="shared" si="175"/>
        <v>公斤</v>
      </c>
      <c r="S151" s="51"/>
      <c r="T151" s="51"/>
      <c r="U151" s="54" t="str">
        <f t="shared" si="173"/>
        <v/>
      </c>
      <c r="V151" s="235"/>
      <c r="W151" s="235"/>
      <c r="X151" s="54" t="str">
        <f t="shared" si="174"/>
        <v/>
      </c>
      <c r="Y151" s="90"/>
      <c r="Z151" s="244"/>
      <c r="AA151" s="247"/>
      <c r="AB151" s="139"/>
      <c r="AC151" s="117"/>
      <c r="AD151" s="114"/>
      <c r="AE151" s="117"/>
      <c r="AF151" s="117"/>
      <c r="AG151" s="117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74"/>
      <c r="AR151" s="74"/>
      <c r="AS151" s="74"/>
      <c r="AT151" s="74"/>
      <c r="AU151" s="74"/>
      <c r="AV151" s="74"/>
      <c r="AW151" s="74"/>
    </row>
    <row r="152" spans="1:49" ht="16.5">
      <c r="A152" s="92" t="s">
        <v>330</v>
      </c>
      <c r="B152" s="176" t="s">
        <v>107</v>
      </c>
      <c r="C152" s="177">
        <v>6.6</v>
      </c>
      <c r="D152" s="178">
        <v>1.9</v>
      </c>
      <c r="E152" s="178">
        <v>1.6</v>
      </c>
      <c r="F152" s="179">
        <v>0</v>
      </c>
      <c r="G152" s="179">
        <v>0</v>
      </c>
      <c r="H152" s="178">
        <v>2.2000000000000002</v>
      </c>
      <c r="I152" s="180">
        <v>749.3</v>
      </c>
      <c r="J152" s="302" t="s">
        <v>154</v>
      </c>
      <c r="K152" s="264"/>
      <c r="L152" s="136"/>
      <c r="M152" s="295" t="s">
        <v>356</v>
      </c>
      <c r="N152" s="264"/>
      <c r="O152" s="136"/>
      <c r="P152" s="295" t="s">
        <v>370</v>
      </c>
      <c r="Q152" s="264"/>
      <c r="R152" s="136"/>
      <c r="S152" s="296" t="s">
        <v>16</v>
      </c>
      <c r="T152" s="297"/>
      <c r="U152" s="112"/>
      <c r="V152" s="295" t="s">
        <v>308</v>
      </c>
      <c r="W152" s="264"/>
      <c r="X152" s="112"/>
      <c r="Y152" s="107" t="s">
        <v>111</v>
      </c>
      <c r="Z152" s="242"/>
      <c r="AA152" s="247"/>
      <c r="AB152" s="134" t="str">
        <f>A152</f>
        <v>J4</v>
      </c>
      <c r="AC152" s="114" t="str">
        <f>J152</f>
        <v>糙米飯</v>
      </c>
      <c r="AD152" s="114" t="str">
        <f>J153&amp;" "&amp;J154&amp;" "&amp;J155&amp;" "&amp;J156&amp;" "&amp;J157&amp;" "&amp;J158</f>
        <v xml:space="preserve">米 糙米    </v>
      </c>
      <c r="AE152" s="114" t="str">
        <f>M152</f>
        <v>南瓜麵腸</v>
      </c>
      <c r="AF152" s="114" t="str">
        <f>M153&amp;" "&amp;M154&amp;" "&amp;M155&amp;" "&amp;M156&amp;" "&amp;M157&amp;" "&amp;M158</f>
        <v xml:space="preserve">麵腸 南瓜 胡蘿蔔 薑  </v>
      </c>
      <c r="AG152" s="114" t="str">
        <f>P152</f>
        <v>什錦白菜</v>
      </c>
      <c r="AH152" s="114" t="str">
        <f>P153&amp;" "&amp;P154&amp;" "&amp;P155&amp;" "&amp;P156&amp;" "&amp;P157&amp;" "&amp;P158</f>
        <v xml:space="preserve">冷凍毛豆仁 結球白菜 乾香菇 胡蘿蔔 薑 </v>
      </c>
      <c r="AI152" s="114" t="e">
        <f>#REF!</f>
        <v>#REF!</v>
      </c>
      <c r="AJ152" s="114" t="e">
        <f>#REF!&amp;" "&amp;#REF!&amp;" "&amp;#REF!&amp;" "&amp;#REF!&amp;" "&amp;#REF!&amp;" "&amp;#REF!</f>
        <v>#REF!</v>
      </c>
      <c r="AK152" s="114" t="str">
        <f t="shared" ref="AK152" si="182">S152</f>
        <v>時蔬</v>
      </c>
      <c r="AL152" s="114" t="str">
        <f t="shared" ref="AL152" si="183">S153&amp;" "&amp;S154&amp;" "&amp;S155&amp;" "&amp;S156&amp;" "&amp;S157&amp;" "&amp;S158</f>
        <v xml:space="preserve">蔬菜 薑    </v>
      </c>
      <c r="AM152" s="114" t="str">
        <f t="shared" ref="AM152" si="184">V152</f>
        <v>綠豆湯</v>
      </c>
      <c r="AN152" s="114" t="str">
        <f t="shared" ref="AN152" si="185">V153&amp;" "&amp;V154&amp;" "&amp;V155&amp;" "&amp;V156&amp;" "&amp;V157&amp;" "&amp;V158</f>
        <v xml:space="preserve">綠豆 紅砂糖    </v>
      </c>
      <c r="AO152" s="114" t="str">
        <f t="shared" ref="AO152" si="186">Y152</f>
        <v>點心</v>
      </c>
      <c r="AP152" s="114">
        <f t="shared" ref="AP152" si="187">Z152</f>
        <v>0</v>
      </c>
      <c r="AQ152" s="115">
        <f>C152</f>
        <v>6.6</v>
      </c>
      <c r="AR152" s="115">
        <f>H152</f>
        <v>2.2000000000000002</v>
      </c>
      <c r="AS152" s="115">
        <f>E152</f>
        <v>1.6</v>
      </c>
      <c r="AT152" s="115">
        <f>D152</f>
        <v>1.9</v>
      </c>
      <c r="AU152" s="115">
        <f>F152</f>
        <v>0</v>
      </c>
      <c r="AV152" s="115">
        <f>G152</f>
        <v>0</v>
      </c>
      <c r="AW152" s="115">
        <f>I152</f>
        <v>749.3</v>
      </c>
    </row>
    <row r="153" spans="1:49" ht="16.5">
      <c r="A153" s="92"/>
      <c r="B153" s="181"/>
      <c r="C153" s="182"/>
      <c r="D153" s="183"/>
      <c r="E153" s="183"/>
      <c r="F153" s="184"/>
      <c r="G153" s="184"/>
      <c r="H153" s="183"/>
      <c r="I153" s="185"/>
      <c r="J153" s="233" t="s">
        <v>116</v>
      </c>
      <c r="K153" s="202">
        <v>7</v>
      </c>
      <c r="L153" s="136"/>
      <c r="M153" s="202" t="s">
        <v>334</v>
      </c>
      <c r="N153" s="202">
        <v>7</v>
      </c>
      <c r="O153" s="136"/>
      <c r="P153" s="202" t="s">
        <v>362</v>
      </c>
      <c r="Q153" s="202">
        <v>1</v>
      </c>
      <c r="R153" s="136"/>
      <c r="S153" s="50" t="s">
        <v>14</v>
      </c>
      <c r="T153" s="50">
        <v>7</v>
      </c>
      <c r="U153" s="54" t="str">
        <f t="shared" ref="U153:U158" si="188">IF(T153,"公斤","")</f>
        <v>公斤</v>
      </c>
      <c r="V153" s="202" t="s">
        <v>137</v>
      </c>
      <c r="W153" s="202">
        <v>3</v>
      </c>
      <c r="X153" s="54" t="str">
        <f t="shared" ref="X153:X158" si="189">IF(W153,"公斤","")</f>
        <v>公斤</v>
      </c>
      <c r="Y153" s="70" t="s">
        <v>111</v>
      </c>
      <c r="Z153" s="164"/>
      <c r="AA153" s="247"/>
      <c r="AB153" s="14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92"/>
      <c r="B154" s="181"/>
      <c r="C154" s="186"/>
      <c r="D154" s="187"/>
      <c r="E154" s="187"/>
      <c r="F154" s="188"/>
      <c r="G154" s="188"/>
      <c r="H154" s="187"/>
      <c r="I154" s="189"/>
      <c r="J154" s="233" t="s">
        <v>155</v>
      </c>
      <c r="K154" s="202">
        <v>3</v>
      </c>
      <c r="L154" s="136"/>
      <c r="M154" s="202" t="s">
        <v>219</v>
      </c>
      <c r="N154" s="202">
        <v>3</v>
      </c>
      <c r="O154" s="136"/>
      <c r="P154" s="202" t="s">
        <v>231</v>
      </c>
      <c r="Q154" s="202">
        <v>7</v>
      </c>
      <c r="R154" s="136"/>
      <c r="S154" s="50" t="s">
        <v>17</v>
      </c>
      <c r="T154" s="50">
        <v>0.05</v>
      </c>
      <c r="U154" s="54" t="str">
        <f t="shared" si="188"/>
        <v>公斤</v>
      </c>
      <c r="V154" s="202" t="s">
        <v>125</v>
      </c>
      <c r="W154" s="202">
        <v>1</v>
      </c>
      <c r="X154" s="54" t="str">
        <f t="shared" si="189"/>
        <v>公斤</v>
      </c>
      <c r="Y154" s="70"/>
      <c r="Z154" s="164"/>
      <c r="AA154" s="247"/>
      <c r="AB154" s="14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92"/>
      <c r="B155" s="181"/>
      <c r="C155" s="182"/>
      <c r="D155" s="183"/>
      <c r="E155" s="183"/>
      <c r="F155" s="183"/>
      <c r="G155" s="183"/>
      <c r="H155" s="183"/>
      <c r="I155" s="185"/>
      <c r="J155" s="233"/>
      <c r="K155" s="202"/>
      <c r="L155" s="136"/>
      <c r="M155" s="202" t="s">
        <v>123</v>
      </c>
      <c r="N155" s="175">
        <v>1</v>
      </c>
      <c r="O155" s="136"/>
      <c r="P155" s="202" t="s">
        <v>232</v>
      </c>
      <c r="Q155" s="202">
        <v>0.01</v>
      </c>
      <c r="R155" s="136"/>
      <c r="S155" s="50"/>
      <c r="T155" s="50"/>
      <c r="U155" s="54" t="str">
        <f t="shared" si="188"/>
        <v/>
      </c>
      <c r="V155" s="202"/>
      <c r="W155" s="202"/>
      <c r="X155" s="54" t="str">
        <f t="shared" si="189"/>
        <v/>
      </c>
      <c r="Y155" s="70"/>
      <c r="Z155" s="164"/>
      <c r="AA155" s="247"/>
      <c r="AB155" s="14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92"/>
      <c r="B156" s="181"/>
      <c r="C156" s="182"/>
      <c r="D156" s="183"/>
      <c r="E156" s="183"/>
      <c r="F156" s="183"/>
      <c r="G156" s="183"/>
      <c r="H156" s="183"/>
      <c r="I156" s="185"/>
      <c r="J156" s="233"/>
      <c r="K156" s="202"/>
      <c r="L156" s="136"/>
      <c r="M156" s="202" t="s">
        <v>131</v>
      </c>
      <c r="N156" s="239">
        <v>0.05</v>
      </c>
      <c r="O156" s="136"/>
      <c r="P156" s="202" t="s">
        <v>123</v>
      </c>
      <c r="Q156" s="202">
        <v>1</v>
      </c>
      <c r="R156" s="136"/>
      <c r="S156" s="50"/>
      <c r="T156" s="50"/>
      <c r="U156" s="54" t="str">
        <f t="shared" si="188"/>
        <v/>
      </c>
      <c r="V156" s="202"/>
      <c r="W156" s="202"/>
      <c r="X156" s="54" t="str">
        <f t="shared" si="189"/>
        <v/>
      </c>
      <c r="Y156" s="70"/>
      <c r="Z156" s="164"/>
      <c r="AA156" s="247"/>
      <c r="AB156" s="14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92"/>
      <c r="B157" s="181"/>
      <c r="C157" s="182"/>
      <c r="D157" s="183"/>
      <c r="E157" s="183"/>
      <c r="F157" s="183"/>
      <c r="G157" s="183"/>
      <c r="H157" s="183"/>
      <c r="I157" s="185"/>
      <c r="J157" s="233"/>
      <c r="K157" s="202"/>
      <c r="L157" s="136"/>
      <c r="M157" s="202"/>
      <c r="N157" s="202"/>
      <c r="O157" s="136"/>
      <c r="P157" s="202" t="s">
        <v>131</v>
      </c>
      <c r="Q157" s="202">
        <v>0.05</v>
      </c>
      <c r="R157" s="136"/>
      <c r="S157" s="50"/>
      <c r="T157" s="50"/>
      <c r="U157" s="54" t="str">
        <f t="shared" si="188"/>
        <v/>
      </c>
      <c r="V157" s="202"/>
      <c r="W157" s="202"/>
      <c r="X157" s="54" t="str">
        <f t="shared" si="189"/>
        <v/>
      </c>
      <c r="Y157" s="70"/>
      <c r="Z157" s="164"/>
      <c r="AA157" s="247"/>
      <c r="AB157" s="14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7.25" thickBot="1">
      <c r="A158" s="93"/>
      <c r="B158" s="190"/>
      <c r="C158" s="191"/>
      <c r="D158" s="192"/>
      <c r="E158" s="192"/>
      <c r="F158" s="192"/>
      <c r="G158" s="192"/>
      <c r="H158" s="192"/>
      <c r="I158" s="193"/>
      <c r="J158" s="234"/>
      <c r="K158" s="235"/>
      <c r="L158" s="136"/>
      <c r="M158" s="235"/>
      <c r="N158" s="235"/>
      <c r="O158" s="136"/>
      <c r="P158" s="235"/>
      <c r="Q158" s="235"/>
      <c r="R158" s="136"/>
      <c r="S158" s="51"/>
      <c r="T158" s="51"/>
      <c r="U158" s="54" t="str">
        <f t="shared" si="188"/>
        <v/>
      </c>
      <c r="V158" s="235"/>
      <c r="W158" s="235"/>
      <c r="X158" s="54" t="str">
        <f t="shared" si="189"/>
        <v/>
      </c>
      <c r="Y158" s="90"/>
      <c r="Z158" s="244"/>
      <c r="AA158" s="247"/>
      <c r="AB158" s="14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1"/>
      <c r="AB159" s="14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1"/>
      <c r="AB160" s="14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1"/>
      <c r="AB161" s="14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1"/>
      <c r="AB162" s="14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1"/>
      <c r="AB163" s="14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1"/>
      <c r="AB164" s="14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1"/>
      <c r="AB165" s="14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1"/>
      <c r="AB166" s="14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1"/>
      <c r="AB167" s="14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1"/>
      <c r="AB168" s="14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1"/>
      <c r="AB169" s="14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1"/>
      <c r="AB170" s="14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1"/>
      <c r="AB171" s="14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1"/>
      <c r="AB172" s="14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1"/>
      <c r="AB173" s="14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1"/>
      <c r="AB174" s="14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1"/>
      <c r="AB175" s="14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1"/>
      <c r="AB176" s="14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1"/>
      <c r="AB177" s="14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1"/>
      <c r="AB178" s="14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1"/>
      <c r="AB179" s="14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1"/>
      <c r="AB180" s="14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1"/>
      <c r="AB181" s="14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1"/>
      <c r="AB182" s="14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1"/>
      <c r="AB183" s="14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1"/>
      <c r="AB184" s="14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1"/>
      <c r="AB185" s="14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1"/>
      <c r="AB186" s="14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1"/>
      <c r="AB187" s="14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1"/>
      <c r="AB188" s="14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1"/>
      <c r="AB189" s="14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1"/>
      <c r="AB190" s="14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1"/>
      <c r="AB191" s="14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1"/>
      <c r="AB192" s="14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1"/>
      <c r="AB193" s="14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1"/>
      <c r="AB194" s="14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1"/>
      <c r="AB195" s="14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1"/>
      <c r="AB196" s="14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1"/>
      <c r="AB197" s="14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1"/>
      <c r="AB198" s="14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1"/>
      <c r="AB199" s="14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1"/>
      <c r="AB200" s="14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1"/>
      <c r="AB201" s="14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1"/>
      <c r="AB202" s="14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1"/>
      <c r="AB203" s="14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1"/>
      <c r="AB204" s="14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1"/>
      <c r="AB205" s="14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1"/>
      <c r="AB206" s="14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1"/>
      <c r="AB207" s="14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1"/>
      <c r="AB208" s="14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1"/>
      <c r="AB209" s="14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1"/>
      <c r="AB210" s="14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1"/>
      <c r="AB211" s="14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1"/>
      <c r="AB212" s="14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1"/>
      <c r="AB213" s="14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1"/>
      <c r="AB214" s="14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1"/>
      <c r="AB215" s="14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1"/>
      <c r="AB216" s="14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1"/>
      <c r="AB217" s="14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1"/>
      <c r="AB218" s="14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1"/>
      <c r="AB219" s="14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1"/>
      <c r="AB220" s="14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1"/>
      <c r="AB221" s="14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1"/>
      <c r="AB222" s="14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1"/>
      <c r="AB223" s="14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1"/>
      <c r="AB224" s="14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1"/>
      <c r="AB225" s="14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1"/>
      <c r="AB226" s="14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1"/>
      <c r="AB227" s="14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1"/>
      <c r="AB228" s="14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1"/>
      <c r="AB229" s="14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1"/>
      <c r="AB230" s="14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1"/>
      <c r="AB231" s="14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1"/>
      <c r="AB232" s="14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1"/>
      <c r="AB233" s="14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1"/>
      <c r="AB234" s="14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1"/>
      <c r="AB235" s="14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1"/>
      <c r="AB236" s="14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1"/>
      <c r="AB237" s="14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1"/>
      <c r="AB238" s="14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1"/>
      <c r="AB239" s="14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1"/>
      <c r="AB240" s="14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1"/>
      <c r="AB241" s="14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1"/>
      <c r="AB242" s="14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1"/>
      <c r="AB243" s="14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1"/>
      <c r="AB244" s="14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1"/>
      <c r="AB245" s="14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1"/>
      <c r="AB246" s="14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1"/>
      <c r="AB247" s="14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1"/>
      <c r="AB248" s="14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1"/>
      <c r="AB249" s="14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1"/>
      <c r="AB250" s="14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1"/>
      <c r="AB251" s="14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1"/>
      <c r="AB252" s="14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1"/>
      <c r="AB253" s="14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1"/>
      <c r="AB254" s="14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1"/>
      <c r="AB255" s="14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1"/>
      <c r="AB256" s="14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1"/>
      <c r="AB257" s="14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1"/>
      <c r="AB258" s="14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1"/>
      <c r="AB259" s="14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1"/>
      <c r="AB260" s="14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1"/>
      <c r="AB261" s="14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1"/>
      <c r="AB262" s="14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1"/>
      <c r="AB263" s="14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1"/>
      <c r="AB264" s="14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1"/>
      <c r="AB265" s="14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1"/>
      <c r="AB266" s="14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1"/>
      <c r="AB267" s="14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1"/>
      <c r="AB268" s="14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1"/>
      <c r="AB269" s="14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1"/>
      <c r="AB270" s="14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1"/>
      <c r="AB271" s="14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1"/>
      <c r="AB272" s="14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1"/>
      <c r="AB273" s="14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1"/>
      <c r="AB274" s="14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1"/>
      <c r="AB275" s="14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1"/>
      <c r="AB276" s="14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1"/>
      <c r="AB277" s="14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1"/>
      <c r="AB278" s="14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1"/>
      <c r="AB279" s="14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1"/>
      <c r="AB280" s="14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1"/>
      <c r="AB281" s="14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1"/>
      <c r="AB282" s="14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1"/>
      <c r="AB283" s="14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1"/>
      <c r="AB284" s="14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1"/>
      <c r="AB285" s="14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1"/>
      <c r="AB286" s="14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1"/>
      <c r="AB287" s="14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1"/>
      <c r="AB288" s="14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1"/>
      <c r="AB289" s="14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1"/>
      <c r="AB290" s="14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1"/>
      <c r="AB291" s="14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1"/>
      <c r="AB292" s="14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1"/>
      <c r="AB293" s="14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1"/>
      <c r="AB294" s="14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1"/>
      <c r="AB295" s="14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1"/>
      <c r="AB296" s="14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1"/>
      <c r="AB297" s="14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1"/>
      <c r="AB298" s="14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1"/>
      <c r="AB299" s="14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1"/>
      <c r="AB300" s="14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1"/>
      <c r="AB301" s="14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1"/>
      <c r="AB302" s="14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1"/>
      <c r="AB303" s="14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1"/>
      <c r="AB304" s="14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1"/>
      <c r="AB305" s="14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1"/>
      <c r="AB306" s="14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1"/>
      <c r="AB307" s="14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1"/>
      <c r="AB308" s="14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1"/>
      <c r="AB309" s="14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1"/>
      <c r="AB310" s="14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1"/>
      <c r="AB311" s="14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1"/>
      <c r="AB312" s="14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1"/>
      <c r="AB313" s="14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1"/>
      <c r="AB314" s="14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1"/>
      <c r="AB315" s="14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1"/>
      <c r="AB316" s="14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1"/>
      <c r="AB317" s="14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1"/>
      <c r="AB318" s="14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1"/>
      <c r="AB319" s="14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1"/>
      <c r="AB320" s="14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1"/>
      <c r="AB321" s="14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1"/>
      <c r="AB322" s="14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1"/>
      <c r="AB323" s="14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1"/>
      <c r="AB324" s="14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1"/>
      <c r="AB325" s="14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1"/>
      <c r="AB326" s="14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1"/>
      <c r="AB327" s="14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1"/>
      <c r="AB328" s="14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1"/>
      <c r="AB329" s="14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1"/>
      <c r="AB330" s="14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1"/>
      <c r="AB331" s="14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1"/>
      <c r="AB332" s="14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1"/>
      <c r="AB333" s="14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1"/>
      <c r="AB334" s="14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1"/>
      <c r="AB335" s="14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1"/>
      <c r="AB336" s="14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1"/>
      <c r="AB337" s="14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1"/>
      <c r="AB338" s="14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1"/>
      <c r="AB339" s="14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1"/>
      <c r="AB340" s="14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1"/>
      <c r="AB341" s="14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1"/>
      <c r="AB342" s="14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1"/>
      <c r="AB343" s="14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1"/>
      <c r="AB344" s="14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1"/>
      <c r="AB345" s="14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1"/>
      <c r="AB346" s="14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1"/>
      <c r="AB347" s="14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1"/>
      <c r="AB348" s="14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1"/>
      <c r="AB349" s="14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1"/>
      <c r="AB350" s="14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1"/>
      <c r="AB351" s="14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1"/>
      <c r="AB352" s="14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1"/>
      <c r="AB353" s="14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1"/>
      <c r="AB354" s="14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1"/>
      <c r="AB355" s="14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1"/>
      <c r="AB356" s="14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1"/>
      <c r="AB357" s="14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1"/>
      <c r="AB358" s="14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1"/>
      <c r="AB359" s="14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1"/>
      <c r="AB360" s="14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1"/>
      <c r="AB361" s="14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1"/>
      <c r="AB362" s="14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1"/>
      <c r="AB363" s="14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1"/>
      <c r="AB364" s="14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1"/>
      <c r="AB365" s="14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1"/>
      <c r="AB366" s="14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1"/>
      <c r="AB367" s="14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1"/>
      <c r="AB368" s="14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1"/>
      <c r="AB369" s="14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1"/>
      <c r="AB370" s="14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1"/>
      <c r="AB371" s="14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1"/>
      <c r="AB372" s="14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1"/>
      <c r="AB373" s="14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1"/>
      <c r="AB374" s="14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1"/>
      <c r="AB375" s="14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1"/>
      <c r="AB376" s="14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1"/>
      <c r="AB377" s="14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1"/>
      <c r="AB378" s="14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1"/>
      <c r="AB379" s="14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1"/>
      <c r="AB380" s="14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1"/>
      <c r="AB381" s="14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1"/>
      <c r="AB382" s="14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1"/>
      <c r="AB383" s="14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1"/>
      <c r="AB384" s="14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1"/>
      <c r="AB385" s="14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1"/>
      <c r="AB386" s="14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1"/>
      <c r="AB387" s="14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1"/>
      <c r="AB388" s="14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1"/>
      <c r="AB389" s="14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1"/>
      <c r="AB390" s="14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1"/>
      <c r="AB391" s="14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1"/>
      <c r="AB392" s="14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1"/>
      <c r="AB393" s="14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1"/>
      <c r="AB394" s="14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1"/>
      <c r="AB395" s="14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1"/>
      <c r="AB396" s="14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1"/>
      <c r="AB397" s="14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1"/>
      <c r="AB398" s="14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1"/>
      <c r="AB399" s="14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1"/>
      <c r="AB400" s="14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1"/>
      <c r="AB401" s="14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1"/>
      <c r="AB402" s="14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1"/>
      <c r="AB403" s="14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1"/>
      <c r="AB404" s="14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1"/>
      <c r="AB405" s="14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1"/>
      <c r="AB406" s="14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1"/>
      <c r="AB407" s="14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1"/>
      <c r="AB408" s="14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1"/>
      <c r="AB409" s="14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1"/>
      <c r="AB410" s="14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1"/>
      <c r="AB411" s="14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1"/>
      <c r="AB412" s="14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1"/>
      <c r="AB413" s="14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1"/>
      <c r="AB414" s="14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1"/>
      <c r="AB415" s="14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1"/>
      <c r="AB416" s="14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1"/>
      <c r="AB417" s="14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1"/>
      <c r="AB418" s="14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1"/>
      <c r="AB419" s="14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1"/>
      <c r="AB420" s="14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1"/>
      <c r="AB421" s="14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1"/>
      <c r="AB422" s="14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1"/>
      <c r="AB423" s="14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1"/>
      <c r="AB424" s="14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1"/>
      <c r="AB425" s="14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1"/>
      <c r="AB426" s="14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1"/>
      <c r="AB427" s="14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1"/>
      <c r="AB428" s="14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1"/>
      <c r="AB429" s="14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1"/>
      <c r="AB430" s="14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1"/>
      <c r="AB431" s="14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1"/>
      <c r="AB432" s="14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1"/>
      <c r="AB433" s="14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1"/>
      <c r="AB434" s="14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1"/>
      <c r="AB435" s="14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1"/>
      <c r="AB436" s="14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1"/>
      <c r="AB437" s="14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1"/>
      <c r="AB438" s="14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1"/>
      <c r="AB439" s="14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1"/>
      <c r="AB440" s="14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1"/>
      <c r="AB441" s="14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1"/>
      <c r="AB442" s="14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1"/>
      <c r="AB443" s="14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1"/>
      <c r="AB444" s="14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1"/>
      <c r="AB445" s="14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1"/>
      <c r="AB446" s="14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1"/>
      <c r="AB447" s="14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1"/>
      <c r="AB448" s="14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1"/>
      <c r="AB449" s="14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1"/>
      <c r="AB450" s="14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1"/>
      <c r="AB451" s="14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1"/>
      <c r="AB452" s="14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1"/>
      <c r="AB453" s="14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1"/>
      <c r="AB454" s="14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1"/>
      <c r="AB455" s="14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1"/>
      <c r="AB456" s="14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1"/>
      <c r="AB457" s="14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1"/>
      <c r="AB458" s="14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1"/>
      <c r="AB459" s="14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1"/>
      <c r="AB460" s="14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1"/>
      <c r="AB461" s="14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1"/>
      <c r="AB462" s="14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1"/>
      <c r="AB463" s="14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1"/>
      <c r="AB464" s="14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1"/>
      <c r="AB465" s="14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1"/>
      <c r="AB466" s="14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1"/>
      <c r="AB467" s="14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1"/>
      <c r="AB468" s="14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1"/>
      <c r="AB469" s="14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1"/>
      <c r="AB470" s="14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1"/>
      <c r="AB471" s="14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1"/>
      <c r="AB472" s="14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1"/>
      <c r="AB473" s="14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1"/>
      <c r="AB474" s="14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1"/>
      <c r="AB475" s="14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1"/>
      <c r="AB476" s="14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1"/>
      <c r="AB477" s="14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1"/>
      <c r="AB478" s="14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1"/>
      <c r="AB479" s="14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1"/>
      <c r="AB480" s="14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1"/>
      <c r="AB481" s="14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1"/>
      <c r="AB482" s="14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1"/>
      <c r="AB483" s="14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1"/>
      <c r="AB484" s="14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1"/>
      <c r="AB485" s="14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1"/>
      <c r="AB486" s="14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1"/>
      <c r="AB487" s="14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1"/>
      <c r="AB488" s="14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1"/>
      <c r="AB489" s="14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1"/>
      <c r="AB490" s="14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1"/>
      <c r="AB491" s="14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1"/>
      <c r="AB492" s="14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1"/>
      <c r="AB493" s="14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1"/>
      <c r="AB494" s="14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1"/>
      <c r="AB495" s="14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1"/>
      <c r="AB496" s="14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1"/>
      <c r="AB497" s="14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1"/>
      <c r="AB498" s="14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1"/>
      <c r="AB499" s="14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1"/>
      <c r="AB500" s="14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1"/>
      <c r="AB501" s="14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1"/>
      <c r="AB502" s="14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1"/>
      <c r="AB503" s="14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1"/>
      <c r="AB504" s="14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1"/>
      <c r="AB505" s="14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1"/>
      <c r="AB506" s="140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1"/>
      <c r="AB507" s="140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1"/>
      <c r="AB508" s="140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1"/>
      <c r="AB509" s="140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1"/>
      <c r="AB510" s="140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1"/>
      <c r="AB511" s="140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1"/>
      <c r="AB512" s="140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1"/>
      <c r="AB513" s="140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1"/>
      <c r="AB514" s="140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1"/>
      <c r="AB515" s="140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1"/>
      <c r="AB516" s="140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1"/>
      <c r="AB517" s="140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1"/>
      <c r="AB518" s="140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1"/>
      <c r="AB519" s="140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1"/>
      <c r="AB520" s="140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1"/>
      <c r="AB521" s="140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1"/>
      <c r="AB522" s="140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1"/>
      <c r="AB523" s="140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1"/>
      <c r="AB524" s="140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1"/>
      <c r="AB525" s="140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1"/>
      <c r="AB526" s="140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1"/>
      <c r="AB527" s="140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1"/>
      <c r="AB528" s="140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1"/>
      <c r="AB529" s="140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1"/>
      <c r="AB530" s="140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1"/>
      <c r="AB531" s="140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1"/>
      <c r="AB532" s="140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1"/>
      <c r="AB533" s="140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1"/>
      <c r="AB534" s="140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1"/>
      <c r="AB535" s="140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1"/>
      <c r="AB536" s="140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1"/>
      <c r="AB537" s="140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1"/>
      <c r="AB538" s="140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1"/>
      <c r="AB539" s="140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1"/>
      <c r="AB540" s="140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1"/>
      <c r="AB541" s="140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1"/>
      <c r="AB542" s="140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1"/>
      <c r="AB543" s="140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1"/>
      <c r="AB544" s="140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1"/>
      <c r="AB545" s="140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1"/>
      <c r="AB546" s="140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1"/>
      <c r="AB547" s="140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1"/>
      <c r="AB548" s="140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1"/>
      <c r="AB549" s="140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1"/>
      <c r="AB550" s="140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1"/>
      <c r="AB551" s="140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1"/>
      <c r="AB552" s="140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1"/>
      <c r="AB553" s="140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1"/>
      <c r="AB554" s="140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1"/>
      <c r="AB555" s="140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1"/>
      <c r="AB556" s="140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1"/>
      <c r="AB557" s="140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1"/>
      <c r="AB558" s="140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1"/>
      <c r="AB559" s="140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1"/>
      <c r="AB560" s="140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1"/>
      <c r="AB561" s="140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1"/>
      <c r="AB562" s="140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1"/>
      <c r="AB563" s="140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1"/>
      <c r="AB564" s="140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1"/>
      <c r="AB565" s="140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1"/>
      <c r="AB566" s="140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1"/>
      <c r="AB567" s="140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1"/>
      <c r="AB568" s="140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1"/>
      <c r="AB569" s="140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1"/>
      <c r="AB570" s="140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1"/>
      <c r="AB571" s="140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1"/>
      <c r="AB572" s="140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1"/>
      <c r="AB573" s="140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1"/>
      <c r="AB574" s="140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1"/>
      <c r="AB575" s="140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1"/>
      <c r="AB576" s="140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1"/>
      <c r="AB577" s="140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1"/>
      <c r="AB578" s="140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1"/>
      <c r="AB579" s="140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1"/>
      <c r="AB580" s="140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1"/>
      <c r="AB581" s="140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1"/>
      <c r="AB582" s="140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1"/>
      <c r="AB583" s="140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1"/>
      <c r="AB584" s="140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1"/>
      <c r="AB585" s="140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1"/>
      <c r="AB586" s="140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1"/>
      <c r="AB587" s="140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1"/>
      <c r="AB588" s="140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1"/>
      <c r="AB589" s="140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1"/>
      <c r="AB590" s="140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1"/>
      <c r="AB591" s="140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1"/>
      <c r="AB592" s="140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1"/>
      <c r="AB593" s="140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1"/>
      <c r="AB594" s="140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1"/>
      <c r="AB595" s="140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1"/>
      <c r="AB596" s="140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1"/>
      <c r="AB597" s="140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A598" s="121"/>
      <c r="AB598" s="140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A599" s="121"/>
      <c r="AB599" s="140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A600" s="121"/>
      <c r="AB600" s="140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A601" s="121"/>
      <c r="AB601" s="140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A602" s="121"/>
      <c r="AB602" s="140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A603" s="121"/>
      <c r="AB603" s="140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A604" s="121"/>
      <c r="AB604" s="140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A605" s="121"/>
      <c r="AB605" s="140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Z606" s="1"/>
      <c r="AA606" s="121"/>
      <c r="AB606" s="140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Z607" s="1"/>
      <c r="AA607" s="121"/>
      <c r="AB607" s="140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Z608" s="1"/>
      <c r="AA608" s="121"/>
      <c r="AB608" s="140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Z609" s="1"/>
      <c r="AA609" s="121"/>
      <c r="AB609" s="140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Z610" s="1"/>
      <c r="AA610" s="121"/>
      <c r="AB610" s="140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Z611" s="1"/>
      <c r="AA611" s="121"/>
      <c r="AB611" s="140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1"/>
      <c r="Z612" s="1"/>
      <c r="AA612" s="121"/>
      <c r="AB612" s="140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1"/>
      <c r="Z613" s="1"/>
      <c r="AB613" s="140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1"/>
      <c r="Z614" s="1"/>
      <c r="AB614" s="140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1"/>
      <c r="Z615" s="1"/>
      <c r="AB615" s="140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1"/>
      <c r="Z616" s="1"/>
      <c r="AB616" s="140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1"/>
      <c r="Z617" s="1"/>
      <c r="AB617" s="140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1"/>
      <c r="Z618" s="1"/>
      <c r="AB618" s="140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1"/>
      <c r="Z619" s="1"/>
      <c r="AB619" s="140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1"/>
      <c r="Z620" s="1"/>
      <c r="AB620" s="140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1"/>
      <c r="AB621" s="140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1"/>
      <c r="AB622" s="140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1"/>
      <c r="AB623" s="140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1"/>
      <c r="AB624" s="140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1"/>
      <c r="AB625" s="140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1"/>
      <c r="AB626" s="140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5" customHeight="1">
      <c r="L627" s="1"/>
      <c r="O627" s="1"/>
      <c r="R627" s="1"/>
      <c r="U627" s="1"/>
      <c r="X627" s="1"/>
      <c r="Y627" s="1"/>
      <c r="AD627" s="1"/>
    </row>
    <row r="628" spans="1:42" ht="15" customHeight="1">
      <c r="L628" s="1"/>
      <c r="O628" s="1"/>
      <c r="R628" s="1"/>
      <c r="U628" s="1"/>
      <c r="X628" s="1"/>
      <c r="Y628" s="1"/>
      <c r="AD628" s="1"/>
    </row>
    <row r="629" spans="1:42" ht="15" customHeight="1">
      <c r="L629" s="1"/>
      <c r="O629" s="1"/>
      <c r="R629" s="1"/>
      <c r="U629" s="1"/>
      <c r="X629" s="1"/>
      <c r="Y629" s="1"/>
      <c r="AD629" s="1"/>
    </row>
    <row r="630" spans="1:42" ht="15" customHeight="1">
      <c r="L630" s="1"/>
      <c r="O630" s="1"/>
      <c r="R630" s="1"/>
      <c r="U630" s="1"/>
      <c r="X630" s="1"/>
      <c r="Y630" s="1"/>
      <c r="AD630" s="1"/>
    </row>
    <row r="631" spans="1:42" ht="15" customHeight="1">
      <c r="L631" s="1"/>
      <c r="O631" s="1"/>
      <c r="R631" s="1"/>
      <c r="U631" s="1"/>
      <c r="X631" s="1"/>
      <c r="Y631" s="1"/>
      <c r="AD631" s="1"/>
    </row>
    <row r="632" spans="1:42" ht="15" customHeight="1">
      <c r="L632" s="1"/>
      <c r="O632" s="1"/>
      <c r="R632" s="1"/>
      <c r="U632" s="1"/>
      <c r="X632" s="1"/>
      <c r="Y632" s="1"/>
      <c r="AD632" s="1"/>
    </row>
    <row r="633" spans="1:42" ht="15" customHeight="1">
      <c r="L633" s="1"/>
      <c r="O633" s="1"/>
      <c r="R633" s="1"/>
      <c r="U633" s="1"/>
      <c r="X633" s="1"/>
      <c r="Y633" s="1"/>
      <c r="AD633" s="1"/>
    </row>
    <row r="634" spans="1:42" ht="15" customHeight="1">
      <c r="L634" s="1"/>
      <c r="O634" s="1"/>
      <c r="R634" s="1"/>
      <c r="U634" s="1"/>
      <c r="X634" s="1"/>
      <c r="Y634" s="1"/>
      <c r="AD634" s="1"/>
    </row>
    <row r="635" spans="1:42" ht="15" customHeight="1">
      <c r="L635" s="1"/>
      <c r="O635" s="1"/>
      <c r="R635" s="1"/>
      <c r="U635" s="1"/>
      <c r="X635" s="1"/>
      <c r="Y635" s="1"/>
      <c r="AD635" s="1"/>
    </row>
  </sheetData>
  <mergeCells count="65">
    <mergeCell ref="S145:T145"/>
    <mergeCell ref="S110:T110"/>
    <mergeCell ref="S117:T117"/>
    <mergeCell ref="S131:T131"/>
    <mergeCell ref="S61:T61"/>
    <mergeCell ref="S124:T124"/>
    <mergeCell ref="S82:T82"/>
    <mergeCell ref="S54:T54"/>
    <mergeCell ref="S68:T68"/>
    <mergeCell ref="S26:T26"/>
    <mergeCell ref="S47:T47"/>
    <mergeCell ref="S33:T33"/>
    <mergeCell ref="S1:U1"/>
    <mergeCell ref="V1:X1"/>
    <mergeCell ref="Y1:Z1"/>
    <mergeCell ref="J5:K5"/>
    <mergeCell ref="P5:Q5"/>
    <mergeCell ref="Z5:AA5"/>
    <mergeCell ref="A2:Z2"/>
    <mergeCell ref="A3:Z3"/>
    <mergeCell ref="S5:T5"/>
    <mergeCell ref="V5:W5"/>
    <mergeCell ref="A1:I1"/>
    <mergeCell ref="J1:L1"/>
    <mergeCell ref="M1:O1"/>
    <mergeCell ref="P1:R1"/>
    <mergeCell ref="P26:Q26"/>
    <mergeCell ref="J26:K26"/>
    <mergeCell ref="M19:N19"/>
    <mergeCell ref="P12:Q12"/>
    <mergeCell ref="J19:K19"/>
    <mergeCell ref="P19:Q19"/>
    <mergeCell ref="J152:K152"/>
    <mergeCell ref="M5:N5"/>
    <mergeCell ref="M12:N12"/>
    <mergeCell ref="M26:N26"/>
    <mergeCell ref="M33:N33"/>
    <mergeCell ref="M40:N40"/>
    <mergeCell ref="J12:K12"/>
    <mergeCell ref="J33:K33"/>
    <mergeCell ref="J40:K40"/>
    <mergeCell ref="J47:K47"/>
    <mergeCell ref="M47:N47"/>
    <mergeCell ref="M152:N152"/>
    <mergeCell ref="V152:W152"/>
    <mergeCell ref="S152:T152"/>
    <mergeCell ref="S96:T96"/>
    <mergeCell ref="S138:T138"/>
    <mergeCell ref="S12:T12"/>
    <mergeCell ref="S19:T19"/>
    <mergeCell ref="V12:W12"/>
    <mergeCell ref="V19:W19"/>
    <mergeCell ref="V26:W26"/>
    <mergeCell ref="V33:W33"/>
    <mergeCell ref="V40:W40"/>
    <mergeCell ref="V47:W47"/>
    <mergeCell ref="S40:T40"/>
    <mergeCell ref="S75:T75"/>
    <mergeCell ref="S89:T89"/>
    <mergeCell ref="S103:T103"/>
    <mergeCell ref="P40:Q40"/>
    <mergeCell ref="P152:Q152"/>
    <mergeCell ref="P33:Q33"/>
    <mergeCell ref="P47:Q47"/>
    <mergeCell ref="P124:Q124"/>
  </mergeCells>
  <phoneticPr fontId="22" type="noConversion"/>
  <printOptions horizontalCentered="1"/>
  <pageMargins left="0.25" right="0.25" top="0.75" bottom="0.75" header="0.3" footer="0.3"/>
  <pageSetup paperSize="9" scale="63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5"/>
  <sheetViews>
    <sheetView zoomScale="70" zoomScaleNormal="70" workbookViewId="0">
      <pane ySplit="4" topLeftCell="A5" activePane="bottomLeft" state="frozen"/>
      <selection pane="bottomLeft" sqref="A1:H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78" t="s">
        <v>152</v>
      </c>
      <c r="B1" s="279"/>
      <c r="C1" s="279"/>
      <c r="D1" s="279"/>
      <c r="E1" s="280" t="s">
        <v>103</v>
      </c>
      <c r="F1" s="280"/>
      <c r="G1" s="249" t="s">
        <v>151</v>
      </c>
      <c r="H1" s="249" t="s">
        <v>381</v>
      </c>
      <c r="I1" s="279" t="s">
        <v>140</v>
      </c>
      <c r="J1" s="279"/>
      <c r="K1" s="279" t="s">
        <v>104</v>
      </c>
      <c r="L1" s="279"/>
      <c r="M1" s="279" t="s">
        <v>0</v>
      </c>
      <c r="N1" s="281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16" t="s">
        <v>97</v>
      </c>
      <c r="B3" s="311" t="s">
        <v>98</v>
      </c>
      <c r="C3" s="311" t="s">
        <v>69</v>
      </c>
      <c r="D3" s="318" t="s">
        <v>75</v>
      </c>
      <c r="E3" s="311" t="s">
        <v>70</v>
      </c>
      <c r="F3" s="314" t="s">
        <v>76</v>
      </c>
      <c r="G3" s="311" t="s">
        <v>71</v>
      </c>
      <c r="H3" s="314" t="s">
        <v>77</v>
      </c>
      <c r="I3" s="311" t="s">
        <v>73</v>
      </c>
      <c r="J3" s="314" t="s">
        <v>78</v>
      </c>
      <c r="K3" s="311" t="s">
        <v>74</v>
      </c>
      <c r="L3" s="314" t="s">
        <v>79</v>
      </c>
      <c r="M3" s="311" t="s">
        <v>99</v>
      </c>
      <c r="N3" s="311" t="s">
        <v>100</v>
      </c>
      <c r="O3" s="311" t="s">
        <v>95</v>
      </c>
      <c r="P3" s="311"/>
      <c r="Q3" s="311"/>
      <c r="R3" s="311"/>
      <c r="S3" s="311"/>
      <c r="T3" s="311"/>
      <c r="U3" s="313"/>
    </row>
    <row r="4" spans="1:21" ht="15.75" customHeight="1" thickBot="1">
      <c r="A4" s="317"/>
      <c r="B4" s="312"/>
      <c r="C4" s="312"/>
      <c r="D4" s="319"/>
      <c r="E4" s="312"/>
      <c r="F4" s="315"/>
      <c r="G4" s="312"/>
      <c r="H4" s="315"/>
      <c r="I4" s="312"/>
      <c r="J4" s="315"/>
      <c r="K4" s="312"/>
      <c r="L4" s="315"/>
      <c r="M4" s="312"/>
      <c r="N4" s="312"/>
      <c r="O4" s="119" t="s">
        <v>80</v>
      </c>
      <c r="P4" s="119" t="s">
        <v>81</v>
      </c>
      <c r="Q4" s="119" t="s">
        <v>82</v>
      </c>
      <c r="R4" s="119" t="s">
        <v>83</v>
      </c>
      <c r="S4" s="119" t="s">
        <v>84</v>
      </c>
      <c r="T4" s="119" t="s">
        <v>85</v>
      </c>
      <c r="U4" s="120" t="s">
        <v>86</v>
      </c>
    </row>
    <row r="5" spans="1:21" ht="18.75" customHeight="1">
      <c r="A5" s="229">
        <v>45566</v>
      </c>
      <c r="B5" s="52" t="str">
        <f>'偏鄉國小(素)'!AB5</f>
        <v>F2</v>
      </c>
      <c r="C5" s="52" t="str">
        <f>'偏鄉國小(素)'!AC5</f>
        <v>糙米飯</v>
      </c>
      <c r="D5" s="71" t="str">
        <f>'偏鄉國小(素)'!AD5</f>
        <v xml:space="preserve">米 糙米    </v>
      </c>
      <c r="E5" s="52" t="str">
        <f>'偏鄉國小(素)'!AE5</f>
        <v>薑燒豆包</v>
      </c>
      <c r="F5" s="71" t="str">
        <f>'偏鄉國小(素)'!AF5</f>
        <v xml:space="preserve">豆包 薑    </v>
      </c>
      <c r="G5" s="52" t="str">
        <f>'偏鄉國小(素)'!AG5</f>
        <v>蘿蔔黑輪</v>
      </c>
      <c r="H5" s="71" t="str">
        <f>'偏鄉國小(素)'!AH5</f>
        <v xml:space="preserve">素黑輪 白蘿蔔 胡蘿蔔 薑  </v>
      </c>
      <c r="I5" s="52" t="str">
        <f>'偏鄉國小(素)'!AK5</f>
        <v>時蔬</v>
      </c>
      <c r="J5" s="71" t="str">
        <f>'偏鄉國小(素)'!AL5</f>
        <v xml:space="preserve">蔬菜 薑    </v>
      </c>
      <c r="K5" s="52" t="str">
        <f>'偏鄉國小(素)'!AM5</f>
        <v>蛋花時蔬湯</v>
      </c>
      <c r="L5" s="71" t="str">
        <f>'偏鄉國小(素)'!AN5</f>
        <v xml:space="preserve">時蔬 雞蛋 薑   </v>
      </c>
      <c r="M5" s="52" t="str">
        <f>'偏鄉國小(素)'!AO5</f>
        <v>點心</v>
      </c>
      <c r="N5" s="52">
        <f>'偏鄉國小(素)'!AP5</f>
        <v>0</v>
      </c>
      <c r="O5" s="52">
        <f>'偏鄉國小(素)'!AQ5</f>
        <v>5</v>
      </c>
      <c r="P5" s="52">
        <f>'偏鄉國小(素)'!AR5</f>
        <v>2.4</v>
      </c>
      <c r="Q5" s="52">
        <f>'偏鄉國小(素)'!AS5</f>
        <v>1.6</v>
      </c>
      <c r="R5" s="52">
        <f>'偏鄉國小(素)'!AT5</f>
        <v>2</v>
      </c>
      <c r="S5" s="52">
        <f>'偏鄉國小(素)'!AU5</f>
        <v>0</v>
      </c>
      <c r="T5" s="52">
        <f>'偏鄉國小(素)'!AV5</f>
        <v>0</v>
      </c>
      <c r="U5" s="85">
        <f>'偏鄉國小(素)'!AW5</f>
        <v>660.7</v>
      </c>
    </row>
    <row r="6" spans="1:21" ht="18.75" customHeight="1">
      <c r="A6" s="230">
        <f>A5+1</f>
        <v>45567</v>
      </c>
      <c r="B6" s="67" t="str">
        <f>'偏鄉國小(素)'!AB12</f>
        <v>F3</v>
      </c>
      <c r="C6" s="67" t="str">
        <f>'偏鄉國小(素)'!AC12</f>
        <v>泰式特餐</v>
      </c>
      <c r="D6" s="72" t="str">
        <f>'偏鄉國小(素)'!AD12</f>
        <v xml:space="preserve">米 糙米    </v>
      </c>
      <c r="E6" s="67" t="str">
        <f>'偏鄉國小(素)'!AE12</f>
        <v>塔香干丁</v>
      </c>
      <c r="F6" s="72" t="str">
        <f>'偏鄉國小(素)'!AF12</f>
        <v xml:space="preserve">豆干 時蔬 九層塔 薑  </v>
      </c>
      <c r="G6" s="67" t="str">
        <f>'偏鄉國小(素)'!AG12</f>
        <v>麵筋甘藍</v>
      </c>
      <c r="H6" s="72" t="str">
        <f>'偏鄉國小(素)'!AH12</f>
        <v xml:space="preserve">甘藍 麵筋泡 薑   </v>
      </c>
      <c r="I6" s="67" t="str">
        <f>'偏鄉國小(素)'!AK12</f>
        <v>時蔬</v>
      </c>
      <c r="J6" s="72" t="str">
        <f>'偏鄉國小(素)'!AL12</f>
        <v xml:space="preserve">蔬菜 薑    </v>
      </c>
      <c r="K6" s="67" t="str">
        <f>'偏鄉國小(素)'!AM12</f>
        <v>冬蔭功湯</v>
      </c>
      <c r="L6" s="72" t="str">
        <f>'偏鄉國小(素)'!AN12</f>
        <v xml:space="preserve">秀珍菇 大番茄 南薑 檸檬葉 香茅 </v>
      </c>
      <c r="M6" s="67" t="str">
        <f>'偏鄉國小(素)'!AO12</f>
        <v>點心</v>
      </c>
      <c r="N6" s="67">
        <f>'偏鄉國小(素)'!AP12</f>
        <v>0</v>
      </c>
      <c r="O6" s="67">
        <f>'偏鄉國小(素)'!AQ12</f>
        <v>5.5</v>
      </c>
      <c r="P6" s="67">
        <f>'偏鄉國小(素)'!AR12</f>
        <v>2.2000000000000002</v>
      </c>
      <c r="Q6" s="67">
        <f>'偏鄉國小(素)'!AS12</f>
        <v>2</v>
      </c>
      <c r="R6" s="67">
        <f>'偏鄉國小(素)'!AT12</f>
        <v>2.1</v>
      </c>
      <c r="S6" s="67">
        <f>'偏鄉國小(素)'!AU12</f>
        <v>0</v>
      </c>
      <c r="T6" s="67">
        <f>'偏鄉國小(素)'!AV12</f>
        <v>0</v>
      </c>
      <c r="U6" s="86">
        <f>'偏鄉國小(素)'!AW12</f>
        <v>688.9</v>
      </c>
    </row>
    <row r="7" spans="1:21" ht="18.75" customHeight="1">
      <c r="A7" s="230">
        <f t="shared" ref="A7:A26" si="0">A6+1</f>
        <v>45568</v>
      </c>
      <c r="B7" s="67" t="str">
        <f>'偏鄉國小(素)'!AB19</f>
        <v>F4</v>
      </c>
      <c r="C7" s="67" t="str">
        <f>'偏鄉國小(素)'!AC19</f>
        <v>糙米飯</v>
      </c>
      <c r="D7" s="72" t="str">
        <f>'偏鄉國小(素)'!AD19</f>
        <v xml:space="preserve">米 糙米    </v>
      </c>
      <c r="E7" s="67" t="str">
        <f>'偏鄉國小(素)'!AE19</f>
        <v>豆瓣麵腸</v>
      </c>
      <c r="F7" s="72" t="str">
        <f>'偏鄉國小(素)'!AF19</f>
        <v xml:space="preserve">麵腸 白蘿蔔 胡蘿蔔 薑  </v>
      </c>
      <c r="G7" s="67" t="str">
        <f>'偏鄉國小(素)'!AG19</f>
        <v>豆包豆芽</v>
      </c>
      <c r="H7" s="72" t="str">
        <f>'偏鄉國小(素)'!AH19</f>
        <v xml:space="preserve">豆包 綠豆芽 乾木耳 薑  </v>
      </c>
      <c r="I7" s="67" t="str">
        <f>'偏鄉國小(素)'!AK19</f>
        <v>時蔬</v>
      </c>
      <c r="J7" s="72" t="str">
        <f>'偏鄉國小(素)'!AL19</f>
        <v xml:space="preserve">蔬菜 薑    </v>
      </c>
      <c r="K7" s="67" t="str">
        <f>'偏鄉國小(素)'!AM19</f>
        <v>綠豆西谷米</v>
      </c>
      <c r="L7" s="72" t="str">
        <f>'偏鄉國小(素)'!AN19</f>
        <v xml:space="preserve">綠豆 紅砂糖 西谷米   </v>
      </c>
      <c r="M7" s="67" t="str">
        <f>'偏鄉國小(素)'!AO19</f>
        <v>點心</v>
      </c>
      <c r="N7" s="67">
        <f>'偏鄉國小(素)'!AP19</f>
        <v>0</v>
      </c>
      <c r="O7" s="67">
        <f>'偏鄉國小(素)'!AQ19</f>
        <v>6</v>
      </c>
      <c r="P7" s="67">
        <f>'偏鄉國小(素)'!AR19</f>
        <v>2.5</v>
      </c>
      <c r="Q7" s="67">
        <f>'偏鄉國小(素)'!AS19</f>
        <v>1.7</v>
      </c>
      <c r="R7" s="67">
        <f>'偏鄉國小(素)'!AT19</f>
        <v>2.1</v>
      </c>
      <c r="S7" s="67">
        <f>'偏鄉國小(素)'!AU19</f>
        <v>0</v>
      </c>
      <c r="T7" s="67">
        <f>'偏鄉國小(素)'!AV19</f>
        <v>0</v>
      </c>
      <c r="U7" s="86">
        <f>'偏鄉國小(素)'!AW19</f>
        <v>742.1</v>
      </c>
    </row>
    <row r="8" spans="1:21" ht="18.75" customHeight="1" thickBot="1">
      <c r="A8" s="231">
        <f t="shared" si="0"/>
        <v>45569</v>
      </c>
      <c r="B8" s="68" t="str">
        <f>'偏鄉國小(素)'!AB26</f>
        <v>F5</v>
      </c>
      <c r="C8" s="68" t="str">
        <f>'偏鄉國小(素)'!AC26</f>
        <v>紅藜飯</v>
      </c>
      <c r="D8" s="73" t="str">
        <f>'偏鄉國小(素)'!AD26</f>
        <v xml:space="preserve">米 紅藜    </v>
      </c>
      <c r="E8" s="68" t="str">
        <f>'偏鄉國小(素)'!AE26</f>
        <v>醬燒麵輪</v>
      </c>
      <c r="F8" s="73" t="str">
        <f>'偏鄉國小(素)'!AF26</f>
        <v xml:space="preserve">麵輪 時蔬 胡蘿蔔 薑  </v>
      </c>
      <c r="G8" s="68" t="str">
        <f>'偏鄉國小(素)'!AG26</f>
        <v>白菜蛋香</v>
      </c>
      <c r="H8" s="73" t="str">
        <f>'偏鄉國小(素)'!AH26</f>
        <v xml:space="preserve">雞蛋 結球白菜 乾香菇 薑  </v>
      </c>
      <c r="I8" s="68" t="str">
        <f>'偏鄉國小(素)'!AK26</f>
        <v>時蔬</v>
      </c>
      <c r="J8" s="73" t="str">
        <f>'偏鄉國小(素)'!AL26</f>
        <v xml:space="preserve">蔬菜 薑    </v>
      </c>
      <c r="K8" s="68" t="str">
        <f>'偏鄉國小(素)'!AM26</f>
        <v>時瓜湯</v>
      </c>
      <c r="L8" s="73" t="str">
        <f>'偏鄉國小(素)'!AN26</f>
        <v xml:space="preserve">時瓜 枸杞 薑 素羊肉  </v>
      </c>
      <c r="M8" s="68" t="str">
        <f>'偏鄉國小(素)'!AO26</f>
        <v>點心</v>
      </c>
      <c r="N8" s="68">
        <f>'偏鄉國小(素)'!AP26</f>
        <v>0</v>
      </c>
      <c r="O8" s="68">
        <f>'偏鄉國小(素)'!AQ26</f>
        <v>5.0999999999999996</v>
      </c>
      <c r="P8" s="68">
        <f>'偏鄉國小(素)'!AR26</f>
        <v>2.2000000000000002</v>
      </c>
      <c r="Q8" s="68">
        <f>'偏鄉國小(素)'!AS26</f>
        <v>1.9</v>
      </c>
      <c r="R8" s="68">
        <f>'偏鄉國小(素)'!AT26</f>
        <v>2</v>
      </c>
      <c r="S8" s="68">
        <f>'偏鄉國小(素)'!AU26</f>
        <v>0</v>
      </c>
      <c r="T8" s="68">
        <f>'偏鄉國小(素)'!AV26</f>
        <v>0</v>
      </c>
      <c r="U8" s="87">
        <f>'偏鄉國小(素)'!AW26</f>
        <v>656.9</v>
      </c>
    </row>
    <row r="9" spans="1:21" ht="18.75" customHeight="1">
      <c r="A9" s="229">
        <f>A8+3</f>
        <v>45572</v>
      </c>
      <c r="B9" s="52" t="str">
        <f>'偏鄉國小(素)'!AB33</f>
        <v>G1</v>
      </c>
      <c r="C9" s="52" t="str">
        <f>'偏鄉國小(素)'!AC33</f>
        <v>白米飯</v>
      </c>
      <c r="D9" s="71" t="str">
        <f>'偏鄉國小(素)'!AD33</f>
        <v xml:space="preserve">米     </v>
      </c>
      <c r="E9" s="52" t="str">
        <f>'偏鄉國小(素)'!AE33</f>
        <v>花生麵筋</v>
      </c>
      <c r="F9" s="71" t="str">
        <f>'偏鄉國小(素)'!AF33</f>
        <v xml:space="preserve">麵筋 花生罐頭 薑   </v>
      </c>
      <c r="G9" s="52" t="str">
        <f>'偏鄉國小(素)'!AG33</f>
        <v>芹香豆包</v>
      </c>
      <c r="H9" s="71" t="str">
        <f>'偏鄉國小(素)'!AH33</f>
        <v xml:space="preserve">豆包 芹菜 乾香菇 薑  </v>
      </c>
      <c r="I9" s="52" t="str">
        <f>'偏鄉國小(素)'!AK33</f>
        <v>時蔬</v>
      </c>
      <c r="J9" s="71" t="str">
        <f>'偏鄉國小(素)'!AL33</f>
        <v xml:space="preserve">蔬菜 薑    </v>
      </c>
      <c r="K9" s="52" t="str">
        <f>'偏鄉國小(素)'!AM33</f>
        <v>三目蔬湯</v>
      </c>
      <c r="L9" s="71" t="str">
        <f>'偏鄉國小(素)'!AN33</f>
        <v xml:space="preserve">時蔬 金針菇 胡蘿蔔 薑 素羊肉 </v>
      </c>
      <c r="M9" s="52" t="str">
        <f>'偏鄉國小(素)'!AO33</f>
        <v>點心</v>
      </c>
      <c r="N9" s="52">
        <f>'偏鄉國小(素)'!AP33</f>
        <v>0</v>
      </c>
      <c r="O9" s="52">
        <f>'偏鄉國小(素)'!AQ33</f>
        <v>5</v>
      </c>
      <c r="P9" s="52">
        <f>'偏鄉國小(素)'!AR33</f>
        <v>2.2999999999999998</v>
      </c>
      <c r="Q9" s="52">
        <f>'偏鄉國小(素)'!AS33</f>
        <v>1.7</v>
      </c>
      <c r="R9" s="52">
        <f>'偏鄉國小(素)'!AT33</f>
        <v>2</v>
      </c>
      <c r="S9" s="52">
        <f>'偏鄉國小(素)'!AU33</f>
        <v>0</v>
      </c>
      <c r="T9" s="52">
        <f>'偏鄉國小(素)'!AV33</f>
        <v>0</v>
      </c>
      <c r="U9" s="85">
        <f>'偏鄉國小(素)'!AW33</f>
        <v>655.9</v>
      </c>
    </row>
    <row r="10" spans="1:21" ht="18.75" customHeight="1">
      <c r="A10" s="230">
        <f t="shared" si="0"/>
        <v>45573</v>
      </c>
      <c r="B10" s="67" t="str">
        <f>'偏鄉國小(素)'!AB40</f>
        <v>G2</v>
      </c>
      <c r="C10" s="67" t="str">
        <f>'偏鄉國小(素)'!AC40</f>
        <v>糙米飯</v>
      </c>
      <c r="D10" s="72" t="str">
        <f>'偏鄉國小(素)'!AD40</f>
        <v xml:space="preserve">米 糙米    </v>
      </c>
      <c r="E10" s="67" t="str">
        <f>'偏鄉國小(素)'!AE40</f>
        <v>椒鹽豆包</v>
      </c>
      <c r="F10" s="72" t="str">
        <f>'偏鄉國小(素)'!AF40</f>
        <v xml:space="preserve">豆包     </v>
      </c>
      <c r="G10" s="67" t="str">
        <f>'偏鄉國小(素)'!AG40</f>
        <v>蛋香碎脯</v>
      </c>
      <c r="H10" s="72" t="str">
        <f>'偏鄉國小(素)'!AH40</f>
        <v xml:space="preserve">雞蛋 蘿蔔乾 胡蘿蔔 薑  </v>
      </c>
      <c r="I10" s="67" t="str">
        <f>'偏鄉國小(素)'!AK40</f>
        <v>時蔬</v>
      </c>
      <c r="J10" s="72" t="str">
        <f>'偏鄉國小(素)'!AL40</f>
        <v xml:space="preserve">蔬菜 薑    </v>
      </c>
      <c r="K10" s="67" t="str">
        <f>'偏鄉國小(素)'!AM40</f>
        <v>時瓜湯</v>
      </c>
      <c r="L10" s="72" t="str">
        <f>'偏鄉國小(素)'!AN40</f>
        <v xml:space="preserve">時瓜 薑 胡蘿蔔   </v>
      </c>
      <c r="M10" s="67" t="str">
        <f>'偏鄉國小(素)'!AO40</f>
        <v>點心</v>
      </c>
      <c r="N10" s="67">
        <f>'偏鄉國小(素)'!AP40</f>
        <v>0</v>
      </c>
      <c r="O10" s="67">
        <f>'偏鄉國小(素)'!AQ40</f>
        <v>5</v>
      </c>
      <c r="P10" s="67">
        <f>'偏鄉國小(素)'!AR40</f>
        <v>2.7</v>
      </c>
      <c r="Q10" s="67">
        <f>'偏鄉國小(素)'!AS40</f>
        <v>1.5</v>
      </c>
      <c r="R10" s="67">
        <f>'偏鄉國小(素)'!AT40</f>
        <v>2.1</v>
      </c>
      <c r="S10" s="67">
        <f>'偏鄉國小(素)'!AU40</f>
        <v>0</v>
      </c>
      <c r="T10" s="67">
        <f>'偏鄉國小(素)'!AV40</f>
        <v>0</v>
      </c>
      <c r="U10" s="86">
        <f>'偏鄉國小(素)'!AW40</f>
        <v>687.2</v>
      </c>
    </row>
    <row r="11" spans="1:21" ht="18.75" customHeight="1">
      <c r="A11" s="230">
        <f t="shared" si="0"/>
        <v>45574</v>
      </c>
      <c r="B11" s="67" t="str">
        <f>'偏鄉國小(素)'!AB47</f>
        <v>G3</v>
      </c>
      <c r="C11" s="67" t="str">
        <f>'偏鄉國小(素)'!AC47</f>
        <v>西式特餐</v>
      </c>
      <c r="D11" s="72" t="str">
        <f>'偏鄉國小(素)'!AD47</f>
        <v xml:space="preserve">通心粉     </v>
      </c>
      <c r="E11" s="67" t="str">
        <f>'偏鄉國小(素)'!AE47</f>
        <v>茄汁若醬</v>
      </c>
      <c r="F11" s="72" t="str">
        <f>'偏鄉國小(素)'!AF47</f>
        <v xml:space="preserve">素肉 馬鈴薯 芹菜 蕃茄醬  </v>
      </c>
      <c r="G11" s="67" t="str">
        <f>'偏鄉國小(素)'!AG47</f>
        <v>若絲花椰</v>
      </c>
      <c r="H11" s="72" t="str">
        <f>'偏鄉國小(素)'!AH47</f>
        <v xml:space="preserve">冷凍花椰菜 胡蘿蔔 素肉 薑  </v>
      </c>
      <c r="I11" s="67" t="str">
        <f>'偏鄉國小(素)'!AK47</f>
        <v>時蔬</v>
      </c>
      <c r="J11" s="72" t="str">
        <f>'偏鄉國小(素)'!AL47</f>
        <v xml:space="preserve">蔬菜 薑    </v>
      </c>
      <c r="K11" s="67" t="str">
        <f>'偏鄉國小(素)'!AM47</f>
        <v>蘑菇濃湯</v>
      </c>
      <c r="L11" s="72" t="str">
        <f>'偏鄉國小(素)'!AN47</f>
        <v xml:space="preserve">雞蛋 洋菇罐頭 玉米醬罐頭 玉米濃湯調理包 胡蘿蔔 </v>
      </c>
      <c r="M11" s="67" t="str">
        <f>'偏鄉國小(素)'!AO47</f>
        <v>點心</v>
      </c>
      <c r="N11" s="67">
        <f>'偏鄉國小(素)'!AP47</f>
        <v>0</v>
      </c>
      <c r="O11" s="67">
        <f>'偏鄉國小(素)'!AQ47</f>
        <v>3.5</v>
      </c>
      <c r="P11" s="67">
        <f>'偏鄉國小(素)'!AR47</f>
        <v>2.2000000000000002</v>
      </c>
      <c r="Q11" s="67">
        <f>'偏鄉國小(素)'!AS47</f>
        <v>2</v>
      </c>
      <c r="R11" s="67">
        <f>'偏鄉國小(素)'!AT47</f>
        <v>2.1</v>
      </c>
      <c r="S11" s="67">
        <f>'偏鄉國小(素)'!AU47</f>
        <v>0</v>
      </c>
      <c r="T11" s="67">
        <f>'偏鄉國小(素)'!AV47</f>
        <v>0</v>
      </c>
      <c r="U11" s="86">
        <f>'偏鄉國小(素)'!AW47</f>
        <v>552.1</v>
      </c>
    </row>
    <row r="12" spans="1:21" ht="18.75" customHeight="1" thickBot="1">
      <c r="A12" s="231">
        <v>45576</v>
      </c>
      <c r="B12" s="68" t="str">
        <f>'偏鄉國小(素)'!AB54</f>
        <v>G5</v>
      </c>
      <c r="C12" s="68" t="str">
        <f>'偏鄉國小(素)'!AC54</f>
        <v>小米飯</v>
      </c>
      <c r="D12" s="73" t="str">
        <f>'偏鄉國小(素)'!AD54</f>
        <v xml:space="preserve">米 小米    </v>
      </c>
      <c r="E12" s="68" t="str">
        <f>'偏鄉國小(素)'!AE54</f>
        <v>壽喜麵腸</v>
      </c>
      <c r="F12" s="73" t="str">
        <f>'偏鄉國小(素)'!AF54</f>
        <v xml:space="preserve">麵腸 胡蘿蔔 薑   </v>
      </c>
      <c r="G12" s="68" t="str">
        <f>'偏鄉國小(素)'!AG54</f>
        <v>韓式年糕</v>
      </c>
      <c r="H12" s="73" t="str">
        <f>'偏鄉國小(素)'!AH54</f>
        <v xml:space="preserve">韓式年糕 芝麻(熟) 韓式泡菜 甘藍  </v>
      </c>
      <c r="I12" s="68" t="str">
        <f>'偏鄉國小(素)'!AK54</f>
        <v>時蔬</v>
      </c>
      <c r="J12" s="73" t="str">
        <f>'偏鄉國小(素)'!AL54</f>
        <v xml:space="preserve">蔬菜 薑    </v>
      </c>
      <c r="K12" s="68" t="str">
        <f>'偏鄉國小(素)'!AM54</f>
        <v>味噌湯</v>
      </c>
      <c r="L12" s="73" t="str">
        <f>'偏鄉國小(素)'!AN54</f>
        <v xml:space="preserve">凍豆腐 味噌 時蔬   </v>
      </c>
      <c r="M12" s="68" t="str">
        <f>'偏鄉國小(素)'!AO54</f>
        <v>點心</v>
      </c>
      <c r="N12" s="68" t="str">
        <f>'偏鄉國小(素)'!AP54</f>
        <v>有機豆奶</v>
      </c>
      <c r="O12" s="68">
        <f>'偏鄉國小(素)'!AQ54</f>
        <v>6</v>
      </c>
      <c r="P12" s="68">
        <f>'偏鄉國小(素)'!AR54</f>
        <v>2.4</v>
      </c>
      <c r="Q12" s="68">
        <f>'偏鄉國小(素)'!AS54</f>
        <v>1.5</v>
      </c>
      <c r="R12" s="68">
        <f>'偏鄉國小(素)'!AT54</f>
        <v>1.9</v>
      </c>
      <c r="S12" s="68">
        <f>'偏鄉國小(素)'!AU54</f>
        <v>0</v>
      </c>
      <c r="T12" s="68">
        <f>'偏鄉國小(素)'!AV54</f>
        <v>0</v>
      </c>
      <c r="U12" s="87">
        <f>'偏鄉國小(素)'!AW54</f>
        <v>722.8</v>
      </c>
    </row>
    <row r="13" spans="1:21" ht="18.75" customHeight="1">
      <c r="A13" s="229">
        <f>A12+3</f>
        <v>45579</v>
      </c>
      <c r="B13" s="52" t="str">
        <f>'偏鄉國小(素)'!AB61</f>
        <v>H1</v>
      </c>
      <c r="C13" s="52" t="str">
        <f>'偏鄉國小(素)'!AC61</f>
        <v>白米飯</v>
      </c>
      <c r="D13" s="71" t="str">
        <f>'偏鄉國小(素)'!AD61</f>
        <v xml:space="preserve">米     </v>
      </c>
      <c r="E13" s="52" t="str">
        <f>'偏鄉國小(素)'!AE61</f>
        <v>黑椒絞若</v>
      </c>
      <c r="F13" s="71" t="str">
        <f>'偏鄉國小(素)'!AF61</f>
        <v xml:space="preserve">素肉 芹菜 胡蘿蔔 黑胡椒粒  </v>
      </c>
      <c r="G13" s="52" t="str">
        <f>'偏鄉國小(素)'!AG61</f>
        <v>時蔬蛋香</v>
      </c>
      <c r="H13" s="71" t="str">
        <f>'偏鄉國小(素)'!AH61</f>
        <v xml:space="preserve">雞蛋 時蔬 薑   </v>
      </c>
      <c r="I13" s="52" t="str">
        <f>'偏鄉國小(素)'!AK61</f>
        <v>時蔬</v>
      </c>
      <c r="J13" s="71" t="str">
        <f>'偏鄉國小(素)'!AL61</f>
        <v xml:space="preserve">蔬菜 薑    </v>
      </c>
      <c r="K13" s="52" t="str">
        <f>'偏鄉國小(素)'!AM61</f>
        <v>素丸湯</v>
      </c>
      <c r="L13" s="71" t="str">
        <f>'偏鄉國小(素)'!AN61</f>
        <v xml:space="preserve">素丸 白蘿蔔 薑   </v>
      </c>
      <c r="M13" s="52" t="str">
        <f>'偏鄉國小(素)'!AO61</f>
        <v>點心</v>
      </c>
      <c r="N13" s="52">
        <f>'偏鄉國小(素)'!AP61</f>
        <v>0</v>
      </c>
      <c r="O13" s="52">
        <f>'偏鄉國小(素)'!AQ61</f>
        <v>5</v>
      </c>
      <c r="P13" s="52">
        <f>'偏鄉國小(素)'!AR61</f>
        <v>2.6</v>
      </c>
      <c r="Q13" s="52">
        <f>'偏鄉國小(素)'!AS61</f>
        <v>1.6</v>
      </c>
      <c r="R13" s="52">
        <f>'偏鄉國小(素)'!AT61</f>
        <v>2.1</v>
      </c>
      <c r="S13" s="52">
        <f>'偏鄉國小(素)'!AU61</f>
        <v>0</v>
      </c>
      <c r="T13" s="52">
        <f>'偏鄉國小(素)'!AV61</f>
        <v>0</v>
      </c>
      <c r="U13" s="85">
        <f>'偏鄉國小(素)'!AW61</f>
        <v>678.3</v>
      </c>
    </row>
    <row r="14" spans="1:21" ht="18.75" customHeight="1">
      <c r="A14" s="230">
        <f t="shared" si="0"/>
        <v>45580</v>
      </c>
      <c r="B14" s="67" t="str">
        <f>'偏鄉國小(素)'!AB68</f>
        <v>H2</v>
      </c>
      <c r="C14" s="67" t="str">
        <f>'偏鄉國小(素)'!AC68</f>
        <v>糙米飯</v>
      </c>
      <c r="D14" s="72" t="str">
        <f>'偏鄉國小(素)'!AD68</f>
        <v xml:space="preserve">米 糙米    </v>
      </c>
      <c r="E14" s="67" t="str">
        <f>'偏鄉國小(素)'!AE68</f>
        <v>椰奶咖哩豆包</v>
      </c>
      <c r="F14" s="72" t="str">
        <f>'偏鄉國小(素)'!AF68</f>
        <v>豆包 馬鈴薯 芹菜 紅蘿蔔 咖哩粉 椰奶</v>
      </c>
      <c r="G14" s="67" t="str">
        <f>'偏鄉國小(素)'!AG68</f>
        <v>西滷菜</v>
      </c>
      <c r="H14" s="72" t="str">
        <f>'偏鄉國小(素)'!AH68</f>
        <v xml:space="preserve">金針菇 結球白菜 乾香菇 胡蘿蔔 薑 </v>
      </c>
      <c r="I14" s="67" t="str">
        <f>'偏鄉國小(素)'!AK68</f>
        <v>時蔬</v>
      </c>
      <c r="J14" s="72" t="str">
        <f>'偏鄉國小(素)'!AL68</f>
        <v xml:space="preserve">蔬菜 薑    </v>
      </c>
      <c r="K14" s="67" t="str">
        <f>'偏鄉國小(素)'!AM68</f>
        <v>野菜湯</v>
      </c>
      <c r="L14" s="72" t="str">
        <f>'偏鄉國小(素)'!AN68</f>
        <v xml:space="preserve">莧菜 薑 南瓜   </v>
      </c>
      <c r="M14" s="67" t="str">
        <f>'偏鄉國小(素)'!AO68</f>
        <v>點心</v>
      </c>
      <c r="N14" s="67">
        <f>'偏鄉國小(素)'!AP68</f>
        <v>0</v>
      </c>
      <c r="O14" s="67">
        <f>'偏鄉國小(素)'!AQ68</f>
        <v>5.2</v>
      </c>
      <c r="P14" s="67">
        <f>'偏鄉國小(素)'!AR68</f>
        <v>2</v>
      </c>
      <c r="Q14" s="67">
        <f>'偏鄉國小(素)'!AS68</f>
        <v>2</v>
      </c>
      <c r="R14" s="67">
        <f>'偏鄉國小(素)'!AT68</f>
        <v>2</v>
      </c>
      <c r="S14" s="67">
        <f>'偏鄉國小(素)'!AU68</f>
        <v>0</v>
      </c>
      <c r="T14" s="67">
        <f>'偏鄉國小(素)'!AV68</f>
        <v>0</v>
      </c>
      <c r="U14" s="86">
        <f>'偏鄉國小(素)'!AW68</f>
        <v>652.4</v>
      </c>
    </row>
    <row r="15" spans="1:21" ht="18.75" customHeight="1">
      <c r="A15" s="230">
        <f t="shared" si="0"/>
        <v>45581</v>
      </c>
      <c r="B15" s="67" t="str">
        <f>'偏鄉國小(素)'!AB75</f>
        <v>H3</v>
      </c>
      <c r="C15" s="67" t="str">
        <f>'偏鄉國小(素)'!AC75</f>
        <v>拌麵特餐</v>
      </c>
      <c r="D15" s="72" t="str">
        <f>'偏鄉國小(素)'!AD75</f>
        <v xml:space="preserve">麵條     </v>
      </c>
      <c r="E15" s="67" t="str">
        <f>'偏鄉國小(素)'!AE75</f>
        <v>冬瓜絞若</v>
      </c>
      <c r="F15" s="72" t="str">
        <f>'偏鄉國小(素)'!AF75</f>
        <v xml:space="preserve">素肉 冬瓜 甜麵醬   </v>
      </c>
      <c r="G15" s="67" t="str">
        <f>'偏鄉國小(素)'!AG75</f>
        <v>拌麵配料</v>
      </c>
      <c r="H15" s="72" t="str">
        <f>'偏鄉國小(素)'!AH75</f>
        <v>高麗菜 芹菜 胡蘿蔔 乾木耳 薑 冷凍毛豆仁</v>
      </c>
      <c r="I15" s="67" t="str">
        <f>'偏鄉國小(素)'!AK75</f>
        <v>時蔬</v>
      </c>
      <c r="J15" s="72" t="str">
        <f>'偏鄉國小(素)'!AL75</f>
        <v xml:space="preserve">蔬菜 薑    </v>
      </c>
      <c r="K15" s="67" t="str">
        <f>'偏鄉國小(素)'!AM75</f>
        <v>時蔬凍腐湯</v>
      </c>
      <c r="L15" s="72" t="str">
        <f>'偏鄉國小(素)'!AN75</f>
        <v xml:space="preserve">時蔬 凍豆腐 薑   </v>
      </c>
      <c r="M15" s="67" t="str">
        <f>'偏鄉國小(素)'!AO75</f>
        <v>點心</v>
      </c>
      <c r="N15" s="67">
        <f>'偏鄉國小(素)'!AP75</f>
        <v>0</v>
      </c>
      <c r="O15" s="67">
        <f>'偏鄉國小(素)'!AQ75</f>
        <v>5</v>
      </c>
      <c r="P15" s="67">
        <f>'偏鄉國小(素)'!AR75</f>
        <v>2.1</v>
      </c>
      <c r="Q15" s="67">
        <f>'偏鄉國小(素)'!AS75</f>
        <v>1.7</v>
      </c>
      <c r="R15" s="67">
        <f>'偏鄉國小(素)'!AT75</f>
        <v>1.9</v>
      </c>
      <c r="S15" s="67">
        <f>'偏鄉國小(素)'!AU75</f>
        <v>0</v>
      </c>
      <c r="T15" s="67">
        <f>'偏鄉國小(素)'!AV75</f>
        <v>0</v>
      </c>
      <c r="U15" s="86">
        <f>'偏鄉國小(素)'!AW75</f>
        <v>628.70000000000005</v>
      </c>
    </row>
    <row r="16" spans="1:21" ht="18.75" customHeight="1">
      <c r="A16" s="230">
        <f t="shared" si="0"/>
        <v>45582</v>
      </c>
      <c r="B16" s="67" t="str">
        <f>'偏鄉國小(素)'!AB82</f>
        <v>H4</v>
      </c>
      <c r="C16" s="67" t="str">
        <f>'偏鄉國小(素)'!AC82</f>
        <v>糙米飯</v>
      </c>
      <c r="D16" s="72" t="str">
        <f>'偏鄉國小(素)'!AD82</f>
        <v xml:space="preserve">米 糙米    </v>
      </c>
      <c r="E16" s="67" t="str">
        <f>'偏鄉國小(素)'!AE82</f>
        <v>沙茶豆干</v>
      </c>
      <c r="F16" s="72" t="str">
        <f>'偏鄉國小(素)'!AF82</f>
        <v xml:space="preserve">豆干 豆薯 胡蘿蔔 沙茶醬  </v>
      </c>
      <c r="G16" s="67" t="str">
        <f>'偏鄉國小(素)'!AG82</f>
        <v>紅仁炒蛋</v>
      </c>
      <c r="H16" s="72" t="str">
        <f>'偏鄉國小(素)'!AH82</f>
        <v xml:space="preserve">雞蛋 胡蘿蔔 薑   </v>
      </c>
      <c r="I16" s="67" t="str">
        <f>'偏鄉國小(素)'!AK82</f>
        <v>時蔬</v>
      </c>
      <c r="J16" s="72" t="str">
        <f>'偏鄉國小(素)'!AL82</f>
        <v xml:space="preserve">蔬菜 薑    </v>
      </c>
      <c r="K16" s="67" t="str">
        <f>'偏鄉國小(素)'!AM82</f>
        <v>仙草甜湯</v>
      </c>
      <c r="L16" s="72" t="str">
        <f>'偏鄉國小(素)'!AN82</f>
        <v xml:space="preserve">仙草凍 紅砂糖    </v>
      </c>
      <c r="M16" s="67" t="str">
        <f>'偏鄉國小(素)'!AO82</f>
        <v>點心</v>
      </c>
      <c r="N16" s="67">
        <f>'偏鄉國小(素)'!AP82</f>
        <v>0</v>
      </c>
      <c r="O16" s="67">
        <f>'偏鄉國小(素)'!AQ82</f>
        <v>5</v>
      </c>
      <c r="P16" s="67">
        <f>'偏鄉國小(素)'!AR82</f>
        <v>2.6</v>
      </c>
      <c r="Q16" s="67">
        <f>'偏鄉國小(素)'!AS82</f>
        <v>1.6</v>
      </c>
      <c r="R16" s="67">
        <f>'偏鄉國小(素)'!AT82</f>
        <v>2.1</v>
      </c>
      <c r="S16" s="67">
        <f>'偏鄉國小(素)'!AU82</f>
        <v>0</v>
      </c>
      <c r="T16" s="67">
        <f>'偏鄉國小(素)'!AV82</f>
        <v>0</v>
      </c>
      <c r="U16" s="86">
        <f>'偏鄉國小(素)'!AW82</f>
        <v>683</v>
      </c>
    </row>
    <row r="17" spans="1:21" ht="18.75" customHeight="1" thickBot="1">
      <c r="A17" s="231">
        <f t="shared" si="0"/>
        <v>45583</v>
      </c>
      <c r="B17" s="68" t="str">
        <f>'偏鄉國小(素)'!AB89</f>
        <v>H5</v>
      </c>
      <c r="C17" s="68" t="str">
        <f>'偏鄉國小(素)'!AC89</f>
        <v>紫米飯</v>
      </c>
      <c r="D17" s="73" t="str">
        <f>'偏鄉國小(素)'!AD89</f>
        <v xml:space="preserve">米 黑糯米    </v>
      </c>
      <c r="E17" s="68" t="str">
        <f>'偏鄉國小(素)'!AE89</f>
        <v>香滷麵輪</v>
      </c>
      <c r="F17" s="73" t="str">
        <f>'偏鄉國小(素)'!AF89</f>
        <v xml:space="preserve">麵輪 滷包    </v>
      </c>
      <c r="G17" s="68" t="str">
        <f>'偏鄉國小(素)'!AG89</f>
        <v>清炒季豆</v>
      </c>
      <c r="H17" s="73" t="str">
        <f>'偏鄉國小(素)'!AH89</f>
        <v xml:space="preserve">冷凍菜豆(莢) 胡蘿蔔 薑 素肉絲  </v>
      </c>
      <c r="I17" s="68" t="str">
        <f>'偏鄉國小(素)'!AK89</f>
        <v>時蔬</v>
      </c>
      <c r="J17" s="73" t="str">
        <f>'偏鄉國小(素)'!AL89</f>
        <v xml:space="preserve">蔬菜 薑    </v>
      </c>
      <c r="K17" s="68" t="str">
        <f>'偏鄉國小(素)'!AM89</f>
        <v>牛蒡湯</v>
      </c>
      <c r="L17" s="73" t="str">
        <f>'偏鄉國小(素)'!AN89</f>
        <v xml:space="preserve">牛蒡 枸杞 薑   </v>
      </c>
      <c r="M17" s="68" t="str">
        <f>'偏鄉國小(素)'!AO89</f>
        <v>點心</v>
      </c>
      <c r="N17" s="68" t="str">
        <f>'偏鄉國小(素)'!AP89</f>
        <v>有機豆奶</v>
      </c>
      <c r="O17" s="68">
        <f>'偏鄉國小(素)'!AQ89</f>
        <v>5.2</v>
      </c>
      <c r="P17" s="68">
        <f>'偏鄉國小(素)'!AR89</f>
        <v>2.4</v>
      </c>
      <c r="Q17" s="68">
        <f>'偏鄉國小(素)'!AS89</f>
        <v>1.7</v>
      </c>
      <c r="R17" s="68">
        <f>'偏鄉國小(素)'!AT89</f>
        <v>2</v>
      </c>
      <c r="S17" s="68">
        <f>'偏鄉國小(素)'!AU89</f>
        <v>0</v>
      </c>
      <c r="T17" s="68">
        <f>'偏鄉國小(素)'!AV89</f>
        <v>0</v>
      </c>
      <c r="U17" s="87">
        <f>'偏鄉國小(素)'!AW89</f>
        <v>676.9</v>
      </c>
    </row>
    <row r="18" spans="1:21" ht="18.75" customHeight="1">
      <c r="A18" s="229">
        <f>A17+3</f>
        <v>45586</v>
      </c>
      <c r="B18" s="52" t="str">
        <f>'偏鄉國小(素)'!AB96</f>
        <v>I1</v>
      </c>
      <c r="C18" s="52" t="str">
        <f>'偏鄉國小(素)'!AC96</f>
        <v>白米飯</v>
      </c>
      <c r="D18" s="71" t="str">
        <f>'偏鄉國小(素)'!AD96</f>
        <v xml:space="preserve">米     </v>
      </c>
      <c r="E18" s="52" t="str">
        <f>'偏鄉國小(素)'!AE96</f>
        <v>三杯油腐</v>
      </c>
      <c r="F18" s="71" t="str">
        <f>'偏鄉國小(素)'!AF96</f>
        <v xml:space="preserve">四角油豆腐 胡蘿蔔 九層塔 薑  </v>
      </c>
      <c r="G18" s="52" t="str">
        <f>'偏鄉國小(素)'!AG96</f>
        <v>堅果花椰</v>
      </c>
      <c r="H18" s="71" t="str">
        <f>'偏鄉國小(素)'!AH96</f>
        <v xml:space="preserve">冷凍花椰菜 胡蘿蔔 薑 腰果 素肉絲 </v>
      </c>
      <c r="I18" s="52" t="str">
        <f>'偏鄉國小(素)'!AK96</f>
        <v>時蔬</v>
      </c>
      <c r="J18" s="71" t="str">
        <f>'偏鄉國小(素)'!AL96</f>
        <v xml:space="preserve">蔬菜 薑    </v>
      </c>
      <c r="K18" s="52" t="str">
        <f>'偏鄉國小(素)'!AM96</f>
        <v>針菇蔬湯</v>
      </c>
      <c r="L18" s="71" t="str">
        <f>'偏鄉國小(素)'!AN96</f>
        <v xml:space="preserve">金針菇 時蔬 薑   </v>
      </c>
      <c r="M18" s="52" t="str">
        <f>'偏鄉國小(素)'!AO96</f>
        <v>點心</v>
      </c>
      <c r="N18" s="52">
        <f>'偏鄉國小(素)'!AP96</f>
        <v>0</v>
      </c>
      <c r="O18" s="52">
        <f>'偏鄉國小(素)'!AQ96</f>
        <v>5</v>
      </c>
      <c r="P18" s="52">
        <f>'偏鄉國小(素)'!AR96</f>
        <v>1.6</v>
      </c>
      <c r="Q18" s="52">
        <f>'偏鄉國小(素)'!AS96</f>
        <v>2</v>
      </c>
      <c r="R18" s="52">
        <f>'偏鄉國小(素)'!AT96</f>
        <v>1.8</v>
      </c>
      <c r="S18" s="52">
        <f>'偏鄉國小(素)'!AU96</f>
        <v>0</v>
      </c>
      <c r="T18" s="52">
        <f>'偏鄉國小(素)'!AV96</f>
        <v>0</v>
      </c>
      <c r="U18" s="85">
        <f>'偏鄉國小(素)'!AW96</f>
        <v>600.70000000000005</v>
      </c>
    </row>
    <row r="19" spans="1:21" ht="18.75" customHeight="1">
      <c r="A19" s="230">
        <f t="shared" si="0"/>
        <v>45587</v>
      </c>
      <c r="B19" s="67" t="str">
        <f>'偏鄉國小(素)'!AB103</f>
        <v>I2</v>
      </c>
      <c r="C19" s="67" t="str">
        <f>'偏鄉國小(素)'!AC103</f>
        <v>糙米飯</v>
      </c>
      <c r="D19" s="72" t="str">
        <f>'偏鄉國小(素)'!AD103</f>
        <v xml:space="preserve">米 糙米    </v>
      </c>
      <c r="E19" s="67" t="str">
        <f>'偏鄉國小(素)'!AE103</f>
        <v>蘿蔔麵腸</v>
      </c>
      <c r="F19" s="72" t="str">
        <f>'偏鄉國小(素)'!AF103</f>
        <v xml:space="preserve">麵腸 白蘿蔔 胡蘿蔔 薑  </v>
      </c>
      <c r="G19" s="67" t="str">
        <f>'偏鄉國小(素)'!AG103</f>
        <v>青椒干片</v>
      </c>
      <c r="H19" s="72" t="str">
        <f>'偏鄉國小(素)'!AH103</f>
        <v xml:space="preserve">豆干 甜椒(青皮) 薑   </v>
      </c>
      <c r="I19" s="67" t="str">
        <f>'偏鄉國小(素)'!AK103</f>
        <v>時蔬</v>
      </c>
      <c r="J19" s="72" t="str">
        <f>'偏鄉國小(素)'!AL103</f>
        <v xml:space="preserve">蔬菜 薑    </v>
      </c>
      <c r="K19" s="67" t="str">
        <f>'偏鄉國小(素)'!AM103</f>
        <v>紫菜蛋花湯</v>
      </c>
      <c r="L19" s="72" t="str">
        <f>'偏鄉國小(素)'!AN103</f>
        <v xml:space="preserve">紫菜 雞蛋 薑 素羊肉  </v>
      </c>
      <c r="M19" s="67" t="str">
        <f>'偏鄉國小(素)'!AO103</f>
        <v>點心</v>
      </c>
      <c r="N19" s="67">
        <f>'偏鄉國小(素)'!AP103</f>
        <v>0</v>
      </c>
      <c r="O19" s="67">
        <f>'偏鄉國小(素)'!AQ103</f>
        <v>5</v>
      </c>
      <c r="P19" s="67">
        <f>'偏鄉國小(素)'!AR103</f>
        <v>2.6</v>
      </c>
      <c r="Q19" s="67">
        <f>'偏鄉國小(素)'!AS103</f>
        <v>1.5</v>
      </c>
      <c r="R19" s="67">
        <f>'偏鄉國小(素)'!AT103</f>
        <v>2</v>
      </c>
      <c r="S19" s="67">
        <f>'偏鄉國小(素)'!AU103</f>
        <v>0</v>
      </c>
      <c r="T19" s="67">
        <f>'偏鄉國小(素)'!AV103</f>
        <v>0</v>
      </c>
      <c r="U19" s="86">
        <f>'偏鄉國小(素)'!AW103</f>
        <v>672.2</v>
      </c>
    </row>
    <row r="20" spans="1:21" ht="18.75" customHeight="1">
      <c r="A20" s="230">
        <f t="shared" si="0"/>
        <v>45588</v>
      </c>
      <c r="B20" s="67" t="str">
        <f>'偏鄉國小(素)'!AB110</f>
        <v>I3</v>
      </c>
      <c r="C20" s="67" t="str">
        <f>'偏鄉國小(素)'!AC110</f>
        <v>油飯特餐</v>
      </c>
      <c r="D20" s="72" t="str">
        <f>'偏鄉國小(素)'!AD110</f>
        <v xml:space="preserve">米 糯米 蕎麥   </v>
      </c>
      <c r="E20" s="67" t="str">
        <f>'偏鄉國小(素)'!AE110</f>
        <v>煎滷蒸炒蛋</v>
      </c>
      <c r="F20" s="72" t="str">
        <f>'偏鄉國小(素)'!AF110</f>
        <v xml:space="preserve">雞蛋     </v>
      </c>
      <c r="G20" s="67" t="str">
        <f>'偏鄉國小(素)'!AG110</f>
        <v>油飯配料</v>
      </c>
      <c r="H20" s="72" t="str">
        <f>'偏鄉國小(素)'!AH110</f>
        <v xml:space="preserve">素香鬆 乾香菇 薑 脆筍 豆干 </v>
      </c>
      <c r="I20" s="67" t="str">
        <f>'偏鄉國小(素)'!AK110</f>
        <v>時蔬</v>
      </c>
      <c r="J20" s="72" t="str">
        <f>'偏鄉國小(素)'!AL110</f>
        <v xml:space="preserve">蔬菜 薑    </v>
      </c>
      <c r="K20" s="67" t="str">
        <f>'偏鄉國小(素)'!AM110</f>
        <v>時瓜湯</v>
      </c>
      <c r="L20" s="72" t="str">
        <f>'偏鄉國小(素)'!AN110</f>
        <v xml:space="preserve">時瓜 薑 素羊肉   </v>
      </c>
      <c r="M20" s="67" t="str">
        <f>'偏鄉國小(素)'!AO110</f>
        <v>點心</v>
      </c>
      <c r="N20" s="67">
        <f>'偏鄉國小(素)'!AP110</f>
        <v>0</v>
      </c>
      <c r="O20" s="67">
        <f>'偏鄉國小(素)'!AQ110</f>
        <v>5.5</v>
      </c>
      <c r="P20" s="67">
        <f>'偏鄉國小(素)'!AR110</f>
        <v>2.2000000000000002</v>
      </c>
      <c r="Q20" s="67">
        <f>'偏鄉國小(素)'!AS110</f>
        <v>1.5</v>
      </c>
      <c r="R20" s="67">
        <f>'偏鄉國小(素)'!AT110</f>
        <v>1.9</v>
      </c>
      <c r="S20" s="67">
        <f>'偏鄉國小(素)'!AU110</f>
        <v>0</v>
      </c>
      <c r="T20" s="67">
        <f>'偏鄉國小(素)'!AV110</f>
        <v>0</v>
      </c>
      <c r="U20" s="86">
        <f>'偏鄉國小(素)'!AW110</f>
        <v>673.7</v>
      </c>
    </row>
    <row r="21" spans="1:21" ht="18.75" customHeight="1">
      <c r="A21" s="230">
        <f t="shared" si="0"/>
        <v>45589</v>
      </c>
      <c r="B21" s="67" t="str">
        <f>'偏鄉國小(素)'!AB117</f>
        <v>I4</v>
      </c>
      <c r="C21" s="67" t="str">
        <f>'偏鄉國小(素)'!AC117</f>
        <v>糙米飯</v>
      </c>
      <c r="D21" s="72" t="str">
        <f>'偏鄉國小(素)'!AD117</f>
        <v xml:space="preserve">米 糙米    </v>
      </c>
      <c r="E21" s="67" t="str">
        <f>'偏鄉國小(素)'!AE117</f>
        <v>絞若豆干</v>
      </c>
      <c r="F21" s="72" t="str">
        <f>'偏鄉國小(素)'!AF117</f>
        <v xml:space="preserve">素肉 豆干 豆豉 芹菜 胡蘿蔔 </v>
      </c>
      <c r="G21" s="67" t="str">
        <f>'偏鄉國小(素)'!AG117</f>
        <v>蔬香冬粉</v>
      </c>
      <c r="H21" s="72" t="str">
        <f>'偏鄉國小(素)'!AH117</f>
        <v>豆皮 冬粉 時蔬 乾木耳 薑 胡蘿蔔</v>
      </c>
      <c r="I21" s="67" t="str">
        <f>'偏鄉國小(素)'!AK117</f>
        <v>時蔬</v>
      </c>
      <c r="J21" s="72" t="str">
        <f>'偏鄉國小(素)'!AL117</f>
        <v xml:space="preserve">蔬菜 薑    </v>
      </c>
      <c r="K21" s="67" t="str">
        <f>'偏鄉國小(素)'!AM117</f>
        <v>粉圓甜湯</v>
      </c>
      <c r="L21" s="72" t="str">
        <f>'偏鄉國小(素)'!AN117</f>
        <v xml:space="preserve">粉圓 紅砂糖    </v>
      </c>
      <c r="M21" s="67" t="str">
        <f>'偏鄉國小(素)'!AO117</f>
        <v>點心</v>
      </c>
      <c r="N21" s="67">
        <f>'偏鄉國小(素)'!AP117</f>
        <v>0</v>
      </c>
      <c r="O21" s="67">
        <f>'偏鄉國小(素)'!AQ117</f>
        <v>7.7</v>
      </c>
      <c r="P21" s="67">
        <f>'偏鄉國小(素)'!AR117</f>
        <v>2.5</v>
      </c>
      <c r="Q21" s="67">
        <f>'偏鄉國小(素)'!AS117</f>
        <v>1.5</v>
      </c>
      <c r="R21" s="67">
        <f>'偏鄉國小(素)'!AT117</f>
        <v>2</v>
      </c>
      <c r="S21" s="67">
        <f>'偏鄉國小(素)'!AU117</f>
        <v>0</v>
      </c>
      <c r="T21" s="67">
        <f>'偏鄉國小(素)'!AV117</f>
        <v>0</v>
      </c>
      <c r="U21" s="86">
        <f>'偏鄉國小(素)'!AW117</f>
        <v>845.2</v>
      </c>
    </row>
    <row r="22" spans="1:21" ht="18.75" customHeight="1" thickBot="1">
      <c r="A22" s="231">
        <f t="shared" si="0"/>
        <v>45590</v>
      </c>
      <c r="B22" s="68" t="str">
        <f>'偏鄉國小(素)'!AB124</f>
        <v>I5</v>
      </c>
      <c r="C22" s="68" t="str">
        <f>'偏鄉國小(素)'!AC124</f>
        <v>燕麥飯</v>
      </c>
      <c r="D22" s="73" t="str">
        <f>'偏鄉國小(素)'!AD124</f>
        <v xml:space="preserve">米 燕麥    </v>
      </c>
      <c r="E22" s="68" t="str">
        <f>'偏鄉國小(素)'!AE124</f>
        <v>素麥克雞塊</v>
      </c>
      <c r="F22" s="73" t="str">
        <f>'偏鄉國小(素)'!AF124</f>
        <v xml:space="preserve">素麥克雞塊     </v>
      </c>
      <c r="G22" s="68" t="str">
        <f>'偏鄉國小(素)'!AG124</f>
        <v>蛋香白菜</v>
      </c>
      <c r="H22" s="73" t="str">
        <f>'偏鄉國小(素)'!AH124</f>
        <v xml:space="preserve">雞蛋 結球白菜 胡蘿蔔 薑絲 乾木耳 </v>
      </c>
      <c r="I22" s="68" t="str">
        <f>'偏鄉國小(素)'!AK124</f>
        <v>時蔬</v>
      </c>
      <c r="J22" s="73" t="str">
        <f>'偏鄉國小(素)'!AL124</f>
        <v xml:space="preserve">蔬菜 薑    </v>
      </c>
      <c r="K22" s="68" t="str">
        <f>'偏鄉國小(素)'!AM124</f>
        <v>時蔬湯</v>
      </c>
      <c r="L22" s="73" t="str">
        <f>'偏鄉國小(素)'!AN124</f>
        <v xml:space="preserve">時蔬 素羊肉 薑 枸杞 胡蘿蔔 </v>
      </c>
      <c r="M22" s="68" t="str">
        <f>'偏鄉國小(素)'!AO124</f>
        <v>點心</v>
      </c>
      <c r="N22" s="68" t="str">
        <f>'偏鄉國小(素)'!AP124</f>
        <v>有機豆奶</v>
      </c>
      <c r="O22" s="68">
        <f>'偏鄉國小(素)'!AQ124</f>
        <v>5.2</v>
      </c>
      <c r="P22" s="68">
        <f>'偏鄉國小(素)'!AR124</f>
        <v>2</v>
      </c>
      <c r="Q22" s="68">
        <f>'偏鄉國小(素)'!AS124</f>
        <v>1.6</v>
      </c>
      <c r="R22" s="68">
        <f>'偏鄉國小(素)'!AT124</f>
        <v>1.8</v>
      </c>
      <c r="S22" s="68">
        <f>'偏鄉國小(素)'!AU124</f>
        <v>0</v>
      </c>
      <c r="T22" s="68">
        <f>'偏鄉國小(素)'!AV124</f>
        <v>0</v>
      </c>
      <c r="U22" s="87">
        <f>'偏鄉國小(素)'!AW124</f>
        <v>632.6</v>
      </c>
    </row>
    <row r="23" spans="1:21" ht="18.75" customHeight="1">
      <c r="A23" s="229">
        <f>A22+3</f>
        <v>45593</v>
      </c>
      <c r="B23" s="52" t="str">
        <f>'偏鄉國小(素)'!AB131</f>
        <v>J1</v>
      </c>
      <c r="C23" s="52" t="str">
        <f>'偏鄉國小(素)'!AC131</f>
        <v>白米飯</v>
      </c>
      <c r="D23" s="71" t="str">
        <f>'偏鄉國小(素)'!AD131</f>
        <v xml:space="preserve">米     </v>
      </c>
      <c r="E23" s="52" t="str">
        <f>'偏鄉國小(素)'!AE131</f>
        <v>花瓜油腐</v>
      </c>
      <c r="F23" s="71" t="str">
        <f>'偏鄉國小(素)'!AF131</f>
        <v xml:space="preserve">四角油豆腐 醃漬花胡瓜 胡蘿蔔 薑  </v>
      </c>
      <c r="G23" s="52" t="str">
        <f>'偏鄉國小(素)'!AG131</f>
        <v>麵筋時瓜</v>
      </c>
      <c r="H23" s="71" t="str">
        <f>'偏鄉國小(素)'!AH131</f>
        <v xml:space="preserve">時瓜 麵筋泡 胡蘿蔔 薑  </v>
      </c>
      <c r="I23" s="52" t="str">
        <f>'偏鄉國小(素)'!AK131</f>
        <v>時蔬</v>
      </c>
      <c r="J23" s="71" t="str">
        <f>'偏鄉國小(素)'!AL131</f>
        <v xml:space="preserve">蔬菜 薑    </v>
      </c>
      <c r="K23" s="52" t="str">
        <f>'偏鄉國小(素)'!AM131</f>
        <v>金針湯</v>
      </c>
      <c r="L23" s="71" t="str">
        <f>'偏鄉國小(素)'!AN131</f>
        <v xml:space="preserve">金針菜乾 榨菜 薑 素羊肉  </v>
      </c>
      <c r="M23" s="52" t="str">
        <f>'偏鄉國小(素)'!AO131</f>
        <v>點心</v>
      </c>
      <c r="N23" s="52">
        <f>'偏鄉國小(素)'!AP131</f>
        <v>0</v>
      </c>
      <c r="O23" s="52">
        <f>'偏鄉國小(素)'!AQ131</f>
        <v>5</v>
      </c>
      <c r="P23" s="52">
        <f>'偏鄉國小(素)'!AR131</f>
        <v>2.2000000000000002</v>
      </c>
      <c r="Q23" s="52">
        <f>'偏鄉國小(素)'!AS131</f>
        <v>2.1</v>
      </c>
      <c r="R23" s="52">
        <f>'偏鄉國小(素)'!AT131</f>
        <v>2.1</v>
      </c>
      <c r="S23" s="52">
        <f>'偏鄉國小(素)'!AU131</f>
        <v>0</v>
      </c>
      <c r="T23" s="52">
        <f>'偏鄉國小(素)'!AV131</f>
        <v>0</v>
      </c>
      <c r="U23" s="85">
        <f>'偏鄉國小(素)'!AW131</f>
        <v>660.1</v>
      </c>
    </row>
    <row r="24" spans="1:21" ht="18.75" customHeight="1">
      <c r="A24" s="230">
        <f t="shared" si="0"/>
        <v>45594</v>
      </c>
      <c r="B24" s="67" t="str">
        <f>'偏鄉國小(素)'!AB138</f>
        <v>J2</v>
      </c>
      <c r="C24" s="67" t="str">
        <f>'偏鄉國小(素)'!AC138</f>
        <v>糙米飯</v>
      </c>
      <c r="D24" s="72" t="str">
        <f>'偏鄉國小(素)'!AD138</f>
        <v xml:space="preserve">米 糙米    </v>
      </c>
      <c r="E24" s="67" t="str">
        <f>'偏鄉國小(素)'!AE138</f>
        <v>咖哩絞若</v>
      </c>
      <c r="F24" s="72" t="str">
        <f>'偏鄉國小(素)'!AF138</f>
        <v xml:space="preserve">素肉 馬鈴薯 胡蘿蔔 咖哩粉  </v>
      </c>
      <c r="G24" s="67" t="str">
        <f>'偏鄉國小(素)'!AG138</f>
        <v>蜜汁豆干</v>
      </c>
      <c r="H24" s="72" t="str">
        <f>'偏鄉國小(素)'!AH138</f>
        <v xml:space="preserve">豆干 白芝麻(熟) 滷包   </v>
      </c>
      <c r="I24" s="67" t="str">
        <f>'偏鄉國小(素)'!AK138</f>
        <v>時蔬</v>
      </c>
      <c r="J24" s="72" t="str">
        <f>'偏鄉國小(素)'!AL138</f>
        <v xml:space="preserve">蔬菜 薑    </v>
      </c>
      <c r="K24" s="67" t="str">
        <f>'偏鄉國小(素)'!AM138</f>
        <v>時瓜湯</v>
      </c>
      <c r="L24" s="72" t="str">
        <f>'偏鄉國小(素)'!AN138</f>
        <v xml:space="preserve">時瓜 胡蘿蔔 薑 素羊肉  </v>
      </c>
      <c r="M24" s="67" t="str">
        <f>'偏鄉國小(素)'!AO138</f>
        <v>點心</v>
      </c>
      <c r="N24" s="67">
        <f>'偏鄉國小(素)'!AP138</f>
        <v>0</v>
      </c>
      <c r="O24" s="67">
        <f>'偏鄉國小(素)'!AQ138</f>
        <v>5.5</v>
      </c>
      <c r="P24" s="67">
        <f>'偏鄉國小(素)'!AR138</f>
        <v>2.2999999999999998</v>
      </c>
      <c r="Q24" s="67">
        <f>'偏鄉國小(素)'!AS138</f>
        <v>1.5</v>
      </c>
      <c r="R24" s="67">
        <f>'偏鄉國小(素)'!AT138</f>
        <v>1.9</v>
      </c>
      <c r="S24" s="67">
        <f>'偏鄉國小(素)'!AU138</f>
        <v>0</v>
      </c>
      <c r="T24" s="67">
        <f>'偏鄉國小(素)'!AV138</f>
        <v>0</v>
      </c>
      <c r="U24" s="86">
        <f>'偏鄉國小(素)'!AW138</f>
        <v>673.3</v>
      </c>
    </row>
    <row r="25" spans="1:21" ht="16.5">
      <c r="A25" s="230">
        <f t="shared" si="0"/>
        <v>45595</v>
      </c>
      <c r="B25" s="67" t="str">
        <f>'偏鄉國小(素)'!AB145</f>
        <v>J3</v>
      </c>
      <c r="C25" s="67" t="str">
        <f>'偏鄉國小(素)'!AC145</f>
        <v>刈包特餐</v>
      </c>
      <c r="D25" s="72" t="str">
        <f>'偏鄉國小(素)'!AD145</f>
        <v xml:space="preserve">刈包     </v>
      </c>
      <c r="E25" s="67" t="str">
        <f>'偏鄉國小(素)'!AE145</f>
        <v>紅麴素排</v>
      </c>
      <c r="F25" s="72" t="str">
        <f>'偏鄉國小(素)'!AF145</f>
        <v xml:space="preserve">素排     </v>
      </c>
      <c r="G25" s="67" t="str">
        <f>'偏鄉國小(素)'!AG145</f>
        <v>關東煮</v>
      </c>
      <c r="H25" s="72" t="str">
        <f>'偏鄉國小(素)'!AH145</f>
        <v>四角油豆腐 甜玉米 白蘿蔔 紅蘿蔔 味醂 薑</v>
      </c>
      <c r="I25" s="67" t="str">
        <f>'偏鄉國小(素)'!AK145</f>
        <v>時蔬</v>
      </c>
      <c r="J25" s="72" t="str">
        <f>'偏鄉國小(素)'!AL145</f>
        <v xml:space="preserve">蔬菜 薑    </v>
      </c>
      <c r="K25" s="67" t="str">
        <f>'偏鄉國小(素)'!AM145</f>
        <v>芙蓉鹹粥</v>
      </c>
      <c r="L25" s="72" t="str">
        <f>'偏鄉國小(素)'!AN145</f>
        <v xml:space="preserve">雞蛋 米 胡蘿蔔 乾香菇 芹菜 </v>
      </c>
      <c r="M25" s="67" t="str">
        <f>'偏鄉國小(素)'!AO145</f>
        <v>點心</v>
      </c>
      <c r="N25" s="67">
        <f>'偏鄉國小(素)'!AP145</f>
        <v>0</v>
      </c>
      <c r="O25" s="67">
        <f>'偏鄉國小(素)'!AQ145</f>
        <v>3.7</v>
      </c>
      <c r="P25" s="67">
        <f>'偏鄉國小(素)'!AR145</f>
        <v>2.4</v>
      </c>
      <c r="Q25" s="67">
        <f>'偏鄉國小(素)'!AS145</f>
        <v>1.5</v>
      </c>
      <c r="R25" s="67">
        <f>'偏鄉國小(素)'!AT145</f>
        <v>1.9</v>
      </c>
      <c r="S25" s="67">
        <f>'偏鄉國小(素)'!AU145</f>
        <v>0</v>
      </c>
      <c r="T25" s="67">
        <f>'偏鄉國小(素)'!AV145</f>
        <v>0</v>
      </c>
      <c r="U25" s="86">
        <f>'偏鄉國小(素)'!AW145</f>
        <v>559.4</v>
      </c>
    </row>
    <row r="26" spans="1:21" ht="17.25" thickBot="1">
      <c r="A26" s="231">
        <f t="shared" si="0"/>
        <v>45596</v>
      </c>
      <c r="B26" s="68" t="str">
        <f>'偏鄉國小(素)'!AB152</f>
        <v>J4</v>
      </c>
      <c r="C26" s="68" t="str">
        <f>'偏鄉國小(素)'!AC152</f>
        <v>糙米飯</v>
      </c>
      <c r="D26" s="73" t="str">
        <f>'偏鄉國小(素)'!AD152</f>
        <v xml:space="preserve">米 糙米    </v>
      </c>
      <c r="E26" s="68" t="str">
        <f>'偏鄉國小(素)'!AE152</f>
        <v>南瓜麵腸</v>
      </c>
      <c r="F26" s="73" t="str">
        <f>'偏鄉國小(素)'!AF152</f>
        <v xml:space="preserve">麵腸 南瓜 胡蘿蔔 薑  </v>
      </c>
      <c r="G26" s="68" t="str">
        <f>'偏鄉國小(素)'!AG152</f>
        <v>什錦白菜</v>
      </c>
      <c r="H26" s="73" t="str">
        <f>'偏鄉國小(素)'!AH152</f>
        <v xml:space="preserve">冷凍毛豆仁 結球白菜 乾香菇 胡蘿蔔 薑 </v>
      </c>
      <c r="I26" s="68" t="str">
        <f>'偏鄉國小(素)'!AK152</f>
        <v>時蔬</v>
      </c>
      <c r="J26" s="73" t="str">
        <f>'偏鄉國小(素)'!AL152</f>
        <v xml:space="preserve">蔬菜 薑    </v>
      </c>
      <c r="K26" s="68" t="str">
        <f>'偏鄉國小(素)'!AM152</f>
        <v>綠豆湯</v>
      </c>
      <c r="L26" s="73" t="str">
        <f>'偏鄉國小(素)'!AN152</f>
        <v xml:space="preserve">綠豆 紅砂糖    </v>
      </c>
      <c r="M26" s="68" t="str">
        <f>'偏鄉國小(素)'!AO152</f>
        <v>點心</v>
      </c>
      <c r="N26" s="68">
        <f>'偏鄉國小(素)'!AP152</f>
        <v>0</v>
      </c>
      <c r="O26" s="68">
        <f>'偏鄉國小(素)'!AQ152</f>
        <v>6.6</v>
      </c>
      <c r="P26" s="68">
        <f>'偏鄉國小(素)'!AR152</f>
        <v>2.2000000000000002</v>
      </c>
      <c r="Q26" s="68">
        <f>'偏鄉國小(素)'!AS152</f>
        <v>1.6</v>
      </c>
      <c r="R26" s="68">
        <f>'偏鄉國小(素)'!AT152</f>
        <v>1.9</v>
      </c>
      <c r="S26" s="68">
        <f>'偏鄉國小(素)'!AU152</f>
        <v>0</v>
      </c>
      <c r="T26" s="68">
        <f>'偏鄉國小(素)'!AV152</f>
        <v>0</v>
      </c>
      <c r="U26" s="87">
        <f>'偏鄉國小(素)'!AW152</f>
        <v>749.3</v>
      </c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s="62" customFormat="1" ht="16.5">
      <c r="A28" s="65" t="s">
        <v>87</v>
      </c>
      <c r="B28" s="65"/>
    </row>
    <row r="29" spans="1:21" s="62" customFormat="1" ht="16.5">
      <c r="A29" s="66" t="s">
        <v>88</v>
      </c>
    </row>
    <row r="30" spans="1:21" s="62" customFormat="1" ht="16.5" customHeight="1">
      <c r="A30" s="78" t="s">
        <v>91</v>
      </c>
      <c r="B30" s="62" t="s">
        <v>89</v>
      </c>
    </row>
    <row r="31" spans="1:21" s="62" customFormat="1" ht="16.5" customHeight="1">
      <c r="A31" s="78" t="s">
        <v>92</v>
      </c>
      <c r="B31" s="62" t="s">
        <v>142</v>
      </c>
    </row>
    <row r="32" spans="1:21" s="62" customFormat="1" ht="16.5" customHeight="1">
      <c r="A32" s="79" t="s">
        <v>93</v>
      </c>
      <c r="B32" s="250" t="s">
        <v>382</v>
      </c>
    </row>
    <row r="33" spans="1:14" s="62" customFormat="1" ht="16.5" customHeight="1">
      <c r="A33" s="63"/>
    </row>
    <row r="34" spans="1:14" ht="15.75">
      <c r="B34" s="3"/>
      <c r="C34" s="3"/>
      <c r="D34" s="74"/>
      <c r="E34" s="3"/>
      <c r="F34" s="74"/>
      <c r="G34" s="3"/>
      <c r="H34" s="74"/>
      <c r="I34" s="3"/>
      <c r="J34" s="74"/>
      <c r="K34" s="3"/>
      <c r="L34" s="74"/>
      <c r="M34" s="3"/>
      <c r="N34" s="3"/>
    </row>
    <row r="35" spans="1:14" ht="15.75">
      <c r="B35" s="3"/>
      <c r="C35" s="3"/>
      <c r="D35" s="74"/>
      <c r="E35" s="3"/>
      <c r="F35" s="74"/>
      <c r="G35" s="3"/>
      <c r="H35" s="74"/>
      <c r="I35" s="3"/>
      <c r="J35" s="74"/>
      <c r="K35" s="3"/>
      <c r="L35" s="74"/>
      <c r="M35" s="3"/>
      <c r="N35" s="3"/>
    </row>
    <row r="36" spans="1:14" ht="15.75">
      <c r="B36" s="3"/>
      <c r="C36" s="3"/>
      <c r="D36" s="74"/>
      <c r="E36" s="3"/>
      <c r="F36" s="74"/>
      <c r="G36" s="3"/>
      <c r="H36" s="74"/>
      <c r="I36" s="3"/>
      <c r="J36" s="74"/>
      <c r="K36" s="3"/>
      <c r="L36" s="74"/>
      <c r="M36" s="3"/>
      <c r="N36" s="3"/>
    </row>
    <row r="37" spans="1:14" ht="15.75">
      <c r="B37" s="3"/>
      <c r="C37" s="3"/>
      <c r="D37" s="74"/>
      <c r="E37" s="3"/>
      <c r="F37" s="74"/>
      <c r="G37" s="3"/>
      <c r="H37" s="74"/>
      <c r="I37" s="3"/>
      <c r="J37" s="74"/>
      <c r="K37" s="3"/>
      <c r="L37" s="74"/>
      <c r="M37" s="3"/>
      <c r="N37" s="3"/>
    </row>
    <row r="38" spans="1:14" ht="15.75">
      <c r="B38" s="3"/>
      <c r="C38" s="3"/>
      <c r="D38" s="74"/>
      <c r="E38" s="3"/>
      <c r="F38" s="74"/>
      <c r="G38" s="3"/>
      <c r="H38" s="74"/>
      <c r="I38" s="3"/>
      <c r="J38" s="74"/>
      <c r="K38" s="3"/>
      <c r="L38" s="74"/>
      <c r="M38" s="3"/>
      <c r="N38" s="3"/>
    </row>
    <row r="39" spans="1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1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2023-11-24T09:05:07Z</cp:lastPrinted>
  <dcterms:created xsi:type="dcterms:W3CDTF">2022-06-28T23:45:29Z</dcterms:created>
  <dcterms:modified xsi:type="dcterms:W3CDTF">2024-09-25T00:45:19Z</dcterms:modified>
</cp:coreProperties>
</file>