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6\"/>
    </mc:Choice>
  </mc:AlternateContent>
  <xr:revisionPtr revIDLastSave="0" documentId="13_ncr:1_{D9D12EEE-CB3F-44DB-8D31-4E99D1515038}" xr6:coauthVersionLast="47" xr6:coauthVersionMax="47" xr10:uidLastSave="{00000000-0000-0000-0000-000000000000}"/>
  <bookViews>
    <workbookView xWindow="3510" yWindow="0" windowWidth="17835" windowHeight="15480" tabRatio="607" activeTab="3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2">'非偏鄉國中(素)'!$A$4:$AA$137</definedName>
    <definedName name="_xlnm.Print_Area" localSheetId="0">'非偏鄉國中(葷)'!$A$4:$AA$137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I54" i="1"/>
  <c r="AU96" i="1"/>
  <c r="R18" i="3"/>
  <c r="AE12" i="2"/>
  <c r="B6" i="4"/>
  <c r="AE19" i="2"/>
  <c r="AE26" i="2"/>
  <c r="AE33" i="2"/>
  <c r="AE40" i="2"/>
  <c r="AE47" i="2"/>
  <c r="B11" i="4"/>
  <c r="AE54" i="2"/>
  <c r="B12" i="4"/>
  <c r="AE61" i="2"/>
  <c r="AE68" i="2"/>
  <c r="AE75" i="2"/>
  <c r="AE82" i="2"/>
  <c r="AE89" i="2"/>
  <c r="B17" i="4"/>
  <c r="AE96" i="2"/>
  <c r="B18" i="4"/>
  <c r="AE103" i="2"/>
  <c r="AE110" i="2"/>
  <c r="AE117" i="2"/>
  <c r="AE124" i="2"/>
  <c r="AE131" i="2"/>
  <c r="B23" i="4"/>
  <c r="AE5" i="2"/>
  <c r="AE12" i="1"/>
  <c r="AE19" i="1"/>
  <c r="AE26" i="1"/>
  <c r="B8" i="3"/>
  <c r="AE33" i="1"/>
  <c r="B9" i="3"/>
  <c r="AE40" i="1"/>
  <c r="AE47" i="1"/>
  <c r="AE54" i="1"/>
  <c r="AE61" i="1"/>
  <c r="AE68" i="1"/>
  <c r="B14" i="3"/>
  <c r="AE75" i="1"/>
  <c r="B15" i="3"/>
  <c r="AE82" i="1"/>
  <c r="AE89" i="1"/>
  <c r="AE96" i="1"/>
  <c r="AE103" i="1"/>
  <c r="AE110" i="1"/>
  <c r="B20" i="3"/>
  <c r="AE117" i="1"/>
  <c r="B21" i="3"/>
  <c r="AE124" i="1"/>
  <c r="AE131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C19" i="4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O5" i="2"/>
  <c r="L5" i="4"/>
  <c r="AQ5" i="2"/>
  <c r="N5" i="4"/>
  <c r="AM5" i="2"/>
  <c r="J5" i="4"/>
  <c r="AK5" i="2"/>
  <c r="H5" i="4"/>
  <c r="AI5" i="2"/>
  <c r="F5" i="4"/>
  <c r="AG5" i="2"/>
  <c r="D5" i="4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T131" i="1"/>
  <c r="Q23" i="3"/>
  <c r="AV131" i="1"/>
  <c r="S23" i="3"/>
  <c r="AU131" i="1"/>
  <c r="R23" i="3"/>
  <c r="AS131" i="2"/>
  <c r="P23" i="4"/>
  <c r="AR131" i="2"/>
  <c r="O23" i="4"/>
  <c r="C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B19" i="4"/>
  <c r="AT103" i="2"/>
  <c r="Q19" i="4"/>
  <c r="AS96" i="2"/>
  <c r="P18" i="4"/>
  <c r="AR96" i="2"/>
  <c r="O18" i="4"/>
  <c r="C18" i="4"/>
  <c r="AV96" i="2"/>
  <c r="S18" i="4"/>
  <c r="AT96" i="2"/>
  <c r="Q18" i="4"/>
  <c r="AS89" i="2"/>
  <c r="P17" i="4"/>
  <c r="AR89" i="2"/>
  <c r="O17" i="4"/>
  <c r="C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B13" i="4"/>
  <c r="AV61" i="2"/>
  <c r="S13" i="4"/>
  <c r="AS54" i="2"/>
  <c r="P12" i="4"/>
  <c r="AR54" i="2"/>
  <c r="O12" i="4"/>
  <c r="C12" i="4"/>
  <c r="AS47" i="2"/>
  <c r="P11" i="4"/>
  <c r="AR47" i="2"/>
  <c r="O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B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AR131" i="1"/>
  <c r="O23" i="3"/>
  <c r="B23" i="3"/>
  <c r="AR124" i="1"/>
  <c r="O22" i="3"/>
  <c r="B22" i="3"/>
  <c r="AR117" i="1"/>
  <c r="O21" i="3"/>
  <c r="AR110" i="1"/>
  <c r="O20" i="3"/>
  <c r="AR103" i="1"/>
  <c r="O19" i="3"/>
  <c r="B19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AR68" i="1"/>
  <c r="O14" i="3"/>
  <c r="C14" i="3"/>
  <c r="AR61" i="1"/>
  <c r="O13" i="3"/>
  <c r="C13" i="3"/>
  <c r="B13" i="3"/>
  <c r="AR54" i="1"/>
  <c r="O12" i="3"/>
  <c r="C12" i="3"/>
  <c r="B12" i="3"/>
  <c r="AT54" i="1"/>
  <c r="Q12" i="3"/>
  <c r="AR47" i="1"/>
  <c r="O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AU33" i="1"/>
  <c r="R9" i="3"/>
  <c r="AV33" i="1"/>
  <c r="S9" i="3"/>
  <c r="AT33" i="1"/>
  <c r="Q9" i="3"/>
  <c r="AR26" i="1"/>
  <c r="O8" i="3"/>
  <c r="C8" i="3"/>
  <c r="AU26" i="1"/>
  <c r="R8" i="3"/>
  <c r="AV26" i="1"/>
  <c r="S8" i="3"/>
  <c r="AT26" i="1"/>
  <c r="Q8" i="3"/>
  <c r="AR19" i="1"/>
  <c r="O7" i="3"/>
  <c r="B7" i="3"/>
  <c r="AR12" i="1"/>
  <c r="O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5" i="1"/>
  <c r="S5" i="3"/>
  <c r="AT12" i="1"/>
  <c r="Q6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<sst xmlns="http://schemas.openxmlformats.org/spreadsheetml/2006/main" count="1400" uniqueCount="487">
  <si>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</si>
  <si>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</si>
  <si>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</si>
  <si>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</si>
  <si>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</si>
  <si>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</si>
  <si>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</si>
  <si>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</si>
  <si>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</si>
  <si>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</si>
  <si>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</si>
  <si>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</si>
  <si>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</si>
  <si>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</si>
  <si>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</si>
  <si>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</si>
  <si>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</si>
  <si>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</si>
  <si>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</si>
  <si>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</si>
  <si>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</si>
  <si>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</si>
  <si>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</si>
  <si>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</si>
  <si>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</si>
  <si>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</si>
  <si>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</si>
  <si>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</si>
  <si>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</si>
  <si>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</si>
  <si>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</si>
  <si>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</si>
  <si>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</si>
  <si>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</si>
  <si>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</si>
  <si>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</si>
  <si>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</si>
  <si>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</si>
  <si>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</si>
  <si>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</si>
  <si>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</si>
  <si>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</si>
  <si>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</si>
  <si>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</si>
  <si>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</si>
  <si>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</si>
  <si>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</si>
  <si>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</si>
  <si>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</si>
  <si>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</si>
  <si>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</si>
  <si>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</si>
  <si>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</si>
  <si>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</si>
  <si>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</si>
  <si>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</si>
  <si>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</si>
  <si>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</si>
  <si>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</si>
  <si>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</si>
  <si>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</si>
  <si>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</si>
  <si>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</si>
  <si>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</si>
  <si>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</si>
  <si>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</si>
  <si>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</si>
  <si>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</si>
  <si>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</si>
  <si>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</si>
  <si>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</si>
  <si>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</si>
  <si>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</si>
  <si>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</si>
  <si>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</si>
  <si>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</si>
  <si>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</si>
  <si>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</si>
  <si>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</si>
  <si>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</si>
  <si>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</si>
  <si>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</si>
  <si>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</si>
  <si>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</si>
  <si>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</si>
  <si>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</si>
  <si>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</si>
  <si>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</si>
  <si>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</si>
  <si>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</si>
  <si>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</si>
  <si>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</si>
  <si>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</si>
  <si>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</si>
  <si>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</si>
  <si>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</si>
  <si>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</si>
  <si>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</si>
  <si>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</si>
  <si>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</si>
  <si>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</si>
  <si>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</si>
  <si>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</si>
  <si>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</si>
  <si>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</si>
  <si>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</si>
  <si>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</si>
  <si>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</si>
  <si>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</si>
  <si>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</si>
  <si>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</si>
  <si>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</si>
  <si>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</si>
  <si>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</si>
  <si>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</si>
  <si>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</si>
  <si>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</si>
  <si>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</si>
  <si>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</si>
  <si>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</si>
  <si>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</si>
  <si>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</si>
  <si>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</si>
  <si>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</si>
  <si>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</si>
  <si>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米</t>
  </si>
  <si>
    <t>芝麻(熟)</t>
  </si>
  <si>
    <t>豬後腿肉</t>
  </si>
  <si>
    <t>大蒜</t>
  </si>
  <si>
    <t>豬絞肉</t>
  </si>
  <si>
    <t>洋蔥</t>
  </si>
  <si>
    <t>滷包</t>
  </si>
  <si>
    <t>肉雞</t>
  </si>
  <si>
    <t>胡蘿蔔</t>
  </si>
  <si>
    <t>紅蘿蔔</t>
  </si>
  <si>
    <t>醬油</t>
  </si>
  <si>
    <t>紅砂糖</t>
  </si>
  <si>
    <t>南瓜</t>
  </si>
  <si>
    <t>雞蛋</t>
  </si>
  <si>
    <t>乾木耳</t>
  </si>
  <si>
    <t>豆包</t>
  </si>
  <si>
    <t>豆干</t>
  </si>
  <si>
    <t>冷凍毛豆仁</t>
  </si>
  <si>
    <t>冷凍菜豆(莢)</t>
  </si>
  <si>
    <t>薑</t>
  </si>
  <si>
    <t>柴魚片</t>
  </si>
  <si>
    <t>大骨</t>
  </si>
  <si>
    <t>麵輪</t>
  </si>
  <si>
    <t>麵腸</t>
  </si>
  <si>
    <t>素肉</t>
  </si>
  <si>
    <t>每日附餐點心1預計提供：水果、果汁、餐包、堅果、海苔、小饅頭餅乾、豆漿、葡萄乾等品項輪流供應。</t>
    <phoneticPr fontId="22" type="noConversion"/>
  </si>
  <si>
    <t>麵條</t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</si>
  <si>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</si>
  <si>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</si>
  <si>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</si>
  <si>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</si>
  <si>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</si>
  <si>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</si>
  <si>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</si>
  <si>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</si>
  <si>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</si>
  <si>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</si>
  <si>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</si>
  <si>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</si>
  <si>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</si>
  <si>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</si>
  <si>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</si>
  <si>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</si>
  <si>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</si>
  <si>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</si>
  <si>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</si>
  <si>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</si>
  <si>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</si>
  <si>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</si>
  <si>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</si>
  <si>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</si>
  <si>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</si>
  <si>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</si>
  <si>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</si>
  <si>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</si>
  <si>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</si>
  <si>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</si>
  <si>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</si>
  <si>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</si>
  <si>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</si>
  <si>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</si>
  <si>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</si>
  <si>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</si>
  <si>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</si>
  <si>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</si>
  <si>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</si>
  <si>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</si>
  <si>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</si>
  <si>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</si>
  <si>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</si>
  <si>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</si>
  <si>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</si>
  <si>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t>西式特餐</t>
  </si>
  <si>
    <t>紫米飯</t>
  </si>
  <si>
    <t>西西里肉醬</t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</si>
  <si>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</si>
  <si>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</si>
  <si>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t>原味腰果</t>
  </si>
  <si>
    <t>青蔥</t>
  </si>
  <si>
    <t>毛豆仁</t>
    <phoneticPr fontId="22" type="noConversion"/>
  </si>
  <si>
    <r>
      <rPr>
        <sz val="12"/>
        <color rgb="FF000000"/>
        <rFont val="標楷體"/>
        <family val="4"/>
        <charset val="136"/>
      </rPr>
      <t>豆腐</t>
    </r>
  </si>
  <si>
    <t>啵啵玉米</t>
  </si>
  <si>
    <t>冷凍玉米粒</t>
  </si>
  <si>
    <t>蛋</t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</si>
  <si>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</si>
  <si>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</si>
  <si>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</si>
  <si>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t>肉羹湯</t>
  </si>
  <si>
    <t>肉羹</t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</si>
  <si>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</si>
  <si>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粉圓</t>
    </r>
  </si>
  <si>
    <t>黑糯米</t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</si>
  <si>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</si>
  <si>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</si>
  <si>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</si>
  <si>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</si>
  <si>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</si>
  <si>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</si>
  <si>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</si>
  <si>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</si>
  <si>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</si>
  <si>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</si>
  <si>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</si>
  <si>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</si>
  <si>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</si>
  <si>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</si>
  <si>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</si>
  <si>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</si>
  <si>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</si>
  <si>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</si>
  <si>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</si>
  <si>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</si>
  <si>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</si>
  <si>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麻竹筍干</t>
    </r>
  </si>
  <si>
    <t>素羹湯</t>
  </si>
  <si>
    <t>素肉羹</t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</si>
  <si>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</si>
  <si>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</si>
  <si>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</si>
  <si>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</si>
  <si>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芹香干片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</si>
  <si>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</si>
  <si>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</si>
  <si>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</si>
  <si>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</si>
  <si>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</si>
  <si>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</si>
  <si>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</si>
  <si>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</si>
  <si>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</si>
  <si>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t>油飯特餐</t>
  </si>
  <si>
    <t>糯米</t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</si>
  <si>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</si>
  <si>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</si>
  <si>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拌麵特餐</t>
  </si>
  <si>
    <t>香滷雞腿排</t>
  </si>
  <si>
    <t>雞腿排</t>
  </si>
  <si>
    <t>大番茄</t>
  </si>
  <si>
    <t>筍干豬腳</t>
    <phoneticPr fontId="22" type="noConversion"/>
  </si>
  <si>
    <t>豬後腳</t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</si>
  <si>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</si>
  <si>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金黃魚排</t>
    </r>
  </si>
  <si>
    <r>
      <rPr>
        <sz val="12"/>
        <color theme="1"/>
        <rFont val="標楷體"/>
        <family val="4"/>
        <charset val="136"/>
      </rPr>
      <t>魚排</t>
    </r>
  </si>
  <si>
    <t>沙茶魷魚</t>
  </si>
  <si>
    <t>阿根廷魷</t>
  </si>
  <si>
    <t>筍片</t>
  </si>
  <si>
    <t>沙茶醬</t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</si>
  <si>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</si>
  <si>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</si>
  <si>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</si>
  <si>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</si>
  <si>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</si>
  <si>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炸雞塊</t>
    </r>
  </si>
  <si>
    <r>
      <rPr>
        <sz val="12"/>
        <color theme="1"/>
        <rFont val="標楷體"/>
        <family val="4"/>
        <charset val="136"/>
      </rPr>
      <t>冷凍雞塊</t>
    </r>
  </si>
  <si>
    <t>鳳梨燒雞</t>
  </si>
  <si>
    <t>鳳梨</t>
  </si>
  <si>
    <t>青豆仁</t>
  </si>
  <si>
    <t>蕃茄醬</t>
  </si>
  <si>
    <t>洋芋燒肉</t>
  </si>
  <si>
    <t>馬鈴薯</t>
  </si>
  <si>
    <t>紅燒雞翅</t>
  </si>
  <si>
    <t>三節翅</t>
  </si>
  <si>
    <r>
      <rPr>
        <sz val="12"/>
        <color theme="1"/>
        <rFont val="標楷體"/>
        <family val="4"/>
        <charset val="136"/>
      </rPr>
      <t>鹹豬肉片</t>
    </r>
  </si>
  <si>
    <r>
      <rPr>
        <sz val="12"/>
        <color theme="1"/>
        <rFont val="標楷體"/>
        <family val="4"/>
        <charset val="136"/>
      </rPr>
      <t>青蔥</t>
    </r>
  </si>
  <si>
    <t>南瓜燒肉</t>
  </si>
  <si>
    <t>沙茶肉片</t>
  </si>
  <si>
    <t>油菜</t>
  </si>
  <si>
    <t>冬瓜絞肉</t>
  </si>
  <si>
    <t>冬瓜</t>
  </si>
  <si>
    <t>甜麵醬</t>
  </si>
  <si>
    <t>瓜仔雞</t>
  </si>
  <si>
    <t>花瓜</t>
  </si>
  <si>
    <t>香滷肉排</t>
  </si>
  <si>
    <t>肉排</t>
  </si>
  <si>
    <t>芹香干片</t>
  </si>
  <si>
    <t>蔬香冬粉</t>
  </si>
  <si>
    <t>絞肉</t>
  </si>
  <si>
    <t>甘藍</t>
  </si>
  <si>
    <t>芹菜</t>
  </si>
  <si>
    <t>冬粉</t>
  </si>
  <si>
    <t>培根豆芽</t>
  </si>
  <si>
    <t>綠豆芽</t>
  </si>
  <si>
    <t>韮菜</t>
  </si>
  <si>
    <t>培根</t>
  </si>
  <si>
    <t>塔香油腐</t>
  </si>
  <si>
    <t>四角油豆腐</t>
  </si>
  <si>
    <t>白蘿蔔</t>
  </si>
  <si>
    <t>九層塔</t>
  </si>
  <si>
    <t>冷凍花椰菜</t>
  </si>
  <si>
    <t>麻婆豆腐</t>
  </si>
  <si>
    <t>仙草甜湯</t>
  </si>
  <si>
    <t>豆腐</t>
  </si>
  <si>
    <t>時蔬湯</t>
  </si>
  <si>
    <t>韓式泡菜</t>
  </si>
  <si>
    <t>結球白菜</t>
  </si>
  <si>
    <t>時蔬蛋香</t>
  </si>
  <si>
    <t>金針菜乾</t>
  </si>
  <si>
    <t>乾香菇</t>
  </si>
  <si>
    <t>杏鮑菇</t>
  </si>
  <si>
    <t>螞蟻上樹</t>
  </si>
  <si>
    <t>金針菇</t>
  </si>
  <si>
    <t>時瓜湯</t>
  </si>
  <si>
    <t>凍豆腐</t>
  </si>
  <si>
    <t>馬鈴薯條</t>
  </si>
  <si>
    <t>時瓜</t>
  </si>
  <si>
    <t>白菜滷</t>
  </si>
  <si>
    <t>粉圓</t>
  </si>
  <si>
    <t>白仁凍腐</t>
  </si>
  <si>
    <t>熱狗</t>
  </si>
  <si>
    <t>豆包豆芽</t>
  </si>
  <si>
    <t>鴻喜菇</t>
  </si>
  <si>
    <t>豆瓣醬</t>
  </si>
  <si>
    <t>蛋香紅仁</t>
  </si>
  <si>
    <t>刈包配料</t>
  </si>
  <si>
    <t>培根甘藍</t>
  </si>
  <si>
    <t>堅果花椰</t>
  </si>
  <si>
    <t>肉絲</t>
  </si>
  <si>
    <t>油飯拌料</t>
  </si>
  <si>
    <t>豆干丁</t>
  </si>
  <si>
    <t>脆筍</t>
  </si>
  <si>
    <t>油蔥酥</t>
  </si>
  <si>
    <t>奶油蒜香雙菇</t>
  </si>
  <si>
    <t>秀珍菇</t>
  </si>
  <si>
    <t>西洋芹</t>
  </si>
  <si>
    <t>奶油(固態)</t>
  </si>
  <si>
    <t>蛋香白菜</t>
  </si>
  <si>
    <t>麵筋甘藍</t>
  </si>
  <si>
    <t>麵筋泡</t>
  </si>
  <si>
    <t>玉米時蔬</t>
  </si>
  <si>
    <t>拌麵配料</t>
  </si>
  <si>
    <t>木耳絲</t>
  </si>
  <si>
    <t>番茄凍腐</t>
  </si>
  <si>
    <t>韓式洋蔥甜條</t>
  </si>
  <si>
    <t>甜不辣</t>
  </si>
  <si>
    <t>韓式辣醬</t>
  </si>
  <si>
    <t>魚板時蔬</t>
  </si>
  <si>
    <t>魚板</t>
  </si>
  <si>
    <t>田園花椰</t>
  </si>
  <si>
    <t>枸杞甘藍</t>
  </si>
  <si>
    <t>枸杞</t>
  </si>
  <si>
    <t>蛋香季豆</t>
  </si>
  <si>
    <t>塔香鮑菇</t>
  </si>
  <si>
    <t>蜜汁豆干</t>
  </si>
  <si>
    <t>照燒油腐</t>
  </si>
  <si>
    <t>日式黑輪</t>
  </si>
  <si>
    <t>黑輪條</t>
  </si>
  <si>
    <t>乾煸季豆</t>
  </si>
  <si>
    <t>關東煮</t>
  </si>
  <si>
    <t>玉米</t>
  </si>
  <si>
    <t>香炸薯條</t>
  </si>
  <si>
    <t>紅仁炒蛋</t>
  </si>
  <si>
    <t>香滷海結</t>
  </si>
  <si>
    <t>海帶結</t>
  </si>
  <si>
    <t>芝麻(白)</t>
  </si>
  <si>
    <t>芝麻包</t>
  </si>
  <si>
    <t>什錦白菜</t>
  </si>
  <si>
    <t>豆薯</t>
  </si>
  <si>
    <r>
      <rPr>
        <sz val="12"/>
        <color theme="1"/>
        <rFont val="標楷體"/>
        <family val="4"/>
        <charset val="136"/>
      </rPr>
      <t>原民野菜湯</t>
    </r>
  </si>
  <si>
    <r>
      <rPr>
        <sz val="12"/>
        <color theme="1"/>
        <rFont val="標楷體"/>
        <family val="4"/>
        <charset val="136"/>
      </rPr>
      <t>小魚乾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</si>
  <si>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</si>
  <si>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</si>
  <si>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</si>
  <si>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</si>
  <si>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</si>
  <si>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二砂糖</t>
    </r>
  </si>
  <si>
    <t>麵線糊</t>
  </si>
  <si>
    <t>麵線</t>
  </si>
  <si>
    <t>脆筍絲</t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</si>
  <si>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</si>
  <si>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</si>
  <si>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theme="1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</si>
  <si>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</si>
  <si>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</si>
  <si>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t>蕃茄豆腐湯</t>
  </si>
  <si>
    <t>金針鮮菇湯</t>
  </si>
  <si>
    <t>鮮菇</t>
  </si>
  <si>
    <t>芹香蘿蔔湯</t>
  </si>
  <si>
    <t>粉圓紅茶</t>
  </si>
  <si>
    <t>紅茶包</t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</si>
  <si>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</si>
  <si>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</si>
  <si>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theme="1"/>
        <rFont val="DFKai-SB"/>
        <family val="4"/>
        <charset val="136"/>
      </rPr>
      <t>國中</t>
    </r>
  </si>
  <si>
    <r>
      <rPr>
        <sz val="12"/>
        <color theme="1"/>
        <rFont val="DFKai-SB"/>
        <family val="4"/>
        <charset val="136"/>
      </rPr>
      <t>國小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</si>
  <si>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</si>
  <si>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</si>
  <si>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</si>
  <si>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</si>
  <si>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Microsoft JhengHei"/>
        <family val="2"/>
        <charset val="136"/>
      </rPr>
      <t>西式</t>
    </r>
    <r>
      <rPr>
        <sz val="12"/>
        <color rgb="FF000000"/>
        <rFont val="標楷體"/>
        <family val="4"/>
        <charset val="136"/>
      </rPr>
      <t>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</si>
  <si>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</si>
  <si>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</si>
  <si>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</si>
  <si>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</si>
  <si>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</si>
  <si>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</si>
  <si>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</si>
  <si>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</si>
  <si>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紅燒素排</t>
    </r>
  </si>
  <si>
    <t>素排</t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</si>
  <si>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</si>
  <si>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rgb="FF000000"/>
        <rFont val="標楷體"/>
        <family val="4"/>
        <charset val="136"/>
      </rPr>
      <t>酥炸豆包</t>
    </r>
  </si>
  <si>
    <t>沙茶毛豆</t>
    <phoneticPr fontId="22" type="noConversion"/>
  </si>
  <si>
    <t>素沙茶醬</t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</si>
  <si>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</si>
  <si>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</si>
  <si>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</si>
  <si>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</si>
  <si>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theme="1"/>
        <rFont val="標楷體"/>
        <family val="4"/>
        <charset val="136"/>
      </rPr>
      <t>素雞塊</t>
    </r>
  </si>
  <si>
    <t>洋芋麵輪</t>
  </si>
  <si>
    <r>
      <rPr>
        <sz val="12"/>
        <color rgb="FF000000"/>
        <rFont val="標楷體"/>
        <family val="4"/>
        <charset val="136"/>
      </rPr>
      <t>紅燒豆包</t>
    </r>
  </si>
  <si>
    <t>素棒腿</t>
  </si>
  <si>
    <r>
      <rPr>
        <sz val="12"/>
        <color rgb="FF000000"/>
        <rFont val="標楷體"/>
        <family val="4"/>
        <charset val="136"/>
      </rPr>
      <t>芹香素排</t>
    </r>
  </si>
  <si>
    <t>沙茶若片</t>
  </si>
  <si>
    <t>素若</t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</si>
  <si>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</si>
  <si>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素沙茶醬</t>
    </r>
  </si>
  <si>
    <t>冬瓜絞若</t>
  </si>
  <si>
    <t>花瓜麵輪</t>
  </si>
  <si>
    <t>滷煎蒸炒蛋</t>
  </si>
  <si>
    <r>
      <rPr>
        <sz val="12"/>
        <color rgb="FF000000"/>
        <rFont val="標楷體"/>
        <family val="4"/>
        <charset val="136"/>
      </rPr>
      <t>白仁凍腐</t>
    </r>
  </si>
  <si>
    <t>豆芽干丁</t>
  </si>
  <si>
    <r>
      <rPr>
        <sz val="12"/>
        <color rgb="FF000000"/>
        <rFont val="標楷體"/>
        <family val="4"/>
        <charset val="136"/>
      </rPr>
      <t>豆瓣醬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</si>
  <si>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</si>
  <si>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</si>
  <si>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</si>
  <si>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</si>
  <si>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</si>
  <si>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標楷體"/>
        <family val="4"/>
        <charset val="136"/>
      </rPr>
      <t>素火腿</t>
    </r>
  </si>
  <si>
    <t>堅果</t>
  </si>
  <si>
    <t>若絲豆芽</t>
  </si>
  <si>
    <t>素肉絲</t>
  </si>
  <si>
    <r>
      <rPr>
        <sz val="12"/>
        <color rgb="FF000000"/>
        <rFont val="標楷體"/>
        <family val="4"/>
        <charset val="136"/>
      </rPr>
      <t>奶香雙菇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</si>
  <si>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</si>
  <si>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</si>
  <si>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麵筋甘藍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</si>
  <si>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</si>
  <si>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theme="1"/>
        <rFont val="標楷體"/>
        <family val="4"/>
        <charset val="136"/>
      </rPr>
      <t>玉米時蔬</t>
    </r>
  </si>
  <si>
    <t>高麗菜</t>
  </si>
  <si>
    <t>韓式豆芽</t>
  </si>
  <si>
    <t>素若時蔬</t>
  </si>
  <si>
    <t>素絞肉</t>
  </si>
  <si>
    <r>
      <rPr>
        <sz val="12"/>
        <color rgb="FF000000"/>
        <rFont val="標楷體"/>
        <family val="4"/>
        <charset val="136"/>
      </rPr>
      <t>田園花椰</t>
    </r>
  </si>
  <si>
    <r>
      <rPr>
        <sz val="12"/>
        <color rgb="FF000000"/>
        <rFont val="標楷體"/>
        <family val="4"/>
        <charset val="136"/>
      </rPr>
      <t>枸杞甘藍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</si>
  <si>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</si>
  <si>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蛋香季豆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</si>
  <si>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</si>
  <si>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塔香鮑菇</t>
    </r>
  </si>
  <si>
    <r>
      <rPr>
        <sz val="12"/>
        <color rgb="FF000000"/>
        <rFont val="標楷體"/>
        <family val="4"/>
        <charset val="136"/>
      </rPr>
      <t>照燒油腐</t>
    </r>
  </si>
  <si>
    <t>冷凍季豆</t>
  </si>
  <si>
    <r>
      <rPr>
        <sz val="12"/>
        <color theme="1"/>
        <rFont val="標楷體"/>
        <family val="4"/>
        <charset val="136"/>
      </rPr>
      <t>關東煮</t>
    </r>
  </si>
  <si>
    <t>油豆腐</t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</si>
  <si>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</si>
  <si>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rgb="FF000000"/>
        <rFont val="標楷體"/>
        <family val="4"/>
        <charset val="136"/>
      </rPr>
      <t>香炸薯條</t>
    </r>
  </si>
  <si>
    <r>
      <rPr>
        <sz val="12"/>
        <color rgb="FF000000"/>
        <rFont val="標楷體"/>
        <family val="4"/>
        <charset val="136"/>
      </rPr>
      <t>馬鈴薯條</t>
    </r>
  </si>
  <si>
    <r>
      <rPr>
        <sz val="12"/>
        <color rgb="FF000000"/>
        <rFont val="標楷體"/>
        <family val="4"/>
        <charset val="136"/>
      </rPr>
      <t>什錦白菜</t>
    </r>
  </si>
  <si>
    <r>
      <rPr>
        <sz val="12"/>
        <color rgb="FF000000"/>
        <rFont val="標楷體"/>
        <family val="4"/>
        <charset val="136"/>
      </rPr>
      <t>鮮菇紫菜湯</t>
    </r>
  </si>
  <si>
    <t>野菜蛋花湯</t>
  </si>
  <si>
    <t>肉羹湯</t>
    <phoneticPr fontId="22" type="noConversion"/>
  </si>
  <si>
    <t>素羊肉</t>
  </si>
  <si>
    <r>
      <rPr>
        <sz val="12"/>
        <color rgb="FF000000"/>
        <rFont val="標楷體"/>
        <family val="4"/>
        <charset val="136"/>
      </rPr>
      <t>鮮菇海芽湯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</si>
  <si>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</si>
  <si>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rgb="FF000000"/>
        <rFont val="標楷體"/>
        <family val="4"/>
        <charset val="136"/>
      </rPr>
      <t>冬瓜</t>
    </r>
  </si>
  <si>
    <t>南瓜干丁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</si>
</sst>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theme="1"/>
      <name val="Arial"/>
      <family val="2"/>
    </font>
    <font>
      <sz val="12"/>
      <color theme="1"/>
      <name val="MingLiu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40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58" xfId="0" applyFont="1" applyFill="1" applyBorder="1" applyAlignment="1">
      <alignment horizontal="center" vertical="center"/>
    </xf>
    <xf numFmtId="0" fontId="18" fillId="6" borderId="59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7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76" fontId="18" fillId="0" borderId="53" xfId="0" applyNumberFormat="1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3" fillId="0" borderId="34" xfId="3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63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26" fillId="2" borderId="66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8" fontId="3" fillId="0" borderId="49" xfId="0" applyNumberFormat="1" applyFont="1" applyBorder="1" applyAlignment="1">
      <alignment horizontal="center" vertical="center" wrapText="1"/>
    </xf>
    <xf numFmtId="178" fontId="3" fillId="0" borderId="38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4" fillId="0" borderId="69" xfId="0" applyFont="1" applyBorder="1" applyAlignment="1">
      <alignment vertical="center" shrinkToFit="1"/>
    </xf>
    <xf numFmtId="0" fontId="4" fillId="3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vertical="center" shrinkToFit="1"/>
    </xf>
    <xf numFmtId="0" fontId="17" fillId="2" borderId="9" xfId="0" applyFont="1" applyFill="1" applyBorder="1" applyAlignment="1">
      <alignment horizontal="center" vertical="center" shrinkToFit="1"/>
    </xf>
    <xf numFmtId="177" fontId="1" fillId="0" borderId="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5" fillId="0" borderId="69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1" fillId="0" borderId="69" xfId="0" applyFont="1" applyBorder="1" applyAlignment="1">
      <alignment vertical="center"/>
    </xf>
    <xf numFmtId="0" fontId="32" fillId="0" borderId="22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7" fillId="0" borderId="9" xfId="0" applyFont="1" applyBorder="1" applyAlignment="1">
      <alignment vertical="center"/>
    </xf>
    <xf numFmtId="0" fontId="17" fillId="3" borderId="19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vertical="center" shrinkToFit="1"/>
    </xf>
    <xf numFmtId="0" fontId="18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8" fillId="3" borderId="75" xfId="0" applyFont="1" applyFill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8" fillId="3" borderId="23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69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176" fontId="1" fillId="2" borderId="27" xfId="0" applyNumberFormat="1" applyFont="1" applyFill="1" applyBorder="1" applyAlignment="1">
      <alignment horizontal="center" vertical="center" shrinkToFit="1"/>
    </xf>
    <xf numFmtId="176" fontId="1" fillId="2" borderId="25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horizontal="center" vertical="center" shrinkToFit="1"/>
    </xf>
    <xf numFmtId="176" fontId="1" fillId="2" borderId="15" xfId="0" applyNumberFormat="1" applyFont="1" applyFill="1" applyBorder="1" applyAlignment="1">
      <alignment horizontal="center" vertical="center" shrinkToFit="1"/>
    </xf>
    <xf numFmtId="176" fontId="1" fillId="2" borderId="56" xfId="0" applyNumberFormat="1" applyFont="1" applyFill="1" applyBorder="1" applyAlignment="1">
      <alignment horizontal="center" vertical="center" shrinkToFit="1"/>
    </xf>
    <xf numFmtId="0" fontId="1" fillId="3" borderId="66" xfId="0" applyFont="1" applyFill="1" applyBorder="1" applyAlignment="1">
      <alignment horizontal="center" vertical="center" shrinkToFit="1"/>
    </xf>
    <xf numFmtId="0" fontId="1" fillId="3" borderId="67" xfId="0" applyFont="1" applyFill="1" applyBorder="1" applyAlignment="1">
      <alignment horizontal="center" vertical="center" shrinkToFit="1"/>
    </xf>
    <xf numFmtId="0" fontId="1" fillId="3" borderId="68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2" borderId="66" xfId="0" applyFont="1" applyFill="1" applyBorder="1" applyAlignment="1">
      <alignment horizontal="center" vertical="center" shrinkToFit="1"/>
    </xf>
    <xf numFmtId="0" fontId="1" fillId="2" borderId="67" xfId="0" applyFont="1" applyFill="1" applyBorder="1" applyAlignment="1">
      <alignment horizontal="center" vertical="center" shrinkToFit="1"/>
    </xf>
    <xf numFmtId="0" fontId="1" fillId="2" borderId="68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7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vertical="center" shrinkToFit="1"/>
    </xf>
    <xf numFmtId="0" fontId="1" fillId="3" borderId="23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shrinkToFit="1"/>
    </xf>
    <xf numFmtId="0" fontId="26" fillId="2" borderId="22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shrinkToFit="1"/>
    </xf>
    <xf numFmtId="0" fontId="26" fillId="3" borderId="23" xfId="0" applyFont="1" applyFill="1" applyBorder="1" applyAlignment="1">
      <alignment horizontal="center" vertical="center"/>
    </xf>
    <xf numFmtId="176" fontId="18" fillId="3" borderId="23" xfId="0" applyNumberFormat="1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176" fontId="3" fillId="3" borderId="23" xfId="0" applyNumberFormat="1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7" fillId="3" borderId="2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2" fillId="0" borderId="69" xfId="0" applyFont="1" applyBorder="1" applyAlignment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23" xfId="0" applyFont="1" applyBorder="1" applyAlignment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21" fillId="0" borderId="69" xfId="0" applyFont="1" applyBorder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shrinkToFit="1"/>
    </xf>
    <xf numFmtId="0" fontId="26" fillId="2" borderId="7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6" fillId="3" borderId="7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1" fillId="2" borderId="42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28" fillId="0" borderId="36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93"/>
  <sheetViews>
    <sheetView topLeftCell="A37" zoomScale="85" zoomScaleNormal="85" zoomScaleSheetLayoutView="85" workbookViewId="0">
      <pane xSplit="1" topLeftCell="B1" activePane="topRight" state="frozen"/>
      <selection pane="topRight" activeCell="Z62" sqref="Z62"/>
    </sheetView>
  </sheetViews>
  <sheetFormatPr defaultColWidth="11.25" defaultRowHeight="15" customHeight="1"/>
  <cols>
    <col min="1" max="1" width="1.625" customWidth="1"/>
    <col min="2" max="8" width="3.5" style="88" customWidth="1"/>
    <col min="9" max="9" width="4.5" style="88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30" width="8.25" customWidth="1"/>
    <col min="31" max="31" width="3.375" customWidth="1"/>
    <col min="32" max="45" width="6.75" customWidth="1"/>
    <col min="46" max="52" width="5.375" customWidth="1"/>
    <col min="53" max="55" width="11.25" customWidth="1"/>
  </cols>
  <sheetData>
    <row r="1" spans="1:52" s="63" customFormat="1" ht="17.25" thickBot="1">
      <c r="A1" s="186" t="s">
        <v>108</v>
      </c>
      <c r="B1" s="187"/>
      <c r="C1" s="187"/>
      <c r="D1" s="187"/>
      <c r="E1" s="187"/>
      <c r="F1" s="187"/>
      <c r="G1" s="187"/>
      <c r="H1" s="187"/>
      <c r="I1" s="187"/>
      <c r="J1" s="189" t="s">
        <v>106</v>
      </c>
      <c r="K1" s="189"/>
      <c r="L1" s="189"/>
      <c r="M1" s="189" t="s">
        <v>122</v>
      </c>
      <c r="N1" s="189"/>
      <c r="O1" s="189"/>
      <c r="P1" s="190" t="s">
        <v>103</v>
      </c>
      <c r="Q1" s="190"/>
      <c r="R1" s="190"/>
      <c r="S1" s="82"/>
      <c r="T1" s="83"/>
      <c r="U1" s="82"/>
      <c r="V1" s="185" t="s">
        <v>107</v>
      </c>
      <c r="W1" s="185"/>
      <c r="X1" s="185"/>
      <c r="Y1" s="185" t="s">
        <v>98</v>
      </c>
      <c r="Z1" s="185"/>
      <c r="AA1" s="185"/>
      <c r="AB1" s="188" t="s">
        <v>0</v>
      </c>
      <c r="AC1" s="188"/>
      <c r="AD1" s="135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5">
      <c r="A2" s="217" t="s">
        <v>114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91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91"/>
      <c r="AA2" s="182"/>
      <c r="AB2" s="182"/>
      <c r="AC2" s="182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7.25" thickBot="1">
      <c r="A3" s="183" t="s">
        <v>115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92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92"/>
      <c r="AA3" s="184"/>
      <c r="AB3" s="184"/>
      <c r="AC3" s="184"/>
      <c r="AD3" s="60"/>
      <c r="AE3" s="85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69" t="s">
        <v>100</v>
      </c>
      <c r="B4" s="103"/>
      <c r="C4" s="103" t="s">
        <v>81</v>
      </c>
      <c r="D4" s="103" t="s">
        <v>84</v>
      </c>
      <c r="E4" s="103" t="s">
        <v>83</v>
      </c>
      <c r="F4" s="103" t="s">
        <v>85</v>
      </c>
      <c r="G4" s="103" t="s">
        <v>86</v>
      </c>
      <c r="H4" s="103" t="s">
        <v>82</v>
      </c>
      <c r="I4" s="103" t="s">
        <v>87</v>
      </c>
      <c r="J4" s="104" t="s">
        <v>69</v>
      </c>
      <c r="K4" s="104" t="s">
        <v>116</v>
      </c>
      <c r="L4" s="105" t="s">
        <v>68</v>
      </c>
      <c r="M4" s="104" t="s">
        <v>70</v>
      </c>
      <c r="N4" s="104" t="s">
        <v>116</v>
      </c>
      <c r="O4" s="105" t="s">
        <v>68</v>
      </c>
      <c r="P4" s="104" t="s">
        <v>71</v>
      </c>
      <c r="Q4" s="104" t="s">
        <v>116</v>
      </c>
      <c r="R4" s="105" t="s">
        <v>68</v>
      </c>
      <c r="S4" s="104" t="s">
        <v>72</v>
      </c>
      <c r="T4" s="104" t="s">
        <v>116</v>
      </c>
      <c r="U4" s="105" t="s">
        <v>68</v>
      </c>
      <c r="V4" s="104" t="s">
        <v>73</v>
      </c>
      <c r="W4" s="104" t="s">
        <v>116</v>
      </c>
      <c r="X4" s="105" t="s">
        <v>68</v>
      </c>
      <c r="Y4" s="104" t="s">
        <v>74</v>
      </c>
      <c r="Z4" s="104" t="s">
        <v>116</v>
      </c>
      <c r="AA4" s="105" t="s">
        <v>68</v>
      </c>
      <c r="AB4" s="106" t="s">
        <v>101</v>
      </c>
      <c r="AC4" s="86" t="s">
        <v>102</v>
      </c>
      <c r="AD4" s="136"/>
      <c r="AE4" s="107"/>
      <c r="AF4" s="107" t="s">
        <v>69</v>
      </c>
      <c r="AG4" s="107"/>
      <c r="AH4" s="107" t="s">
        <v>70</v>
      </c>
      <c r="AI4" s="107"/>
      <c r="AJ4" s="107" t="s">
        <v>71</v>
      </c>
      <c r="AK4" s="107"/>
      <c r="AL4" s="107" t="s">
        <v>72</v>
      </c>
      <c r="AM4" s="107"/>
      <c r="AN4" s="107" t="s">
        <v>73</v>
      </c>
      <c r="AO4" s="107"/>
      <c r="AP4" s="107" t="s">
        <v>74</v>
      </c>
      <c r="AQ4" s="107"/>
      <c r="AR4" s="107"/>
      <c r="AS4" s="93"/>
      <c r="AT4" s="108" t="s">
        <v>81</v>
      </c>
      <c r="AU4" s="108" t="s">
        <v>82</v>
      </c>
      <c r="AV4" s="108" t="s">
        <v>83</v>
      </c>
      <c r="AW4" s="108" t="s">
        <v>84</v>
      </c>
      <c r="AX4" s="108" t="s">
        <v>85</v>
      </c>
      <c r="AY4" s="108" t="s">
        <v>86</v>
      </c>
      <c r="AZ4" s="108" t="s">
        <v>87</v>
      </c>
    </row>
    <row r="5" spans="1:52" ht="16.5">
      <c r="A5" s="151" t="s">
        <v>48</v>
      </c>
      <c r="B5" s="152" t="s">
        <v>112</v>
      </c>
      <c r="C5" s="147">
        <v>5.7</v>
      </c>
      <c r="D5" s="147">
        <v>2.4</v>
      </c>
      <c r="E5" s="147">
        <v>1.8</v>
      </c>
      <c r="F5" s="147">
        <v>0</v>
      </c>
      <c r="G5" s="147">
        <v>0</v>
      </c>
      <c r="H5" s="147">
        <v>3</v>
      </c>
      <c r="I5" s="147">
        <v>772.8</v>
      </c>
      <c r="J5" s="334" t="s">
        <v>242</v>
      </c>
      <c r="K5" s="335"/>
      <c r="L5" s="109"/>
      <c r="M5" s="334" t="s">
        <v>244</v>
      </c>
      <c r="N5" s="335"/>
      <c r="O5" s="109"/>
      <c r="P5" s="340" t="s">
        <v>299</v>
      </c>
      <c r="Q5" s="341"/>
      <c r="R5" s="109"/>
      <c r="S5" s="340" t="s">
        <v>300</v>
      </c>
      <c r="T5" s="341"/>
      <c r="U5" s="109"/>
      <c r="V5" s="123" t="s">
        <v>121</v>
      </c>
      <c r="W5" s="123"/>
      <c r="X5" s="92"/>
      <c r="Y5" s="334" t="s">
        <v>214</v>
      </c>
      <c r="Z5" s="335"/>
      <c r="AA5" s="110"/>
      <c r="AB5" s="110" t="s">
        <v>117</v>
      </c>
      <c r="AC5" s="289"/>
      <c r="AD5" s="181"/>
      <c r="AE5" s="137" t="str">
        <f>A5</f>
        <v>Q1</v>
      </c>
      <c r="AF5" s="62" t="str">
        <f>J5</f>
        <v>白米飯</v>
      </c>
      <c r="AG5" s="62" t="str">
        <f>J6&amp;" "&amp;J7&amp;" "&amp;J8&amp;" "&amp;J9&amp;" "&amp;J10&amp;" "&amp;J11</f>
        <v xml:space="preserve">米     </v>
      </c>
      <c r="AH5" s="62" t="str">
        <f>M5</f>
        <v>蒜泥白肉</v>
      </c>
      <c r="AI5" s="62" t="str">
        <f>M6&amp;" "&amp;M7&amp;" "&amp;M8&amp;" "&amp;M9&amp;" "&amp;M10&amp;" "&amp;M11</f>
        <v xml:space="preserve">豬後腿肉 甘藍 大蒜   </v>
      </c>
      <c r="AJ5" s="62" t="str">
        <f>P5</f>
        <v>芹香干片</v>
      </c>
      <c r="AK5" s="62" t="str">
        <f>P6&amp;" "&amp;P7&amp;" "&amp;P8&amp;" "&amp;P9&amp;" "&amp;P10&amp;" "&amp;P11</f>
        <v xml:space="preserve">豆干 芹菜 胡蘿蔔 大蒜  </v>
      </c>
      <c r="AL5" s="62" t="str">
        <f>S5</f>
        <v>蔬香冬粉</v>
      </c>
      <c r="AM5" s="62" t="str">
        <f>S6&amp;" "&amp;S7&amp;" "&amp;S8&amp;" "&amp;S9&amp;" "&amp;S10&amp;" "&amp;S11</f>
        <v xml:space="preserve">絞肉 冬粉 時蔬 乾木耳 大蒜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紫菜蛋花湯</v>
      </c>
      <c r="AQ5" s="62" t="str">
        <f>Y6&amp;" "&amp;Y7&amp;" "&amp;Y8&amp;" "&amp;Y9&amp;" "&amp;Y10&amp;" "&amp;Y11</f>
        <v xml:space="preserve">紫菜 雞蛋 薑   </v>
      </c>
      <c r="AR5" s="62" t="str">
        <f>AB5</f>
        <v>點心</v>
      </c>
      <c r="AS5" s="62">
        <f>AC5</f>
        <v>0</v>
      </c>
      <c r="AT5" s="111">
        <f>C5</f>
        <v>5.7</v>
      </c>
      <c r="AU5" s="111">
        <f>H5</f>
        <v>3</v>
      </c>
      <c r="AV5" s="111">
        <f>E5</f>
        <v>1.8</v>
      </c>
      <c r="AW5" s="111">
        <f>D5</f>
        <v>2.4</v>
      </c>
      <c r="AX5" s="111">
        <f>F5</f>
        <v>0</v>
      </c>
      <c r="AY5" s="111">
        <f>G5</f>
        <v>0</v>
      </c>
      <c r="AZ5" s="111">
        <f>I5</f>
        <v>772.8</v>
      </c>
    </row>
    <row r="6" spans="1:52" ht="16.5">
      <c r="A6" s="153"/>
      <c r="B6" s="154"/>
      <c r="C6" s="155"/>
      <c r="D6" s="155"/>
      <c r="E6" s="155"/>
      <c r="F6" s="155"/>
      <c r="G6" s="155"/>
      <c r="H6" s="155"/>
      <c r="I6" s="155"/>
      <c r="J6" s="218" t="s">
        <v>243</v>
      </c>
      <c r="K6" s="197">
        <v>10</v>
      </c>
      <c r="L6" s="112" t="str">
        <f>IF(K6,"公斤","")</f>
        <v>公斤</v>
      </c>
      <c r="M6" s="197" t="s">
        <v>153</v>
      </c>
      <c r="N6" s="197">
        <v>6</v>
      </c>
      <c r="O6" s="112" t="str">
        <f>IF(N6,"公斤","")</f>
        <v>公斤</v>
      </c>
      <c r="P6" s="71" t="s">
        <v>141</v>
      </c>
      <c r="Q6" s="71">
        <v>4</v>
      </c>
      <c r="R6" s="112" t="str">
        <f>IF(Q6,"公斤","")</f>
        <v>公斤</v>
      </c>
      <c r="S6" s="71" t="s">
        <v>301</v>
      </c>
      <c r="T6" s="71">
        <v>0.6</v>
      </c>
      <c r="U6" s="112" t="str">
        <f>IF(T6,"公斤","")</f>
        <v>公斤</v>
      </c>
      <c r="V6" s="121" t="s">
        <v>121</v>
      </c>
      <c r="W6" s="121">
        <v>7</v>
      </c>
      <c r="X6" s="112" t="str">
        <f>IF(W6,"公斤","")</f>
        <v>公斤</v>
      </c>
      <c r="Y6" s="197" t="s">
        <v>173</v>
      </c>
      <c r="Z6" s="197">
        <v>0.2</v>
      </c>
      <c r="AA6" s="112" t="str">
        <f>IF(Z6,"公斤","")</f>
        <v>公斤</v>
      </c>
      <c r="AB6" s="71" t="s">
        <v>117</v>
      </c>
      <c r="AC6" s="197"/>
      <c r="AD6" s="284"/>
      <c r="AE6" s="13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63"/>
      <c r="AU6" s="63"/>
      <c r="AV6" s="63"/>
      <c r="AW6" s="63"/>
      <c r="AX6" s="63"/>
      <c r="AY6" s="63"/>
      <c r="AZ6" s="63"/>
    </row>
    <row r="7" spans="1:52" ht="16.5">
      <c r="A7" s="153"/>
      <c r="B7" s="154" t="s">
        <v>113</v>
      </c>
      <c r="C7" s="155">
        <v>5.7</v>
      </c>
      <c r="D7" s="155">
        <v>2.1</v>
      </c>
      <c r="E7" s="155">
        <v>1.5</v>
      </c>
      <c r="F7" s="155">
        <v>0</v>
      </c>
      <c r="G7" s="155">
        <v>0</v>
      </c>
      <c r="H7" s="156">
        <v>2.8</v>
      </c>
      <c r="I7" s="155">
        <v>741.5</v>
      </c>
      <c r="J7" s="162"/>
      <c r="K7" s="162"/>
      <c r="L7" s="112" t="str">
        <f>IF(K7,"公斤","")</f>
        <v/>
      </c>
      <c r="M7" s="197" t="s">
        <v>162</v>
      </c>
      <c r="N7" s="197">
        <v>3.5</v>
      </c>
      <c r="O7" s="112" t="str">
        <f t="shared" ref="O7:O11" si="0">IF(N7,"公斤","")</f>
        <v>公斤</v>
      </c>
      <c r="P7" s="71" t="s">
        <v>303</v>
      </c>
      <c r="Q7" s="71">
        <v>2</v>
      </c>
      <c r="R7" s="112" t="str">
        <f t="shared" ref="R7:R11" si="1">IF(Q7,"公斤","")</f>
        <v>公斤</v>
      </c>
      <c r="S7" s="71" t="s">
        <v>304</v>
      </c>
      <c r="T7" s="71">
        <v>1</v>
      </c>
      <c r="U7" s="112" t="str">
        <f t="shared" ref="U7:U11" si="2">IF(T7,"公斤","")</f>
        <v>公斤</v>
      </c>
      <c r="V7" s="121" t="s">
        <v>120</v>
      </c>
      <c r="W7" s="129">
        <v>0.05</v>
      </c>
      <c r="X7" s="112" t="str">
        <f t="shared" ref="X7:X11" si="3">IF(W7,"公斤","")</f>
        <v>公斤</v>
      </c>
      <c r="Y7" s="197" t="s">
        <v>156</v>
      </c>
      <c r="Z7" s="197">
        <v>0.6</v>
      </c>
      <c r="AA7" s="112" t="str">
        <f t="shared" ref="AA7:AA11" si="4">IF(Z7,"公斤","")</f>
        <v>公斤</v>
      </c>
      <c r="AB7" s="71"/>
      <c r="AC7" s="197"/>
      <c r="AD7" s="284"/>
      <c r="AE7" s="130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63"/>
      <c r="AU7" s="63"/>
      <c r="AV7" s="63"/>
      <c r="AW7" s="63"/>
      <c r="AX7" s="63"/>
      <c r="AY7" s="63"/>
      <c r="AZ7" s="63"/>
    </row>
    <row r="8" spans="1:52" ht="16.5">
      <c r="A8" s="153"/>
      <c r="B8" s="154"/>
      <c r="C8" s="155"/>
      <c r="D8" s="155"/>
      <c r="E8" s="155"/>
      <c r="F8" s="155"/>
      <c r="G8" s="155"/>
      <c r="H8" s="155"/>
      <c r="I8" s="155"/>
      <c r="J8" s="162"/>
      <c r="K8" s="162"/>
      <c r="L8" s="112" t="str">
        <f t="shared" ref="L8:L11" si="5">IF(K8,"公斤","")</f>
        <v/>
      </c>
      <c r="M8" s="197" t="s">
        <v>120</v>
      </c>
      <c r="N8" s="197">
        <v>0.05</v>
      </c>
      <c r="O8" s="112" t="str">
        <f t="shared" si="0"/>
        <v>公斤</v>
      </c>
      <c r="P8" s="71" t="s">
        <v>133</v>
      </c>
      <c r="Q8" s="71">
        <v>1</v>
      </c>
      <c r="R8" s="112" t="str">
        <f t="shared" si="1"/>
        <v>公斤</v>
      </c>
      <c r="S8" s="71" t="s">
        <v>1</v>
      </c>
      <c r="T8" s="71">
        <v>3</v>
      </c>
      <c r="U8" s="112" t="str">
        <f t="shared" si="2"/>
        <v>公斤</v>
      </c>
      <c r="V8" s="121"/>
      <c r="W8" s="121"/>
      <c r="X8" s="112" t="str">
        <f t="shared" si="3"/>
        <v/>
      </c>
      <c r="Y8" s="197" t="s">
        <v>160</v>
      </c>
      <c r="Z8" s="197">
        <v>0.05</v>
      </c>
      <c r="AA8" s="112" t="str">
        <f t="shared" si="4"/>
        <v>公斤</v>
      </c>
      <c r="AB8" s="71"/>
      <c r="AC8" s="197"/>
      <c r="AD8" s="284"/>
      <c r="AE8" s="130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63"/>
      <c r="AU8" s="63"/>
      <c r="AV8" s="63"/>
      <c r="AW8" s="63"/>
      <c r="AX8" s="63"/>
      <c r="AY8" s="63"/>
      <c r="AZ8" s="63"/>
    </row>
    <row r="9" spans="1:52" ht="16.5">
      <c r="A9" s="153"/>
      <c r="B9" s="154"/>
      <c r="C9" s="155"/>
      <c r="D9" s="155"/>
      <c r="E9" s="155"/>
      <c r="F9" s="155"/>
      <c r="G9" s="155"/>
      <c r="H9" s="155"/>
      <c r="I9" s="155"/>
      <c r="J9" s="162"/>
      <c r="K9" s="162"/>
      <c r="L9" s="112" t="str">
        <f t="shared" si="5"/>
        <v/>
      </c>
      <c r="M9" s="197"/>
      <c r="N9" s="197"/>
      <c r="O9" s="112" t="str">
        <f t="shared" si="0"/>
        <v/>
      </c>
      <c r="P9" s="71" t="s">
        <v>128</v>
      </c>
      <c r="Q9" s="71">
        <v>0.05</v>
      </c>
      <c r="R9" s="112" t="str">
        <f t="shared" si="1"/>
        <v>公斤</v>
      </c>
      <c r="S9" s="71" t="s">
        <v>139</v>
      </c>
      <c r="T9" s="71">
        <v>0.01</v>
      </c>
      <c r="U9" s="112" t="str">
        <f t="shared" si="2"/>
        <v>公斤</v>
      </c>
      <c r="V9" s="121"/>
      <c r="W9" s="121"/>
      <c r="X9" s="112" t="str">
        <f t="shared" si="3"/>
        <v/>
      </c>
      <c r="Y9" s="197"/>
      <c r="Z9" s="197"/>
      <c r="AA9" s="112" t="str">
        <f t="shared" si="4"/>
        <v/>
      </c>
      <c r="AB9" s="71"/>
      <c r="AC9" s="197"/>
      <c r="AD9" s="284"/>
      <c r="AE9" s="130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63"/>
      <c r="AU9" s="63"/>
      <c r="AV9" s="63"/>
      <c r="AW9" s="63"/>
      <c r="AX9" s="63"/>
      <c r="AY9" s="63"/>
      <c r="AZ9" s="63"/>
    </row>
    <row r="10" spans="1:52" ht="16.5">
      <c r="A10" s="153"/>
      <c r="B10" s="154"/>
      <c r="C10" s="155"/>
      <c r="D10" s="155"/>
      <c r="E10" s="155"/>
      <c r="F10" s="155"/>
      <c r="G10" s="155"/>
      <c r="H10" s="155"/>
      <c r="I10" s="155"/>
      <c r="J10" s="162"/>
      <c r="K10" s="162"/>
      <c r="L10" s="112" t="str">
        <f t="shared" si="5"/>
        <v/>
      </c>
      <c r="M10" s="197"/>
      <c r="N10" s="197"/>
      <c r="O10" s="112" t="str">
        <f t="shared" si="0"/>
        <v/>
      </c>
      <c r="P10" s="71"/>
      <c r="Q10" s="71"/>
      <c r="R10" s="112" t="str">
        <f t="shared" si="1"/>
        <v/>
      </c>
      <c r="S10" s="71" t="s">
        <v>128</v>
      </c>
      <c r="T10" s="71">
        <v>0.05</v>
      </c>
      <c r="U10" s="112" t="str">
        <f t="shared" si="2"/>
        <v>公斤</v>
      </c>
      <c r="V10" s="121"/>
      <c r="W10" s="121"/>
      <c r="X10" s="112" t="str">
        <f t="shared" si="3"/>
        <v/>
      </c>
      <c r="Y10" s="197"/>
      <c r="Z10" s="197"/>
      <c r="AA10" s="112" t="str">
        <f t="shared" si="4"/>
        <v/>
      </c>
      <c r="AB10" s="71"/>
      <c r="AC10" s="197"/>
      <c r="AD10" s="284"/>
      <c r="AE10" s="130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63"/>
      <c r="AU10" s="63"/>
      <c r="AV10" s="63"/>
      <c r="AW10" s="63"/>
      <c r="AX10" s="63"/>
      <c r="AY10" s="63"/>
      <c r="AZ10" s="63"/>
    </row>
    <row r="11" spans="1:52" ht="17.25" thickBot="1">
      <c r="A11" s="157"/>
      <c r="B11" s="158"/>
      <c r="C11" s="159"/>
      <c r="D11" s="159"/>
      <c r="E11" s="159"/>
      <c r="F11" s="159"/>
      <c r="G11" s="159"/>
      <c r="H11" s="159"/>
      <c r="I11" s="159"/>
      <c r="J11" s="163"/>
      <c r="K11" s="163"/>
      <c r="L11" s="112" t="str">
        <f t="shared" si="5"/>
        <v/>
      </c>
      <c r="M11" s="219"/>
      <c r="N11" s="219"/>
      <c r="O11" s="112" t="str">
        <f t="shared" si="0"/>
        <v/>
      </c>
      <c r="P11" s="205"/>
      <c r="Q11" s="205"/>
      <c r="R11" s="112" t="str">
        <f t="shared" si="1"/>
        <v/>
      </c>
      <c r="S11" s="205"/>
      <c r="T11" s="205"/>
      <c r="U11" s="112" t="str">
        <f t="shared" si="2"/>
        <v/>
      </c>
      <c r="V11" s="127"/>
      <c r="W11" s="127"/>
      <c r="X11" s="112" t="str">
        <f t="shared" si="3"/>
        <v/>
      </c>
      <c r="Y11" s="219"/>
      <c r="Z11" s="219"/>
      <c r="AA11" s="112" t="str">
        <f t="shared" si="4"/>
        <v/>
      </c>
      <c r="AB11" s="94"/>
      <c r="AC11" s="219"/>
      <c r="AD11" s="285"/>
      <c r="AE11" s="131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63"/>
      <c r="AU11" s="63"/>
      <c r="AV11" s="63"/>
      <c r="AW11" s="63"/>
      <c r="AX11" s="63"/>
      <c r="AY11" s="63"/>
      <c r="AZ11" s="63"/>
    </row>
    <row r="12" spans="1:52" ht="16.5">
      <c r="A12" s="151" t="s">
        <v>49</v>
      </c>
      <c r="B12" s="152" t="s">
        <v>112</v>
      </c>
      <c r="C12" s="147">
        <v>5.2</v>
      </c>
      <c r="D12" s="147">
        <v>2.6</v>
      </c>
      <c r="E12" s="147">
        <v>2.2000000000000002</v>
      </c>
      <c r="F12" s="147">
        <v>0</v>
      </c>
      <c r="G12" s="147">
        <v>0</v>
      </c>
      <c r="H12" s="147">
        <v>3</v>
      </c>
      <c r="I12" s="147">
        <v>763</v>
      </c>
      <c r="J12" s="334" t="s">
        <v>247</v>
      </c>
      <c r="K12" s="335"/>
      <c r="L12" s="109"/>
      <c r="M12" s="160" t="s">
        <v>260</v>
      </c>
      <c r="N12" s="229"/>
      <c r="O12" s="109"/>
      <c r="P12" s="340" t="s">
        <v>332</v>
      </c>
      <c r="Q12" s="341"/>
      <c r="R12" s="109"/>
      <c r="S12" s="340" t="s">
        <v>360</v>
      </c>
      <c r="T12" s="341"/>
      <c r="U12" s="109"/>
      <c r="V12" s="118" t="s">
        <v>121</v>
      </c>
      <c r="W12" s="118"/>
      <c r="X12" s="92"/>
      <c r="Y12" s="334" t="s">
        <v>382</v>
      </c>
      <c r="Z12" s="335"/>
      <c r="AA12" s="110"/>
      <c r="AB12" s="113" t="s">
        <v>117</v>
      </c>
      <c r="AC12" s="286"/>
      <c r="AD12" s="211"/>
      <c r="AE12" s="137" t="str">
        <f t="shared" ref="AE12" si="6">A12</f>
        <v>Q2</v>
      </c>
      <c r="AF12" s="62" t="str">
        <f>J12</f>
        <v>糙米飯</v>
      </c>
      <c r="AG12" s="62" t="str">
        <f>J13&amp;" "&amp;J14&amp;" "&amp;J15&amp;" "&amp;J16&amp;" "&amp;J17&amp;" "&amp;J18</f>
        <v xml:space="preserve">米 糙米    </v>
      </c>
      <c r="AH12" s="62" t="str">
        <f>M12</f>
        <v>香滷雞腿排</v>
      </c>
      <c r="AI12" s="62" t="str">
        <f>M13&amp;" "&amp;M14&amp;" "&amp;M15&amp;" "&amp;M16&amp;" "&amp;M17&amp;" "&amp;M18</f>
        <v xml:space="preserve">雞腿排 滷包    </v>
      </c>
      <c r="AJ12" s="62" t="str">
        <f>P12</f>
        <v>白仁凍腐</v>
      </c>
      <c r="AK12" s="62" t="str">
        <f>P13&amp;" "&amp;P14&amp;" "&amp;P15&amp;" "&amp;P16&amp;" "&amp;P17&amp;" "&amp;P18</f>
        <v xml:space="preserve">凍豆腐 白蘿蔔 胡蘿蔔 大蒜  </v>
      </c>
      <c r="AL12" s="62" t="str">
        <f>S12</f>
        <v>魚板時蔬</v>
      </c>
      <c r="AM12" s="62" t="str">
        <f>S13&amp;" "&amp;S14&amp;" "&amp;S15&amp;" "&amp;S16&amp;" "&amp;S17&amp;" "&amp;S18</f>
        <v xml:space="preserve">時蔬 魚板 胡蘿蔔 大蒜  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原民野菜湯</v>
      </c>
      <c r="AQ12" s="62" t="str">
        <f>Y13&amp;" "&amp;Y14&amp;" "&amp;Y15&amp;" "&amp;Y16&amp;" "&amp;Y17&amp;" "&amp;Y18</f>
        <v xml:space="preserve">時蔬 南瓜 小魚乾 薑  </v>
      </c>
      <c r="AR12" s="93" t="str">
        <f>AB12</f>
        <v>點心</v>
      </c>
      <c r="AS12" s="93">
        <f>AC12</f>
        <v>0</v>
      </c>
      <c r="AT12" s="111">
        <f t="shared" ref="AT12" si="7">C12</f>
        <v>5.2</v>
      </c>
      <c r="AU12" s="111">
        <f t="shared" ref="AU12" si="8">H12</f>
        <v>3</v>
      </c>
      <c r="AV12" s="111">
        <f t="shared" ref="AV12" si="9">E12</f>
        <v>2.2000000000000002</v>
      </c>
      <c r="AW12" s="111">
        <f t="shared" ref="AW12" si="10">D12</f>
        <v>2.6</v>
      </c>
      <c r="AX12" s="111">
        <f t="shared" ref="AX12" si="11">F12</f>
        <v>0</v>
      </c>
      <c r="AY12" s="111">
        <f t="shared" ref="AY12" si="12">G12</f>
        <v>0</v>
      </c>
      <c r="AZ12" s="111">
        <f t="shared" ref="AZ12" si="13">I12</f>
        <v>763</v>
      </c>
    </row>
    <row r="13" spans="1:52" ht="16.5">
      <c r="A13" s="153"/>
      <c r="B13" s="154"/>
      <c r="C13" s="155"/>
      <c r="D13" s="155"/>
      <c r="E13" s="155"/>
      <c r="F13" s="155"/>
      <c r="G13" s="155"/>
      <c r="H13" s="155"/>
      <c r="I13" s="155"/>
      <c r="J13" s="218" t="s">
        <v>243</v>
      </c>
      <c r="K13" s="197">
        <v>7</v>
      </c>
      <c r="L13" s="112" t="str">
        <f t="shared" ref="L13:L74" si="14">IF(K13,"公斤","")</f>
        <v>公斤</v>
      </c>
      <c r="M13" s="71" t="s">
        <v>261</v>
      </c>
      <c r="N13" s="197">
        <v>9</v>
      </c>
      <c r="O13" s="112" t="str">
        <f t="shared" ref="O13:O74" si="15">IF(N13,"公斤","")</f>
        <v>公斤</v>
      </c>
      <c r="P13" s="71" t="s">
        <v>327</v>
      </c>
      <c r="Q13" s="71">
        <v>4</v>
      </c>
      <c r="R13" s="112" t="str">
        <f t="shared" ref="R13:R74" si="16">IF(Q13,"公斤","")</f>
        <v>公斤</v>
      </c>
      <c r="S13" s="71" t="s">
        <v>1</v>
      </c>
      <c r="T13" s="71">
        <v>6.5</v>
      </c>
      <c r="U13" s="112" t="str">
        <f t="shared" ref="U13:U74" si="17">IF(T13,"公斤","")</f>
        <v>公斤</v>
      </c>
      <c r="V13" s="121" t="s">
        <v>121</v>
      </c>
      <c r="W13" s="121">
        <v>7</v>
      </c>
      <c r="X13" s="112" t="str">
        <f t="shared" ref="X13:X74" si="18">IF(W13,"公斤","")</f>
        <v>公斤</v>
      </c>
      <c r="Y13" s="197" t="s">
        <v>121</v>
      </c>
      <c r="Z13" s="197">
        <v>3</v>
      </c>
      <c r="AA13" s="112" t="str">
        <f t="shared" ref="AA13:AA74" si="19">IF(Z13,"公斤","")</f>
        <v>公斤</v>
      </c>
      <c r="AB13" s="71" t="s">
        <v>117</v>
      </c>
      <c r="AC13" s="284"/>
      <c r="AD13" s="218"/>
      <c r="AE13" s="130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63"/>
      <c r="AU13" s="63"/>
      <c r="AV13" s="63"/>
      <c r="AW13" s="63"/>
      <c r="AX13" s="63"/>
      <c r="AY13" s="63"/>
      <c r="AZ13" s="63"/>
    </row>
    <row r="14" spans="1:52" ht="16.5">
      <c r="A14" s="153"/>
      <c r="B14" s="154" t="s">
        <v>113</v>
      </c>
      <c r="C14" s="155">
        <v>5.2</v>
      </c>
      <c r="D14" s="155">
        <v>2.2000000000000002</v>
      </c>
      <c r="E14" s="155">
        <v>1.5</v>
      </c>
      <c r="F14" s="155">
        <v>0</v>
      </c>
      <c r="G14" s="155">
        <v>0</v>
      </c>
      <c r="H14" s="156">
        <v>2.9</v>
      </c>
      <c r="I14" s="155">
        <v>719.8</v>
      </c>
      <c r="J14" s="218" t="s">
        <v>248</v>
      </c>
      <c r="K14" s="197">
        <v>3</v>
      </c>
      <c r="L14" s="112" t="str">
        <f t="shared" si="14"/>
        <v>公斤</v>
      </c>
      <c r="M14" s="197" t="s">
        <v>152</v>
      </c>
      <c r="N14" s="197"/>
      <c r="O14" s="112" t="str">
        <f t="shared" si="15"/>
        <v/>
      </c>
      <c r="P14" s="71" t="s">
        <v>311</v>
      </c>
      <c r="Q14" s="71">
        <v>3.5</v>
      </c>
      <c r="R14" s="112" t="str">
        <f t="shared" si="16"/>
        <v>公斤</v>
      </c>
      <c r="S14" s="71" t="s">
        <v>361</v>
      </c>
      <c r="T14" s="71">
        <v>0.5</v>
      </c>
      <c r="U14" s="112" t="str">
        <f t="shared" si="17"/>
        <v>公斤</v>
      </c>
      <c r="V14" s="121" t="s">
        <v>120</v>
      </c>
      <c r="W14" s="129">
        <v>0.05</v>
      </c>
      <c r="X14" s="112" t="str">
        <f t="shared" si="18"/>
        <v>公斤</v>
      </c>
      <c r="Y14" s="197" t="s">
        <v>209</v>
      </c>
      <c r="Z14" s="197">
        <v>2</v>
      </c>
      <c r="AA14" s="112" t="str">
        <f t="shared" si="19"/>
        <v>公斤</v>
      </c>
      <c r="AB14" s="71"/>
      <c r="AC14" s="284"/>
      <c r="AD14" s="218"/>
      <c r="AE14" s="130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63"/>
      <c r="AU14" s="63"/>
      <c r="AV14" s="63"/>
      <c r="AW14" s="63"/>
      <c r="AX14" s="63"/>
      <c r="AY14" s="63"/>
      <c r="AZ14" s="63"/>
    </row>
    <row r="15" spans="1:52" ht="16.5">
      <c r="A15" s="153"/>
      <c r="B15" s="154"/>
      <c r="C15" s="155"/>
      <c r="D15" s="155"/>
      <c r="E15" s="155"/>
      <c r="F15" s="155"/>
      <c r="G15" s="155"/>
      <c r="H15" s="155"/>
      <c r="I15" s="155"/>
      <c r="J15" s="218"/>
      <c r="K15" s="197"/>
      <c r="L15" s="112" t="str">
        <f t="shared" si="14"/>
        <v/>
      </c>
      <c r="M15" s="197"/>
      <c r="N15" s="197"/>
      <c r="O15" s="112" t="str">
        <f t="shared" si="15"/>
        <v/>
      </c>
      <c r="P15" s="71" t="s">
        <v>133</v>
      </c>
      <c r="Q15" s="71">
        <v>1</v>
      </c>
      <c r="R15" s="112" t="str">
        <f t="shared" si="16"/>
        <v>公斤</v>
      </c>
      <c r="S15" s="71" t="s">
        <v>133</v>
      </c>
      <c r="T15" s="71">
        <v>0.5</v>
      </c>
      <c r="U15" s="112" t="str">
        <f t="shared" si="17"/>
        <v>公斤</v>
      </c>
      <c r="V15" s="121"/>
      <c r="W15" s="121"/>
      <c r="X15" s="112" t="str">
        <f t="shared" si="18"/>
        <v/>
      </c>
      <c r="Y15" s="197" t="s">
        <v>383</v>
      </c>
      <c r="Z15" s="197">
        <v>0.1</v>
      </c>
      <c r="AA15" s="112" t="str">
        <f t="shared" si="19"/>
        <v>公斤</v>
      </c>
      <c r="AB15" s="71"/>
      <c r="AC15" s="284"/>
      <c r="AD15" s="218"/>
      <c r="AE15" s="130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63"/>
      <c r="AU15" s="63"/>
      <c r="AV15" s="63"/>
      <c r="AW15" s="63"/>
      <c r="AX15" s="63"/>
      <c r="AY15" s="63"/>
      <c r="AZ15" s="63"/>
    </row>
    <row r="16" spans="1:52" ht="16.5">
      <c r="A16" s="153"/>
      <c r="B16" s="154"/>
      <c r="C16" s="155"/>
      <c r="D16" s="155"/>
      <c r="E16" s="155"/>
      <c r="F16" s="155"/>
      <c r="G16" s="155"/>
      <c r="H16" s="155"/>
      <c r="I16" s="155"/>
      <c r="J16" s="218"/>
      <c r="K16" s="197"/>
      <c r="L16" s="112" t="str">
        <f t="shared" si="14"/>
        <v/>
      </c>
      <c r="M16" s="197"/>
      <c r="N16" s="197"/>
      <c r="O16" s="112" t="str">
        <f t="shared" si="15"/>
        <v/>
      </c>
      <c r="P16" s="71" t="s">
        <v>128</v>
      </c>
      <c r="Q16" s="71">
        <v>0.05</v>
      </c>
      <c r="R16" s="112" t="str">
        <f t="shared" si="16"/>
        <v>公斤</v>
      </c>
      <c r="S16" s="71" t="s">
        <v>128</v>
      </c>
      <c r="T16" s="71">
        <v>0.05</v>
      </c>
      <c r="U16" s="112" t="str">
        <f t="shared" si="17"/>
        <v>公斤</v>
      </c>
      <c r="V16" s="121"/>
      <c r="W16" s="121"/>
      <c r="X16" s="112" t="str">
        <f t="shared" si="18"/>
        <v/>
      </c>
      <c r="Y16" s="197" t="s">
        <v>160</v>
      </c>
      <c r="Z16" s="197">
        <v>0.05</v>
      </c>
      <c r="AA16" s="112" t="str">
        <f t="shared" si="19"/>
        <v>公斤</v>
      </c>
      <c r="AB16" s="71"/>
      <c r="AC16" s="284"/>
      <c r="AD16" s="218"/>
      <c r="AE16" s="130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63"/>
      <c r="AU16" s="63"/>
      <c r="AV16" s="63"/>
      <c r="AW16" s="63"/>
      <c r="AX16" s="63"/>
      <c r="AY16" s="63"/>
      <c r="AZ16" s="63"/>
    </row>
    <row r="17" spans="1:52" ht="16.5">
      <c r="A17" s="153"/>
      <c r="B17" s="154"/>
      <c r="C17" s="155"/>
      <c r="D17" s="155"/>
      <c r="E17" s="155"/>
      <c r="F17" s="155"/>
      <c r="G17" s="155"/>
      <c r="H17" s="155"/>
      <c r="I17" s="155"/>
      <c r="J17" s="218"/>
      <c r="K17" s="197"/>
      <c r="L17" s="112" t="str">
        <f t="shared" si="14"/>
        <v/>
      </c>
      <c r="M17" s="197"/>
      <c r="N17" s="197"/>
      <c r="O17" s="112" t="str">
        <f t="shared" si="15"/>
        <v/>
      </c>
      <c r="P17" s="71"/>
      <c r="Q17" s="71"/>
      <c r="R17" s="112" t="str">
        <f t="shared" si="16"/>
        <v/>
      </c>
      <c r="S17" s="71"/>
      <c r="T17" s="71"/>
      <c r="U17" s="112" t="str">
        <f t="shared" si="17"/>
        <v/>
      </c>
      <c r="V17" s="121"/>
      <c r="W17" s="121"/>
      <c r="X17" s="112" t="str">
        <f t="shared" si="18"/>
        <v/>
      </c>
      <c r="Y17" s="197"/>
      <c r="Z17" s="197"/>
      <c r="AA17" s="112" t="str">
        <f t="shared" si="19"/>
        <v/>
      </c>
      <c r="AB17" s="71"/>
      <c r="AC17" s="284"/>
      <c r="AD17" s="218"/>
      <c r="AE17" s="130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63"/>
      <c r="AU17" s="63"/>
      <c r="AV17" s="63"/>
      <c r="AW17" s="63"/>
      <c r="AX17" s="63"/>
      <c r="AY17" s="63"/>
      <c r="AZ17" s="63"/>
    </row>
    <row r="18" spans="1:52" ht="17.25" thickBot="1">
      <c r="A18" s="157"/>
      <c r="B18" s="158"/>
      <c r="C18" s="159"/>
      <c r="D18" s="159"/>
      <c r="E18" s="159"/>
      <c r="F18" s="159"/>
      <c r="G18" s="159"/>
      <c r="H18" s="159"/>
      <c r="I18" s="159"/>
      <c r="J18" s="220"/>
      <c r="K18" s="198"/>
      <c r="L18" s="112" t="str">
        <f t="shared" si="14"/>
        <v/>
      </c>
      <c r="M18" s="198"/>
      <c r="N18" s="198"/>
      <c r="O18" s="112" t="str">
        <f t="shared" si="15"/>
        <v/>
      </c>
      <c r="P18" s="94"/>
      <c r="Q18" s="94"/>
      <c r="R18" s="112" t="str">
        <f t="shared" si="16"/>
        <v/>
      </c>
      <c r="S18" s="94"/>
      <c r="T18" s="94"/>
      <c r="U18" s="112" t="str">
        <f t="shared" si="17"/>
        <v/>
      </c>
      <c r="V18" s="128"/>
      <c r="W18" s="128"/>
      <c r="X18" s="112" t="str">
        <f t="shared" si="18"/>
        <v/>
      </c>
      <c r="Y18" s="198"/>
      <c r="Z18" s="198"/>
      <c r="AA18" s="112" t="str">
        <f t="shared" si="19"/>
        <v/>
      </c>
      <c r="AB18" s="94"/>
      <c r="AC18" s="285"/>
      <c r="AD18" s="218"/>
      <c r="AE18" s="131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63"/>
      <c r="AU18" s="63"/>
      <c r="AV18" s="63"/>
      <c r="AW18" s="63"/>
      <c r="AX18" s="63"/>
      <c r="AY18" s="63"/>
      <c r="AZ18" s="63"/>
    </row>
    <row r="19" spans="1:52" ht="16.5">
      <c r="A19" s="151" t="s">
        <v>50</v>
      </c>
      <c r="B19" s="152" t="s">
        <v>112</v>
      </c>
      <c r="C19" s="147">
        <v>5.2</v>
      </c>
      <c r="D19" s="147">
        <v>2.7</v>
      </c>
      <c r="E19" s="147">
        <v>2.2000000000000002</v>
      </c>
      <c r="F19" s="147">
        <v>0</v>
      </c>
      <c r="G19" s="147">
        <v>0</v>
      </c>
      <c r="H19" s="147">
        <v>3.1</v>
      </c>
      <c r="I19" s="147">
        <v>775.1</v>
      </c>
      <c r="J19" s="344" t="s">
        <v>197</v>
      </c>
      <c r="K19" s="335"/>
      <c r="L19" s="109"/>
      <c r="M19" s="344" t="s">
        <v>199</v>
      </c>
      <c r="N19" s="335"/>
      <c r="O19" s="109"/>
      <c r="P19" s="113" t="s">
        <v>333</v>
      </c>
      <c r="Q19" s="208"/>
      <c r="R19" s="109"/>
      <c r="S19" s="248" t="s">
        <v>362</v>
      </c>
      <c r="T19" s="202"/>
      <c r="U19" s="109"/>
      <c r="V19" s="123" t="s">
        <v>121</v>
      </c>
      <c r="W19" s="123"/>
      <c r="X19" s="92"/>
      <c r="Y19" s="336" t="s">
        <v>384</v>
      </c>
      <c r="Z19" s="337"/>
      <c r="AA19" s="110"/>
      <c r="AB19" s="113" t="s">
        <v>117</v>
      </c>
      <c r="AC19" s="287"/>
      <c r="AD19" s="218"/>
      <c r="AE19" s="137" t="str">
        <f t="shared" ref="AE19" si="20">A19</f>
        <v>Q3</v>
      </c>
      <c r="AF19" s="62" t="str">
        <f>J19</f>
        <v>西式特餐</v>
      </c>
      <c r="AG19" s="62" t="str">
        <f>J20&amp;" "&amp;J21&amp;" "&amp;J22&amp;" "&amp;J23&amp;" "&amp;J24&amp;" "&amp;J25</f>
        <v xml:space="preserve">麵條     </v>
      </c>
      <c r="AH19" s="62" t="str">
        <f>M19</f>
        <v>西西里肉醬</v>
      </c>
      <c r="AI19" s="62" t="str">
        <f>M20&amp;" "&amp;M21&amp;" "&amp;M22&amp;" "&amp;M23&amp;" "&amp;M24&amp;" "&amp;M25</f>
        <v xml:space="preserve">豬絞肉 大番茄 洋蔥 蕃茄醬 義大利香料 </v>
      </c>
      <c r="AJ19" s="62" t="str">
        <f>P19</f>
        <v>熱狗</v>
      </c>
      <c r="AK19" s="62" t="str">
        <f>P20&amp;" "&amp;P21&amp;" "&amp;P22&amp;" "&amp;P23&amp;" "&amp;P24&amp;" "&amp;P25</f>
        <v xml:space="preserve">熱狗     </v>
      </c>
      <c r="AL19" s="62" t="str">
        <f>S19</f>
        <v>田園花椰</v>
      </c>
      <c r="AM19" s="62" t="str">
        <f>S20&amp;" "&amp;S21&amp;" "&amp;S22&amp;" "&amp;S23&amp;" "&amp;S24&amp;" "&amp;S25</f>
        <v xml:space="preserve">冷凍花椰菜 馬鈴薯 胡蘿蔔 大蒜 培根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肉羹湯</v>
      </c>
      <c r="AQ19" s="62" t="str">
        <f>Y20&amp;" "&amp;Y21&amp;" "&amp;Y22&amp;" "&amp;Y23&amp;" "&amp;Y24&amp;" "&amp;Y25</f>
        <v xml:space="preserve">雞蛋 脆筍 時蔬 肉羹 乾木耳 </v>
      </c>
      <c r="AR19" s="93" t="str">
        <f>AB19</f>
        <v>點心</v>
      </c>
      <c r="AS19" s="93">
        <f>AC19</f>
        <v>0</v>
      </c>
      <c r="AT19" s="111">
        <f t="shared" ref="AT19" si="21">C19</f>
        <v>5.2</v>
      </c>
      <c r="AU19" s="111">
        <f t="shared" ref="AU19" si="22">H19</f>
        <v>3.1</v>
      </c>
      <c r="AV19" s="111">
        <f t="shared" ref="AV19" si="23">E19</f>
        <v>2.2000000000000002</v>
      </c>
      <c r="AW19" s="111">
        <f t="shared" ref="AW19" si="24">D19</f>
        <v>2.7</v>
      </c>
      <c r="AX19" s="111">
        <f t="shared" ref="AX19" si="25">F19</f>
        <v>0</v>
      </c>
      <c r="AY19" s="111">
        <f t="shared" ref="AY19" si="26">G19</f>
        <v>0</v>
      </c>
      <c r="AZ19" s="111">
        <f t="shared" ref="AZ19" si="27">I19</f>
        <v>775.1</v>
      </c>
    </row>
    <row r="20" spans="1:52" ht="16.5">
      <c r="A20" s="153"/>
      <c r="B20" s="154"/>
      <c r="C20" s="155"/>
      <c r="D20" s="155"/>
      <c r="E20" s="155"/>
      <c r="F20" s="155"/>
      <c r="G20" s="155"/>
      <c r="H20" s="155"/>
      <c r="I20" s="155"/>
      <c r="J20" s="221" t="s">
        <v>151</v>
      </c>
      <c r="K20" s="162">
        <v>15</v>
      </c>
      <c r="L20" s="112" t="str">
        <f t="shared" ref="L20:L21" si="28">IF(K20,"公斤","")</f>
        <v>公斤</v>
      </c>
      <c r="M20" s="197" t="s">
        <v>161</v>
      </c>
      <c r="N20" s="197">
        <v>6</v>
      </c>
      <c r="O20" s="112" t="str">
        <f t="shared" ref="O20" si="29">IF(N20,"公斤","")</f>
        <v>公斤</v>
      </c>
      <c r="P20" s="71" t="s">
        <v>333</v>
      </c>
      <c r="Q20" s="71">
        <v>4</v>
      </c>
      <c r="R20" s="112" t="str">
        <f t="shared" ref="R20" si="30">IF(Q20,"公斤","")</f>
        <v>公斤</v>
      </c>
      <c r="S20" s="249" t="s">
        <v>313</v>
      </c>
      <c r="T20" s="92">
        <v>6</v>
      </c>
      <c r="U20" s="112" t="str">
        <f t="shared" ref="U20" si="31">IF(T20,"公斤","")</f>
        <v>公斤</v>
      </c>
      <c r="V20" s="121" t="s">
        <v>121</v>
      </c>
      <c r="W20" s="121">
        <v>7</v>
      </c>
      <c r="X20" s="112" t="str">
        <f t="shared" ref="X20" si="32">IF(W20,"公斤","")</f>
        <v>公斤</v>
      </c>
      <c r="Y20" s="197" t="s">
        <v>156</v>
      </c>
      <c r="Z20" s="197">
        <v>1.5</v>
      </c>
      <c r="AA20" s="112" t="str">
        <f t="shared" ref="AA20" si="33">IF(Z20,"公斤","")</f>
        <v>公斤</v>
      </c>
      <c r="AB20" s="71" t="s">
        <v>117</v>
      </c>
      <c r="AC20" s="284"/>
      <c r="AD20" s="218"/>
      <c r="AE20" s="130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63"/>
      <c r="AU20" s="63"/>
      <c r="AV20" s="63"/>
      <c r="AW20" s="63"/>
      <c r="AX20" s="63"/>
      <c r="AY20" s="63"/>
      <c r="AZ20" s="63"/>
    </row>
    <row r="21" spans="1:52" ht="16.5">
      <c r="A21" s="153"/>
      <c r="B21" s="154" t="s">
        <v>113</v>
      </c>
      <c r="C21" s="155">
        <v>5</v>
      </c>
      <c r="D21" s="155">
        <v>2.2999999999999998</v>
      </c>
      <c r="E21" s="155">
        <v>1.6</v>
      </c>
      <c r="F21" s="155">
        <v>0</v>
      </c>
      <c r="G21" s="155">
        <v>0</v>
      </c>
      <c r="H21" s="156">
        <v>3.1</v>
      </c>
      <c r="I21" s="155">
        <v>725.1</v>
      </c>
      <c r="J21" s="221"/>
      <c r="K21" s="162"/>
      <c r="L21" s="112" t="str">
        <f t="shared" si="28"/>
        <v/>
      </c>
      <c r="M21" s="230" t="s">
        <v>262</v>
      </c>
      <c r="N21" s="197">
        <v>2</v>
      </c>
      <c r="O21" s="112" t="str">
        <f t="shared" si="15"/>
        <v>公斤</v>
      </c>
      <c r="P21" s="71"/>
      <c r="Q21" s="71"/>
      <c r="R21" s="112" t="str">
        <f t="shared" si="16"/>
        <v/>
      </c>
      <c r="S21" s="249" t="s">
        <v>284</v>
      </c>
      <c r="T21" s="92">
        <v>1.8</v>
      </c>
      <c r="U21" s="112" t="str">
        <f t="shared" si="17"/>
        <v>公斤</v>
      </c>
      <c r="V21" s="121" t="s">
        <v>120</v>
      </c>
      <c r="W21" s="129">
        <v>0.05</v>
      </c>
      <c r="X21" s="112" t="str">
        <f t="shared" si="18"/>
        <v>公斤</v>
      </c>
      <c r="Y21" s="197" t="s">
        <v>385</v>
      </c>
      <c r="Z21" s="197">
        <v>2</v>
      </c>
      <c r="AA21" s="112" t="str">
        <f t="shared" si="19"/>
        <v>公斤</v>
      </c>
      <c r="AB21" s="71"/>
      <c r="AC21" s="284"/>
      <c r="AD21" s="218"/>
      <c r="AE21" s="130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63"/>
      <c r="AU21" s="63"/>
      <c r="AV21" s="63"/>
      <c r="AW21" s="63"/>
      <c r="AX21" s="63"/>
      <c r="AY21" s="63"/>
      <c r="AZ21" s="63"/>
    </row>
    <row r="22" spans="1:52" ht="16.5">
      <c r="A22" s="153"/>
      <c r="B22" s="154"/>
      <c r="C22" s="155"/>
      <c r="D22" s="155"/>
      <c r="E22" s="155"/>
      <c r="F22" s="155"/>
      <c r="G22" s="155"/>
      <c r="H22" s="155"/>
      <c r="I22" s="155"/>
      <c r="J22" s="221"/>
      <c r="K22" s="162"/>
      <c r="L22" s="112" t="str">
        <f t="shared" si="14"/>
        <v/>
      </c>
      <c r="M22" s="197" t="s">
        <v>155</v>
      </c>
      <c r="N22" s="197">
        <v>3</v>
      </c>
      <c r="O22" s="112" t="str">
        <f t="shared" si="15"/>
        <v>公斤</v>
      </c>
      <c r="P22" s="71"/>
      <c r="Q22" s="71"/>
      <c r="R22" s="112" t="str">
        <f t="shared" si="16"/>
        <v/>
      </c>
      <c r="S22" s="249" t="s">
        <v>133</v>
      </c>
      <c r="T22" s="92">
        <v>0.5</v>
      </c>
      <c r="U22" s="112" t="str">
        <f t="shared" si="17"/>
        <v>公斤</v>
      </c>
      <c r="V22" s="121"/>
      <c r="W22" s="121"/>
      <c r="X22" s="112" t="str">
        <f t="shared" si="18"/>
        <v/>
      </c>
      <c r="Y22" s="197" t="s">
        <v>121</v>
      </c>
      <c r="Z22" s="197">
        <v>1.5</v>
      </c>
      <c r="AA22" s="112" t="str">
        <f t="shared" si="19"/>
        <v>公斤</v>
      </c>
      <c r="AB22" s="71"/>
      <c r="AC22" s="284"/>
      <c r="AD22" s="218"/>
      <c r="AE22" s="130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63"/>
      <c r="AU22" s="63"/>
      <c r="AV22" s="63"/>
      <c r="AW22" s="63"/>
      <c r="AX22" s="63"/>
      <c r="AY22" s="63"/>
      <c r="AZ22" s="63"/>
    </row>
    <row r="23" spans="1:52" ht="16.5">
      <c r="A23" s="153"/>
      <c r="B23" s="154"/>
      <c r="C23" s="155"/>
      <c r="D23" s="155"/>
      <c r="E23" s="155"/>
      <c r="F23" s="155"/>
      <c r="G23" s="155"/>
      <c r="H23" s="155"/>
      <c r="I23" s="155"/>
      <c r="J23" s="218"/>
      <c r="K23" s="197"/>
      <c r="L23" s="112" t="str">
        <f t="shared" si="14"/>
        <v/>
      </c>
      <c r="M23" s="197" t="s">
        <v>200</v>
      </c>
      <c r="N23" s="197"/>
      <c r="O23" s="112" t="str">
        <f t="shared" si="15"/>
        <v/>
      </c>
      <c r="P23" s="71"/>
      <c r="Q23" s="71"/>
      <c r="R23" s="112" t="str">
        <f t="shared" si="16"/>
        <v/>
      </c>
      <c r="S23" s="249" t="s">
        <v>128</v>
      </c>
      <c r="T23" s="92">
        <v>0.05</v>
      </c>
      <c r="U23" s="112" t="str">
        <f t="shared" si="17"/>
        <v>公斤</v>
      </c>
      <c r="V23" s="121"/>
      <c r="W23" s="121"/>
      <c r="X23" s="112" t="str">
        <f t="shared" si="18"/>
        <v/>
      </c>
      <c r="Y23" s="197" t="s">
        <v>386</v>
      </c>
      <c r="Z23" s="197">
        <v>1.5</v>
      </c>
      <c r="AA23" s="112" t="str">
        <f t="shared" si="19"/>
        <v>公斤</v>
      </c>
      <c r="AB23" s="71"/>
      <c r="AC23" s="284"/>
      <c r="AD23" s="218"/>
      <c r="AE23" s="130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63"/>
      <c r="AU23" s="63"/>
      <c r="AV23" s="63"/>
      <c r="AW23" s="63"/>
      <c r="AX23" s="63"/>
      <c r="AY23" s="63"/>
      <c r="AZ23" s="63"/>
    </row>
    <row r="24" spans="1:52" ht="16.5">
      <c r="A24" s="153"/>
      <c r="B24" s="154"/>
      <c r="C24" s="155"/>
      <c r="D24" s="155"/>
      <c r="E24" s="155"/>
      <c r="F24" s="155"/>
      <c r="G24" s="155"/>
      <c r="H24" s="155"/>
      <c r="I24" s="155"/>
      <c r="J24" s="218"/>
      <c r="K24" s="197"/>
      <c r="L24" s="112" t="str">
        <f t="shared" si="14"/>
        <v/>
      </c>
      <c r="M24" s="197" t="s">
        <v>201</v>
      </c>
      <c r="N24" s="197"/>
      <c r="O24" s="112" t="str">
        <f t="shared" si="15"/>
        <v/>
      </c>
      <c r="P24" s="71"/>
      <c r="Q24" s="71"/>
      <c r="R24" s="112" t="str">
        <f t="shared" si="16"/>
        <v/>
      </c>
      <c r="S24" s="71" t="s">
        <v>308</v>
      </c>
      <c r="T24" s="71">
        <v>0.2</v>
      </c>
      <c r="U24" s="112" t="str">
        <f t="shared" si="17"/>
        <v>公斤</v>
      </c>
      <c r="V24" s="121"/>
      <c r="W24" s="121"/>
      <c r="X24" s="112" t="str">
        <f t="shared" si="18"/>
        <v/>
      </c>
      <c r="Y24" s="197" t="s">
        <v>163</v>
      </c>
      <c r="Z24" s="197">
        <v>0.01</v>
      </c>
      <c r="AA24" s="112" t="str">
        <f t="shared" si="19"/>
        <v>公斤</v>
      </c>
      <c r="AB24" s="71"/>
      <c r="AC24" s="284"/>
      <c r="AD24" s="218"/>
      <c r="AE24" s="130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63"/>
      <c r="AU24" s="63"/>
      <c r="AV24" s="63"/>
      <c r="AW24" s="63"/>
      <c r="AX24" s="63"/>
      <c r="AY24" s="63"/>
      <c r="AZ24" s="63"/>
    </row>
    <row r="25" spans="1:52" ht="17.25" thickBot="1">
      <c r="A25" s="157"/>
      <c r="B25" s="158"/>
      <c r="C25" s="159"/>
      <c r="D25" s="159"/>
      <c r="E25" s="159"/>
      <c r="F25" s="159"/>
      <c r="G25" s="159"/>
      <c r="H25" s="159"/>
      <c r="I25" s="159"/>
      <c r="J25" s="198"/>
      <c r="K25" s="198"/>
      <c r="L25" s="112" t="str">
        <f t="shared" si="14"/>
        <v/>
      </c>
      <c r="M25" s="198"/>
      <c r="N25" s="198"/>
      <c r="O25" s="112" t="str">
        <f t="shared" si="15"/>
        <v/>
      </c>
      <c r="P25" s="94"/>
      <c r="Q25" s="94"/>
      <c r="R25" s="112" t="str">
        <f t="shared" si="16"/>
        <v/>
      </c>
      <c r="S25" s="94"/>
      <c r="T25" s="94"/>
      <c r="U25" s="112" t="str">
        <f t="shared" si="17"/>
        <v/>
      </c>
      <c r="V25" s="127"/>
      <c r="W25" s="127"/>
      <c r="X25" s="112" t="str">
        <f t="shared" si="18"/>
        <v/>
      </c>
      <c r="Y25" s="198"/>
      <c r="Z25" s="198"/>
      <c r="AA25" s="112" t="str">
        <f t="shared" si="19"/>
        <v/>
      </c>
      <c r="AB25" s="94"/>
      <c r="AC25" s="285"/>
      <c r="AD25" s="218"/>
      <c r="AE25" s="131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63"/>
      <c r="AU25" s="63"/>
      <c r="AV25" s="63"/>
      <c r="AW25" s="63"/>
      <c r="AX25" s="63"/>
      <c r="AY25" s="63"/>
      <c r="AZ25" s="63"/>
    </row>
    <row r="26" spans="1:52" ht="16.5">
      <c r="A26" s="151" t="s">
        <v>51</v>
      </c>
      <c r="B26" s="152" t="s">
        <v>112</v>
      </c>
      <c r="C26" s="147">
        <v>5.8</v>
      </c>
      <c r="D26" s="147">
        <v>2.4</v>
      </c>
      <c r="E26" s="147">
        <v>2.5</v>
      </c>
      <c r="F26" s="147">
        <v>0</v>
      </c>
      <c r="G26" s="147">
        <v>0</v>
      </c>
      <c r="H26" s="147">
        <v>2.4</v>
      </c>
      <c r="I26" s="147">
        <v>755.6</v>
      </c>
      <c r="J26" s="336" t="s">
        <v>247</v>
      </c>
      <c r="K26" s="337"/>
      <c r="L26" s="109"/>
      <c r="M26" s="340" t="s">
        <v>263</v>
      </c>
      <c r="N26" s="341"/>
      <c r="O26" s="109"/>
      <c r="P26" s="340" t="s">
        <v>334</v>
      </c>
      <c r="Q26" s="341"/>
      <c r="R26" s="109"/>
      <c r="S26" s="340" t="s">
        <v>363</v>
      </c>
      <c r="T26" s="341"/>
      <c r="U26" s="109"/>
      <c r="V26" s="118" t="s">
        <v>121</v>
      </c>
      <c r="W26" s="118"/>
      <c r="X26" s="92"/>
      <c r="Y26" s="334" t="s">
        <v>387</v>
      </c>
      <c r="Z26" s="335"/>
      <c r="AA26" s="110"/>
      <c r="AB26" s="113" t="s">
        <v>117</v>
      </c>
      <c r="AC26" s="270"/>
      <c r="AD26" s="197"/>
      <c r="AE26" s="137" t="str">
        <f t="shared" ref="AE26" si="34">A26</f>
        <v>Q4</v>
      </c>
      <c r="AF26" s="62" t="str">
        <f>J26</f>
        <v>糙米飯</v>
      </c>
      <c r="AG26" s="62" t="str">
        <f>J27&amp;" "&amp;J28&amp;" "&amp;J29&amp;" "&amp;J30&amp;" "&amp;J31&amp;" "&amp;J32</f>
        <v xml:space="preserve">米 糙米    </v>
      </c>
      <c r="AH26" s="62" t="str">
        <f>M26</f>
        <v>筍干豬腳</v>
      </c>
      <c r="AI26" s="62" t="str">
        <f>M27&amp;" "&amp;M28&amp;" "&amp;M29&amp;" "&amp;M30&amp;" "&amp;M31&amp;" "&amp;M32</f>
        <v xml:space="preserve">豬後腿肉 豬後腳 麻竹筍干 大蒜 胡蘿蔔 </v>
      </c>
      <c r="AJ26" s="62" t="str">
        <f>P26</f>
        <v>豆包豆芽</v>
      </c>
      <c r="AK26" s="62" t="str">
        <f>P27&amp;" "&amp;P28&amp;" "&amp;P29&amp;" "&amp;P30&amp;" "&amp;P31&amp;" "&amp;P32</f>
        <v xml:space="preserve">豆包 綠豆芽 韮菜 乾木耳 大蒜 </v>
      </c>
      <c r="AL26" s="62" t="str">
        <f>S26</f>
        <v>枸杞甘藍</v>
      </c>
      <c r="AM26" s="62" t="str">
        <f>S27&amp;" "&amp;S28&amp;" "&amp;S29&amp;" "&amp;S30&amp;" "&amp;S31&amp;" "&amp;S32</f>
        <v xml:space="preserve">枸杞 甘藍 胡蘿蔔 大蒜  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綠豆湯</v>
      </c>
      <c r="AQ26" s="62" t="str">
        <f>Y27&amp;" "&amp;Y28&amp;" "&amp;Y29&amp;" "&amp;Y30&amp;" "&amp;Y31&amp;" "&amp;Y32</f>
        <v xml:space="preserve">綠豆 二砂糖    </v>
      </c>
      <c r="AR26" s="93" t="str">
        <f>AB26</f>
        <v>點心</v>
      </c>
      <c r="AS26" s="93">
        <f>AC26</f>
        <v>0</v>
      </c>
      <c r="AT26" s="111">
        <f t="shared" ref="AT26" si="35">C26</f>
        <v>5.8</v>
      </c>
      <c r="AU26" s="111">
        <f t="shared" ref="AU26" si="36">H26</f>
        <v>2.4</v>
      </c>
      <c r="AV26" s="111">
        <f t="shared" ref="AV26" si="37">E26</f>
        <v>2.5</v>
      </c>
      <c r="AW26" s="111">
        <f t="shared" ref="AW26" si="38">D26</f>
        <v>2.4</v>
      </c>
      <c r="AX26" s="111">
        <f t="shared" ref="AX26" si="39">F26</f>
        <v>0</v>
      </c>
      <c r="AY26" s="111">
        <f t="shared" ref="AY26" si="40">G26</f>
        <v>0</v>
      </c>
      <c r="AZ26" s="111">
        <f t="shared" ref="AZ26" si="41">I26</f>
        <v>755.6</v>
      </c>
    </row>
    <row r="27" spans="1:52" ht="16.5">
      <c r="A27" s="153"/>
      <c r="B27" s="154"/>
      <c r="C27" s="155"/>
      <c r="D27" s="155"/>
      <c r="E27" s="155"/>
      <c r="F27" s="155"/>
      <c r="G27" s="155"/>
      <c r="H27" s="155"/>
      <c r="I27" s="155"/>
      <c r="J27" s="218" t="s">
        <v>243</v>
      </c>
      <c r="K27" s="197">
        <v>7</v>
      </c>
      <c r="L27" s="112" t="str">
        <f t="shared" ref="L27:L28" si="42">IF(K27,"公斤","")</f>
        <v>公斤</v>
      </c>
      <c r="M27" s="197" t="s">
        <v>153</v>
      </c>
      <c r="N27" s="197">
        <v>3.5</v>
      </c>
      <c r="O27" s="112" t="str">
        <f t="shared" ref="O27" si="43">IF(N27,"公斤","")</f>
        <v>公斤</v>
      </c>
      <c r="P27" s="71" t="s">
        <v>140</v>
      </c>
      <c r="Q27" s="71">
        <v>1.5</v>
      </c>
      <c r="R27" s="112" t="str">
        <f t="shared" ref="R27" si="44">IF(Q27,"公斤","")</f>
        <v>公斤</v>
      </c>
      <c r="S27" s="71" t="s">
        <v>364</v>
      </c>
      <c r="T27" s="71">
        <v>0.01</v>
      </c>
      <c r="U27" s="112" t="str">
        <f t="shared" ref="U27" si="45">IF(T27,"公斤","")</f>
        <v>公斤</v>
      </c>
      <c r="V27" s="121" t="s">
        <v>121</v>
      </c>
      <c r="W27" s="121">
        <v>7</v>
      </c>
      <c r="X27" s="112" t="str">
        <f t="shared" ref="X27" si="46">IF(W27,"公斤","")</f>
        <v>公斤</v>
      </c>
      <c r="Y27" s="197" t="s">
        <v>388</v>
      </c>
      <c r="Z27" s="197">
        <v>2</v>
      </c>
      <c r="AA27" s="112" t="str">
        <f t="shared" ref="AA27" si="47">IF(Z27,"公斤","")</f>
        <v>公斤</v>
      </c>
      <c r="AB27" s="71" t="s">
        <v>117</v>
      </c>
      <c r="AC27" s="197"/>
      <c r="AD27" s="197">
        <v>19</v>
      </c>
      <c r="AE27" s="130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63"/>
      <c r="AU27" s="63"/>
      <c r="AV27" s="63"/>
      <c r="AW27" s="63"/>
      <c r="AX27" s="63"/>
      <c r="AY27" s="63"/>
      <c r="AZ27" s="63"/>
    </row>
    <row r="28" spans="1:52" ht="16.5">
      <c r="A28" s="153"/>
      <c r="B28" s="154" t="s">
        <v>113</v>
      </c>
      <c r="C28" s="155">
        <v>5.8</v>
      </c>
      <c r="D28" s="155">
        <v>2.1</v>
      </c>
      <c r="E28" s="155">
        <v>1.9</v>
      </c>
      <c r="F28" s="155">
        <v>0</v>
      </c>
      <c r="G28" s="155">
        <v>0</v>
      </c>
      <c r="H28" s="156">
        <v>2.4</v>
      </c>
      <c r="I28" s="155">
        <v>724.4</v>
      </c>
      <c r="J28" s="218" t="s">
        <v>248</v>
      </c>
      <c r="K28" s="197">
        <v>3</v>
      </c>
      <c r="L28" s="112" t="str">
        <f t="shared" si="42"/>
        <v>公斤</v>
      </c>
      <c r="M28" s="162" t="s">
        <v>264</v>
      </c>
      <c r="N28" s="197">
        <v>3</v>
      </c>
      <c r="O28" s="112" t="str">
        <f t="shared" si="15"/>
        <v>公斤</v>
      </c>
      <c r="P28" s="71" t="s">
        <v>306</v>
      </c>
      <c r="Q28" s="71">
        <v>5</v>
      </c>
      <c r="R28" s="112" t="str">
        <f t="shared" si="16"/>
        <v>公斤</v>
      </c>
      <c r="S28" s="71" t="s">
        <v>302</v>
      </c>
      <c r="T28" s="71">
        <v>6</v>
      </c>
      <c r="U28" s="112" t="str">
        <f t="shared" si="17"/>
        <v>公斤</v>
      </c>
      <c r="V28" s="121" t="s">
        <v>120</v>
      </c>
      <c r="W28" s="129">
        <v>0.05</v>
      </c>
      <c r="X28" s="112" t="str">
        <f t="shared" si="18"/>
        <v>公斤</v>
      </c>
      <c r="Y28" s="197" t="s">
        <v>389</v>
      </c>
      <c r="Z28" s="197">
        <v>1</v>
      </c>
      <c r="AA28" s="112" t="str">
        <f t="shared" si="19"/>
        <v>公斤</v>
      </c>
      <c r="AB28" s="71"/>
      <c r="AC28" s="197"/>
      <c r="AD28" s="197"/>
      <c r="AE28" s="130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63"/>
      <c r="AU28" s="63"/>
      <c r="AV28" s="63"/>
      <c r="AW28" s="63"/>
      <c r="AX28" s="63"/>
      <c r="AY28" s="63"/>
      <c r="AZ28" s="63"/>
    </row>
    <row r="29" spans="1:52" ht="16.5">
      <c r="A29" s="153"/>
      <c r="B29" s="154"/>
      <c r="C29" s="155"/>
      <c r="D29" s="155"/>
      <c r="E29" s="155"/>
      <c r="F29" s="155"/>
      <c r="G29" s="155"/>
      <c r="H29" s="155"/>
      <c r="I29" s="155"/>
      <c r="J29" s="218"/>
      <c r="K29" s="197"/>
      <c r="L29" s="112" t="str">
        <f t="shared" si="14"/>
        <v/>
      </c>
      <c r="M29" s="197" t="s">
        <v>265</v>
      </c>
      <c r="N29" s="197">
        <v>4</v>
      </c>
      <c r="O29" s="112" t="str">
        <f t="shared" si="15"/>
        <v>公斤</v>
      </c>
      <c r="P29" s="71" t="s">
        <v>307</v>
      </c>
      <c r="Q29" s="71">
        <v>0.5</v>
      </c>
      <c r="R29" s="112" t="str">
        <f t="shared" si="16"/>
        <v>公斤</v>
      </c>
      <c r="S29" s="71" t="s">
        <v>133</v>
      </c>
      <c r="T29" s="71">
        <v>0.5</v>
      </c>
      <c r="U29" s="112" t="str">
        <f t="shared" si="17"/>
        <v>公斤</v>
      </c>
      <c r="V29" s="121"/>
      <c r="W29" s="121"/>
      <c r="X29" s="112" t="str">
        <f t="shared" si="18"/>
        <v/>
      </c>
      <c r="Y29" s="197"/>
      <c r="Z29" s="197"/>
      <c r="AA29" s="112" t="str">
        <f t="shared" si="19"/>
        <v/>
      </c>
      <c r="AB29" s="71"/>
      <c r="AC29" s="197"/>
      <c r="AD29" s="197"/>
      <c r="AE29" s="130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63"/>
      <c r="AU29" s="63"/>
      <c r="AV29" s="63"/>
      <c r="AW29" s="63"/>
      <c r="AX29" s="63"/>
      <c r="AY29" s="63"/>
      <c r="AZ29" s="63"/>
    </row>
    <row r="30" spans="1:52" ht="16.5">
      <c r="A30" s="153"/>
      <c r="B30" s="154"/>
      <c r="C30" s="155"/>
      <c r="D30" s="155"/>
      <c r="E30" s="155"/>
      <c r="F30" s="155"/>
      <c r="G30" s="155"/>
      <c r="H30" s="155"/>
      <c r="I30" s="155"/>
      <c r="J30" s="218"/>
      <c r="K30" s="197"/>
      <c r="L30" s="112" t="str">
        <f t="shared" si="14"/>
        <v/>
      </c>
      <c r="M30" s="197" t="s">
        <v>120</v>
      </c>
      <c r="N30" s="197">
        <v>0.05</v>
      </c>
      <c r="O30" s="112" t="str">
        <f t="shared" si="15"/>
        <v>公斤</v>
      </c>
      <c r="P30" s="71" t="s">
        <v>139</v>
      </c>
      <c r="Q30" s="71">
        <v>0.01</v>
      </c>
      <c r="R30" s="112" t="str">
        <f t="shared" si="16"/>
        <v>公斤</v>
      </c>
      <c r="S30" s="71" t="s">
        <v>128</v>
      </c>
      <c r="T30" s="71">
        <v>0.05</v>
      </c>
      <c r="U30" s="112" t="str">
        <f t="shared" si="17"/>
        <v>公斤</v>
      </c>
      <c r="V30" s="121"/>
      <c r="W30" s="121"/>
      <c r="X30" s="112" t="str">
        <f t="shared" si="18"/>
        <v/>
      </c>
      <c r="Y30" s="197"/>
      <c r="Z30" s="197"/>
      <c r="AA30" s="112" t="str">
        <f t="shared" si="19"/>
        <v/>
      </c>
      <c r="AB30" s="71"/>
      <c r="AC30" s="197"/>
      <c r="AD30" s="197"/>
      <c r="AE30" s="130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63"/>
      <c r="AU30" s="63"/>
      <c r="AV30" s="63"/>
      <c r="AW30" s="63"/>
      <c r="AX30" s="63"/>
      <c r="AY30" s="63"/>
      <c r="AZ30" s="63"/>
    </row>
    <row r="31" spans="1:52" ht="16.5">
      <c r="A31" s="153"/>
      <c r="B31" s="154"/>
      <c r="C31" s="155"/>
      <c r="D31" s="155"/>
      <c r="E31" s="155"/>
      <c r="F31" s="155"/>
      <c r="G31" s="155"/>
      <c r="H31" s="155"/>
      <c r="I31" s="155"/>
      <c r="J31" s="218"/>
      <c r="K31" s="197"/>
      <c r="L31" s="112" t="str">
        <f t="shared" si="14"/>
        <v/>
      </c>
      <c r="M31" s="132" t="s">
        <v>177</v>
      </c>
      <c r="N31" s="132">
        <v>2</v>
      </c>
      <c r="O31" s="112" t="str">
        <f t="shared" si="15"/>
        <v>公斤</v>
      </c>
      <c r="P31" s="71" t="s">
        <v>128</v>
      </c>
      <c r="Q31" s="71">
        <v>0.05</v>
      </c>
      <c r="R31" s="112" t="str">
        <f t="shared" si="16"/>
        <v>公斤</v>
      </c>
      <c r="S31" s="71"/>
      <c r="T31" s="71"/>
      <c r="U31" s="112" t="str">
        <f t="shared" si="17"/>
        <v/>
      </c>
      <c r="V31" s="121"/>
      <c r="W31" s="121"/>
      <c r="X31" s="112" t="str">
        <f t="shared" si="18"/>
        <v/>
      </c>
      <c r="Y31" s="197"/>
      <c r="Z31" s="197"/>
      <c r="AA31" s="112" t="str">
        <f t="shared" si="19"/>
        <v/>
      </c>
      <c r="AB31" s="71"/>
      <c r="AC31" s="197"/>
      <c r="AD31" s="197"/>
      <c r="AE31" s="130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63"/>
      <c r="AU31" s="63"/>
      <c r="AV31" s="63"/>
      <c r="AW31" s="63"/>
      <c r="AX31" s="63"/>
      <c r="AY31" s="63"/>
      <c r="AZ31" s="63"/>
    </row>
    <row r="32" spans="1:52" ht="17.25" thickBot="1">
      <c r="A32" s="157"/>
      <c r="B32" s="158"/>
      <c r="C32" s="159"/>
      <c r="D32" s="159"/>
      <c r="E32" s="159"/>
      <c r="F32" s="159"/>
      <c r="G32" s="159"/>
      <c r="H32" s="159"/>
      <c r="I32" s="159"/>
      <c r="J32" s="223"/>
      <c r="K32" s="219"/>
      <c r="L32" s="112" t="str">
        <f t="shared" si="14"/>
        <v/>
      </c>
      <c r="M32" s="198"/>
      <c r="N32" s="198"/>
      <c r="O32" s="112" t="str">
        <f t="shared" si="15"/>
        <v/>
      </c>
      <c r="P32" s="94"/>
      <c r="Q32" s="94"/>
      <c r="R32" s="112" t="str">
        <f t="shared" si="16"/>
        <v/>
      </c>
      <c r="S32" s="94"/>
      <c r="T32" s="94"/>
      <c r="U32" s="112" t="str">
        <f t="shared" si="17"/>
        <v/>
      </c>
      <c r="V32" s="128"/>
      <c r="W32" s="128"/>
      <c r="X32" s="112" t="str">
        <f t="shared" si="18"/>
        <v/>
      </c>
      <c r="Y32" s="198"/>
      <c r="Z32" s="198"/>
      <c r="AA32" s="112" t="str">
        <f t="shared" si="19"/>
        <v/>
      </c>
      <c r="AB32" s="94"/>
      <c r="AC32" s="219"/>
      <c r="AD32" s="197"/>
      <c r="AE32" s="131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63"/>
      <c r="AU32" s="63"/>
      <c r="AV32" s="63"/>
      <c r="AW32" s="63"/>
      <c r="AX32" s="63"/>
      <c r="AY32" s="63"/>
      <c r="AZ32" s="63"/>
    </row>
    <row r="33" spans="1:52" ht="16.5">
      <c r="A33" s="151" t="s">
        <v>52</v>
      </c>
      <c r="B33" s="152" t="s">
        <v>112</v>
      </c>
      <c r="C33" s="147">
        <v>5.2</v>
      </c>
      <c r="D33" s="147">
        <v>2.5</v>
      </c>
      <c r="E33" s="147">
        <v>2.1</v>
      </c>
      <c r="F33" s="147">
        <v>0</v>
      </c>
      <c r="G33" s="147">
        <v>0</v>
      </c>
      <c r="H33" s="147">
        <v>2.8</v>
      </c>
      <c r="I33" s="147">
        <v>736</v>
      </c>
      <c r="J33" s="334" t="s">
        <v>249</v>
      </c>
      <c r="K33" s="335"/>
      <c r="L33" s="109"/>
      <c r="M33" s="334" t="s">
        <v>266</v>
      </c>
      <c r="N33" s="335"/>
      <c r="O33" s="109"/>
      <c r="P33" s="338" t="s">
        <v>314</v>
      </c>
      <c r="Q33" s="339"/>
      <c r="R33" s="109"/>
      <c r="S33" s="338" t="s">
        <v>365</v>
      </c>
      <c r="T33" s="339"/>
      <c r="U33" s="109"/>
      <c r="V33" s="123" t="s">
        <v>121</v>
      </c>
      <c r="W33" s="123"/>
      <c r="X33" s="92"/>
      <c r="Y33" s="199" t="s">
        <v>171</v>
      </c>
      <c r="Z33" s="229"/>
      <c r="AA33" s="110"/>
      <c r="AB33" s="113" t="s">
        <v>117</v>
      </c>
      <c r="AC33" s="286" t="s">
        <v>405</v>
      </c>
      <c r="AD33" s="218"/>
      <c r="AE33" s="137" t="str">
        <f t="shared" ref="AE33" si="48">A33</f>
        <v>Q5</v>
      </c>
      <c r="AF33" s="62" t="str">
        <f>J33</f>
        <v>小米飯</v>
      </c>
      <c r="AG33" s="62" t="str">
        <f>J34&amp;" "&amp;J35&amp;" "&amp;J36&amp;" "&amp;J37&amp;" "&amp;J38&amp;" "&amp;J39</f>
        <v xml:space="preserve">米 小米    </v>
      </c>
      <c r="AH33" s="62" t="str">
        <f>M33</f>
        <v>金黃魚排</v>
      </c>
      <c r="AI33" s="62" t="str">
        <f>M34&amp;" "&amp;M35&amp;" "&amp;M36&amp;" "&amp;M37&amp;" "&amp;M38&amp;" "&amp;M39</f>
        <v xml:space="preserve">魚排     </v>
      </c>
      <c r="AJ33" s="62" t="str">
        <f>P33</f>
        <v>麻婆豆腐</v>
      </c>
      <c r="AK33" s="62" t="str">
        <f>P34&amp;" "&amp;P35&amp;" "&amp;P36&amp;" "&amp;P37&amp;" "&amp;P38&amp;" "&amp;P39</f>
        <v xml:space="preserve">豆腐 鴻喜菇 大蒜 豆瓣醬 胡蘿蔔 </v>
      </c>
      <c r="AL33" s="62" t="str">
        <f>S33</f>
        <v>蛋香季豆</v>
      </c>
      <c r="AM33" s="62" t="str">
        <f>S34&amp;" "&amp;S35&amp;" "&amp;S36&amp;" "&amp;S37&amp;" "&amp;S38&amp;" "&amp;S39</f>
        <v xml:space="preserve">雞蛋 冷凍菜豆(莢) 胡蘿蔔 大蒜 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時瓜湯</v>
      </c>
      <c r="AQ33" s="62" t="str">
        <f>Y34&amp;" "&amp;Y35&amp;" "&amp;Y36&amp;" "&amp;Y37&amp;" "&amp;Y38&amp;" "&amp;Y39</f>
        <v xml:space="preserve">時瓜 胡蘿蔔 薑 大骨  </v>
      </c>
      <c r="AR33" s="93" t="str">
        <f>AB33</f>
        <v>點心</v>
      </c>
      <c r="AS33" s="93" t="str">
        <f>AC33</f>
        <v>有機豆奶</v>
      </c>
      <c r="AT33" s="111">
        <f t="shared" ref="AT33" si="49">C33</f>
        <v>5.2</v>
      </c>
      <c r="AU33" s="111">
        <f t="shared" ref="AU33" si="50">H33</f>
        <v>2.8</v>
      </c>
      <c r="AV33" s="111">
        <f t="shared" ref="AV33" si="51">E33</f>
        <v>2.1</v>
      </c>
      <c r="AW33" s="111">
        <f t="shared" ref="AW33" si="52">D33</f>
        <v>2.5</v>
      </c>
      <c r="AX33" s="111">
        <f t="shared" ref="AX33" si="53">F33</f>
        <v>0</v>
      </c>
      <c r="AY33" s="111">
        <f t="shared" ref="AY33" si="54">G33</f>
        <v>0</v>
      </c>
      <c r="AZ33" s="111">
        <f t="shared" ref="AZ33" si="55">I33</f>
        <v>736</v>
      </c>
    </row>
    <row r="34" spans="1:52" ht="16.5">
      <c r="A34" s="153"/>
      <c r="B34" s="154"/>
      <c r="C34" s="155"/>
      <c r="D34" s="155"/>
      <c r="E34" s="155"/>
      <c r="F34" s="155"/>
      <c r="G34" s="155"/>
      <c r="H34" s="155"/>
      <c r="I34" s="155"/>
      <c r="J34" s="218" t="s">
        <v>243</v>
      </c>
      <c r="K34" s="197">
        <v>10</v>
      </c>
      <c r="L34" s="112" t="str">
        <f t="shared" ref="L34:L35" si="56">IF(K34,"公斤","")</f>
        <v>公斤</v>
      </c>
      <c r="M34" s="197" t="s">
        <v>267</v>
      </c>
      <c r="N34" s="197">
        <v>6.5</v>
      </c>
      <c r="O34" s="112" t="str">
        <f t="shared" ref="O34" si="57">IF(N34,"公斤","")</f>
        <v>公斤</v>
      </c>
      <c r="P34" s="71" t="s">
        <v>316</v>
      </c>
      <c r="Q34" s="71">
        <v>5</v>
      </c>
      <c r="R34" s="112" t="str">
        <f t="shared" ref="R34" si="58">IF(Q34,"公斤","")</f>
        <v>公斤</v>
      </c>
      <c r="S34" s="71" t="s">
        <v>138</v>
      </c>
      <c r="T34" s="71">
        <v>1.1000000000000001</v>
      </c>
      <c r="U34" s="112" t="str">
        <f t="shared" ref="U34" si="59">IF(T34,"公斤","")</f>
        <v>公斤</v>
      </c>
      <c r="V34" s="121" t="s">
        <v>121</v>
      </c>
      <c r="W34" s="121">
        <v>7</v>
      </c>
      <c r="X34" s="112" t="str">
        <f t="shared" ref="X34" si="60">IF(W34,"公斤","")</f>
        <v>公斤</v>
      </c>
      <c r="Y34" s="197" t="s">
        <v>172</v>
      </c>
      <c r="Z34" s="197">
        <v>4</v>
      </c>
      <c r="AA34" s="112" t="str">
        <f t="shared" ref="AA34" si="61">IF(Z34,"公斤","")</f>
        <v>公斤</v>
      </c>
      <c r="AB34" s="71" t="s">
        <v>117</v>
      </c>
      <c r="AC34" s="284" t="s">
        <v>405</v>
      </c>
      <c r="AD34" s="218"/>
      <c r="AE34" s="130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63"/>
      <c r="AU34" s="63"/>
      <c r="AV34" s="63"/>
      <c r="AW34" s="63"/>
      <c r="AX34" s="63"/>
      <c r="AY34" s="63"/>
      <c r="AZ34" s="63"/>
    </row>
    <row r="35" spans="1:52" ht="16.5">
      <c r="A35" s="153"/>
      <c r="B35" s="154" t="s">
        <v>113</v>
      </c>
      <c r="C35" s="155">
        <v>5.2</v>
      </c>
      <c r="D35" s="155">
        <v>2</v>
      </c>
      <c r="E35" s="155">
        <v>1.5</v>
      </c>
      <c r="F35" s="155">
        <v>0</v>
      </c>
      <c r="G35" s="155">
        <v>0</v>
      </c>
      <c r="H35" s="156">
        <v>2.6</v>
      </c>
      <c r="I35" s="155">
        <v>685.3</v>
      </c>
      <c r="J35" s="218" t="s">
        <v>250</v>
      </c>
      <c r="K35" s="197">
        <v>0.4</v>
      </c>
      <c r="L35" s="112" t="str">
        <f t="shared" si="56"/>
        <v>公斤</v>
      </c>
      <c r="M35" s="197"/>
      <c r="N35" s="197"/>
      <c r="O35" s="112" t="str">
        <f t="shared" si="15"/>
        <v/>
      </c>
      <c r="P35" s="71" t="s">
        <v>335</v>
      </c>
      <c r="Q35" s="71">
        <v>2</v>
      </c>
      <c r="R35" s="112" t="str">
        <f t="shared" si="16"/>
        <v>公斤</v>
      </c>
      <c r="S35" s="71" t="s">
        <v>143</v>
      </c>
      <c r="T35" s="71">
        <v>6</v>
      </c>
      <c r="U35" s="112" t="str">
        <f t="shared" si="17"/>
        <v>公斤</v>
      </c>
      <c r="V35" s="121" t="s">
        <v>120</v>
      </c>
      <c r="W35" s="129">
        <v>0.05</v>
      </c>
      <c r="X35" s="112" t="str">
        <f t="shared" si="18"/>
        <v>公斤</v>
      </c>
      <c r="Y35" s="197" t="s">
        <v>154</v>
      </c>
      <c r="Z35" s="197">
        <v>0.5</v>
      </c>
      <c r="AA35" s="112" t="str">
        <f t="shared" si="19"/>
        <v>公斤</v>
      </c>
      <c r="AB35" s="71"/>
      <c r="AC35" s="284"/>
      <c r="AD35" s="218"/>
      <c r="AE35" s="130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63"/>
      <c r="AU35" s="63"/>
      <c r="AV35" s="63"/>
      <c r="AW35" s="63"/>
      <c r="AX35" s="63"/>
      <c r="AY35" s="63"/>
      <c r="AZ35" s="63"/>
    </row>
    <row r="36" spans="1:52" ht="16.5">
      <c r="A36" s="153"/>
      <c r="B36" s="154"/>
      <c r="C36" s="155"/>
      <c r="D36" s="155"/>
      <c r="E36" s="155"/>
      <c r="F36" s="155"/>
      <c r="G36" s="155"/>
      <c r="H36" s="155"/>
      <c r="I36" s="155"/>
      <c r="J36" s="218"/>
      <c r="K36" s="197"/>
      <c r="L36" s="112" t="str">
        <f t="shared" si="14"/>
        <v/>
      </c>
      <c r="M36" s="197"/>
      <c r="N36" s="197"/>
      <c r="O36" s="112" t="str">
        <f t="shared" si="15"/>
        <v/>
      </c>
      <c r="P36" s="71" t="s">
        <v>128</v>
      </c>
      <c r="Q36" s="71">
        <v>0.05</v>
      </c>
      <c r="R36" s="112" t="str">
        <f t="shared" si="16"/>
        <v>公斤</v>
      </c>
      <c r="S36" s="71" t="s">
        <v>133</v>
      </c>
      <c r="T36" s="71">
        <v>0.5</v>
      </c>
      <c r="U36" s="112" t="str">
        <f t="shared" si="17"/>
        <v>公斤</v>
      </c>
      <c r="V36" s="121"/>
      <c r="W36" s="121"/>
      <c r="X36" s="112" t="str">
        <f t="shared" si="18"/>
        <v/>
      </c>
      <c r="Y36" s="197" t="s">
        <v>160</v>
      </c>
      <c r="Z36" s="197">
        <v>0.1</v>
      </c>
      <c r="AA36" s="112" t="str">
        <f t="shared" si="19"/>
        <v>公斤</v>
      </c>
      <c r="AB36" s="71"/>
      <c r="AC36" s="284"/>
      <c r="AD36" s="218"/>
      <c r="AE36" s="130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63"/>
      <c r="AU36" s="63"/>
      <c r="AV36" s="63"/>
      <c r="AW36" s="63"/>
      <c r="AX36" s="63"/>
      <c r="AY36" s="63"/>
      <c r="AZ36" s="63"/>
    </row>
    <row r="37" spans="1:52" ht="16.5">
      <c r="A37" s="153"/>
      <c r="B37" s="154"/>
      <c r="C37" s="155"/>
      <c r="D37" s="155"/>
      <c r="E37" s="155"/>
      <c r="F37" s="155"/>
      <c r="G37" s="155"/>
      <c r="H37" s="155"/>
      <c r="I37" s="155"/>
      <c r="J37" s="218"/>
      <c r="K37" s="197"/>
      <c r="L37" s="112" t="str">
        <f t="shared" si="14"/>
        <v/>
      </c>
      <c r="M37" s="197"/>
      <c r="N37" s="197"/>
      <c r="O37" s="112" t="str">
        <f t="shared" si="15"/>
        <v/>
      </c>
      <c r="P37" s="71" t="s">
        <v>336</v>
      </c>
      <c r="Q37" s="71">
        <v>0.1</v>
      </c>
      <c r="R37" s="112" t="str">
        <f t="shared" si="16"/>
        <v>公斤</v>
      </c>
      <c r="S37" s="71" t="s">
        <v>128</v>
      </c>
      <c r="T37" s="71">
        <v>0.05</v>
      </c>
      <c r="U37" s="112" t="str">
        <f t="shared" si="17"/>
        <v>公斤</v>
      </c>
      <c r="V37" s="121"/>
      <c r="W37" s="121"/>
      <c r="X37" s="112" t="str">
        <f t="shared" si="18"/>
        <v/>
      </c>
      <c r="Y37" s="197" t="s">
        <v>169</v>
      </c>
      <c r="Z37" s="197">
        <v>0.6</v>
      </c>
      <c r="AA37" s="112" t="str">
        <f t="shared" si="19"/>
        <v>公斤</v>
      </c>
      <c r="AB37" s="71"/>
      <c r="AC37" s="284"/>
      <c r="AD37" s="218"/>
      <c r="AE37" s="130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63"/>
      <c r="AU37" s="63"/>
      <c r="AV37" s="63"/>
      <c r="AW37" s="63"/>
      <c r="AX37" s="63"/>
      <c r="AY37" s="63"/>
      <c r="AZ37" s="63"/>
    </row>
    <row r="38" spans="1:52" ht="16.5">
      <c r="A38" s="153"/>
      <c r="B38" s="154"/>
      <c r="C38" s="155"/>
      <c r="D38" s="155"/>
      <c r="E38" s="155"/>
      <c r="F38" s="155"/>
      <c r="G38" s="155"/>
      <c r="H38" s="155"/>
      <c r="I38" s="155"/>
      <c r="J38" s="218"/>
      <c r="K38" s="197"/>
      <c r="L38" s="112" t="str">
        <f t="shared" si="14"/>
        <v/>
      </c>
      <c r="M38" s="197"/>
      <c r="N38" s="197"/>
      <c r="O38" s="112" t="str">
        <f t="shared" si="15"/>
        <v/>
      </c>
      <c r="P38" s="71" t="s">
        <v>133</v>
      </c>
      <c r="Q38" s="71">
        <v>1</v>
      </c>
      <c r="R38" s="112" t="str">
        <f t="shared" si="16"/>
        <v>公斤</v>
      </c>
      <c r="S38" s="71"/>
      <c r="T38" s="71"/>
      <c r="U38" s="112" t="str">
        <f t="shared" si="17"/>
        <v/>
      </c>
      <c r="V38" s="121"/>
      <c r="W38" s="121"/>
      <c r="X38" s="112" t="str">
        <f t="shared" si="18"/>
        <v/>
      </c>
      <c r="Y38" s="197"/>
      <c r="Z38" s="197"/>
      <c r="AA38" s="112" t="str">
        <f t="shared" si="19"/>
        <v/>
      </c>
      <c r="AB38" s="71"/>
      <c r="AC38" s="284"/>
      <c r="AD38" s="218"/>
      <c r="AE38" s="130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63"/>
      <c r="AU38" s="63"/>
      <c r="AV38" s="63"/>
      <c r="AW38" s="63"/>
      <c r="AX38" s="63"/>
      <c r="AY38" s="63"/>
      <c r="AZ38" s="63"/>
    </row>
    <row r="39" spans="1:52" ht="17.25" thickBot="1">
      <c r="A39" s="157"/>
      <c r="B39" s="158"/>
      <c r="C39" s="159"/>
      <c r="D39" s="159"/>
      <c r="E39" s="159"/>
      <c r="F39" s="159"/>
      <c r="G39" s="159"/>
      <c r="H39" s="159"/>
      <c r="I39" s="159"/>
      <c r="J39" s="220"/>
      <c r="K39" s="198"/>
      <c r="L39" s="112" t="str">
        <f t="shared" si="14"/>
        <v/>
      </c>
      <c r="M39" s="198"/>
      <c r="N39" s="198"/>
      <c r="O39" s="112" t="str">
        <f t="shared" si="15"/>
        <v/>
      </c>
      <c r="P39" s="205"/>
      <c r="Q39" s="205"/>
      <c r="R39" s="112" t="str">
        <f t="shared" si="16"/>
        <v/>
      </c>
      <c r="S39" s="205"/>
      <c r="T39" s="205"/>
      <c r="U39" s="112" t="str">
        <f t="shared" si="17"/>
        <v/>
      </c>
      <c r="V39" s="127"/>
      <c r="W39" s="127"/>
      <c r="X39" s="112" t="str">
        <f t="shared" si="18"/>
        <v/>
      </c>
      <c r="Y39" s="219"/>
      <c r="Z39" s="219"/>
      <c r="AA39" s="112" t="str">
        <f t="shared" si="19"/>
        <v/>
      </c>
      <c r="AB39" s="94"/>
      <c r="AC39" s="285"/>
      <c r="AD39" s="218"/>
      <c r="AE39" s="131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63"/>
      <c r="AU39" s="63"/>
      <c r="AV39" s="63"/>
      <c r="AW39" s="63"/>
      <c r="AX39" s="63"/>
      <c r="AY39" s="63"/>
      <c r="AZ39" s="63"/>
    </row>
    <row r="40" spans="1:52" ht="16.5">
      <c r="A40" s="151" t="s">
        <v>54</v>
      </c>
      <c r="B40" s="152" t="s">
        <v>112</v>
      </c>
      <c r="C40" s="147">
        <v>5</v>
      </c>
      <c r="D40" s="147">
        <v>2.4</v>
      </c>
      <c r="E40" s="147">
        <v>2.6</v>
      </c>
      <c r="F40" s="147">
        <v>0</v>
      </c>
      <c r="G40" s="147">
        <v>0</v>
      </c>
      <c r="H40" s="147">
        <v>2.2999999999999998</v>
      </c>
      <c r="I40" s="147">
        <v>695.7</v>
      </c>
      <c r="J40" s="334" t="s">
        <v>247</v>
      </c>
      <c r="K40" s="335"/>
      <c r="L40" s="109"/>
      <c r="M40" s="231" t="s">
        <v>268</v>
      </c>
      <c r="N40" s="231"/>
      <c r="O40" s="109"/>
      <c r="P40" s="340" t="s">
        <v>337</v>
      </c>
      <c r="Q40" s="341"/>
      <c r="R40" s="109"/>
      <c r="S40" s="340" t="s">
        <v>330</v>
      </c>
      <c r="T40" s="341"/>
      <c r="U40" s="109"/>
      <c r="V40" s="118" t="s">
        <v>121</v>
      </c>
      <c r="W40" s="118"/>
      <c r="X40" s="92"/>
      <c r="Y40" s="334" t="s">
        <v>165</v>
      </c>
      <c r="Z40" s="335"/>
      <c r="AA40" s="110"/>
      <c r="AB40" s="113" t="s">
        <v>117</v>
      </c>
      <c r="AC40" s="286"/>
      <c r="AD40" s="218"/>
      <c r="AE40" s="137" t="str">
        <f t="shared" ref="AE40" si="62">A40</f>
        <v>R2</v>
      </c>
      <c r="AF40" s="62" t="str">
        <f>J40</f>
        <v>糙米飯</v>
      </c>
      <c r="AG40" s="62" t="str">
        <f>J41&amp;" "&amp;J42&amp;" "&amp;J43&amp;" "&amp;J44&amp;" "&amp;J45&amp;" "&amp;J46</f>
        <v xml:space="preserve">米 糙米    </v>
      </c>
      <c r="AH40" s="62" t="str">
        <f>M40</f>
        <v>沙茶魷魚</v>
      </c>
      <c r="AI40" s="62" t="str">
        <f>M41&amp;" "&amp;M42&amp;" "&amp;M43&amp;" "&amp;M44&amp;" "&amp;M45&amp;" "&amp;M46</f>
        <v>阿根廷魷 豬後腿肉 筍片 沙茶醬 胡蘿蔔 大蒜</v>
      </c>
      <c r="AJ40" s="62" t="str">
        <f>P40</f>
        <v>蛋香紅仁</v>
      </c>
      <c r="AK40" s="62" t="str">
        <f>P41&amp;" "&amp;P42&amp;" "&amp;P43&amp;" "&amp;P44&amp;" "&amp;P45&amp;" "&amp;P46</f>
        <v xml:space="preserve">雞蛋 胡蘿蔔 大蒜   </v>
      </c>
      <c r="AL40" s="62" t="str">
        <f>S40</f>
        <v>白菜滷</v>
      </c>
      <c r="AM40" s="62" t="str">
        <f>S41&amp;" "&amp;S42&amp;" "&amp;S43&amp;" "&amp;S44&amp;" "&amp;S45&amp;" "&amp;S46</f>
        <v xml:space="preserve">金針菇 結球白菜 乾香菇 胡蘿蔔 大蒜 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味噌湯</v>
      </c>
      <c r="AQ40" s="62" t="str">
        <f>Y41&amp;" "&amp;Y42&amp;" "&amp;Y43&amp;" "&amp;Y44&amp;" "&amp;Y45&amp;" "&amp;Y46</f>
        <v xml:space="preserve">時蔬 味噌 薑 柴魚片  </v>
      </c>
      <c r="AR40" s="93" t="str">
        <f>AB40</f>
        <v>點心</v>
      </c>
      <c r="AS40" s="93">
        <f>AC40</f>
        <v>0</v>
      </c>
      <c r="AT40" s="111">
        <f t="shared" ref="AT40" si="63">C40</f>
        <v>5</v>
      </c>
      <c r="AU40" s="111">
        <f t="shared" ref="AU40" si="64">H40</f>
        <v>2.2999999999999998</v>
      </c>
      <c r="AV40" s="111">
        <f t="shared" ref="AV40" si="65">E40</f>
        <v>2.6</v>
      </c>
      <c r="AW40" s="111">
        <f t="shared" ref="AW40" si="66">D40</f>
        <v>2.4</v>
      </c>
      <c r="AX40" s="111">
        <f t="shared" ref="AX40" si="67">F40</f>
        <v>0</v>
      </c>
      <c r="AY40" s="111">
        <f t="shared" ref="AY40" si="68">G40</f>
        <v>0</v>
      </c>
      <c r="AZ40" s="111">
        <f t="shared" ref="AZ40" si="69">I40</f>
        <v>695.7</v>
      </c>
    </row>
    <row r="41" spans="1:52" ht="16.5">
      <c r="A41" s="153"/>
      <c r="B41" s="154"/>
      <c r="C41" s="155"/>
      <c r="D41" s="155"/>
      <c r="E41" s="155"/>
      <c r="F41" s="155"/>
      <c r="G41" s="155"/>
      <c r="H41" s="155"/>
      <c r="I41" s="155"/>
      <c r="J41" s="218" t="s">
        <v>243</v>
      </c>
      <c r="K41" s="197">
        <v>7</v>
      </c>
      <c r="L41" s="112" t="str">
        <f t="shared" ref="L41:L42" si="70">IF(K41,"公斤","")</f>
        <v>公斤</v>
      </c>
      <c r="M41" s="232" t="s">
        <v>269</v>
      </c>
      <c r="N41" s="232">
        <v>3.5</v>
      </c>
      <c r="O41" s="112" t="str">
        <f t="shared" ref="O41" si="71">IF(N41,"公斤","")</f>
        <v>公斤</v>
      </c>
      <c r="P41" s="71" t="s">
        <v>138</v>
      </c>
      <c r="Q41" s="71">
        <v>1.7</v>
      </c>
      <c r="R41" s="112" t="str">
        <f t="shared" ref="R41" si="72">IF(Q41,"公斤","")</f>
        <v>公斤</v>
      </c>
      <c r="S41" s="71" t="s">
        <v>325</v>
      </c>
      <c r="T41" s="71">
        <v>1</v>
      </c>
      <c r="U41" s="112" t="str">
        <f t="shared" ref="U41" si="73">IF(T41,"公斤","")</f>
        <v>公斤</v>
      </c>
      <c r="V41" s="121" t="s">
        <v>121</v>
      </c>
      <c r="W41" s="121">
        <v>7</v>
      </c>
      <c r="X41" s="112" t="str">
        <f t="shared" ref="X41" si="74">IF(W41,"公斤","")</f>
        <v>公斤</v>
      </c>
      <c r="Y41" s="197" t="s">
        <v>121</v>
      </c>
      <c r="Z41" s="197">
        <v>2</v>
      </c>
      <c r="AA41" s="112" t="str">
        <f t="shared" ref="AA41" si="75">IF(Z41,"公斤","")</f>
        <v>公斤</v>
      </c>
      <c r="AB41" s="71" t="s">
        <v>117</v>
      </c>
      <c r="AC41" s="284"/>
      <c r="AD41" s="218">
        <v>19</v>
      </c>
      <c r="AE41" s="130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63"/>
      <c r="AU41" s="63"/>
      <c r="AV41" s="63"/>
      <c r="AW41" s="63"/>
      <c r="AX41" s="63"/>
      <c r="AY41" s="63"/>
      <c r="AZ41" s="63"/>
    </row>
    <row r="42" spans="1:52" ht="16.5">
      <c r="A42" s="153"/>
      <c r="B42" s="154" t="s">
        <v>113</v>
      </c>
      <c r="C42" s="155">
        <v>5</v>
      </c>
      <c r="D42" s="155">
        <v>2</v>
      </c>
      <c r="E42" s="155">
        <v>1.8</v>
      </c>
      <c r="F42" s="155">
        <v>0</v>
      </c>
      <c r="G42" s="155">
        <v>0</v>
      </c>
      <c r="H42" s="156">
        <v>2.2999999999999998</v>
      </c>
      <c r="I42" s="155">
        <v>657.4</v>
      </c>
      <c r="J42" s="218" t="s">
        <v>248</v>
      </c>
      <c r="K42" s="197">
        <v>3</v>
      </c>
      <c r="L42" s="112" t="str">
        <f t="shared" si="70"/>
        <v>公斤</v>
      </c>
      <c r="M42" s="232" t="s">
        <v>127</v>
      </c>
      <c r="N42" s="232">
        <v>3</v>
      </c>
      <c r="O42" s="112" t="str">
        <f t="shared" si="15"/>
        <v>公斤</v>
      </c>
      <c r="P42" s="71" t="s">
        <v>133</v>
      </c>
      <c r="Q42" s="71">
        <v>6</v>
      </c>
      <c r="R42" s="112" t="str">
        <f t="shared" si="16"/>
        <v>公斤</v>
      </c>
      <c r="S42" s="71" t="s">
        <v>319</v>
      </c>
      <c r="T42" s="71">
        <v>6.5</v>
      </c>
      <c r="U42" s="112" t="str">
        <f t="shared" si="17"/>
        <v>公斤</v>
      </c>
      <c r="V42" s="121" t="s">
        <v>120</v>
      </c>
      <c r="W42" s="129">
        <v>0.05</v>
      </c>
      <c r="X42" s="112" t="str">
        <f t="shared" si="18"/>
        <v>公斤</v>
      </c>
      <c r="Y42" s="197" t="s">
        <v>167</v>
      </c>
      <c r="Z42" s="197">
        <v>0.5</v>
      </c>
      <c r="AA42" s="112" t="str">
        <f t="shared" si="19"/>
        <v>公斤</v>
      </c>
      <c r="AB42" s="71"/>
      <c r="AC42" s="284"/>
      <c r="AD42" s="218"/>
      <c r="AE42" s="130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63"/>
      <c r="AU42" s="63"/>
      <c r="AV42" s="63"/>
      <c r="AW42" s="63"/>
      <c r="AX42" s="63"/>
      <c r="AY42" s="63"/>
      <c r="AZ42" s="63"/>
    </row>
    <row r="43" spans="1:52" ht="16.5">
      <c r="A43" s="153"/>
      <c r="B43" s="154"/>
      <c r="C43" s="155"/>
      <c r="D43" s="155"/>
      <c r="E43" s="155"/>
      <c r="F43" s="155"/>
      <c r="G43" s="155"/>
      <c r="H43" s="155"/>
      <c r="I43" s="155"/>
      <c r="J43" s="218"/>
      <c r="K43" s="197"/>
      <c r="L43" s="112" t="str">
        <f t="shared" si="14"/>
        <v/>
      </c>
      <c r="M43" s="232" t="s">
        <v>270</v>
      </c>
      <c r="N43" s="232">
        <v>3</v>
      </c>
      <c r="O43" s="112" t="str">
        <f t="shared" si="15"/>
        <v>公斤</v>
      </c>
      <c r="P43" s="71" t="s">
        <v>128</v>
      </c>
      <c r="Q43" s="71">
        <v>0.05</v>
      </c>
      <c r="R43" s="112" t="str">
        <f t="shared" si="16"/>
        <v>公斤</v>
      </c>
      <c r="S43" s="71" t="s">
        <v>322</v>
      </c>
      <c r="T43" s="71">
        <v>0.01</v>
      </c>
      <c r="U43" s="112" t="str">
        <f t="shared" si="17"/>
        <v>公斤</v>
      </c>
      <c r="V43" s="121"/>
      <c r="W43" s="121"/>
      <c r="X43" s="112" t="str">
        <f t="shared" si="18"/>
        <v/>
      </c>
      <c r="Y43" s="197" t="s">
        <v>160</v>
      </c>
      <c r="Z43" s="197">
        <v>0.05</v>
      </c>
      <c r="AA43" s="112" t="str">
        <f t="shared" si="19"/>
        <v>公斤</v>
      </c>
      <c r="AB43" s="71"/>
      <c r="AC43" s="284"/>
      <c r="AD43" s="218"/>
      <c r="AE43" s="130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63"/>
      <c r="AU43" s="63"/>
      <c r="AV43" s="63"/>
      <c r="AW43" s="63"/>
      <c r="AX43" s="63"/>
      <c r="AY43" s="63"/>
      <c r="AZ43" s="63"/>
    </row>
    <row r="44" spans="1:52" ht="16.5">
      <c r="A44" s="153"/>
      <c r="B44" s="154"/>
      <c r="C44" s="155"/>
      <c r="D44" s="155"/>
      <c r="E44" s="155"/>
      <c r="F44" s="155"/>
      <c r="G44" s="155"/>
      <c r="H44" s="155"/>
      <c r="I44" s="155"/>
      <c r="J44" s="218"/>
      <c r="K44" s="197"/>
      <c r="L44" s="112" t="str">
        <f t="shared" si="14"/>
        <v/>
      </c>
      <c r="M44" s="232" t="s">
        <v>271</v>
      </c>
      <c r="N44" s="232">
        <v>0.1</v>
      </c>
      <c r="O44" s="112" t="str">
        <f t="shared" si="15"/>
        <v>公斤</v>
      </c>
      <c r="P44" s="71"/>
      <c r="Q44" s="71"/>
      <c r="R44" s="112" t="str">
        <f t="shared" si="16"/>
        <v/>
      </c>
      <c r="S44" s="71" t="s">
        <v>133</v>
      </c>
      <c r="T44" s="71">
        <v>0.5</v>
      </c>
      <c r="U44" s="112" t="str">
        <f t="shared" si="17"/>
        <v>公斤</v>
      </c>
      <c r="V44" s="121"/>
      <c r="W44" s="121"/>
      <c r="X44" s="112" t="str">
        <f t="shared" si="18"/>
        <v/>
      </c>
      <c r="Y44" s="197" t="s">
        <v>168</v>
      </c>
      <c r="Z44" s="197"/>
      <c r="AA44" s="112" t="str">
        <f t="shared" si="19"/>
        <v/>
      </c>
      <c r="AB44" s="71"/>
      <c r="AC44" s="284"/>
      <c r="AD44" s="218"/>
      <c r="AE44" s="130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63"/>
      <c r="AU44" s="63"/>
      <c r="AV44" s="63"/>
      <c r="AW44" s="63"/>
      <c r="AX44" s="63"/>
      <c r="AY44" s="63"/>
      <c r="AZ44" s="63"/>
    </row>
    <row r="45" spans="1:52" ht="16.5">
      <c r="A45" s="153"/>
      <c r="B45" s="154"/>
      <c r="C45" s="155"/>
      <c r="D45" s="155"/>
      <c r="E45" s="155"/>
      <c r="F45" s="155"/>
      <c r="G45" s="155"/>
      <c r="H45" s="155"/>
      <c r="I45" s="155"/>
      <c r="J45" s="218"/>
      <c r="K45" s="197"/>
      <c r="L45" s="112" t="str">
        <f t="shared" si="14"/>
        <v/>
      </c>
      <c r="M45" s="232" t="s">
        <v>133</v>
      </c>
      <c r="N45" s="232">
        <v>0.5</v>
      </c>
      <c r="O45" s="112" t="str">
        <f t="shared" si="15"/>
        <v>公斤</v>
      </c>
      <c r="P45" s="71"/>
      <c r="Q45" s="71"/>
      <c r="R45" s="112" t="str">
        <f t="shared" si="16"/>
        <v/>
      </c>
      <c r="S45" s="71" t="s">
        <v>128</v>
      </c>
      <c r="T45" s="71">
        <v>0.05</v>
      </c>
      <c r="U45" s="112" t="str">
        <f t="shared" si="17"/>
        <v>公斤</v>
      </c>
      <c r="V45" s="121"/>
      <c r="W45" s="121"/>
      <c r="X45" s="112" t="str">
        <f t="shared" si="18"/>
        <v/>
      </c>
      <c r="Y45" s="197"/>
      <c r="Z45" s="197"/>
      <c r="AA45" s="112" t="str">
        <f t="shared" si="19"/>
        <v/>
      </c>
      <c r="AB45" s="71"/>
      <c r="AC45" s="284"/>
      <c r="AD45" s="218"/>
      <c r="AE45" s="130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63"/>
      <c r="AU45" s="63"/>
      <c r="AV45" s="63"/>
      <c r="AW45" s="63"/>
      <c r="AX45" s="63"/>
      <c r="AY45" s="63"/>
      <c r="AZ45" s="63"/>
    </row>
    <row r="46" spans="1:52" ht="17.25" thickBot="1">
      <c r="A46" s="157"/>
      <c r="B46" s="158"/>
      <c r="C46" s="159"/>
      <c r="D46" s="159"/>
      <c r="E46" s="159"/>
      <c r="F46" s="159"/>
      <c r="G46" s="159"/>
      <c r="H46" s="159"/>
      <c r="I46" s="159"/>
      <c r="J46" s="220"/>
      <c r="K46" s="198"/>
      <c r="L46" s="112" t="str">
        <f t="shared" si="14"/>
        <v/>
      </c>
      <c r="M46" s="233" t="s">
        <v>128</v>
      </c>
      <c r="N46" s="233">
        <v>0.05</v>
      </c>
      <c r="O46" s="112" t="str">
        <f t="shared" si="15"/>
        <v>公斤</v>
      </c>
      <c r="P46" s="94"/>
      <c r="Q46" s="94"/>
      <c r="R46" s="112" t="str">
        <f t="shared" si="16"/>
        <v/>
      </c>
      <c r="S46" s="94"/>
      <c r="T46" s="94"/>
      <c r="U46" s="112" t="str">
        <f t="shared" si="17"/>
        <v/>
      </c>
      <c r="V46" s="121"/>
      <c r="W46" s="121"/>
      <c r="X46" s="112" t="str">
        <f t="shared" si="18"/>
        <v/>
      </c>
      <c r="Y46" s="198"/>
      <c r="Z46" s="198"/>
      <c r="AA46" s="112" t="str">
        <f t="shared" si="19"/>
        <v/>
      </c>
      <c r="AB46" s="94"/>
      <c r="AC46" s="285"/>
      <c r="AD46" s="218"/>
      <c r="AE46" s="131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63"/>
      <c r="AU46" s="63"/>
      <c r="AV46" s="63"/>
      <c r="AW46" s="63"/>
      <c r="AX46" s="63"/>
      <c r="AY46" s="63"/>
      <c r="AZ46" s="63"/>
    </row>
    <row r="47" spans="1:52" ht="16.5">
      <c r="A47" s="151" t="s">
        <v>55</v>
      </c>
      <c r="B47" s="152" t="s">
        <v>112</v>
      </c>
      <c r="C47" s="147">
        <v>4.4000000000000004</v>
      </c>
      <c r="D47" s="147">
        <v>2.2999999999999998</v>
      </c>
      <c r="E47" s="147">
        <v>2.1</v>
      </c>
      <c r="F47" s="147">
        <v>0</v>
      </c>
      <c r="G47" s="147">
        <v>0</v>
      </c>
      <c r="H47" s="147">
        <v>2.6</v>
      </c>
      <c r="I47" s="147">
        <v>657.6</v>
      </c>
      <c r="J47" s="224" t="s">
        <v>251</v>
      </c>
      <c r="K47" s="132"/>
      <c r="L47" s="109"/>
      <c r="M47" s="216" t="s">
        <v>272</v>
      </c>
      <c r="N47" s="132"/>
      <c r="O47" s="109"/>
      <c r="P47" s="246" t="s">
        <v>338</v>
      </c>
      <c r="Q47" s="243"/>
      <c r="R47" s="109"/>
      <c r="S47" s="246" t="s">
        <v>366</v>
      </c>
      <c r="T47" s="243"/>
      <c r="U47" s="109"/>
      <c r="V47" s="121" t="s">
        <v>121</v>
      </c>
      <c r="W47" s="121"/>
      <c r="X47" s="92"/>
      <c r="Y47" s="262" t="s">
        <v>390</v>
      </c>
      <c r="Z47" s="161"/>
      <c r="AA47" s="110"/>
      <c r="AB47" s="113" t="s">
        <v>117</v>
      </c>
      <c r="AC47" s="270"/>
      <c r="AD47" s="197"/>
      <c r="AE47" s="137" t="str">
        <f t="shared" ref="AE47" si="76">A47</f>
        <v>R3</v>
      </c>
      <c r="AF47" s="62" t="str">
        <f>J47</f>
        <v>刈包特餐</v>
      </c>
      <c r="AG47" s="62" t="str">
        <f>J48&amp;" "&amp;J49&amp;" "&amp;J50&amp;" "&amp;J51&amp;" "&amp;J52&amp;" "&amp;J53</f>
        <v xml:space="preserve">刈包     </v>
      </c>
      <c r="AH47" s="62" t="str">
        <f>M47</f>
        <v>香滷肉排</v>
      </c>
      <c r="AI47" s="62" t="str">
        <f>M48&amp;" "&amp;M49&amp;" "&amp;M50&amp;" "&amp;M51&amp;" "&amp;M52&amp;" "&amp;M53</f>
        <v xml:space="preserve">肉排 大蒜    </v>
      </c>
      <c r="AJ47" s="62" t="str">
        <f>P47</f>
        <v>刈包配料</v>
      </c>
      <c r="AK47" s="62" t="str">
        <f>P48&amp;" "&amp;P49&amp;" "&amp;P50&amp;" "&amp;P51&amp;" "&amp;P52&amp;" "&amp;P53</f>
        <v xml:space="preserve">豬後腿肉 洋蔥 胡蘿蔔   </v>
      </c>
      <c r="AL47" s="62" t="str">
        <f>S47</f>
        <v>塔香鮑菇</v>
      </c>
      <c r="AM47" s="62" t="str">
        <f>S48&amp;" "&amp;S49&amp;" "&amp;S50&amp;" "&amp;S51&amp;" "&amp;S52&amp;" "&amp;S53</f>
        <v xml:space="preserve">杏鮑菇 薑 九層塔 麵腸 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麵線糊</v>
      </c>
      <c r="AQ47" s="62" t="str">
        <f>Y48&amp;" "&amp;Y49&amp;" "&amp;Y50&amp;" "&amp;Y51&amp;" "&amp;Y52&amp;" "&amp;Y53</f>
        <v>麵線 豬後腿肉 脆筍絲 胡蘿蔔 乾木耳 柴魚片</v>
      </c>
      <c r="AR47" s="93" t="str">
        <f>AB47</f>
        <v>點心</v>
      </c>
      <c r="AS47" s="93">
        <f>AC47</f>
        <v>0</v>
      </c>
      <c r="AT47" s="111">
        <f t="shared" ref="AT47" si="77">C47</f>
        <v>4.4000000000000004</v>
      </c>
      <c r="AU47" s="111">
        <f t="shared" ref="AU47" si="78">H47</f>
        <v>2.6</v>
      </c>
      <c r="AV47" s="111">
        <f t="shared" ref="AV47" si="79">E47</f>
        <v>2.1</v>
      </c>
      <c r="AW47" s="111">
        <f t="shared" ref="AW47" si="80">D47</f>
        <v>2.2999999999999998</v>
      </c>
      <c r="AX47" s="111">
        <f t="shared" ref="AX47" si="81">F47</f>
        <v>0</v>
      </c>
      <c r="AY47" s="111">
        <f t="shared" ref="AY47" si="82">G47</f>
        <v>0</v>
      </c>
      <c r="AZ47" s="111">
        <f t="shared" ref="AZ47" si="83">I47</f>
        <v>657.6</v>
      </c>
    </row>
    <row r="48" spans="1:52" ht="16.5">
      <c r="A48" s="153"/>
      <c r="B48" s="154"/>
      <c r="C48" s="155"/>
      <c r="D48" s="155"/>
      <c r="E48" s="155"/>
      <c r="F48" s="155"/>
      <c r="G48" s="155"/>
      <c r="H48" s="155"/>
      <c r="I48" s="155"/>
      <c r="J48" s="132" t="s">
        <v>252</v>
      </c>
      <c r="K48" s="132">
        <v>6</v>
      </c>
      <c r="L48" s="112" t="str">
        <f t="shared" ref="L48:L49" si="84">IF(K48,"公斤","")</f>
        <v>公斤</v>
      </c>
      <c r="M48" s="132" t="s">
        <v>273</v>
      </c>
      <c r="N48" s="132">
        <v>6</v>
      </c>
      <c r="O48" s="112" t="str">
        <f t="shared" ref="O48" si="85">IF(N48,"公斤","")</f>
        <v>公斤</v>
      </c>
      <c r="P48" s="243" t="s">
        <v>127</v>
      </c>
      <c r="Q48" s="243">
        <v>1</v>
      </c>
      <c r="R48" s="112" t="str">
        <f t="shared" ref="R48" si="86">IF(Q48,"公斤","")</f>
        <v>公斤</v>
      </c>
      <c r="S48" s="243" t="s">
        <v>323</v>
      </c>
      <c r="T48" s="243">
        <v>6</v>
      </c>
      <c r="U48" s="112" t="str">
        <f t="shared" ref="U48" si="87">IF(T48,"公斤","")</f>
        <v>公斤</v>
      </c>
      <c r="V48" s="121" t="s">
        <v>121</v>
      </c>
      <c r="W48" s="121">
        <v>7</v>
      </c>
      <c r="X48" s="112" t="str">
        <f t="shared" ref="X48" si="88">IF(W48,"公斤","")</f>
        <v>公斤</v>
      </c>
      <c r="Y48" s="236" t="s">
        <v>391</v>
      </c>
      <c r="Z48" s="236">
        <v>6</v>
      </c>
      <c r="AA48" s="112" t="str">
        <f t="shared" ref="AA48" si="89">IF(Z48,"公斤","")</f>
        <v>公斤</v>
      </c>
      <c r="AB48" s="71" t="s">
        <v>117</v>
      </c>
      <c r="AC48" s="197"/>
      <c r="AD48" s="197"/>
      <c r="AE48" s="130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63"/>
      <c r="AU48" s="63"/>
      <c r="AV48" s="63"/>
      <c r="AW48" s="63"/>
      <c r="AX48" s="63"/>
      <c r="AY48" s="63"/>
      <c r="AZ48" s="63"/>
    </row>
    <row r="49" spans="1:52" ht="16.5">
      <c r="A49" s="153"/>
      <c r="B49" s="154" t="s">
        <v>113</v>
      </c>
      <c r="C49" s="155">
        <v>4.4000000000000004</v>
      </c>
      <c r="D49" s="155">
        <v>1.9</v>
      </c>
      <c r="E49" s="155">
        <v>1.5</v>
      </c>
      <c r="F49" s="155">
        <v>0</v>
      </c>
      <c r="G49" s="155">
        <v>0</v>
      </c>
      <c r="H49" s="156">
        <v>2.2999999999999998</v>
      </c>
      <c r="I49" s="155">
        <v>600</v>
      </c>
      <c r="J49" s="132"/>
      <c r="K49" s="132"/>
      <c r="L49" s="112" t="str">
        <f t="shared" si="84"/>
        <v/>
      </c>
      <c r="M49" s="132" t="s">
        <v>274</v>
      </c>
      <c r="N49" s="132">
        <v>0.05</v>
      </c>
      <c r="O49" s="112" t="str">
        <f t="shared" si="15"/>
        <v>公斤</v>
      </c>
      <c r="P49" s="243" t="s">
        <v>130</v>
      </c>
      <c r="Q49" s="243">
        <v>4.5</v>
      </c>
      <c r="R49" s="112" t="str">
        <f t="shared" si="16"/>
        <v>公斤</v>
      </c>
      <c r="S49" s="243" t="s">
        <v>144</v>
      </c>
      <c r="T49" s="243">
        <v>0.05</v>
      </c>
      <c r="U49" s="112" t="str">
        <f t="shared" si="17"/>
        <v>公斤</v>
      </c>
      <c r="V49" s="121" t="s">
        <v>120</v>
      </c>
      <c r="W49" s="129">
        <v>0.05</v>
      </c>
      <c r="X49" s="112" t="str">
        <f t="shared" si="18"/>
        <v>公斤</v>
      </c>
      <c r="Y49" s="236" t="s">
        <v>127</v>
      </c>
      <c r="Z49" s="162">
        <v>1</v>
      </c>
      <c r="AA49" s="112" t="str">
        <f t="shared" si="19"/>
        <v>公斤</v>
      </c>
      <c r="AB49" s="71"/>
      <c r="AC49" s="197"/>
      <c r="AD49" s="197"/>
      <c r="AE49" s="130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63"/>
      <c r="AU49" s="63"/>
      <c r="AV49" s="63"/>
      <c r="AW49" s="63"/>
      <c r="AX49" s="63"/>
      <c r="AY49" s="63"/>
      <c r="AZ49" s="63"/>
    </row>
    <row r="50" spans="1:52" ht="16.5">
      <c r="A50" s="153"/>
      <c r="B50" s="154"/>
      <c r="C50" s="155"/>
      <c r="D50" s="155"/>
      <c r="E50" s="155"/>
      <c r="F50" s="155"/>
      <c r="G50" s="155"/>
      <c r="H50" s="155"/>
      <c r="I50" s="155"/>
      <c r="J50" s="132"/>
      <c r="K50" s="132"/>
      <c r="L50" s="112" t="str">
        <f t="shared" si="14"/>
        <v/>
      </c>
      <c r="M50" s="132"/>
      <c r="N50" s="132"/>
      <c r="O50" s="112" t="str">
        <f t="shared" si="15"/>
        <v/>
      </c>
      <c r="P50" s="243" t="s">
        <v>133</v>
      </c>
      <c r="Q50" s="243">
        <v>0.5</v>
      </c>
      <c r="R50" s="112" t="str">
        <f t="shared" si="16"/>
        <v>公斤</v>
      </c>
      <c r="S50" s="243" t="s">
        <v>312</v>
      </c>
      <c r="T50" s="243">
        <v>0.2</v>
      </c>
      <c r="U50" s="112" t="str">
        <f t="shared" si="17"/>
        <v>公斤</v>
      </c>
      <c r="V50" s="121"/>
      <c r="W50" s="121"/>
      <c r="X50" s="112" t="str">
        <f t="shared" si="18"/>
        <v/>
      </c>
      <c r="Y50" s="236" t="s">
        <v>392</v>
      </c>
      <c r="Z50" s="162">
        <v>2</v>
      </c>
      <c r="AA50" s="112" t="str">
        <f t="shared" si="19"/>
        <v>公斤</v>
      </c>
      <c r="AB50" s="71"/>
      <c r="AC50" s="197"/>
      <c r="AD50" s="197"/>
      <c r="AE50" s="130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63"/>
      <c r="AU50" s="63"/>
      <c r="AV50" s="63"/>
      <c r="AW50" s="63"/>
      <c r="AX50" s="63"/>
      <c r="AY50" s="63"/>
      <c r="AZ50" s="63"/>
    </row>
    <row r="51" spans="1:52" ht="16.5">
      <c r="A51" s="153"/>
      <c r="B51" s="154"/>
      <c r="C51" s="155"/>
      <c r="D51" s="155"/>
      <c r="E51" s="155"/>
      <c r="F51" s="155"/>
      <c r="G51" s="155"/>
      <c r="H51" s="155"/>
      <c r="I51" s="155"/>
      <c r="J51" s="132"/>
      <c r="K51" s="132"/>
      <c r="L51" s="112" t="str">
        <f t="shared" si="14"/>
        <v/>
      </c>
      <c r="M51" s="132"/>
      <c r="N51" s="132"/>
      <c r="O51" s="112" t="str">
        <f t="shared" si="15"/>
        <v/>
      </c>
      <c r="P51" s="252"/>
      <c r="Q51" s="243"/>
      <c r="R51" s="112" t="str">
        <f t="shared" si="16"/>
        <v/>
      </c>
      <c r="S51" s="247" t="s">
        <v>148</v>
      </c>
      <c r="T51" s="247">
        <v>1</v>
      </c>
      <c r="U51" s="112" t="str">
        <f t="shared" si="17"/>
        <v>公斤</v>
      </c>
      <c r="V51" s="121"/>
      <c r="W51" s="121"/>
      <c r="X51" s="112" t="str">
        <f t="shared" si="18"/>
        <v/>
      </c>
      <c r="Y51" s="236" t="s">
        <v>133</v>
      </c>
      <c r="Z51" s="236">
        <v>0.5</v>
      </c>
      <c r="AA51" s="112" t="str">
        <f t="shared" si="19"/>
        <v>公斤</v>
      </c>
      <c r="AB51" s="71"/>
      <c r="AC51" s="197"/>
      <c r="AD51" s="197"/>
      <c r="AE51" s="130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63"/>
      <c r="AU51" s="63"/>
      <c r="AV51" s="63"/>
      <c r="AW51" s="63"/>
      <c r="AX51" s="63"/>
      <c r="AY51" s="63"/>
      <c r="AZ51" s="63"/>
    </row>
    <row r="52" spans="1:52" ht="16.5">
      <c r="A52" s="153"/>
      <c r="B52" s="154"/>
      <c r="C52" s="155"/>
      <c r="D52" s="155"/>
      <c r="E52" s="155"/>
      <c r="F52" s="155"/>
      <c r="G52" s="155"/>
      <c r="H52" s="155"/>
      <c r="I52" s="155"/>
      <c r="J52" s="132"/>
      <c r="K52" s="132"/>
      <c r="L52" s="112" t="str">
        <f t="shared" si="14"/>
        <v/>
      </c>
      <c r="M52" s="132"/>
      <c r="N52" s="132"/>
      <c r="O52" s="112" t="str">
        <f t="shared" si="15"/>
        <v/>
      </c>
      <c r="P52" s="243"/>
      <c r="Q52" s="243"/>
      <c r="R52" s="112" t="str">
        <f t="shared" si="16"/>
        <v/>
      </c>
      <c r="S52" s="254"/>
      <c r="T52" s="255"/>
      <c r="U52" s="112" t="str">
        <f t="shared" si="17"/>
        <v/>
      </c>
      <c r="V52" s="121"/>
      <c r="W52" s="121"/>
      <c r="X52" s="112" t="str">
        <f t="shared" si="18"/>
        <v/>
      </c>
      <c r="Y52" s="236" t="s">
        <v>139</v>
      </c>
      <c r="Z52" s="236">
        <v>0.01</v>
      </c>
      <c r="AA52" s="112" t="str">
        <f t="shared" si="19"/>
        <v>公斤</v>
      </c>
      <c r="AB52" s="71"/>
      <c r="AC52" s="197"/>
      <c r="AD52" s="197"/>
      <c r="AE52" s="130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63"/>
      <c r="AU52" s="63"/>
      <c r="AV52" s="63"/>
      <c r="AW52" s="63"/>
      <c r="AX52" s="63"/>
      <c r="AY52" s="63"/>
      <c r="AZ52" s="63"/>
    </row>
    <row r="53" spans="1:52" ht="17.25" thickBot="1">
      <c r="A53" s="157"/>
      <c r="B53" s="158"/>
      <c r="C53" s="159"/>
      <c r="D53" s="159"/>
      <c r="E53" s="159"/>
      <c r="F53" s="159"/>
      <c r="G53" s="159"/>
      <c r="H53" s="159"/>
      <c r="I53" s="159"/>
      <c r="J53" s="133"/>
      <c r="K53" s="133"/>
      <c r="L53" s="112" t="str">
        <f t="shared" si="14"/>
        <v/>
      </c>
      <c r="M53" s="133"/>
      <c r="N53" s="133"/>
      <c r="O53" s="112" t="str">
        <f t="shared" si="15"/>
        <v/>
      </c>
      <c r="P53" s="247"/>
      <c r="Q53" s="247"/>
      <c r="R53" s="112" t="str">
        <f t="shared" si="16"/>
        <v/>
      </c>
      <c r="S53" s="256"/>
      <c r="T53" s="247"/>
      <c r="U53" s="112" t="str">
        <f t="shared" si="17"/>
        <v/>
      </c>
      <c r="V53" s="121"/>
      <c r="W53" s="121"/>
      <c r="X53" s="112" t="str">
        <f t="shared" si="18"/>
        <v/>
      </c>
      <c r="Y53" s="263" t="s">
        <v>145</v>
      </c>
      <c r="Z53" s="263">
        <v>0.01</v>
      </c>
      <c r="AA53" s="112" t="str">
        <f t="shared" si="19"/>
        <v>公斤</v>
      </c>
      <c r="AB53" s="94"/>
      <c r="AC53" s="219"/>
      <c r="AD53" s="197"/>
      <c r="AE53" s="131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63"/>
      <c r="AU53" s="63"/>
      <c r="AV53" s="63"/>
      <c r="AW53" s="63"/>
      <c r="AX53" s="63"/>
      <c r="AY53" s="63"/>
      <c r="AZ53" s="63"/>
    </row>
    <row r="54" spans="1:52" ht="16.5">
      <c r="A54" s="151" t="s">
        <v>56</v>
      </c>
      <c r="B54" s="152" t="s">
        <v>112</v>
      </c>
      <c r="C54" s="147">
        <v>5.7</v>
      </c>
      <c r="D54" s="147">
        <v>2.6</v>
      </c>
      <c r="E54" s="147">
        <v>1.8</v>
      </c>
      <c r="F54" s="147">
        <v>0</v>
      </c>
      <c r="G54" s="147">
        <v>0</v>
      </c>
      <c r="H54" s="147">
        <v>3.4</v>
      </c>
      <c r="I54" s="147">
        <v>813.8</v>
      </c>
      <c r="J54" s="334" t="s">
        <v>247</v>
      </c>
      <c r="K54" s="335"/>
      <c r="L54" s="109"/>
      <c r="M54" s="334" t="s">
        <v>275</v>
      </c>
      <c r="N54" s="335"/>
      <c r="O54" s="109"/>
      <c r="P54" s="340" t="s">
        <v>320</v>
      </c>
      <c r="Q54" s="341"/>
      <c r="R54" s="109"/>
      <c r="S54" s="340" t="s">
        <v>367</v>
      </c>
      <c r="T54" s="341"/>
      <c r="U54" s="109"/>
      <c r="V54" s="121" t="s">
        <v>121</v>
      </c>
      <c r="W54" s="121"/>
      <c r="X54" s="92"/>
      <c r="Y54" s="334" t="s">
        <v>393</v>
      </c>
      <c r="Z54" s="335"/>
      <c r="AA54" s="110"/>
      <c r="AB54" s="113" t="s">
        <v>117</v>
      </c>
      <c r="AC54" s="286"/>
      <c r="AD54" s="218"/>
      <c r="AE54" s="137" t="str">
        <f t="shared" ref="AE54" si="90">A54</f>
        <v>R4</v>
      </c>
      <c r="AF54" s="62" t="str">
        <f>J54</f>
        <v>糙米飯</v>
      </c>
      <c r="AG54" s="62" t="str">
        <f>J55&amp;" "&amp;J56&amp;" "&amp;J57&amp;" "&amp;J58&amp;" "&amp;J59&amp;" "&amp;J60</f>
        <v xml:space="preserve">米 糙米    </v>
      </c>
      <c r="AH54" s="62" t="str">
        <f>M54</f>
        <v>泡菜燒肉</v>
      </c>
      <c r="AI54" s="62" t="str">
        <f>M55&amp;" "&amp;M56&amp;" "&amp;M57&amp;" "&amp;M60&amp;" "&amp;M58&amp;" "&amp;M59</f>
        <v xml:space="preserve">豬後腿肉 韓式泡菜 結球白菜  大蒜 </v>
      </c>
      <c r="AJ54" s="62" t="str">
        <f>P54</f>
        <v>時蔬蛋香</v>
      </c>
      <c r="AK54" s="62" t="str">
        <f>P55&amp;" "&amp;P56&amp;" "&amp;P57&amp;" "&amp;P58&amp;" "&amp;P59&amp;" "&amp;P60</f>
        <v xml:space="preserve">雞蛋 時蔬 大蒜   </v>
      </c>
      <c r="AL54" s="62" t="str">
        <f>S54</f>
        <v>蜜汁豆干</v>
      </c>
      <c r="AM54" s="62" t="str">
        <f>S55&amp;" "&amp;S56&amp;" "&amp;S57&amp;" "&amp;S58&amp;" "&amp;S59&amp;" "&amp;S60</f>
        <v xml:space="preserve">豆干 芝麻(熟)  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地瓜圓甜湯</v>
      </c>
      <c r="AQ54" s="62" t="str">
        <f>Y55&amp;" "&amp;Y56&amp;" "&amp;Y57&amp;" "&amp;Y58&amp;" "&amp;Y59&amp;" "&amp;Y60</f>
        <v xml:space="preserve">地瓜圓 紅砂糖    </v>
      </c>
      <c r="AR54" s="93" t="str">
        <f>AB54</f>
        <v>點心</v>
      </c>
      <c r="AS54" s="93">
        <f>AC54</f>
        <v>0</v>
      </c>
      <c r="AT54" s="111">
        <f t="shared" ref="AT54" si="91">C54</f>
        <v>5.7</v>
      </c>
      <c r="AU54" s="111">
        <f t="shared" ref="AU54" si="92">H54</f>
        <v>3.4</v>
      </c>
      <c r="AV54" s="111">
        <f t="shared" ref="AV54" si="93">E54</f>
        <v>1.8</v>
      </c>
      <c r="AW54" s="111">
        <f t="shared" ref="AW54" si="94">D54</f>
        <v>2.6</v>
      </c>
      <c r="AX54" s="111">
        <f t="shared" ref="AX54" si="95">F54</f>
        <v>0</v>
      </c>
      <c r="AY54" s="111">
        <f t="shared" ref="AY54" si="96">G54</f>
        <v>0</v>
      </c>
      <c r="AZ54" s="111">
        <f t="shared" ref="AZ54" si="97">I54</f>
        <v>813.8</v>
      </c>
    </row>
    <row r="55" spans="1:52" ht="16.5">
      <c r="A55" s="153"/>
      <c r="B55" s="154"/>
      <c r="C55" s="155"/>
      <c r="D55" s="155"/>
      <c r="E55" s="155"/>
      <c r="F55" s="155"/>
      <c r="G55" s="155"/>
      <c r="H55" s="155"/>
      <c r="I55" s="155"/>
      <c r="J55" s="218" t="s">
        <v>243</v>
      </c>
      <c r="K55" s="197">
        <v>7</v>
      </c>
      <c r="L55" s="112" t="str">
        <f t="shared" ref="L55:L56" si="98">IF(K55,"公斤","")</f>
        <v>公斤</v>
      </c>
      <c r="M55" s="197" t="s">
        <v>153</v>
      </c>
      <c r="N55" s="197">
        <v>6</v>
      </c>
      <c r="O55" s="112" t="str">
        <f t="shared" ref="O55" si="99">IF(N55,"公斤","")</f>
        <v>公斤</v>
      </c>
      <c r="P55" s="71" t="s">
        <v>138</v>
      </c>
      <c r="Q55" s="71">
        <v>2.5</v>
      </c>
      <c r="R55" s="112" t="str">
        <f t="shared" ref="R55" si="100">IF(Q55,"公斤","")</f>
        <v>公斤</v>
      </c>
      <c r="S55" s="71" t="s">
        <v>141</v>
      </c>
      <c r="T55" s="71">
        <v>5</v>
      </c>
      <c r="U55" s="112" t="str">
        <f t="shared" ref="U55" si="101">IF(T55,"公斤","")</f>
        <v>公斤</v>
      </c>
      <c r="V55" s="121" t="s">
        <v>121</v>
      </c>
      <c r="W55" s="121">
        <v>7</v>
      </c>
      <c r="X55" s="112" t="str">
        <f t="shared" ref="X55" si="102">IF(W55,"公斤","")</f>
        <v>公斤</v>
      </c>
      <c r="Y55" s="197" t="s">
        <v>394</v>
      </c>
      <c r="Z55" s="197">
        <v>2</v>
      </c>
      <c r="AA55" s="112" t="str">
        <f t="shared" ref="AA55" si="103">IF(Z55,"公斤","")</f>
        <v>公斤</v>
      </c>
      <c r="AB55" s="71" t="s">
        <v>117</v>
      </c>
      <c r="AC55" s="284"/>
      <c r="AD55" s="218"/>
      <c r="AE55" s="130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63"/>
      <c r="AU55" s="63"/>
      <c r="AV55" s="63"/>
      <c r="AW55" s="63"/>
      <c r="AX55" s="63"/>
      <c r="AY55" s="63"/>
      <c r="AZ55" s="63"/>
    </row>
    <row r="56" spans="1:52" ht="16.5">
      <c r="A56" s="153"/>
      <c r="B56" s="154" t="s">
        <v>113</v>
      </c>
      <c r="C56" s="155">
        <v>5.7</v>
      </c>
      <c r="D56" s="155">
        <v>2</v>
      </c>
      <c r="E56" s="155">
        <v>1.8</v>
      </c>
      <c r="F56" s="155">
        <v>0</v>
      </c>
      <c r="G56" s="155">
        <v>0</v>
      </c>
      <c r="H56" s="156">
        <v>2.2000000000000002</v>
      </c>
      <c r="I56" s="155">
        <v>692</v>
      </c>
      <c r="J56" s="218" t="s">
        <v>248</v>
      </c>
      <c r="K56" s="197">
        <v>3</v>
      </c>
      <c r="L56" s="112" t="str">
        <f t="shared" si="98"/>
        <v>公斤</v>
      </c>
      <c r="M56" s="197" t="s">
        <v>276</v>
      </c>
      <c r="N56" s="197">
        <v>1.5</v>
      </c>
      <c r="O56" s="112" t="str">
        <f t="shared" si="15"/>
        <v>公斤</v>
      </c>
      <c r="P56" s="71" t="s">
        <v>1</v>
      </c>
      <c r="Q56" s="71">
        <v>5</v>
      </c>
      <c r="R56" s="112" t="str">
        <f t="shared" si="16"/>
        <v>公斤</v>
      </c>
      <c r="S56" s="71" t="s">
        <v>126</v>
      </c>
      <c r="T56" s="71">
        <v>0.1</v>
      </c>
      <c r="U56" s="112" t="str">
        <f t="shared" si="17"/>
        <v>公斤</v>
      </c>
      <c r="V56" s="121" t="s">
        <v>120</v>
      </c>
      <c r="W56" s="129">
        <v>0.05</v>
      </c>
      <c r="X56" s="112" t="str">
        <f t="shared" si="18"/>
        <v>公斤</v>
      </c>
      <c r="Y56" s="197" t="s">
        <v>170</v>
      </c>
      <c r="Z56" s="197">
        <v>1</v>
      </c>
      <c r="AA56" s="112" t="str">
        <f t="shared" si="19"/>
        <v>公斤</v>
      </c>
      <c r="AB56" s="71"/>
      <c r="AC56" s="284"/>
      <c r="AD56" s="218"/>
      <c r="AE56" s="130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63"/>
      <c r="AU56" s="63"/>
      <c r="AV56" s="63"/>
      <c r="AW56" s="63"/>
      <c r="AX56" s="63"/>
      <c r="AY56" s="63"/>
      <c r="AZ56" s="63"/>
    </row>
    <row r="57" spans="1:52" ht="16.5">
      <c r="A57" s="153"/>
      <c r="B57" s="154"/>
      <c r="C57" s="155"/>
      <c r="D57" s="155"/>
      <c r="E57" s="155"/>
      <c r="F57" s="155"/>
      <c r="G57" s="155"/>
      <c r="H57" s="155"/>
      <c r="I57" s="155"/>
      <c r="J57" s="218"/>
      <c r="K57" s="197"/>
      <c r="L57" s="112" t="str">
        <f t="shared" si="14"/>
        <v/>
      </c>
      <c r="M57" s="197" t="s">
        <v>157</v>
      </c>
      <c r="N57" s="197">
        <v>4</v>
      </c>
      <c r="O57" s="112" t="str">
        <f t="shared" si="15"/>
        <v>公斤</v>
      </c>
      <c r="P57" s="71" t="s">
        <v>128</v>
      </c>
      <c r="Q57" s="71">
        <v>0.05</v>
      </c>
      <c r="R57" s="112" t="str">
        <f t="shared" si="16"/>
        <v>公斤</v>
      </c>
      <c r="S57" s="71"/>
      <c r="T57" s="71"/>
      <c r="U57" s="112" t="str">
        <f t="shared" si="17"/>
        <v/>
      </c>
      <c r="V57" s="121"/>
      <c r="W57" s="121"/>
      <c r="X57" s="112" t="str">
        <f t="shared" si="18"/>
        <v/>
      </c>
      <c r="Y57" s="197"/>
      <c r="Z57" s="197"/>
      <c r="AA57" s="112" t="str">
        <f t="shared" si="19"/>
        <v/>
      </c>
      <c r="AB57" s="71"/>
      <c r="AC57" s="284"/>
      <c r="AD57" s="218"/>
      <c r="AE57" s="130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63"/>
      <c r="AU57" s="63"/>
      <c r="AV57" s="63"/>
      <c r="AW57" s="63"/>
      <c r="AX57" s="63"/>
      <c r="AY57" s="63"/>
      <c r="AZ57" s="63"/>
    </row>
    <row r="58" spans="1:52" ht="16.5">
      <c r="A58" s="153"/>
      <c r="B58" s="154"/>
      <c r="C58" s="155"/>
      <c r="D58" s="155"/>
      <c r="E58" s="155"/>
      <c r="F58" s="155"/>
      <c r="G58" s="155"/>
      <c r="H58" s="155"/>
      <c r="I58" s="155"/>
      <c r="J58" s="218"/>
      <c r="K58" s="197"/>
      <c r="L58" s="112" t="str">
        <f t="shared" si="14"/>
        <v/>
      </c>
      <c r="M58" s="197" t="s">
        <v>120</v>
      </c>
      <c r="N58" s="197">
        <v>0.05</v>
      </c>
      <c r="O58" s="112" t="str">
        <f>IF(N58,"公斤","")</f>
        <v>公斤</v>
      </c>
      <c r="P58" s="71"/>
      <c r="Q58" s="71"/>
      <c r="R58" s="112" t="str">
        <f t="shared" si="16"/>
        <v/>
      </c>
      <c r="S58" s="71"/>
      <c r="T58" s="71"/>
      <c r="U58" s="112" t="str">
        <f t="shared" si="17"/>
        <v/>
      </c>
      <c r="V58" s="121"/>
      <c r="W58" s="121"/>
      <c r="X58" s="112" t="str">
        <f t="shared" si="18"/>
        <v/>
      </c>
      <c r="Y58" s="197"/>
      <c r="Z58" s="197"/>
      <c r="AA58" s="112" t="str">
        <f t="shared" si="19"/>
        <v/>
      </c>
      <c r="AB58" s="71"/>
      <c r="AC58" s="284"/>
      <c r="AD58" s="218"/>
      <c r="AE58" s="130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63"/>
      <c r="AU58" s="63"/>
      <c r="AV58" s="63"/>
      <c r="AW58" s="63"/>
      <c r="AX58" s="63"/>
      <c r="AY58" s="63"/>
      <c r="AZ58" s="63"/>
    </row>
    <row r="59" spans="1:52" ht="16.5">
      <c r="A59" s="153"/>
      <c r="B59" s="154"/>
      <c r="C59" s="155"/>
      <c r="D59" s="155"/>
      <c r="E59" s="155"/>
      <c r="F59" s="155"/>
      <c r="G59" s="155"/>
      <c r="H59" s="155"/>
      <c r="I59" s="155"/>
      <c r="J59" s="218"/>
      <c r="K59" s="197"/>
      <c r="L59" s="112" t="str">
        <f t="shared" si="14"/>
        <v/>
      </c>
      <c r="M59" s="197"/>
      <c r="N59" s="197"/>
      <c r="P59" s="71"/>
      <c r="Q59" s="71"/>
      <c r="R59" s="112" t="str">
        <f t="shared" si="16"/>
        <v/>
      </c>
      <c r="S59" s="71"/>
      <c r="T59" s="71"/>
      <c r="U59" s="112" t="str">
        <f t="shared" si="17"/>
        <v/>
      </c>
      <c r="V59" s="121"/>
      <c r="W59" s="121"/>
      <c r="X59" s="112" t="str">
        <f t="shared" si="18"/>
        <v/>
      </c>
      <c r="Y59" s="197"/>
      <c r="Z59" s="197"/>
      <c r="AA59" s="112" t="str">
        <f t="shared" si="19"/>
        <v/>
      </c>
      <c r="AB59" s="71"/>
      <c r="AC59" s="284"/>
      <c r="AD59" s="218"/>
      <c r="AE59" s="130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63"/>
      <c r="AU59" s="63"/>
      <c r="AV59" s="63"/>
      <c r="AW59" s="63"/>
      <c r="AX59" s="63"/>
      <c r="AY59" s="63"/>
      <c r="AZ59" s="63"/>
    </row>
    <row r="60" spans="1:52" ht="17.25" thickBot="1">
      <c r="A60" s="157"/>
      <c r="B60" s="158"/>
      <c r="C60" s="159"/>
      <c r="D60" s="159"/>
      <c r="E60" s="159"/>
      <c r="F60" s="159"/>
      <c r="G60" s="159"/>
      <c r="H60" s="159"/>
      <c r="I60" s="159"/>
      <c r="J60" s="220"/>
      <c r="K60" s="198"/>
      <c r="L60" s="112" t="str">
        <f t="shared" si="14"/>
        <v/>
      </c>
      <c r="M60" s="198"/>
      <c r="N60" s="198"/>
      <c r="O60" s="112" t="str">
        <f t="shared" si="15"/>
        <v/>
      </c>
      <c r="P60" s="94"/>
      <c r="Q60" s="94"/>
      <c r="R60" s="112" t="str">
        <f t="shared" si="16"/>
        <v/>
      </c>
      <c r="S60" s="94"/>
      <c r="T60" s="94"/>
      <c r="U60" s="112" t="str">
        <f t="shared" si="17"/>
        <v/>
      </c>
      <c r="V60" s="128"/>
      <c r="W60" s="128"/>
      <c r="X60" s="112" t="str">
        <f t="shared" si="18"/>
        <v/>
      </c>
      <c r="Y60" s="198"/>
      <c r="Z60" s="198"/>
      <c r="AA60" s="112" t="str">
        <f t="shared" si="19"/>
        <v/>
      </c>
      <c r="AB60" s="94"/>
      <c r="AC60" s="285"/>
      <c r="AD60" s="218"/>
      <c r="AE60" s="131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63"/>
      <c r="AU60" s="63"/>
      <c r="AV60" s="63"/>
      <c r="AW60" s="63"/>
      <c r="AX60" s="63"/>
      <c r="AY60" s="63"/>
      <c r="AZ60" s="63"/>
    </row>
    <row r="61" spans="1:52" ht="16.5">
      <c r="A61" s="151" t="s">
        <v>57</v>
      </c>
      <c r="B61" s="152" t="s">
        <v>112</v>
      </c>
      <c r="C61" s="147">
        <v>5.2</v>
      </c>
      <c r="D61" s="147">
        <v>2.4</v>
      </c>
      <c r="E61" s="147">
        <v>2.1</v>
      </c>
      <c r="F61" s="147">
        <v>0</v>
      </c>
      <c r="G61" s="147">
        <v>0</v>
      </c>
      <c r="H61" s="147">
        <v>2.7</v>
      </c>
      <c r="I61" s="147">
        <v>728.5</v>
      </c>
      <c r="J61" s="336" t="s">
        <v>253</v>
      </c>
      <c r="K61" s="337"/>
      <c r="L61" s="109"/>
      <c r="M61" s="343" t="s">
        <v>277</v>
      </c>
      <c r="N61" s="337"/>
      <c r="O61" s="109"/>
      <c r="P61" s="338" t="s">
        <v>339</v>
      </c>
      <c r="Q61" s="339"/>
      <c r="R61" s="109"/>
      <c r="S61" s="338" t="s">
        <v>368</v>
      </c>
      <c r="T61" s="339"/>
      <c r="U61" s="109"/>
      <c r="V61" s="118" t="s">
        <v>121</v>
      </c>
      <c r="W61" s="118"/>
      <c r="X61" s="92"/>
      <c r="Y61" s="336" t="s">
        <v>395</v>
      </c>
      <c r="Z61" s="337"/>
      <c r="AA61" s="110"/>
      <c r="AB61" s="113" t="s">
        <v>117</v>
      </c>
      <c r="AC61" s="270" t="s">
        <v>405</v>
      </c>
      <c r="AD61" s="197"/>
      <c r="AE61" s="137" t="str">
        <f t="shared" ref="AE61" si="104">A61</f>
        <v>R5</v>
      </c>
      <c r="AF61" s="62" t="str">
        <f>J61</f>
        <v>紫米飯</v>
      </c>
      <c r="AG61" s="62" t="str">
        <f>J62&amp;" "&amp;J63&amp;" "&amp;J64&amp;" "&amp;J65&amp;" "&amp;J66&amp;" "&amp;J67</f>
        <v xml:space="preserve">米 黑秈糯米    </v>
      </c>
      <c r="AH61" s="62" t="str">
        <f>M61</f>
        <v>炸雞塊</v>
      </c>
      <c r="AI61" s="62" t="str">
        <f>M62&amp;" "&amp;M63&amp;" "&amp;M64&amp;" "&amp;M65&amp;" "&amp;M66&amp;" "&amp;M67</f>
        <v xml:space="preserve">冷凍雞塊     </v>
      </c>
      <c r="AJ61" s="62" t="str">
        <f>P61</f>
        <v>培根甘藍</v>
      </c>
      <c r="AK61" s="62" t="str">
        <f>P62&amp;" "&amp;P63&amp;" "&amp;P64&amp;" "&amp;P65&amp;" "&amp;P66&amp;" "&amp;P67</f>
        <v xml:space="preserve">甘藍 培根 大蒜   </v>
      </c>
      <c r="AL61" s="62" t="str">
        <f>S61</f>
        <v>照燒油腐</v>
      </c>
      <c r="AM61" s="62" t="str">
        <f>S62&amp;" "&amp;S63&amp;" "&amp;S64&amp;" "&amp;S65&amp;" "&amp;S66&amp;" "&amp;S67</f>
        <v xml:space="preserve">四角油豆腐 白蘿蔔 醬油 紅砂糖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鮮菇海芽湯</v>
      </c>
      <c r="AQ61" s="62" t="str">
        <f>Y62&amp;" "&amp;Y63&amp;" "&amp;Y64&amp;" "&amp;Y65&amp;" "&amp;Y66&amp;" "&amp;Y67</f>
        <v xml:space="preserve">乾裙帶菜 金針菇 薑 柴魚片  </v>
      </c>
      <c r="AR61" s="93" t="str">
        <f>AB61</f>
        <v>點心</v>
      </c>
      <c r="AS61" s="93" t="str">
        <f>AC61</f>
        <v>有機豆奶</v>
      </c>
      <c r="AT61" s="111">
        <f t="shared" ref="AT61" si="105">C61</f>
        <v>5.2</v>
      </c>
      <c r="AU61" s="111">
        <f t="shared" ref="AU61" si="106">H61</f>
        <v>2.7</v>
      </c>
      <c r="AV61" s="111">
        <f t="shared" ref="AV61" si="107">E61</f>
        <v>2.1</v>
      </c>
      <c r="AW61" s="111">
        <f t="shared" ref="AW61" si="108">D61</f>
        <v>2.4</v>
      </c>
      <c r="AX61" s="111">
        <f t="shared" ref="AX61" si="109">F61</f>
        <v>0</v>
      </c>
      <c r="AY61" s="111">
        <f t="shared" ref="AY61" si="110">G61</f>
        <v>0</v>
      </c>
      <c r="AZ61" s="111">
        <f t="shared" ref="AZ61" si="111">I61</f>
        <v>728.5</v>
      </c>
    </row>
    <row r="62" spans="1:52" ht="16.5">
      <c r="A62" s="153"/>
      <c r="B62" s="154"/>
      <c r="C62" s="155"/>
      <c r="D62" s="155"/>
      <c r="E62" s="155"/>
      <c r="F62" s="155"/>
      <c r="G62" s="155"/>
      <c r="H62" s="155"/>
      <c r="I62" s="155"/>
      <c r="J62" s="218" t="s">
        <v>243</v>
      </c>
      <c r="K62" s="197">
        <v>10</v>
      </c>
      <c r="L62" s="112" t="str">
        <f t="shared" ref="L62:L63" si="112">IF(K62,"公斤","")</f>
        <v>公斤</v>
      </c>
      <c r="M62" s="197" t="s">
        <v>278</v>
      </c>
      <c r="N62" s="197">
        <v>6</v>
      </c>
      <c r="O62" s="112" t="str">
        <f t="shared" ref="O62" si="113">IF(N62,"公斤","")</f>
        <v>公斤</v>
      </c>
      <c r="P62" s="71" t="s">
        <v>302</v>
      </c>
      <c r="Q62" s="71">
        <v>7</v>
      </c>
      <c r="R62" s="112" t="str">
        <f t="shared" ref="R62" si="114">IF(Q62,"公斤","")</f>
        <v>公斤</v>
      </c>
      <c r="S62" s="71" t="s">
        <v>310</v>
      </c>
      <c r="T62" s="71">
        <v>3</v>
      </c>
      <c r="U62" s="112" t="str">
        <f t="shared" ref="U62" si="115">IF(T62,"公斤","")</f>
        <v>公斤</v>
      </c>
      <c r="V62" s="121" t="s">
        <v>121</v>
      </c>
      <c r="W62" s="121">
        <v>7</v>
      </c>
      <c r="X62" s="112" t="str">
        <f t="shared" ref="X62" si="116">IF(W62,"公斤","")</f>
        <v>公斤</v>
      </c>
      <c r="Y62" s="264" t="s">
        <v>166</v>
      </c>
      <c r="Z62" s="265">
        <v>0.2</v>
      </c>
      <c r="AA62" s="112" t="str">
        <f t="shared" ref="AA62" si="117">IF(Z62,"公斤","")</f>
        <v>公斤</v>
      </c>
      <c r="AB62" s="71" t="s">
        <v>117</v>
      </c>
      <c r="AC62" s="197" t="s">
        <v>405</v>
      </c>
      <c r="AD62" s="197"/>
      <c r="AE62" s="130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63"/>
      <c r="AU62" s="63"/>
      <c r="AV62" s="63"/>
      <c r="AW62" s="63"/>
      <c r="AX62" s="63"/>
      <c r="AY62" s="63"/>
      <c r="AZ62" s="63"/>
    </row>
    <row r="63" spans="1:52" ht="16.5">
      <c r="A63" s="153"/>
      <c r="B63" s="154" t="s">
        <v>113</v>
      </c>
      <c r="C63" s="155">
        <v>5.2</v>
      </c>
      <c r="D63" s="155">
        <v>1.9</v>
      </c>
      <c r="E63" s="155">
        <v>1.7</v>
      </c>
      <c r="F63" s="155">
        <v>0</v>
      </c>
      <c r="G63" s="155">
        <v>0</v>
      </c>
      <c r="H63" s="156">
        <v>2.2000000000000002</v>
      </c>
      <c r="I63" s="155">
        <v>656.3</v>
      </c>
      <c r="J63" s="218" t="s">
        <v>254</v>
      </c>
      <c r="K63" s="197">
        <v>0.4</v>
      </c>
      <c r="L63" s="112" t="str">
        <f t="shared" si="112"/>
        <v>公斤</v>
      </c>
      <c r="M63" s="197"/>
      <c r="N63" s="197"/>
      <c r="O63" s="112" t="str">
        <f t="shared" si="15"/>
        <v/>
      </c>
      <c r="P63" s="71" t="s">
        <v>308</v>
      </c>
      <c r="Q63" s="71">
        <v>0.6</v>
      </c>
      <c r="R63" s="112" t="str">
        <f t="shared" si="16"/>
        <v>公斤</v>
      </c>
      <c r="S63" s="71" t="s">
        <v>311</v>
      </c>
      <c r="T63" s="71">
        <v>4</v>
      </c>
      <c r="U63" s="112" t="str">
        <f t="shared" si="17"/>
        <v>公斤</v>
      </c>
      <c r="V63" s="121" t="s">
        <v>120</v>
      </c>
      <c r="W63" s="129">
        <v>0.05</v>
      </c>
      <c r="X63" s="112" t="str">
        <f t="shared" si="18"/>
        <v>公斤</v>
      </c>
      <c r="Y63" s="197" t="s">
        <v>174</v>
      </c>
      <c r="Z63" s="197">
        <v>1.5</v>
      </c>
      <c r="AA63" s="112" t="str">
        <f t="shared" si="19"/>
        <v>公斤</v>
      </c>
      <c r="AB63" s="71"/>
      <c r="AC63" s="284"/>
      <c r="AD63" s="197"/>
      <c r="AE63" s="130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63"/>
      <c r="AU63" s="63"/>
      <c r="AV63" s="63"/>
      <c r="AW63" s="63"/>
      <c r="AX63" s="63"/>
      <c r="AY63" s="63"/>
      <c r="AZ63" s="63"/>
    </row>
    <row r="64" spans="1:52" ht="16.5">
      <c r="A64" s="153"/>
      <c r="B64" s="154"/>
      <c r="C64" s="155"/>
      <c r="D64" s="155"/>
      <c r="E64" s="155"/>
      <c r="F64" s="155"/>
      <c r="G64" s="155"/>
      <c r="H64" s="155"/>
      <c r="I64" s="155"/>
      <c r="J64" s="218"/>
      <c r="K64" s="197"/>
      <c r="L64" s="112" t="str">
        <f t="shared" si="14"/>
        <v/>
      </c>
      <c r="M64" s="197"/>
      <c r="N64" s="197"/>
      <c r="O64" s="112" t="str">
        <f t="shared" si="15"/>
        <v/>
      </c>
      <c r="P64" s="71" t="s">
        <v>128</v>
      </c>
      <c r="Q64" s="71">
        <v>0.05</v>
      </c>
      <c r="R64" s="112" t="str">
        <f t="shared" si="16"/>
        <v>公斤</v>
      </c>
      <c r="S64" s="71" t="s">
        <v>135</v>
      </c>
      <c r="T64" s="71"/>
      <c r="U64" s="112" t="str">
        <f t="shared" si="17"/>
        <v/>
      </c>
      <c r="V64" s="121"/>
      <c r="W64" s="121"/>
      <c r="X64" s="112" t="str">
        <f t="shared" si="18"/>
        <v/>
      </c>
      <c r="Y64" s="197" t="s">
        <v>160</v>
      </c>
      <c r="Z64" s="197">
        <v>0.05</v>
      </c>
      <c r="AA64" s="112" t="str">
        <f t="shared" si="19"/>
        <v>公斤</v>
      </c>
      <c r="AB64" s="71"/>
      <c r="AC64" s="284"/>
      <c r="AD64" s="197"/>
      <c r="AE64" s="130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63"/>
      <c r="AU64" s="63"/>
      <c r="AV64" s="63"/>
      <c r="AW64" s="63"/>
      <c r="AX64" s="63"/>
      <c r="AY64" s="63"/>
      <c r="AZ64" s="63"/>
    </row>
    <row r="65" spans="1:52" ht="16.5">
      <c r="A65" s="153"/>
      <c r="B65" s="154"/>
      <c r="C65" s="155"/>
      <c r="D65" s="155"/>
      <c r="E65" s="155"/>
      <c r="F65" s="155"/>
      <c r="G65" s="155"/>
      <c r="H65" s="155"/>
      <c r="I65" s="155"/>
      <c r="J65" s="218"/>
      <c r="K65" s="197"/>
      <c r="L65" s="112" t="str">
        <f t="shared" si="14"/>
        <v/>
      </c>
      <c r="M65" s="197"/>
      <c r="N65" s="197"/>
      <c r="O65" s="112" t="str">
        <f t="shared" si="15"/>
        <v/>
      </c>
      <c r="P65" s="71"/>
      <c r="Q65" s="71"/>
      <c r="R65" s="112" t="str">
        <f t="shared" si="16"/>
        <v/>
      </c>
      <c r="S65" s="71" t="s">
        <v>136</v>
      </c>
      <c r="T65" s="71"/>
      <c r="U65" s="112" t="str">
        <f t="shared" si="17"/>
        <v/>
      </c>
      <c r="V65" s="121"/>
      <c r="W65" s="121"/>
      <c r="X65" s="112" t="str">
        <f t="shared" si="18"/>
        <v/>
      </c>
      <c r="Y65" s="197" t="s">
        <v>168</v>
      </c>
      <c r="Z65" s="197">
        <v>0.01</v>
      </c>
      <c r="AA65" s="112" t="str">
        <f t="shared" si="19"/>
        <v>公斤</v>
      </c>
      <c r="AB65" s="71"/>
      <c r="AC65" s="284"/>
      <c r="AD65" s="197"/>
      <c r="AE65" s="130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63"/>
      <c r="AU65" s="63"/>
      <c r="AV65" s="63"/>
      <c r="AW65" s="63"/>
      <c r="AX65" s="63"/>
      <c r="AY65" s="63"/>
      <c r="AZ65" s="63"/>
    </row>
    <row r="66" spans="1:52" ht="16.5">
      <c r="A66" s="153"/>
      <c r="B66" s="154"/>
      <c r="C66" s="155"/>
      <c r="D66" s="155"/>
      <c r="E66" s="155"/>
      <c r="F66" s="155"/>
      <c r="G66" s="155"/>
      <c r="H66" s="155"/>
      <c r="I66" s="155"/>
      <c r="J66" s="218"/>
      <c r="K66" s="197"/>
      <c r="L66" s="112" t="str">
        <f t="shared" si="14"/>
        <v/>
      </c>
      <c r="M66" s="197"/>
      <c r="N66" s="197"/>
      <c r="O66" s="112" t="str">
        <f t="shared" si="15"/>
        <v/>
      </c>
      <c r="P66" s="71"/>
      <c r="Q66" s="71"/>
      <c r="R66" s="112" t="str">
        <f t="shared" si="16"/>
        <v/>
      </c>
      <c r="S66" s="71"/>
      <c r="T66" s="71"/>
      <c r="U66" s="112" t="str">
        <f t="shared" si="17"/>
        <v/>
      </c>
      <c r="V66" s="121"/>
      <c r="W66" s="121"/>
      <c r="X66" s="112" t="str">
        <f t="shared" si="18"/>
        <v/>
      </c>
      <c r="Y66" s="197"/>
      <c r="Z66" s="197"/>
      <c r="AA66" s="112" t="str">
        <f t="shared" si="19"/>
        <v/>
      </c>
      <c r="AB66" s="71"/>
      <c r="AC66" s="284"/>
      <c r="AD66" s="197"/>
      <c r="AE66" s="130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63"/>
      <c r="AU66" s="63"/>
      <c r="AV66" s="63"/>
      <c r="AW66" s="63"/>
      <c r="AX66" s="63"/>
      <c r="AY66" s="63"/>
      <c r="AZ66" s="63"/>
    </row>
    <row r="67" spans="1:52" ht="17.25" thickBot="1">
      <c r="A67" s="157"/>
      <c r="B67" s="158"/>
      <c r="C67" s="159"/>
      <c r="D67" s="159"/>
      <c r="E67" s="159"/>
      <c r="F67" s="159"/>
      <c r="G67" s="159"/>
      <c r="H67" s="159"/>
      <c r="I67" s="159"/>
      <c r="J67" s="220"/>
      <c r="K67" s="198"/>
      <c r="L67" s="112" t="str">
        <f t="shared" si="14"/>
        <v/>
      </c>
      <c r="M67" s="198"/>
      <c r="N67" s="198"/>
      <c r="O67" s="112" t="str">
        <f t="shared" si="15"/>
        <v/>
      </c>
      <c r="P67" s="94"/>
      <c r="Q67" s="94"/>
      <c r="R67" s="112" t="str">
        <f t="shared" si="16"/>
        <v/>
      </c>
      <c r="S67" s="94"/>
      <c r="T67" s="94"/>
      <c r="U67" s="112" t="str">
        <f t="shared" si="17"/>
        <v/>
      </c>
      <c r="V67" s="128"/>
      <c r="W67" s="128"/>
      <c r="X67" s="112" t="str">
        <f t="shared" si="18"/>
        <v/>
      </c>
      <c r="Y67" s="198"/>
      <c r="Z67" s="198"/>
      <c r="AA67" s="112" t="str">
        <f t="shared" si="19"/>
        <v/>
      </c>
      <c r="AB67" s="94"/>
      <c r="AC67" s="285"/>
      <c r="AD67" s="197"/>
      <c r="AE67" s="131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63"/>
      <c r="AU67" s="63"/>
      <c r="AV67" s="63"/>
      <c r="AW67" s="63"/>
      <c r="AX67" s="63"/>
      <c r="AY67" s="63"/>
      <c r="AZ67" s="63"/>
    </row>
    <row r="68" spans="1:52" ht="16.5">
      <c r="A68" s="151" t="s">
        <v>58</v>
      </c>
      <c r="B68" s="152" t="s">
        <v>112</v>
      </c>
      <c r="C68" s="147">
        <v>5</v>
      </c>
      <c r="D68" s="147">
        <v>3</v>
      </c>
      <c r="E68" s="147">
        <v>2.2999999999999998</v>
      </c>
      <c r="F68" s="147">
        <v>0</v>
      </c>
      <c r="G68" s="147">
        <v>0</v>
      </c>
      <c r="H68" s="147">
        <v>3</v>
      </c>
      <c r="I68" s="147">
        <v>764.6</v>
      </c>
      <c r="J68" s="199" t="s">
        <v>242</v>
      </c>
      <c r="K68" s="225"/>
      <c r="L68" s="109"/>
      <c r="M68" s="234" t="s">
        <v>279</v>
      </c>
      <c r="N68" s="194"/>
      <c r="O68" s="109"/>
      <c r="P68" s="248" t="s">
        <v>340</v>
      </c>
      <c r="Q68" s="202"/>
      <c r="R68" s="109"/>
      <c r="S68" s="113" t="s">
        <v>369</v>
      </c>
      <c r="T68" s="208"/>
      <c r="U68" s="109"/>
      <c r="V68" s="123" t="s">
        <v>121</v>
      </c>
      <c r="W68" s="123"/>
      <c r="X68" s="92"/>
      <c r="Y68" s="199" t="s">
        <v>396</v>
      </c>
      <c r="Z68" s="266"/>
      <c r="AA68" s="110"/>
      <c r="AB68" s="113" t="s">
        <v>117</v>
      </c>
      <c r="AC68" s="270"/>
      <c r="AD68" s="218"/>
      <c r="AE68" s="137" t="str">
        <f t="shared" ref="AE68" si="118">A68</f>
        <v>S1</v>
      </c>
      <c r="AF68" s="62" t="str">
        <f>J68</f>
        <v>白米飯</v>
      </c>
      <c r="AG68" s="62" t="str">
        <f>J69&amp;" "&amp;J70&amp;" "&amp;J71&amp;" "&amp;J72&amp;" "&amp;J73&amp;" "&amp;J74</f>
        <v xml:space="preserve">米     </v>
      </c>
      <c r="AH68" s="62" t="str">
        <f>M68</f>
        <v>鳳梨燒雞</v>
      </c>
      <c r="AI68" s="62" t="str">
        <f>M69&amp;" "&amp;M70&amp;" "&amp;M71&amp;" "&amp;M72&amp;" "&amp;M73&amp;" "&amp;M74</f>
        <v>肉雞 鳳梨 洋蔥 紅蘿蔔 青豆仁 蕃茄醬</v>
      </c>
      <c r="AJ68" s="62" t="str">
        <f>P68</f>
        <v>堅果花椰</v>
      </c>
      <c r="AK68" s="62" t="str">
        <f>P69&amp;" "&amp;P70&amp;" "&amp;P71&amp;" "&amp;P72&amp;" "&amp;P73&amp;" "&amp;P74</f>
        <v xml:space="preserve">冷凍花椰菜 原味腰果 胡蘿蔔 大蒜 肉絲 </v>
      </c>
      <c r="AL68" s="62" t="str">
        <f>S68</f>
        <v>日式黑輪</v>
      </c>
      <c r="AM68" s="62" t="str">
        <f>S69&amp;" "&amp;S70&amp;" "&amp;S71&amp;" "&amp;S72&amp;" "&amp;S73&amp;" "&amp;S74</f>
        <v xml:space="preserve">黑輪條 白蘿蔔 胡蘿蔔 大蒜 柴魚片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冬瓜大骨湯</v>
      </c>
      <c r="AQ68" s="62" t="str">
        <f>Y69&amp;" "&amp;Y70&amp;" "&amp;Y71&amp;" "&amp;Y72&amp;" "&amp;Y73&amp;" "&amp;Y74</f>
        <v xml:space="preserve">冬瓜 大骨 薑   </v>
      </c>
      <c r="AR68" s="93" t="str">
        <f>AB68</f>
        <v>點心</v>
      </c>
      <c r="AS68" s="93">
        <f>AC68</f>
        <v>0</v>
      </c>
      <c r="AT68" s="111">
        <f t="shared" ref="AT68" si="119">C68</f>
        <v>5</v>
      </c>
      <c r="AU68" s="111">
        <f t="shared" ref="AU68" si="120">H68</f>
        <v>3</v>
      </c>
      <c r="AV68" s="111">
        <f t="shared" ref="AV68" si="121">E68</f>
        <v>2.2999999999999998</v>
      </c>
      <c r="AW68" s="111">
        <f t="shared" ref="AW68" si="122">D68</f>
        <v>3</v>
      </c>
      <c r="AX68" s="111">
        <f t="shared" ref="AX68" si="123">F68</f>
        <v>0</v>
      </c>
      <c r="AY68" s="111">
        <f t="shared" ref="AY68" si="124">G68</f>
        <v>0</v>
      </c>
      <c r="AZ68" s="111">
        <f t="shared" ref="AZ68" si="125">I68</f>
        <v>764.6</v>
      </c>
    </row>
    <row r="69" spans="1:52" ht="16.5">
      <c r="A69" s="153"/>
      <c r="B69" s="154"/>
      <c r="C69" s="155"/>
      <c r="D69" s="155"/>
      <c r="E69" s="155"/>
      <c r="F69" s="155"/>
      <c r="G69" s="155"/>
      <c r="H69" s="155"/>
      <c r="I69" s="155"/>
      <c r="J69" s="218" t="s">
        <v>243</v>
      </c>
      <c r="K69" s="197">
        <v>10</v>
      </c>
      <c r="L69" s="112" t="str">
        <f t="shared" ref="L69:L70" si="126">IF(K69,"公斤","")</f>
        <v>公斤</v>
      </c>
      <c r="M69" s="235" t="s">
        <v>132</v>
      </c>
      <c r="N69" s="236">
        <v>9</v>
      </c>
      <c r="O69" s="112" t="str">
        <f t="shared" ref="O69" si="127">IF(N69,"公斤","")</f>
        <v>公斤</v>
      </c>
      <c r="P69" s="249" t="s">
        <v>313</v>
      </c>
      <c r="Q69" s="92">
        <v>6.5</v>
      </c>
      <c r="R69" s="112" t="str">
        <f t="shared" ref="R69" si="128">IF(Q69,"公斤","")</f>
        <v>公斤</v>
      </c>
      <c r="S69" s="71" t="s">
        <v>370</v>
      </c>
      <c r="T69" s="71">
        <v>3</v>
      </c>
      <c r="U69" s="112" t="str">
        <f t="shared" ref="U69" si="129">IF(T69,"公斤","")</f>
        <v>公斤</v>
      </c>
      <c r="V69" s="121" t="s">
        <v>121</v>
      </c>
      <c r="W69" s="121">
        <v>7</v>
      </c>
      <c r="X69" s="112" t="str">
        <f t="shared" ref="X69" si="130">IF(W69,"公斤","")</f>
        <v>公斤</v>
      </c>
      <c r="Y69" s="197" t="s">
        <v>397</v>
      </c>
      <c r="Z69" s="197">
        <v>3.5</v>
      </c>
      <c r="AA69" s="112" t="str">
        <f t="shared" ref="AA69" si="131">IF(Z69,"公斤","")</f>
        <v>公斤</v>
      </c>
      <c r="AB69" s="71" t="s">
        <v>117</v>
      </c>
      <c r="AC69" s="197"/>
      <c r="AD69" s="218"/>
      <c r="AE69" s="130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63"/>
      <c r="AU69" s="63"/>
      <c r="AV69" s="63"/>
      <c r="AW69" s="63"/>
      <c r="AX69" s="63"/>
      <c r="AY69" s="63"/>
      <c r="AZ69" s="63"/>
    </row>
    <row r="70" spans="1:52" ht="16.5">
      <c r="A70" s="153"/>
      <c r="B70" s="154" t="s">
        <v>113</v>
      </c>
      <c r="C70" s="155">
        <v>5</v>
      </c>
      <c r="D70" s="155">
        <v>2.5</v>
      </c>
      <c r="E70" s="155">
        <v>2</v>
      </c>
      <c r="F70" s="155">
        <v>0</v>
      </c>
      <c r="G70" s="155">
        <v>0</v>
      </c>
      <c r="H70" s="156">
        <v>2.4</v>
      </c>
      <c r="I70" s="155">
        <v>689.5</v>
      </c>
      <c r="J70" s="218"/>
      <c r="K70" s="197"/>
      <c r="L70" s="112" t="str">
        <f t="shared" si="126"/>
        <v/>
      </c>
      <c r="M70" s="235" t="s">
        <v>280</v>
      </c>
      <c r="N70" s="236">
        <v>1.5</v>
      </c>
      <c r="O70" s="112" t="str">
        <f t="shared" si="15"/>
        <v>公斤</v>
      </c>
      <c r="P70" s="249" t="s">
        <v>202</v>
      </c>
      <c r="Q70" s="92">
        <v>0.3</v>
      </c>
      <c r="R70" s="112" t="str">
        <f t="shared" si="16"/>
        <v>公斤</v>
      </c>
      <c r="S70" s="71" t="s">
        <v>311</v>
      </c>
      <c r="T70" s="71">
        <v>3</v>
      </c>
      <c r="U70" s="112" t="str">
        <f t="shared" si="17"/>
        <v>公斤</v>
      </c>
      <c r="V70" s="121" t="s">
        <v>120</v>
      </c>
      <c r="W70" s="129">
        <v>0.05</v>
      </c>
      <c r="X70" s="112" t="str">
        <f t="shared" si="18"/>
        <v>公斤</v>
      </c>
      <c r="Y70" s="267" t="s">
        <v>169</v>
      </c>
      <c r="Z70" s="267">
        <v>1</v>
      </c>
      <c r="AA70" s="112" t="str">
        <f t="shared" si="19"/>
        <v>公斤</v>
      </c>
      <c r="AB70" s="71"/>
      <c r="AC70" s="197"/>
      <c r="AD70" s="218"/>
      <c r="AE70" s="130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63"/>
      <c r="AU70" s="63"/>
      <c r="AV70" s="63"/>
      <c r="AW70" s="63"/>
      <c r="AX70" s="63"/>
      <c r="AY70" s="63"/>
      <c r="AZ70" s="63"/>
    </row>
    <row r="71" spans="1:52" ht="16.5">
      <c r="A71" s="153"/>
      <c r="B71" s="154"/>
      <c r="C71" s="155"/>
      <c r="D71" s="155"/>
      <c r="E71" s="155"/>
      <c r="F71" s="155"/>
      <c r="G71" s="155"/>
      <c r="H71" s="155"/>
      <c r="I71" s="155"/>
      <c r="J71" s="218"/>
      <c r="K71" s="197"/>
      <c r="L71" s="112" t="str">
        <f t="shared" si="14"/>
        <v/>
      </c>
      <c r="M71" s="235" t="s">
        <v>130</v>
      </c>
      <c r="N71" s="236">
        <v>1.5</v>
      </c>
      <c r="O71" s="112" t="str">
        <f t="shared" si="15"/>
        <v>公斤</v>
      </c>
      <c r="P71" s="249" t="s">
        <v>133</v>
      </c>
      <c r="Q71" s="92">
        <v>0.5</v>
      </c>
      <c r="R71" s="112" t="str">
        <f t="shared" si="16"/>
        <v>公斤</v>
      </c>
      <c r="S71" s="71" t="s">
        <v>133</v>
      </c>
      <c r="T71" s="71">
        <v>0.5</v>
      </c>
      <c r="U71" s="112" t="str">
        <f t="shared" si="17"/>
        <v>公斤</v>
      </c>
      <c r="V71" s="121"/>
      <c r="W71" s="121"/>
      <c r="X71" s="112" t="str">
        <f t="shared" si="18"/>
        <v/>
      </c>
      <c r="Y71" s="197" t="s">
        <v>160</v>
      </c>
      <c r="Z71" s="197">
        <v>0.05</v>
      </c>
      <c r="AA71" s="112" t="str">
        <f t="shared" si="19"/>
        <v>公斤</v>
      </c>
      <c r="AB71" s="71"/>
      <c r="AC71" s="197"/>
      <c r="AD71" s="218"/>
      <c r="AE71" s="130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63"/>
      <c r="AU71" s="63"/>
      <c r="AV71" s="63"/>
      <c r="AW71" s="63"/>
      <c r="AX71" s="63"/>
      <c r="AY71" s="63"/>
      <c r="AZ71" s="63"/>
    </row>
    <row r="72" spans="1:52" ht="16.5">
      <c r="A72" s="153"/>
      <c r="B72" s="154"/>
      <c r="C72" s="155"/>
      <c r="D72" s="155"/>
      <c r="E72" s="155"/>
      <c r="F72" s="155"/>
      <c r="G72" s="155"/>
      <c r="H72" s="155"/>
      <c r="I72" s="155"/>
      <c r="J72" s="218"/>
      <c r="K72" s="197"/>
      <c r="L72" s="112" t="str">
        <f t="shared" si="14"/>
        <v/>
      </c>
      <c r="M72" s="162" t="s">
        <v>134</v>
      </c>
      <c r="N72" s="162">
        <v>0.5</v>
      </c>
      <c r="O72" s="112" t="str">
        <f t="shared" si="15"/>
        <v>公斤</v>
      </c>
      <c r="P72" s="249" t="s">
        <v>128</v>
      </c>
      <c r="Q72" s="92">
        <v>0.05</v>
      </c>
      <c r="R72" s="112" t="str">
        <f t="shared" si="16"/>
        <v>公斤</v>
      </c>
      <c r="S72" s="71" t="s">
        <v>128</v>
      </c>
      <c r="T72" s="71">
        <v>0.05</v>
      </c>
      <c r="U72" s="112" t="str">
        <f t="shared" si="17"/>
        <v>公斤</v>
      </c>
      <c r="V72" s="121"/>
      <c r="W72" s="121"/>
      <c r="X72" s="112" t="str">
        <f t="shared" si="18"/>
        <v/>
      </c>
      <c r="Y72" s="197"/>
      <c r="Z72" s="197"/>
      <c r="AA72" s="112" t="str">
        <f t="shared" si="19"/>
        <v/>
      </c>
      <c r="AB72" s="71"/>
      <c r="AC72" s="197"/>
      <c r="AD72" s="218"/>
      <c r="AE72" s="130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63"/>
      <c r="AU72" s="63"/>
      <c r="AV72" s="63"/>
      <c r="AW72" s="63"/>
      <c r="AX72" s="63"/>
      <c r="AY72" s="63"/>
      <c r="AZ72" s="63"/>
    </row>
    <row r="73" spans="1:52" ht="16.5">
      <c r="A73" s="153"/>
      <c r="B73" s="154"/>
      <c r="C73" s="155"/>
      <c r="D73" s="155"/>
      <c r="E73" s="155"/>
      <c r="F73" s="155"/>
      <c r="G73" s="155"/>
      <c r="H73" s="155"/>
      <c r="I73" s="155"/>
      <c r="J73" s="218"/>
      <c r="K73" s="197"/>
      <c r="L73" s="112" t="str">
        <f t="shared" si="14"/>
        <v/>
      </c>
      <c r="M73" s="235" t="s">
        <v>281</v>
      </c>
      <c r="N73" s="236">
        <v>0.05</v>
      </c>
      <c r="O73" s="112" t="str">
        <f t="shared" si="15"/>
        <v>公斤</v>
      </c>
      <c r="P73" s="71" t="s">
        <v>341</v>
      </c>
      <c r="Q73" s="71">
        <v>1</v>
      </c>
      <c r="R73" s="112" t="str">
        <f t="shared" si="16"/>
        <v>公斤</v>
      </c>
      <c r="S73" s="71" t="s">
        <v>145</v>
      </c>
      <c r="T73" s="71"/>
      <c r="U73" s="112" t="str">
        <f t="shared" si="17"/>
        <v/>
      </c>
      <c r="V73" s="121"/>
      <c r="W73" s="121"/>
      <c r="X73" s="112" t="str">
        <f t="shared" si="18"/>
        <v/>
      </c>
      <c r="Y73" s="197"/>
      <c r="Z73" s="197"/>
      <c r="AA73" s="112" t="str">
        <f t="shared" si="19"/>
        <v/>
      </c>
      <c r="AB73" s="71"/>
      <c r="AC73" s="197"/>
      <c r="AD73" s="218"/>
      <c r="AE73" s="130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63"/>
      <c r="AU73" s="63"/>
      <c r="AV73" s="63"/>
      <c r="AW73" s="63"/>
      <c r="AX73" s="63"/>
      <c r="AY73" s="63"/>
      <c r="AZ73" s="63"/>
    </row>
    <row r="74" spans="1:52" ht="17.25" thickBot="1">
      <c r="A74" s="157"/>
      <c r="B74" s="158"/>
      <c r="C74" s="159"/>
      <c r="D74" s="159"/>
      <c r="E74" s="159"/>
      <c r="F74" s="159"/>
      <c r="G74" s="159"/>
      <c r="H74" s="159"/>
      <c r="I74" s="159"/>
      <c r="J74" s="220"/>
      <c r="K74" s="198"/>
      <c r="L74" s="112" t="str">
        <f t="shared" si="14"/>
        <v/>
      </c>
      <c r="M74" s="164" t="s">
        <v>282</v>
      </c>
      <c r="N74" s="164"/>
      <c r="O74" s="112" t="str">
        <f t="shared" si="15"/>
        <v/>
      </c>
      <c r="P74" s="205"/>
      <c r="Q74" s="205"/>
      <c r="R74" s="112" t="str">
        <f t="shared" si="16"/>
        <v/>
      </c>
      <c r="S74" s="94"/>
      <c r="T74" s="94"/>
      <c r="U74" s="112" t="str">
        <f t="shared" si="17"/>
        <v/>
      </c>
      <c r="V74" s="127"/>
      <c r="W74" s="127"/>
      <c r="X74" s="112" t="str">
        <f t="shared" si="18"/>
        <v/>
      </c>
      <c r="Y74" s="198"/>
      <c r="Z74" s="198"/>
      <c r="AA74" s="112" t="str">
        <f t="shared" si="19"/>
        <v/>
      </c>
      <c r="AB74" s="94"/>
      <c r="AC74" s="197"/>
      <c r="AD74" s="218"/>
      <c r="AE74" s="131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63"/>
      <c r="AU74" s="63"/>
      <c r="AV74" s="63"/>
      <c r="AW74" s="63"/>
      <c r="AX74" s="63"/>
      <c r="AY74" s="63"/>
      <c r="AZ74" s="63"/>
    </row>
    <row r="75" spans="1:52" ht="16.5">
      <c r="A75" s="151" t="s">
        <v>59</v>
      </c>
      <c r="B75" s="152" t="s">
        <v>112</v>
      </c>
      <c r="C75" s="147">
        <v>5.4</v>
      </c>
      <c r="D75" s="147">
        <v>2.2999999999999998</v>
      </c>
      <c r="E75" s="147">
        <v>2</v>
      </c>
      <c r="F75" s="147">
        <v>0</v>
      </c>
      <c r="G75" s="147">
        <v>0</v>
      </c>
      <c r="H75" s="147">
        <v>2.6</v>
      </c>
      <c r="I75" s="147">
        <v>723.3</v>
      </c>
      <c r="J75" s="199" t="s">
        <v>242</v>
      </c>
      <c r="K75" s="225"/>
      <c r="L75" s="109"/>
      <c r="M75" s="160" t="s">
        <v>283</v>
      </c>
      <c r="N75" s="194"/>
      <c r="O75" s="109"/>
      <c r="P75" s="242" t="s">
        <v>305</v>
      </c>
      <c r="Q75" s="251"/>
      <c r="R75" s="109"/>
      <c r="S75" s="113" t="s">
        <v>324</v>
      </c>
      <c r="T75" s="208"/>
      <c r="U75" s="109"/>
      <c r="V75" s="118" t="s">
        <v>121</v>
      </c>
      <c r="W75" s="118"/>
      <c r="X75" s="92"/>
      <c r="Y75" s="268" t="s">
        <v>398</v>
      </c>
      <c r="Z75" s="266"/>
      <c r="AA75" s="110"/>
      <c r="AB75" s="113" t="s">
        <v>117</v>
      </c>
      <c r="AC75" s="197"/>
      <c r="AD75" s="197"/>
      <c r="AE75" s="137" t="str">
        <f t="shared" ref="AE75" si="132">A75</f>
        <v>S2</v>
      </c>
      <c r="AF75" s="62" t="str">
        <f>J75</f>
        <v>白米飯</v>
      </c>
      <c r="AG75" s="62" t="str">
        <f>J76&amp;" "&amp;J77&amp;" "&amp;J78&amp;" "&amp;J79&amp;" "&amp;J80&amp;" "&amp;J81</f>
        <v xml:space="preserve">米     </v>
      </c>
      <c r="AH75" s="62" t="str">
        <f>M75</f>
        <v>洋芋燒肉</v>
      </c>
      <c r="AI75" s="62" t="str">
        <f>M76&amp;" "&amp;M77&amp;" "&amp;M78&amp;" "&amp;M79&amp;" "&amp;M80&amp;" "&amp;M81</f>
        <v xml:space="preserve">馬鈴薯 豬後腿肉 紅蘿蔔 大蒜  </v>
      </c>
      <c r="AJ75" s="62" t="str">
        <f>P75</f>
        <v>培根豆芽</v>
      </c>
      <c r="AK75" s="62" t="str">
        <f>P76&amp;" "&amp;P77&amp;" "&amp;P78&amp;" "&amp;P79&amp;" "&amp;P80&amp;" "&amp;P81</f>
        <v xml:space="preserve">綠豆芽 培根 韮菜 大蒜  </v>
      </c>
      <c r="AL75" s="62" t="str">
        <f>S75</f>
        <v>螞蟻上樹</v>
      </c>
      <c r="AM75" s="62" t="str">
        <f>S76&amp;" "&amp;S77&amp;" "&amp;S78&amp;" "&amp;S79&amp;" "&amp;S80&amp;" "&amp;S81</f>
        <v xml:space="preserve">豬絞肉 冬粉 時蔬 乾木耳 大蒜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蕃茄豆腐湯</v>
      </c>
      <c r="AQ75" s="62" t="str">
        <f>Y76&amp;" "&amp;Y77&amp;" "&amp;Y78&amp;" "&amp;Y79&amp;" "&amp;Y80&amp;" "&amp;Y81</f>
        <v xml:space="preserve">凍豆腐 大番茄 薑   </v>
      </c>
      <c r="AR75" s="93" t="str">
        <f>AB75</f>
        <v>點心</v>
      </c>
      <c r="AS75" s="93">
        <f>AC75</f>
        <v>0</v>
      </c>
      <c r="AT75" s="111">
        <f t="shared" ref="AT75" si="133">C75</f>
        <v>5.4</v>
      </c>
      <c r="AU75" s="111">
        <f t="shared" ref="AU75" si="134">H75</f>
        <v>2.6</v>
      </c>
      <c r="AV75" s="111">
        <f t="shared" ref="AV75" si="135">E75</f>
        <v>2</v>
      </c>
      <c r="AW75" s="111">
        <f t="shared" ref="AW75" si="136">D75</f>
        <v>2.2999999999999998</v>
      </c>
      <c r="AX75" s="111">
        <f t="shared" ref="AX75" si="137">F75</f>
        <v>0</v>
      </c>
      <c r="AY75" s="111">
        <f t="shared" ref="AY75" si="138">G75</f>
        <v>0</v>
      </c>
      <c r="AZ75" s="111">
        <f t="shared" ref="AZ75" si="139">I75</f>
        <v>723.3</v>
      </c>
    </row>
    <row r="76" spans="1:52" ht="16.5">
      <c r="A76" s="153"/>
      <c r="B76" s="154"/>
      <c r="C76" s="155"/>
      <c r="D76" s="155"/>
      <c r="E76" s="155"/>
      <c r="F76" s="155"/>
      <c r="G76" s="155"/>
      <c r="H76" s="155"/>
      <c r="I76" s="155"/>
      <c r="J76" s="218" t="s">
        <v>243</v>
      </c>
      <c r="K76" s="197">
        <v>10</v>
      </c>
      <c r="L76" s="112" t="str">
        <f t="shared" ref="L76:L137" si="140">IF(K76,"公斤","")</f>
        <v>公斤</v>
      </c>
      <c r="M76" s="162" t="s">
        <v>284</v>
      </c>
      <c r="N76" s="162">
        <v>3</v>
      </c>
      <c r="O76" s="112" t="str">
        <f t="shared" ref="O76:O137" si="141">IF(N76,"公斤","")</f>
        <v>公斤</v>
      </c>
      <c r="P76" s="71" t="s">
        <v>306</v>
      </c>
      <c r="Q76" s="71">
        <v>6</v>
      </c>
      <c r="R76" s="112" t="str">
        <f t="shared" ref="R76:R137" si="142">IF(Q76,"公斤","")</f>
        <v>公斤</v>
      </c>
      <c r="S76" s="71" t="s">
        <v>129</v>
      </c>
      <c r="T76" s="71">
        <v>1.1000000000000001</v>
      </c>
      <c r="U76" s="112" t="str">
        <f t="shared" ref="U76:U137" si="143">IF(T76,"公斤","")</f>
        <v>公斤</v>
      </c>
      <c r="V76" s="121" t="s">
        <v>121</v>
      </c>
      <c r="W76" s="121">
        <v>7</v>
      </c>
      <c r="X76" s="112" t="str">
        <f t="shared" ref="X76:X137" si="144">IF(W76,"公斤","")</f>
        <v>公斤</v>
      </c>
      <c r="Y76" s="269" t="s">
        <v>327</v>
      </c>
      <c r="Z76" s="267">
        <v>2</v>
      </c>
      <c r="AA76" s="112" t="str">
        <f t="shared" ref="AA76:AA137" si="145">IF(Z76,"公斤","")</f>
        <v>公斤</v>
      </c>
      <c r="AB76" s="71" t="s">
        <v>117</v>
      </c>
      <c r="AC76" s="197"/>
      <c r="AD76" s="197">
        <v>19</v>
      </c>
      <c r="AE76" s="130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63"/>
      <c r="AU76" s="63"/>
      <c r="AV76" s="63"/>
      <c r="AW76" s="63"/>
      <c r="AX76" s="63"/>
      <c r="AY76" s="63"/>
      <c r="AZ76" s="63"/>
    </row>
    <row r="77" spans="1:52" ht="16.5">
      <c r="A77" s="153"/>
      <c r="B77" s="154" t="s">
        <v>113</v>
      </c>
      <c r="C77" s="155">
        <v>5.3</v>
      </c>
      <c r="D77" s="155">
        <v>2</v>
      </c>
      <c r="E77" s="155">
        <v>1.7</v>
      </c>
      <c r="F77" s="155">
        <v>0</v>
      </c>
      <c r="G77" s="155">
        <v>0</v>
      </c>
      <c r="H77" s="156">
        <v>2.4</v>
      </c>
      <c r="I77" s="155">
        <v>682.5</v>
      </c>
      <c r="J77" s="218"/>
      <c r="K77" s="197"/>
      <c r="L77" s="112" t="str">
        <f t="shared" si="140"/>
        <v/>
      </c>
      <c r="M77" s="162" t="s">
        <v>127</v>
      </c>
      <c r="N77" s="162">
        <v>6.5</v>
      </c>
      <c r="O77" s="112" t="str">
        <f t="shared" si="141"/>
        <v>公斤</v>
      </c>
      <c r="P77" s="71" t="s">
        <v>308</v>
      </c>
      <c r="Q77" s="71">
        <v>1</v>
      </c>
      <c r="R77" s="112" t="str">
        <f t="shared" si="142"/>
        <v>公斤</v>
      </c>
      <c r="S77" s="71" t="s">
        <v>304</v>
      </c>
      <c r="T77" s="71">
        <v>1</v>
      </c>
      <c r="U77" s="112" t="str">
        <f t="shared" si="143"/>
        <v>公斤</v>
      </c>
      <c r="V77" s="121" t="s">
        <v>120</v>
      </c>
      <c r="W77" s="129">
        <v>0.05</v>
      </c>
      <c r="X77" s="112" t="str">
        <f t="shared" si="144"/>
        <v>公斤</v>
      </c>
      <c r="Y77" s="269" t="s">
        <v>262</v>
      </c>
      <c r="Z77" s="267">
        <v>2</v>
      </c>
      <c r="AA77" s="112" t="str">
        <f t="shared" si="145"/>
        <v>公斤</v>
      </c>
      <c r="AB77" s="71"/>
      <c r="AC77" s="197"/>
      <c r="AD77" s="197"/>
      <c r="AE77" s="130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63"/>
      <c r="AU77" s="63"/>
      <c r="AV77" s="63"/>
      <c r="AW77" s="63"/>
      <c r="AX77" s="63"/>
      <c r="AY77" s="63"/>
      <c r="AZ77" s="63"/>
    </row>
    <row r="78" spans="1:52" ht="16.5">
      <c r="A78" s="153"/>
      <c r="B78" s="154"/>
      <c r="C78" s="155"/>
      <c r="D78" s="155"/>
      <c r="E78" s="155"/>
      <c r="F78" s="155"/>
      <c r="G78" s="155"/>
      <c r="H78" s="155"/>
      <c r="I78" s="155"/>
      <c r="J78" s="218"/>
      <c r="K78" s="197"/>
      <c r="L78" s="112" t="str">
        <f t="shared" si="140"/>
        <v/>
      </c>
      <c r="M78" s="162" t="s">
        <v>134</v>
      </c>
      <c r="N78" s="162">
        <v>1</v>
      </c>
      <c r="O78" s="112" t="str">
        <f t="shared" si="141"/>
        <v>公斤</v>
      </c>
      <c r="P78" s="71" t="s">
        <v>307</v>
      </c>
      <c r="Q78" s="71">
        <v>0.5</v>
      </c>
      <c r="R78" s="112" t="str">
        <f t="shared" si="142"/>
        <v>公斤</v>
      </c>
      <c r="S78" s="71" t="s">
        <v>1</v>
      </c>
      <c r="T78" s="71">
        <v>3</v>
      </c>
      <c r="U78" s="112" t="str">
        <f t="shared" si="143"/>
        <v>公斤</v>
      </c>
      <c r="V78" s="121"/>
      <c r="W78" s="121"/>
      <c r="X78" s="112" t="str">
        <f t="shared" si="144"/>
        <v/>
      </c>
      <c r="Y78" s="267" t="s">
        <v>160</v>
      </c>
      <c r="Z78" s="267">
        <v>0.05</v>
      </c>
      <c r="AA78" s="112" t="str">
        <f t="shared" si="145"/>
        <v>公斤</v>
      </c>
      <c r="AB78" s="71"/>
      <c r="AC78" s="197"/>
      <c r="AD78" s="197"/>
      <c r="AE78" s="130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63"/>
      <c r="AU78" s="63"/>
      <c r="AV78" s="63"/>
      <c r="AW78" s="63"/>
      <c r="AX78" s="63"/>
      <c r="AY78" s="63"/>
      <c r="AZ78" s="63"/>
    </row>
    <row r="79" spans="1:52" ht="16.5">
      <c r="A79" s="153"/>
      <c r="B79" s="154"/>
      <c r="C79" s="155"/>
      <c r="D79" s="155"/>
      <c r="E79" s="155"/>
      <c r="F79" s="155"/>
      <c r="G79" s="155"/>
      <c r="H79" s="155"/>
      <c r="I79" s="155"/>
      <c r="J79" s="218"/>
      <c r="K79" s="197"/>
      <c r="L79" s="112" t="str">
        <f t="shared" si="140"/>
        <v/>
      </c>
      <c r="M79" s="237" t="s">
        <v>128</v>
      </c>
      <c r="N79" s="236">
        <v>0.05</v>
      </c>
      <c r="O79" s="112" t="str">
        <f t="shared" si="141"/>
        <v>公斤</v>
      </c>
      <c r="P79" s="71" t="s">
        <v>128</v>
      </c>
      <c r="Q79" s="71">
        <v>0.05</v>
      </c>
      <c r="R79" s="112" t="str">
        <f t="shared" si="142"/>
        <v>公斤</v>
      </c>
      <c r="S79" s="71" t="s">
        <v>139</v>
      </c>
      <c r="T79" s="71">
        <v>0.01</v>
      </c>
      <c r="U79" s="112" t="str">
        <f t="shared" si="143"/>
        <v>公斤</v>
      </c>
      <c r="V79" s="121"/>
      <c r="W79" s="121"/>
      <c r="X79" s="112" t="str">
        <f t="shared" si="144"/>
        <v/>
      </c>
      <c r="Y79" s="267"/>
      <c r="Z79" s="267"/>
      <c r="AA79" s="112" t="str">
        <f t="shared" si="145"/>
        <v/>
      </c>
      <c r="AB79" s="71"/>
      <c r="AC79" s="197"/>
      <c r="AD79" s="197"/>
      <c r="AE79" s="130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63"/>
      <c r="AU79" s="63"/>
      <c r="AV79" s="63"/>
      <c r="AW79" s="63"/>
      <c r="AX79" s="63"/>
      <c r="AY79" s="63"/>
      <c r="AZ79" s="63"/>
    </row>
    <row r="80" spans="1:52" ht="16.5">
      <c r="A80" s="153"/>
      <c r="B80" s="154"/>
      <c r="C80" s="155"/>
      <c r="D80" s="155"/>
      <c r="E80" s="155"/>
      <c r="F80" s="155"/>
      <c r="G80" s="155"/>
      <c r="H80" s="155"/>
      <c r="I80" s="155"/>
      <c r="J80" s="218"/>
      <c r="K80" s="197"/>
      <c r="L80" s="112" t="str">
        <f t="shared" si="140"/>
        <v/>
      </c>
      <c r="M80" s="162"/>
      <c r="N80" s="162"/>
      <c r="O80" s="112" t="str">
        <f t="shared" si="141"/>
        <v/>
      </c>
      <c r="P80" s="71"/>
      <c r="Q80" s="71"/>
      <c r="R80" s="112" t="str">
        <f t="shared" si="142"/>
        <v/>
      </c>
      <c r="S80" s="71" t="s">
        <v>128</v>
      </c>
      <c r="T80" s="71">
        <v>0.05</v>
      </c>
      <c r="U80" s="112" t="str">
        <f t="shared" si="143"/>
        <v>公斤</v>
      </c>
      <c r="V80" s="121"/>
      <c r="W80" s="121"/>
      <c r="X80" s="112" t="str">
        <f t="shared" si="144"/>
        <v/>
      </c>
      <c r="Y80" s="197"/>
      <c r="Z80" s="197"/>
      <c r="AA80" s="112" t="str">
        <f t="shared" si="145"/>
        <v/>
      </c>
      <c r="AB80" s="71"/>
      <c r="AC80" s="197"/>
      <c r="AD80" s="197"/>
      <c r="AE80" s="130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63"/>
      <c r="AU80" s="63"/>
      <c r="AV80" s="63"/>
      <c r="AW80" s="63"/>
      <c r="AX80" s="63"/>
      <c r="AY80" s="63"/>
      <c r="AZ80" s="63"/>
    </row>
    <row r="81" spans="1:52" ht="17.25" thickBot="1">
      <c r="A81" s="157"/>
      <c r="B81" s="158"/>
      <c r="C81" s="159"/>
      <c r="D81" s="159"/>
      <c r="E81" s="159"/>
      <c r="F81" s="159"/>
      <c r="G81" s="159"/>
      <c r="H81" s="159"/>
      <c r="I81" s="159"/>
      <c r="J81" s="223"/>
      <c r="K81" s="219"/>
      <c r="L81" s="112" t="str">
        <f t="shared" si="140"/>
        <v/>
      </c>
      <c r="M81" s="164"/>
      <c r="N81" s="164"/>
      <c r="O81" s="112" t="str">
        <f t="shared" si="141"/>
        <v/>
      </c>
      <c r="P81" s="205"/>
      <c r="Q81" s="205"/>
      <c r="R81" s="112" t="str">
        <f t="shared" si="142"/>
        <v/>
      </c>
      <c r="S81" s="205"/>
      <c r="T81" s="205"/>
      <c r="U81" s="112" t="str">
        <f t="shared" si="143"/>
        <v/>
      </c>
      <c r="V81" s="121"/>
      <c r="W81" s="121"/>
      <c r="X81" s="112" t="str">
        <f t="shared" si="144"/>
        <v/>
      </c>
      <c r="Y81" s="219"/>
      <c r="Z81" s="219"/>
      <c r="AA81" s="112" t="str">
        <f t="shared" si="145"/>
        <v/>
      </c>
      <c r="AB81" s="94"/>
      <c r="AC81" s="219"/>
      <c r="AD81" s="197"/>
      <c r="AE81" s="131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63"/>
      <c r="AU81" s="63"/>
      <c r="AV81" s="63"/>
      <c r="AW81" s="63"/>
      <c r="AX81" s="63"/>
      <c r="AY81" s="63"/>
      <c r="AZ81" s="63"/>
    </row>
    <row r="82" spans="1:52" ht="16.5">
      <c r="A82" s="151" t="s">
        <v>60</v>
      </c>
      <c r="B82" s="290" t="s">
        <v>406</v>
      </c>
      <c r="C82" s="291">
        <v>5.5</v>
      </c>
      <c r="D82" s="291">
        <v>2.7</v>
      </c>
      <c r="E82" s="291">
        <v>1.8</v>
      </c>
      <c r="F82" s="291">
        <v>0</v>
      </c>
      <c r="G82" s="291">
        <v>0</v>
      </c>
      <c r="H82" s="291">
        <v>3.6</v>
      </c>
      <c r="I82" s="292">
        <v>817.4</v>
      </c>
      <c r="J82" s="199" t="s">
        <v>255</v>
      </c>
      <c r="K82" s="225"/>
      <c r="L82" s="109"/>
      <c r="M82" s="160" t="s">
        <v>285</v>
      </c>
      <c r="N82" s="194"/>
      <c r="O82" s="109"/>
      <c r="P82" s="248" t="s">
        <v>342</v>
      </c>
      <c r="Q82" s="202"/>
      <c r="R82" s="109"/>
      <c r="S82" s="248" t="s">
        <v>371</v>
      </c>
      <c r="T82" s="208"/>
      <c r="U82" s="109"/>
      <c r="V82" s="121" t="s">
        <v>121</v>
      </c>
      <c r="W82" s="121"/>
      <c r="X82" s="92"/>
      <c r="Y82" s="199" t="s">
        <v>212</v>
      </c>
      <c r="Z82" s="266"/>
      <c r="AA82" s="110"/>
      <c r="AB82" s="113" t="s">
        <v>117</v>
      </c>
      <c r="AC82" s="286"/>
      <c r="AD82" s="218"/>
      <c r="AE82" s="137" t="str">
        <f t="shared" ref="AE82" si="146">A82</f>
        <v>S3</v>
      </c>
      <c r="AF82" s="62" t="str">
        <f>J82</f>
        <v>油飯特餐</v>
      </c>
      <c r="AG82" s="62" t="str">
        <f>J83&amp;" "&amp;J84&amp;" "&amp;J85&amp;" "&amp;J86&amp;" "&amp;J87&amp;" "&amp;J88</f>
        <v xml:space="preserve">米 糯米    </v>
      </c>
      <c r="AH82" s="62" t="str">
        <f>M82</f>
        <v>紅燒雞翅</v>
      </c>
      <c r="AI82" s="62" t="str">
        <f>M83&amp;" "&amp;M84&amp;" "&amp;M85&amp;" "&amp;M86&amp;" "&amp;M87&amp;" "&amp;M88</f>
        <v xml:space="preserve">三節翅 滷包    </v>
      </c>
      <c r="AJ82" s="62" t="str">
        <f>P82</f>
        <v>油飯拌料</v>
      </c>
      <c r="AK82" s="62" t="str">
        <f>P83&amp;" "&amp;P84&amp;" "&amp;P85&amp;" "&amp;P86&amp;" "&amp;P87&amp;" "&amp;P88</f>
        <v xml:space="preserve">豆干丁 脆筍 乾香菇 油蔥酥 大蒜 </v>
      </c>
      <c r="AL82" s="62" t="str">
        <f>S82</f>
        <v>乾煸季豆</v>
      </c>
      <c r="AM82" s="62" t="str">
        <f>S83&amp;" "&amp;S84&amp;" "&amp;S85&amp;" "&amp;S86&amp;" "&amp;S87&amp;" "&amp;S88</f>
        <v xml:space="preserve">冷凍菜豆(莢) 豬後腿肉 胡蘿蔔 大蒜  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肉羹湯</v>
      </c>
      <c r="AQ82" s="62" t="str">
        <f>Y83&amp;" "&amp;Y84&amp;" "&amp;Y85&amp;" "&amp;Y86&amp;" "&amp;Y87&amp;" "&amp;Y88</f>
        <v xml:space="preserve">雞蛋 乾木耳 時蔬 肉羹  </v>
      </c>
      <c r="AR82" s="93" t="str">
        <f>AB82</f>
        <v>點心</v>
      </c>
      <c r="AS82" s="93">
        <f>AC82</f>
        <v>0</v>
      </c>
      <c r="AT82" s="111">
        <f t="shared" ref="AT82" si="147">C82</f>
        <v>5.5</v>
      </c>
      <c r="AU82" s="111">
        <f t="shared" ref="AU82" si="148">H82</f>
        <v>3.6</v>
      </c>
      <c r="AV82" s="111">
        <f t="shared" ref="AV82" si="149">E82</f>
        <v>1.8</v>
      </c>
      <c r="AW82" s="111">
        <f t="shared" ref="AW82" si="150">D82</f>
        <v>2.7</v>
      </c>
      <c r="AX82" s="111">
        <f t="shared" ref="AX82" si="151">F82</f>
        <v>0</v>
      </c>
      <c r="AY82" s="111">
        <f t="shared" ref="AY82" si="152">G82</f>
        <v>0</v>
      </c>
      <c r="AZ82" s="111">
        <f t="shared" ref="AZ82" si="153">I82</f>
        <v>817.4</v>
      </c>
    </row>
    <row r="83" spans="1:52" ht="16.5">
      <c r="A83" s="153"/>
      <c r="B83" s="293"/>
      <c r="C83" s="294"/>
      <c r="D83" s="294"/>
      <c r="E83" s="294"/>
      <c r="F83" s="294"/>
      <c r="G83" s="294"/>
      <c r="H83" s="294"/>
      <c r="I83" s="295"/>
      <c r="J83" s="218" t="s">
        <v>125</v>
      </c>
      <c r="K83" s="197">
        <v>8</v>
      </c>
      <c r="L83" s="112" t="str">
        <f t="shared" ref="L83:L84" si="154">IF(K83,"公斤","")</f>
        <v>公斤</v>
      </c>
      <c r="M83" s="162" t="s">
        <v>286</v>
      </c>
      <c r="N83" s="162">
        <v>9</v>
      </c>
      <c r="O83" s="112" t="str">
        <f t="shared" ref="O83" si="155">IF(N83,"公斤","")</f>
        <v>公斤</v>
      </c>
      <c r="P83" s="249" t="s">
        <v>343</v>
      </c>
      <c r="Q83" s="92">
        <v>3</v>
      </c>
      <c r="R83" s="112" t="str">
        <f t="shared" ref="R83" si="156">IF(Q83,"公斤","")</f>
        <v>公斤</v>
      </c>
      <c r="S83" s="249" t="s">
        <v>143</v>
      </c>
      <c r="T83" s="92">
        <v>4.5</v>
      </c>
      <c r="U83" s="112" t="str">
        <f t="shared" ref="U83" si="157">IF(T83,"公斤","")</f>
        <v>公斤</v>
      </c>
      <c r="V83" s="121" t="s">
        <v>121</v>
      </c>
      <c r="W83" s="121">
        <v>7</v>
      </c>
      <c r="X83" s="112" t="str">
        <f t="shared" ref="X83" si="158">IF(W83,"公斤","")</f>
        <v>公斤</v>
      </c>
      <c r="Y83" s="197" t="s">
        <v>138</v>
      </c>
      <c r="Z83" s="197">
        <v>0.6</v>
      </c>
      <c r="AA83" s="112" t="str">
        <f t="shared" ref="AA83" si="159">IF(Z83,"公斤","")</f>
        <v>公斤</v>
      </c>
      <c r="AB83" s="71" t="s">
        <v>117</v>
      </c>
      <c r="AC83" s="284"/>
      <c r="AD83" s="218"/>
      <c r="AE83" s="130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63"/>
      <c r="AU83" s="63"/>
      <c r="AV83" s="63"/>
      <c r="AW83" s="63"/>
      <c r="AX83" s="63"/>
      <c r="AY83" s="63"/>
      <c r="AZ83" s="63"/>
    </row>
    <row r="84" spans="1:52" ht="16.5">
      <c r="A84" s="153"/>
      <c r="B84" s="293" t="s">
        <v>407</v>
      </c>
      <c r="C84" s="294">
        <v>5.5</v>
      </c>
      <c r="D84" s="294">
        <v>2.4</v>
      </c>
      <c r="E84" s="294">
        <v>1.3</v>
      </c>
      <c r="F84" s="294">
        <v>0</v>
      </c>
      <c r="G84" s="294">
        <v>0</v>
      </c>
      <c r="H84" s="295">
        <v>3.4</v>
      </c>
      <c r="I84" s="295">
        <v>775.4</v>
      </c>
      <c r="J84" s="218" t="s">
        <v>256</v>
      </c>
      <c r="K84" s="197">
        <v>3</v>
      </c>
      <c r="L84" s="112" t="str">
        <f t="shared" si="154"/>
        <v>公斤</v>
      </c>
      <c r="M84" s="162" t="s">
        <v>131</v>
      </c>
      <c r="N84" s="162"/>
      <c r="O84" s="112" t="str">
        <f t="shared" si="141"/>
        <v/>
      </c>
      <c r="P84" s="249" t="s">
        <v>344</v>
      </c>
      <c r="Q84" s="92">
        <v>2.5</v>
      </c>
      <c r="R84" s="112" t="str">
        <f t="shared" si="142"/>
        <v>公斤</v>
      </c>
      <c r="S84" s="249" t="s">
        <v>127</v>
      </c>
      <c r="T84" s="92">
        <v>0.7</v>
      </c>
      <c r="U84" s="112" t="str">
        <f t="shared" si="143"/>
        <v>公斤</v>
      </c>
      <c r="V84" s="121" t="s">
        <v>120</v>
      </c>
      <c r="W84" s="129">
        <v>0.05</v>
      </c>
      <c r="X84" s="112" t="str">
        <f t="shared" si="144"/>
        <v>公斤</v>
      </c>
      <c r="Y84" s="197" t="s">
        <v>139</v>
      </c>
      <c r="Z84" s="197">
        <v>0.01</v>
      </c>
      <c r="AA84" s="112" t="str">
        <f t="shared" si="145"/>
        <v>公斤</v>
      </c>
      <c r="AB84" s="71"/>
      <c r="AC84" s="284"/>
      <c r="AD84" s="218"/>
      <c r="AE84" s="130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63"/>
      <c r="AU84" s="63"/>
      <c r="AV84" s="63"/>
      <c r="AW84" s="63"/>
      <c r="AX84" s="63"/>
      <c r="AY84" s="63"/>
      <c r="AZ84" s="63"/>
    </row>
    <row r="85" spans="1:52" ht="16.5">
      <c r="A85" s="153"/>
      <c r="B85" s="293"/>
      <c r="C85" s="294"/>
      <c r="D85" s="294"/>
      <c r="E85" s="294"/>
      <c r="F85" s="294"/>
      <c r="G85" s="294"/>
      <c r="H85" s="294"/>
      <c r="I85" s="295"/>
      <c r="J85" s="218"/>
      <c r="K85" s="197"/>
      <c r="L85" s="112" t="str">
        <f t="shared" si="140"/>
        <v/>
      </c>
      <c r="M85" s="162"/>
      <c r="N85" s="162"/>
      <c r="O85" s="112" t="str">
        <f t="shared" si="141"/>
        <v/>
      </c>
      <c r="P85" s="249" t="s">
        <v>322</v>
      </c>
      <c r="Q85" s="92">
        <v>0.05</v>
      </c>
      <c r="R85" s="112" t="str">
        <f t="shared" si="142"/>
        <v>公斤</v>
      </c>
      <c r="S85" s="249" t="s">
        <v>133</v>
      </c>
      <c r="T85" s="92">
        <v>0.5</v>
      </c>
      <c r="U85" s="112" t="str">
        <f t="shared" si="143"/>
        <v>公斤</v>
      </c>
      <c r="V85" s="121"/>
      <c r="W85" s="121"/>
      <c r="X85" s="112" t="str">
        <f t="shared" si="144"/>
        <v/>
      </c>
      <c r="Y85" s="197" t="s">
        <v>1</v>
      </c>
      <c r="Z85" s="197">
        <v>3</v>
      </c>
      <c r="AA85" s="112" t="str">
        <f t="shared" si="145"/>
        <v>公斤</v>
      </c>
      <c r="AB85" s="71"/>
      <c r="AC85" s="284"/>
      <c r="AD85" s="218"/>
      <c r="AE85" s="130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63"/>
      <c r="AU85" s="63"/>
      <c r="AV85" s="63"/>
      <c r="AW85" s="63"/>
      <c r="AX85" s="63"/>
      <c r="AY85" s="63"/>
      <c r="AZ85" s="63"/>
    </row>
    <row r="86" spans="1:52" ht="16.5">
      <c r="A86" s="153"/>
      <c r="B86" s="293"/>
      <c r="C86" s="294"/>
      <c r="D86" s="294"/>
      <c r="E86" s="294"/>
      <c r="F86" s="294"/>
      <c r="G86" s="294"/>
      <c r="H86" s="294"/>
      <c r="I86" s="295"/>
      <c r="J86" s="218"/>
      <c r="K86" s="197"/>
      <c r="L86" s="112" t="str">
        <f t="shared" si="140"/>
        <v/>
      </c>
      <c r="M86" s="237"/>
      <c r="N86" s="236"/>
      <c r="O86" s="112" t="str">
        <f t="shared" si="141"/>
        <v/>
      </c>
      <c r="P86" s="249" t="s">
        <v>345</v>
      </c>
      <c r="Q86" s="92"/>
      <c r="R86" s="112" t="str">
        <f t="shared" si="142"/>
        <v/>
      </c>
      <c r="S86" s="249" t="s">
        <v>128</v>
      </c>
      <c r="T86" s="92">
        <v>0.05</v>
      </c>
      <c r="U86" s="112" t="str">
        <f t="shared" si="143"/>
        <v>公斤</v>
      </c>
      <c r="V86" s="121"/>
      <c r="W86" s="121"/>
      <c r="X86" s="112" t="str">
        <f t="shared" si="144"/>
        <v/>
      </c>
      <c r="Y86" s="197" t="s">
        <v>213</v>
      </c>
      <c r="Z86" s="197">
        <v>1.5</v>
      </c>
      <c r="AA86" s="112" t="str">
        <f t="shared" si="145"/>
        <v>公斤</v>
      </c>
      <c r="AB86" s="71"/>
      <c r="AC86" s="284"/>
      <c r="AD86" s="218"/>
      <c r="AE86" s="130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63"/>
      <c r="AU86" s="63"/>
      <c r="AV86" s="63"/>
      <c r="AW86" s="63"/>
      <c r="AX86" s="63"/>
      <c r="AY86" s="63"/>
      <c r="AZ86" s="63"/>
    </row>
    <row r="87" spans="1:52" ht="16.5">
      <c r="A87" s="153"/>
      <c r="B87" s="293"/>
      <c r="C87" s="294"/>
      <c r="D87" s="294"/>
      <c r="E87" s="294"/>
      <c r="F87" s="294"/>
      <c r="G87" s="294"/>
      <c r="H87" s="294"/>
      <c r="I87" s="295"/>
      <c r="J87" s="218"/>
      <c r="K87" s="197"/>
      <c r="L87" s="112" t="str">
        <f t="shared" si="140"/>
        <v/>
      </c>
      <c r="M87" s="162"/>
      <c r="N87" s="162"/>
      <c r="O87" s="112" t="str">
        <f t="shared" si="141"/>
        <v/>
      </c>
      <c r="P87" s="71" t="s">
        <v>128</v>
      </c>
      <c r="Q87" s="71">
        <v>0.05</v>
      </c>
      <c r="R87" s="112" t="str">
        <f t="shared" si="142"/>
        <v>公斤</v>
      </c>
      <c r="S87" s="71"/>
      <c r="T87" s="71"/>
      <c r="U87" s="112" t="str">
        <f t="shared" si="143"/>
        <v/>
      </c>
      <c r="V87" s="121"/>
      <c r="W87" s="121"/>
      <c r="X87" s="112" t="str">
        <f t="shared" si="144"/>
        <v/>
      </c>
      <c r="Y87" s="197"/>
      <c r="Z87" s="197"/>
      <c r="AA87" s="112" t="str">
        <f t="shared" si="145"/>
        <v/>
      </c>
      <c r="AB87" s="71"/>
      <c r="AC87" s="284"/>
      <c r="AD87" s="218"/>
      <c r="AE87" s="130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63"/>
      <c r="AU87" s="63"/>
      <c r="AV87" s="63"/>
      <c r="AW87" s="63"/>
      <c r="AX87" s="63"/>
      <c r="AY87" s="63"/>
      <c r="AZ87" s="63"/>
    </row>
    <row r="88" spans="1:52" ht="17.25" thickBot="1">
      <c r="A88" s="157"/>
      <c r="B88" s="296"/>
      <c r="C88" s="297"/>
      <c r="D88" s="297"/>
      <c r="E88" s="297"/>
      <c r="F88" s="297"/>
      <c r="G88" s="297"/>
      <c r="H88" s="297"/>
      <c r="I88" s="298"/>
      <c r="J88" s="220"/>
      <c r="K88" s="198"/>
      <c r="L88" s="112" t="str">
        <f t="shared" si="140"/>
        <v/>
      </c>
      <c r="M88" s="163"/>
      <c r="N88" s="163"/>
      <c r="O88" s="112" t="str">
        <f t="shared" si="141"/>
        <v/>
      </c>
      <c r="P88" s="94"/>
      <c r="Q88" s="94"/>
      <c r="R88" s="112" t="str">
        <f t="shared" si="142"/>
        <v/>
      </c>
      <c r="S88" s="94"/>
      <c r="T88" s="94"/>
      <c r="U88" s="112" t="str">
        <f t="shared" si="143"/>
        <v/>
      </c>
      <c r="V88" s="121"/>
      <c r="W88" s="121"/>
      <c r="X88" s="112" t="str">
        <f t="shared" si="144"/>
        <v/>
      </c>
      <c r="Y88" s="198"/>
      <c r="Z88" s="198"/>
      <c r="AA88" s="112" t="str">
        <f t="shared" si="145"/>
        <v/>
      </c>
      <c r="AB88" s="94"/>
      <c r="AC88" s="285"/>
      <c r="AD88" s="218"/>
      <c r="AE88" s="131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63"/>
      <c r="AU88" s="63"/>
      <c r="AV88" s="63"/>
      <c r="AW88" s="63"/>
      <c r="AX88" s="63"/>
      <c r="AY88" s="63"/>
      <c r="AZ88" s="63"/>
    </row>
    <row r="89" spans="1:52" ht="16.5">
      <c r="A89" s="151" t="s">
        <v>61</v>
      </c>
      <c r="B89" s="293" t="s">
        <v>406</v>
      </c>
      <c r="C89" s="155">
        <v>5.2</v>
      </c>
      <c r="D89" s="155">
        <v>2.2999999999999998</v>
      </c>
      <c r="E89" s="155">
        <v>2</v>
      </c>
      <c r="F89" s="155">
        <v>0</v>
      </c>
      <c r="G89" s="155">
        <v>0</v>
      </c>
      <c r="H89" s="155">
        <v>2.7</v>
      </c>
      <c r="I89" s="295">
        <v>723.3</v>
      </c>
      <c r="J89" s="199" t="s">
        <v>247</v>
      </c>
      <c r="K89" s="225"/>
      <c r="L89" s="109"/>
      <c r="M89" s="334" t="s">
        <v>266</v>
      </c>
      <c r="N89" s="335"/>
      <c r="O89" s="109"/>
      <c r="P89" s="253" t="s">
        <v>346</v>
      </c>
      <c r="Q89" s="253"/>
      <c r="R89" s="109"/>
      <c r="S89" s="248" t="s">
        <v>372</v>
      </c>
      <c r="T89" s="208"/>
      <c r="U89" s="109"/>
      <c r="V89" s="121" t="s">
        <v>121</v>
      </c>
      <c r="W89" s="121"/>
      <c r="X89" s="92"/>
      <c r="Y89" s="270" t="s">
        <v>210</v>
      </c>
      <c r="Z89" s="271"/>
      <c r="AA89" s="110"/>
      <c r="AB89" s="113" t="s">
        <v>117</v>
      </c>
      <c r="AC89" s="286"/>
      <c r="AD89" s="218"/>
      <c r="AE89" s="137" t="str">
        <f t="shared" ref="AE89" si="160">A89</f>
        <v>S4</v>
      </c>
      <c r="AF89" s="62" t="str">
        <f>J89</f>
        <v>糙米飯</v>
      </c>
      <c r="AG89" s="62" t="str">
        <f>J90&amp;" "&amp;J91&amp;" "&amp;J92&amp;" "&amp;J93&amp;" "&amp;J94&amp;" "&amp;J95</f>
        <v xml:space="preserve">米 糙米    </v>
      </c>
      <c r="AH89" s="62" t="str">
        <f>M89</f>
        <v>金黃魚排</v>
      </c>
      <c r="AI89" s="62" t="str">
        <f>M90&amp;" "&amp;M91&amp;" "&amp;M92&amp;" "&amp;M93&amp;" "&amp;M94&amp;" "&amp;M95</f>
        <v xml:space="preserve">魚排     </v>
      </c>
      <c r="AJ89" s="62" t="str">
        <f>P89</f>
        <v>奶油蒜香雙菇</v>
      </c>
      <c r="AK89" s="62" t="str">
        <f>P90&amp;" "&amp;P91&amp;" "&amp;P92&amp;" "&amp;P93&amp;" "&amp;P94&amp;" "&amp;P95</f>
        <v xml:space="preserve">秀珍菇 鴻喜菇 西洋芹 豬後腿肉 奶油(固態) </v>
      </c>
      <c r="AL89" s="62" t="str">
        <f>S89</f>
        <v>關東煮</v>
      </c>
      <c r="AM89" s="62" t="str">
        <f>S90&amp;" "&amp;S91&amp;" "&amp;S92&amp;" "&amp;S93&amp;" "&amp;S94&amp;" "&amp;S95</f>
        <v xml:space="preserve">四角油豆腐 白蘿蔔 玉米 柴魚片 胡蘿蔔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仙草甜湯</v>
      </c>
      <c r="AQ89" s="62" t="str">
        <f>Y90&amp;" "&amp;Y91&amp;" "&amp;Y92&amp;" "&amp;Y93&amp;" "&amp;Y94&amp;" "&amp;Y95</f>
        <v xml:space="preserve">仙草凍 紅砂糖    </v>
      </c>
      <c r="AR89" s="93" t="str">
        <f>AB89</f>
        <v>點心</v>
      </c>
      <c r="AS89" s="93">
        <f>AC89</f>
        <v>0</v>
      </c>
      <c r="AT89" s="111">
        <f t="shared" ref="AT89" si="161">C89</f>
        <v>5.2</v>
      </c>
      <c r="AU89" s="111">
        <f t="shared" ref="AU89" si="162">H89</f>
        <v>2.7</v>
      </c>
      <c r="AV89" s="111">
        <f t="shared" ref="AV89" si="163">E89</f>
        <v>2</v>
      </c>
      <c r="AW89" s="111">
        <f t="shared" ref="AW89" si="164">D89</f>
        <v>2.2999999999999998</v>
      </c>
      <c r="AX89" s="111">
        <f t="shared" ref="AX89" si="165">F89</f>
        <v>0</v>
      </c>
      <c r="AY89" s="111">
        <f t="shared" ref="AY89" si="166">G89</f>
        <v>0</v>
      </c>
      <c r="AZ89" s="111">
        <f t="shared" ref="AZ89" si="167">I89</f>
        <v>723.3</v>
      </c>
    </row>
    <row r="90" spans="1:52" ht="16.5">
      <c r="A90" s="153"/>
      <c r="B90" s="293"/>
      <c r="C90" s="155"/>
      <c r="D90" s="155"/>
      <c r="E90" s="155"/>
      <c r="F90" s="155"/>
      <c r="G90" s="155"/>
      <c r="H90" s="155"/>
      <c r="I90" s="295"/>
      <c r="J90" s="218" t="s">
        <v>243</v>
      </c>
      <c r="K90" s="197">
        <v>7</v>
      </c>
      <c r="L90" s="112" t="str">
        <f t="shared" ref="L90:L91" si="168">IF(K90,"公斤","")</f>
        <v>公斤</v>
      </c>
      <c r="M90" s="197" t="s">
        <v>267</v>
      </c>
      <c r="N90" s="197">
        <v>6.5</v>
      </c>
      <c r="O90" s="112" t="str">
        <f t="shared" ref="O90" si="169">IF(N90,"公斤","")</f>
        <v>公斤</v>
      </c>
      <c r="P90" s="244" t="s">
        <v>347</v>
      </c>
      <c r="Q90" s="244">
        <v>2.5</v>
      </c>
      <c r="R90" s="112" t="str">
        <f t="shared" ref="R90" si="170">IF(Q90,"公斤","")</f>
        <v>公斤</v>
      </c>
      <c r="S90" s="71" t="s">
        <v>310</v>
      </c>
      <c r="T90" s="71">
        <v>2</v>
      </c>
      <c r="U90" s="112" t="str">
        <f t="shared" ref="U90" si="171">IF(T90,"公斤","")</f>
        <v>公斤</v>
      </c>
      <c r="V90" s="121" t="s">
        <v>121</v>
      </c>
      <c r="W90" s="121">
        <v>7</v>
      </c>
      <c r="X90" s="112" t="str">
        <f t="shared" ref="X90" si="172">IF(W90,"公斤","")</f>
        <v>公斤</v>
      </c>
      <c r="Y90" s="197" t="s">
        <v>211</v>
      </c>
      <c r="Z90" s="197">
        <v>6</v>
      </c>
      <c r="AA90" s="112" t="str">
        <f t="shared" ref="AA90" si="173">IF(Z90,"公斤","")</f>
        <v>公斤</v>
      </c>
      <c r="AB90" s="71" t="s">
        <v>117</v>
      </c>
      <c r="AC90" s="284"/>
      <c r="AD90" s="218"/>
      <c r="AE90" s="130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63"/>
      <c r="AU90" s="63"/>
      <c r="AV90" s="63"/>
      <c r="AW90" s="63"/>
      <c r="AX90" s="63"/>
      <c r="AY90" s="63"/>
      <c r="AZ90" s="63"/>
    </row>
    <row r="91" spans="1:52" ht="16.5">
      <c r="A91" s="153"/>
      <c r="B91" s="293" t="s">
        <v>407</v>
      </c>
      <c r="C91" s="155">
        <v>5</v>
      </c>
      <c r="D91" s="155">
        <v>1.9</v>
      </c>
      <c r="E91" s="155">
        <v>1.5</v>
      </c>
      <c r="F91" s="155">
        <v>0</v>
      </c>
      <c r="G91" s="155">
        <v>0</v>
      </c>
      <c r="H91" s="156">
        <v>2.2999999999999998</v>
      </c>
      <c r="I91" s="295">
        <v>647.6</v>
      </c>
      <c r="J91" s="218" t="s">
        <v>248</v>
      </c>
      <c r="K91" s="197">
        <v>3</v>
      </c>
      <c r="L91" s="112" t="str">
        <f t="shared" si="168"/>
        <v>公斤</v>
      </c>
      <c r="M91" s="197"/>
      <c r="N91" s="197"/>
      <c r="O91" s="112" t="str">
        <f t="shared" si="141"/>
        <v/>
      </c>
      <c r="P91" s="244" t="s">
        <v>335</v>
      </c>
      <c r="Q91" s="244">
        <v>2.5</v>
      </c>
      <c r="R91" s="112" t="str">
        <f t="shared" si="142"/>
        <v>公斤</v>
      </c>
      <c r="S91" s="249" t="s">
        <v>311</v>
      </c>
      <c r="T91" s="92">
        <v>4</v>
      </c>
      <c r="U91" s="112" t="str">
        <f t="shared" si="143"/>
        <v>公斤</v>
      </c>
      <c r="V91" s="121" t="s">
        <v>120</v>
      </c>
      <c r="W91" s="129">
        <v>0.05</v>
      </c>
      <c r="X91" s="112" t="str">
        <f t="shared" si="144"/>
        <v>公斤</v>
      </c>
      <c r="Y91" s="197" t="s">
        <v>170</v>
      </c>
      <c r="Z91" s="197">
        <v>2</v>
      </c>
      <c r="AA91" s="112" t="str">
        <f t="shared" si="145"/>
        <v>公斤</v>
      </c>
      <c r="AB91" s="71"/>
      <c r="AC91" s="284"/>
      <c r="AD91" s="218"/>
      <c r="AE91" s="130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63"/>
      <c r="AU91" s="63"/>
      <c r="AV91" s="63"/>
      <c r="AW91" s="63"/>
      <c r="AX91" s="63"/>
      <c r="AY91" s="63"/>
      <c r="AZ91" s="63"/>
    </row>
    <row r="92" spans="1:52" ht="16.5">
      <c r="A92" s="153"/>
      <c r="B92" s="293"/>
      <c r="C92" s="155"/>
      <c r="D92" s="155"/>
      <c r="E92" s="155"/>
      <c r="F92" s="155"/>
      <c r="G92" s="155"/>
      <c r="H92" s="155"/>
      <c r="I92" s="295"/>
      <c r="J92" s="218"/>
      <c r="K92" s="197"/>
      <c r="L92" s="112" t="str">
        <f t="shared" si="140"/>
        <v/>
      </c>
      <c r="M92" s="197"/>
      <c r="N92" s="197"/>
      <c r="O92" s="112" t="str">
        <f t="shared" si="141"/>
        <v/>
      </c>
      <c r="P92" s="244" t="s">
        <v>348</v>
      </c>
      <c r="Q92" s="244">
        <v>2.5</v>
      </c>
      <c r="R92" s="112" t="str">
        <f t="shared" si="142"/>
        <v>公斤</v>
      </c>
      <c r="S92" s="249" t="s">
        <v>373</v>
      </c>
      <c r="T92" s="92">
        <v>2</v>
      </c>
      <c r="U92" s="112" t="str">
        <f t="shared" si="143"/>
        <v>公斤</v>
      </c>
      <c r="V92" s="121"/>
      <c r="W92" s="121"/>
      <c r="X92" s="112" t="str">
        <f t="shared" si="144"/>
        <v/>
      </c>
      <c r="Y92" s="197"/>
      <c r="Z92" s="197"/>
      <c r="AA92" s="112" t="str">
        <f t="shared" si="145"/>
        <v/>
      </c>
      <c r="AB92" s="71"/>
      <c r="AC92" s="284"/>
      <c r="AD92" s="218"/>
      <c r="AE92" s="130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63"/>
      <c r="AU92" s="63"/>
      <c r="AV92" s="63"/>
      <c r="AW92" s="63"/>
      <c r="AX92" s="63"/>
      <c r="AY92" s="63"/>
      <c r="AZ92" s="63"/>
    </row>
    <row r="93" spans="1:52" ht="16.5">
      <c r="A93" s="153"/>
      <c r="B93" s="293"/>
      <c r="C93" s="155"/>
      <c r="D93" s="155"/>
      <c r="E93" s="155"/>
      <c r="F93" s="155"/>
      <c r="G93" s="155"/>
      <c r="H93" s="155"/>
      <c r="I93" s="295"/>
      <c r="J93" s="218"/>
      <c r="K93" s="197"/>
      <c r="L93" s="112" t="str">
        <f t="shared" si="140"/>
        <v/>
      </c>
      <c r="M93" s="197"/>
      <c r="N93" s="197"/>
      <c r="O93" s="112" t="str">
        <f t="shared" si="141"/>
        <v/>
      </c>
      <c r="P93" s="244" t="s">
        <v>127</v>
      </c>
      <c r="Q93" s="244">
        <v>1.7</v>
      </c>
      <c r="R93" s="112" t="str">
        <f t="shared" si="142"/>
        <v>公斤</v>
      </c>
      <c r="S93" s="249" t="s">
        <v>145</v>
      </c>
      <c r="T93" s="92">
        <v>0.01</v>
      </c>
      <c r="U93" s="112" t="str">
        <f t="shared" si="143"/>
        <v>公斤</v>
      </c>
      <c r="V93" s="121"/>
      <c r="W93" s="121"/>
      <c r="X93" s="112" t="str">
        <f t="shared" si="144"/>
        <v/>
      </c>
      <c r="Y93" s="272"/>
      <c r="Z93" s="272"/>
      <c r="AA93" s="112" t="str">
        <f t="shared" si="145"/>
        <v/>
      </c>
      <c r="AB93" s="71"/>
      <c r="AC93" s="284"/>
      <c r="AD93" s="218"/>
      <c r="AE93" s="130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63"/>
      <c r="AU93" s="63"/>
      <c r="AV93" s="63"/>
      <c r="AW93" s="63"/>
      <c r="AX93" s="63"/>
      <c r="AY93" s="63"/>
      <c r="AZ93" s="63"/>
    </row>
    <row r="94" spans="1:52" ht="16.5">
      <c r="A94" s="153"/>
      <c r="B94" s="293"/>
      <c r="C94" s="155"/>
      <c r="D94" s="155"/>
      <c r="E94" s="155"/>
      <c r="F94" s="155"/>
      <c r="G94" s="155"/>
      <c r="H94" s="155"/>
      <c r="I94" s="295"/>
      <c r="J94" s="218"/>
      <c r="K94" s="197"/>
      <c r="L94" s="112" t="str">
        <f t="shared" si="140"/>
        <v/>
      </c>
      <c r="M94" s="197"/>
      <c r="N94" s="197"/>
      <c r="O94" s="112" t="str">
        <f t="shared" si="141"/>
        <v/>
      </c>
      <c r="P94" s="244" t="s">
        <v>349</v>
      </c>
      <c r="Q94" s="244">
        <v>0.6</v>
      </c>
      <c r="R94" s="112" t="str">
        <f t="shared" si="142"/>
        <v>公斤</v>
      </c>
      <c r="S94" s="249" t="s">
        <v>133</v>
      </c>
      <c r="T94" s="92">
        <v>1</v>
      </c>
      <c r="U94" s="112" t="str">
        <f t="shared" si="143"/>
        <v>公斤</v>
      </c>
      <c r="V94" s="121"/>
      <c r="W94" s="121"/>
      <c r="X94" s="112" t="str">
        <f t="shared" si="144"/>
        <v/>
      </c>
      <c r="Y94" s="197"/>
      <c r="Z94" s="197"/>
      <c r="AA94" s="112" t="str">
        <f t="shared" si="145"/>
        <v/>
      </c>
      <c r="AB94" s="71"/>
      <c r="AC94" s="284"/>
      <c r="AD94" s="218"/>
      <c r="AE94" s="130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63"/>
      <c r="AU94" s="63"/>
      <c r="AV94" s="63"/>
      <c r="AW94" s="63"/>
      <c r="AX94" s="63"/>
      <c r="AY94" s="63"/>
      <c r="AZ94" s="63"/>
    </row>
    <row r="95" spans="1:52" ht="17.25" thickBot="1">
      <c r="A95" s="157"/>
      <c r="B95" s="293"/>
      <c r="C95" s="155"/>
      <c r="D95" s="155"/>
      <c r="E95" s="155"/>
      <c r="F95" s="155"/>
      <c r="G95" s="155"/>
      <c r="H95" s="155"/>
      <c r="I95" s="295"/>
      <c r="J95" s="220"/>
      <c r="K95" s="198"/>
      <c r="L95" s="112" t="str">
        <f t="shared" si="140"/>
        <v/>
      </c>
      <c r="M95" s="198"/>
      <c r="N95" s="198"/>
      <c r="O95" s="112" t="str">
        <f t="shared" si="141"/>
        <v/>
      </c>
      <c r="P95" s="205"/>
      <c r="Q95" s="205"/>
      <c r="R95" s="112" t="str">
        <f t="shared" si="142"/>
        <v/>
      </c>
      <c r="S95" s="94"/>
      <c r="T95" s="94"/>
      <c r="U95" s="112" t="str">
        <f t="shared" si="143"/>
        <v/>
      </c>
      <c r="V95" s="128"/>
      <c r="W95" s="128"/>
      <c r="X95" s="112" t="str">
        <f t="shared" si="144"/>
        <v/>
      </c>
      <c r="Y95" s="219"/>
      <c r="Z95" s="219"/>
      <c r="AA95" s="112" t="str">
        <f t="shared" si="145"/>
        <v/>
      </c>
      <c r="AB95" s="94"/>
      <c r="AC95" s="285"/>
      <c r="AD95" s="218"/>
      <c r="AE95" s="131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63"/>
      <c r="AU95" s="63"/>
      <c r="AV95" s="63"/>
      <c r="AW95" s="63"/>
      <c r="AX95" s="63"/>
      <c r="AY95" s="63"/>
      <c r="AZ95" s="63"/>
    </row>
    <row r="96" spans="1:52" ht="16.5">
      <c r="A96" s="151" t="s">
        <v>62</v>
      </c>
      <c r="B96" s="290" t="s">
        <v>406</v>
      </c>
      <c r="C96" s="147">
        <v>5.9</v>
      </c>
      <c r="D96" s="147">
        <v>2.7</v>
      </c>
      <c r="E96" s="147">
        <v>2.7</v>
      </c>
      <c r="F96" s="147">
        <v>0</v>
      </c>
      <c r="G96" s="147">
        <v>0</v>
      </c>
      <c r="H96" s="147">
        <v>2.6</v>
      </c>
      <c r="I96" s="292">
        <v>794.3</v>
      </c>
      <c r="J96" s="222" t="s">
        <v>257</v>
      </c>
      <c r="K96" s="226"/>
      <c r="L96" s="109"/>
      <c r="M96" s="199" t="s">
        <v>287</v>
      </c>
      <c r="N96" s="225"/>
      <c r="O96" s="109"/>
      <c r="P96" s="113" t="s">
        <v>350</v>
      </c>
      <c r="Q96" s="202"/>
      <c r="R96" s="109"/>
      <c r="S96" s="113" t="s">
        <v>374</v>
      </c>
      <c r="T96" s="208"/>
      <c r="U96" s="109"/>
      <c r="V96" s="118" t="s">
        <v>121</v>
      </c>
      <c r="W96" s="118"/>
      <c r="X96" s="92"/>
      <c r="Y96" s="273" t="s">
        <v>399</v>
      </c>
      <c r="Z96" s="274"/>
      <c r="AA96" s="110"/>
      <c r="AB96" s="113" t="s">
        <v>117</v>
      </c>
      <c r="AC96" s="270" t="s">
        <v>405</v>
      </c>
      <c r="AD96" s="218"/>
      <c r="AE96" s="137" t="str">
        <f t="shared" ref="AE96" si="174">A96</f>
        <v>S5</v>
      </c>
      <c r="AF96" s="62" t="str">
        <f>J96</f>
        <v>燕麥飯</v>
      </c>
      <c r="AG96" s="62" t="str">
        <f>J97&amp;" "&amp;J98&amp;" "&amp;J99&amp;" "&amp;J100&amp;" "&amp;J101&amp;" "&amp;J102</f>
        <v xml:space="preserve">米 燕麥    </v>
      </c>
      <c r="AH96" s="62" t="str">
        <f>M96</f>
        <v>鹹豬肉片</v>
      </c>
      <c r="AI96" s="62" t="str">
        <f>M97&amp;" "&amp;M98&amp;" "&amp;M99&amp;" "&amp;M100&amp;" "&amp;M101&amp;" "&amp;M102</f>
        <v xml:space="preserve">豬後腿肉 洋蔥 胡蘿蔔 青蔥 大蒜 </v>
      </c>
      <c r="AJ96" s="62" t="str">
        <f>P96</f>
        <v>蛋香白菜</v>
      </c>
      <c r="AK96" s="62" t="str">
        <f>P97&amp;" "&amp;P98&amp;" "&amp;P99&amp;" "&amp;P100&amp;" "&amp;P101&amp;" "&amp;P102</f>
        <v xml:space="preserve">雞蛋 結球白菜 胡蘿蔔 大蒜  </v>
      </c>
      <c r="AL96" s="62" t="str">
        <f>S96</f>
        <v>香炸薯條</v>
      </c>
      <c r="AM96" s="62" t="str">
        <f>S97&amp;" "&amp;S98&amp;" "&amp;S99&amp;" "&amp;S100&amp;" "&amp;S101&amp;" "&amp;S102</f>
        <v xml:space="preserve">馬鈴薯條     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金針鮮菇湯</v>
      </c>
      <c r="AQ96" s="62" t="str">
        <f>Y97&amp;" "&amp;Y98&amp;" "&amp;Y99&amp;" "&amp;Y100&amp;" "&amp;Y101&amp;" "&amp;Y102</f>
        <v xml:space="preserve">金針菜乾 鮮菇 薑 大骨  </v>
      </c>
      <c r="AR96" s="93" t="str">
        <f>AB96</f>
        <v>點心</v>
      </c>
      <c r="AS96" s="93" t="str">
        <f>AC96</f>
        <v>有機豆奶</v>
      </c>
      <c r="AT96" s="111">
        <f t="shared" ref="AT96" si="175">C96</f>
        <v>5.9</v>
      </c>
      <c r="AU96" s="111">
        <f t="shared" ref="AU96" si="176">H96</f>
        <v>2.6</v>
      </c>
      <c r="AV96" s="111">
        <f t="shared" ref="AV96" si="177">E96</f>
        <v>2.7</v>
      </c>
      <c r="AW96" s="111">
        <f t="shared" ref="AW96" si="178">D96</f>
        <v>2.7</v>
      </c>
      <c r="AX96" s="111">
        <f t="shared" ref="AX96" si="179">F96</f>
        <v>0</v>
      </c>
      <c r="AY96" s="111">
        <f t="shared" ref="AY96" si="180">G96</f>
        <v>0</v>
      </c>
      <c r="AZ96" s="111">
        <f t="shared" ref="AZ96" si="181">I96</f>
        <v>794.3</v>
      </c>
    </row>
    <row r="97" spans="1:52" ht="16.5">
      <c r="A97" s="153"/>
      <c r="B97" s="293"/>
      <c r="C97" s="155"/>
      <c r="D97" s="155"/>
      <c r="E97" s="155"/>
      <c r="F97" s="155"/>
      <c r="G97" s="155"/>
      <c r="H97" s="155"/>
      <c r="I97" s="295"/>
      <c r="J97" s="218" t="s">
        <v>243</v>
      </c>
      <c r="K97" s="197">
        <v>10</v>
      </c>
      <c r="L97" s="112" t="str">
        <f t="shared" ref="L97:L98" si="182">IF(K97,"公斤","")</f>
        <v>公斤</v>
      </c>
      <c r="M97" s="197" t="s">
        <v>153</v>
      </c>
      <c r="N97" s="197">
        <v>6</v>
      </c>
      <c r="O97" s="112" t="str">
        <f t="shared" ref="O97" si="183">IF(N97,"公斤","")</f>
        <v>公斤</v>
      </c>
      <c r="P97" s="71" t="s">
        <v>138</v>
      </c>
      <c r="Q97" s="71">
        <v>4</v>
      </c>
      <c r="R97" s="112" t="str">
        <f t="shared" ref="R97" si="184">IF(Q97,"公斤","")</f>
        <v>公斤</v>
      </c>
      <c r="S97" s="71" t="s">
        <v>328</v>
      </c>
      <c r="T97" s="71">
        <v>6</v>
      </c>
      <c r="U97" s="112" t="str">
        <f t="shared" ref="U97" si="185">IF(T97,"公斤","")</f>
        <v>公斤</v>
      </c>
      <c r="V97" s="121" t="s">
        <v>121</v>
      </c>
      <c r="W97" s="121">
        <v>7</v>
      </c>
      <c r="X97" s="112" t="str">
        <f t="shared" ref="X97" si="186">IF(W97,"公斤","")</f>
        <v>公斤</v>
      </c>
      <c r="Y97" s="230" t="s">
        <v>321</v>
      </c>
      <c r="Z97" s="197">
        <v>0.2</v>
      </c>
      <c r="AA97" s="112" t="str">
        <f t="shared" ref="AA97" si="187">IF(Z97,"公斤","")</f>
        <v>公斤</v>
      </c>
      <c r="AB97" s="71" t="s">
        <v>117</v>
      </c>
      <c r="AC97" s="197" t="s">
        <v>405</v>
      </c>
      <c r="AD97" s="218"/>
      <c r="AE97" s="130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63"/>
      <c r="AU97" s="63"/>
      <c r="AV97" s="63"/>
      <c r="AW97" s="63"/>
      <c r="AX97" s="63"/>
      <c r="AY97" s="63"/>
      <c r="AZ97" s="63"/>
    </row>
    <row r="98" spans="1:52" ht="16.5">
      <c r="A98" s="153"/>
      <c r="B98" s="293" t="s">
        <v>407</v>
      </c>
      <c r="C98" s="155">
        <v>5.2</v>
      </c>
      <c r="D98" s="155">
        <v>2.7</v>
      </c>
      <c r="E98" s="155">
        <v>2.7</v>
      </c>
      <c r="F98" s="155">
        <v>0</v>
      </c>
      <c r="G98" s="155">
        <v>0</v>
      </c>
      <c r="H98" s="156">
        <v>2.6</v>
      </c>
      <c r="I98" s="295">
        <v>747.6</v>
      </c>
      <c r="J98" s="218" t="s">
        <v>258</v>
      </c>
      <c r="K98" s="197">
        <v>0.4</v>
      </c>
      <c r="L98" s="112" t="str">
        <f t="shared" si="182"/>
        <v>公斤</v>
      </c>
      <c r="M98" s="197" t="s">
        <v>155</v>
      </c>
      <c r="N98" s="197">
        <v>3</v>
      </c>
      <c r="O98" s="112" t="str">
        <f t="shared" si="141"/>
        <v>公斤</v>
      </c>
      <c r="P98" s="71" t="s">
        <v>319</v>
      </c>
      <c r="Q98" s="71">
        <v>4</v>
      </c>
      <c r="R98" s="112" t="str">
        <f t="shared" si="142"/>
        <v>公斤</v>
      </c>
      <c r="S98" s="71"/>
      <c r="T98" s="71"/>
      <c r="U98" s="112" t="str">
        <f t="shared" si="143"/>
        <v/>
      </c>
      <c r="V98" s="121" t="s">
        <v>120</v>
      </c>
      <c r="W98" s="129">
        <v>0.05</v>
      </c>
      <c r="X98" s="112" t="str">
        <f t="shared" si="144"/>
        <v>公斤</v>
      </c>
      <c r="Y98" s="269" t="s">
        <v>400</v>
      </c>
      <c r="Z98" s="267">
        <v>1</v>
      </c>
      <c r="AA98" s="112" t="str">
        <f t="shared" si="145"/>
        <v>公斤</v>
      </c>
      <c r="AB98" s="71"/>
      <c r="AC98" s="284"/>
      <c r="AD98" s="218"/>
      <c r="AE98" s="130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63"/>
      <c r="AU98" s="63"/>
      <c r="AV98" s="63"/>
      <c r="AW98" s="63"/>
      <c r="AX98" s="63"/>
      <c r="AY98" s="63"/>
      <c r="AZ98" s="63"/>
    </row>
    <row r="99" spans="1:52" ht="16.5">
      <c r="A99" s="153"/>
      <c r="B99" s="293"/>
      <c r="C99" s="155"/>
      <c r="D99" s="155"/>
      <c r="E99" s="155"/>
      <c r="F99" s="155"/>
      <c r="G99" s="155"/>
      <c r="H99" s="155"/>
      <c r="I99" s="295"/>
      <c r="J99" s="218"/>
      <c r="K99" s="197"/>
      <c r="L99" s="112" t="str">
        <f t="shared" si="140"/>
        <v/>
      </c>
      <c r="M99" s="197" t="s">
        <v>154</v>
      </c>
      <c r="N99" s="197">
        <v>0.5</v>
      </c>
      <c r="O99" s="112" t="str">
        <f t="shared" si="141"/>
        <v>公斤</v>
      </c>
      <c r="P99" s="71" t="s">
        <v>133</v>
      </c>
      <c r="Q99" s="71">
        <v>0.5</v>
      </c>
      <c r="R99" s="112" t="str">
        <f t="shared" si="142"/>
        <v>公斤</v>
      </c>
      <c r="S99" s="71"/>
      <c r="T99" s="71"/>
      <c r="U99" s="112" t="str">
        <f t="shared" si="143"/>
        <v/>
      </c>
      <c r="V99" s="121"/>
      <c r="W99" s="121"/>
      <c r="X99" s="112" t="str">
        <f t="shared" si="144"/>
        <v/>
      </c>
      <c r="Y99" s="197" t="s">
        <v>160</v>
      </c>
      <c r="Z99" s="197">
        <v>0.05</v>
      </c>
      <c r="AA99" s="112" t="str">
        <f t="shared" si="145"/>
        <v>公斤</v>
      </c>
      <c r="AB99" s="71"/>
      <c r="AC99" s="284"/>
      <c r="AD99" s="218"/>
      <c r="AE99" s="130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63"/>
      <c r="AU99" s="63"/>
      <c r="AV99" s="63"/>
      <c r="AW99" s="63"/>
      <c r="AX99" s="63"/>
      <c r="AY99" s="63"/>
      <c r="AZ99" s="63"/>
    </row>
    <row r="100" spans="1:52" ht="16.5">
      <c r="A100" s="153"/>
      <c r="B100" s="293"/>
      <c r="C100" s="155"/>
      <c r="D100" s="155"/>
      <c r="E100" s="155"/>
      <c r="F100" s="155"/>
      <c r="G100" s="155"/>
      <c r="H100" s="155"/>
      <c r="I100" s="295"/>
      <c r="J100" s="218"/>
      <c r="K100" s="197"/>
      <c r="L100" s="112" t="str">
        <f t="shared" si="140"/>
        <v/>
      </c>
      <c r="M100" s="197" t="s">
        <v>288</v>
      </c>
      <c r="N100" s="197">
        <v>0.5</v>
      </c>
      <c r="O100" s="112" t="str">
        <f t="shared" si="141"/>
        <v>公斤</v>
      </c>
      <c r="P100" s="71" t="s">
        <v>128</v>
      </c>
      <c r="Q100" s="71">
        <v>0.05</v>
      </c>
      <c r="R100" s="112" t="str">
        <f t="shared" si="142"/>
        <v>公斤</v>
      </c>
      <c r="S100" s="71"/>
      <c r="T100" s="71"/>
      <c r="U100" s="112" t="str">
        <f t="shared" si="143"/>
        <v/>
      </c>
      <c r="V100" s="121"/>
      <c r="W100" s="121"/>
      <c r="X100" s="112" t="str">
        <f t="shared" si="144"/>
        <v/>
      </c>
      <c r="Y100" s="230" t="s">
        <v>146</v>
      </c>
      <c r="Z100" s="197">
        <v>0.6</v>
      </c>
      <c r="AA100" s="112" t="str">
        <f t="shared" si="145"/>
        <v>公斤</v>
      </c>
      <c r="AB100" s="71"/>
      <c r="AC100" s="284"/>
      <c r="AD100" s="218"/>
      <c r="AE100" s="130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63"/>
      <c r="AU100" s="63"/>
      <c r="AV100" s="63"/>
      <c r="AW100" s="63"/>
      <c r="AX100" s="63"/>
      <c r="AY100" s="63"/>
      <c r="AZ100" s="63"/>
    </row>
    <row r="101" spans="1:52" ht="16.5">
      <c r="A101" s="153"/>
      <c r="B101" s="293"/>
      <c r="C101" s="155"/>
      <c r="D101" s="155"/>
      <c r="E101" s="155"/>
      <c r="F101" s="155"/>
      <c r="G101" s="155"/>
      <c r="H101" s="155"/>
      <c r="I101" s="295"/>
      <c r="J101" s="218"/>
      <c r="K101" s="197"/>
      <c r="L101" s="112" t="str">
        <f t="shared" si="140"/>
        <v/>
      </c>
      <c r="M101" s="197" t="s">
        <v>120</v>
      </c>
      <c r="N101" s="197">
        <v>0.05</v>
      </c>
      <c r="O101" s="112" t="str">
        <f t="shared" si="141"/>
        <v>公斤</v>
      </c>
      <c r="P101" s="71"/>
      <c r="Q101" s="71"/>
      <c r="R101" s="112" t="str">
        <f t="shared" si="142"/>
        <v/>
      </c>
      <c r="S101" s="71"/>
      <c r="T101" s="71"/>
      <c r="U101" s="112" t="str">
        <f t="shared" si="143"/>
        <v/>
      </c>
      <c r="V101" s="121"/>
      <c r="W101" s="121"/>
      <c r="X101" s="112" t="str">
        <f t="shared" si="144"/>
        <v/>
      </c>
      <c r="Y101" s="197"/>
      <c r="Z101" s="197"/>
      <c r="AA101" s="112" t="str">
        <f t="shared" si="145"/>
        <v/>
      </c>
      <c r="AB101" s="71"/>
      <c r="AC101" s="284"/>
      <c r="AD101" s="218"/>
      <c r="AE101" s="130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63"/>
      <c r="AU101" s="63"/>
      <c r="AV101" s="63"/>
      <c r="AW101" s="63"/>
      <c r="AX101" s="63"/>
      <c r="AY101" s="63"/>
      <c r="AZ101" s="63"/>
    </row>
    <row r="102" spans="1:52" ht="17.25" thickBot="1">
      <c r="A102" s="157"/>
      <c r="B102" s="296"/>
      <c r="C102" s="159"/>
      <c r="D102" s="159"/>
      <c r="E102" s="159"/>
      <c r="F102" s="159"/>
      <c r="G102" s="159"/>
      <c r="H102" s="159"/>
      <c r="I102" s="298"/>
      <c r="J102" s="223"/>
      <c r="K102" s="219"/>
      <c r="L102" s="112" t="str">
        <f t="shared" si="140"/>
        <v/>
      </c>
      <c r="M102" s="198"/>
      <c r="N102" s="198"/>
      <c r="O102" s="112" t="str">
        <f t="shared" si="141"/>
        <v/>
      </c>
      <c r="P102" s="94"/>
      <c r="Q102" s="94"/>
      <c r="R102" s="112" t="str">
        <f t="shared" si="142"/>
        <v/>
      </c>
      <c r="S102" s="257"/>
      <c r="T102" s="205"/>
      <c r="U102" s="112" t="str">
        <f t="shared" si="143"/>
        <v/>
      </c>
      <c r="V102" s="128"/>
      <c r="W102" s="128"/>
      <c r="X102" s="112" t="str">
        <f t="shared" si="144"/>
        <v/>
      </c>
      <c r="Y102" s="219"/>
      <c r="Z102" s="219"/>
      <c r="AA102" s="112" t="str">
        <f t="shared" si="145"/>
        <v/>
      </c>
      <c r="AB102" s="94"/>
      <c r="AC102" s="288"/>
      <c r="AD102" s="223"/>
      <c r="AE102" s="131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63"/>
      <c r="AU102" s="63"/>
      <c r="AV102" s="63"/>
      <c r="AW102" s="63"/>
      <c r="AX102" s="63"/>
      <c r="AY102" s="63"/>
      <c r="AZ102" s="63"/>
    </row>
    <row r="103" spans="1:52" ht="16.5">
      <c r="A103" s="299" t="s">
        <v>63</v>
      </c>
      <c r="B103" s="293" t="s">
        <v>406</v>
      </c>
      <c r="C103" s="155">
        <v>5.2</v>
      </c>
      <c r="D103" s="155">
        <v>2.9</v>
      </c>
      <c r="E103" s="155">
        <v>2.4</v>
      </c>
      <c r="F103" s="155">
        <v>0</v>
      </c>
      <c r="G103" s="155">
        <v>0</v>
      </c>
      <c r="H103" s="155">
        <v>3.3</v>
      </c>
      <c r="I103" s="295">
        <v>805.4</v>
      </c>
      <c r="J103" s="199" t="s">
        <v>242</v>
      </c>
      <c r="K103" s="225"/>
      <c r="L103" s="109"/>
      <c r="M103" s="215" t="s">
        <v>289</v>
      </c>
      <c r="N103" s="238"/>
      <c r="O103" s="109"/>
      <c r="P103" s="113" t="s">
        <v>351</v>
      </c>
      <c r="Q103" s="202"/>
      <c r="R103" s="109"/>
      <c r="S103" s="113" t="s">
        <v>375</v>
      </c>
      <c r="T103" s="208"/>
      <c r="U103" s="109"/>
      <c r="V103" s="123" t="s">
        <v>121</v>
      </c>
      <c r="W103" s="123"/>
      <c r="X103" s="92"/>
      <c r="Y103" s="227" t="s">
        <v>326</v>
      </c>
      <c r="Z103" s="266"/>
      <c r="AA103" s="110"/>
      <c r="AB103" s="113" t="s">
        <v>117</v>
      </c>
      <c r="AC103" s="286"/>
      <c r="AD103" s="229"/>
      <c r="AE103" s="137" t="str">
        <f t="shared" ref="AE103" si="188">A103</f>
        <v>T1</v>
      </c>
      <c r="AF103" s="62" t="str">
        <f>J103</f>
        <v>白米飯</v>
      </c>
      <c r="AG103" s="62" t="str">
        <f>J104&amp;" "&amp;J105&amp;" "&amp;J106&amp;" "&amp;J107&amp;" "&amp;J108&amp;" "&amp;J109</f>
        <v xml:space="preserve">米     </v>
      </c>
      <c r="AH103" s="62" t="str">
        <f>M103</f>
        <v>南瓜燒肉</v>
      </c>
      <c r="AI103" s="62" t="str">
        <f>M104&amp;" "&amp;M105&amp;" "&amp;M106&amp;" "&amp;M107&amp;" "&amp;M108&amp;" "&amp;M109</f>
        <v xml:space="preserve">豬後腿肉 南瓜 紅蘿蔔 大蒜  </v>
      </c>
      <c r="AJ103" s="62" t="str">
        <f>P103</f>
        <v>麵筋甘藍</v>
      </c>
      <c r="AK103" s="62" t="str">
        <f>P104&amp;" "&amp;P105&amp;" "&amp;P106&amp;" "&amp;P107&amp;" "&amp;P108&amp;" "&amp;P109</f>
        <v xml:space="preserve">麵筋泡 大蒜 甘藍 胡蘿蔔  </v>
      </c>
      <c r="AL103" s="62" t="str">
        <f>S103</f>
        <v>紅仁炒蛋</v>
      </c>
      <c r="AM103" s="62" t="str">
        <f>S104&amp;" "&amp;S105&amp;" "&amp;S106&amp;" "&amp;S107&amp;" "&amp;S108&amp;" "&amp;S109</f>
        <v xml:space="preserve">雞蛋 紅蘿蔔 大蒜 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時瓜湯</v>
      </c>
      <c r="AQ103" s="62" t="str">
        <f>Y104&amp;" "&amp;Y105&amp;" "&amp;Y106&amp;" "&amp;Y107&amp;" "&amp;Y108&amp;" "&amp;Y109</f>
        <v xml:space="preserve">時瓜 大骨 胡蘿蔔 薑  </v>
      </c>
      <c r="AR103" s="93" t="str">
        <f>AB103</f>
        <v>點心</v>
      </c>
      <c r="AS103" s="93">
        <f>AC103</f>
        <v>0</v>
      </c>
      <c r="AT103" s="111">
        <f t="shared" ref="AT103" si="189">C103</f>
        <v>5.2</v>
      </c>
      <c r="AU103" s="111">
        <f t="shared" ref="AU103" si="190">H103</f>
        <v>3.3</v>
      </c>
      <c r="AV103" s="111">
        <f t="shared" ref="AV103" si="191">E103</f>
        <v>2.4</v>
      </c>
      <c r="AW103" s="111">
        <f t="shared" ref="AW103" si="192">D103</f>
        <v>2.9</v>
      </c>
      <c r="AX103" s="111">
        <f t="shared" ref="AX103" si="193">F103</f>
        <v>0</v>
      </c>
      <c r="AY103" s="111">
        <f t="shared" ref="AY103" si="194">G103</f>
        <v>0</v>
      </c>
      <c r="AZ103" s="111">
        <f t="shared" ref="AZ103" si="195">I103</f>
        <v>805.4</v>
      </c>
    </row>
    <row r="104" spans="1:52" ht="16.5">
      <c r="A104" s="300"/>
      <c r="B104" s="293"/>
      <c r="C104" s="155"/>
      <c r="D104" s="155"/>
      <c r="E104" s="155"/>
      <c r="F104" s="155"/>
      <c r="G104" s="155"/>
      <c r="H104" s="155"/>
      <c r="I104" s="295"/>
      <c r="J104" s="218" t="s">
        <v>243</v>
      </c>
      <c r="K104" s="197">
        <v>10</v>
      </c>
      <c r="L104" s="112" t="str">
        <f t="shared" ref="L104:L105" si="196">IF(K104,"公斤","")</f>
        <v>公斤</v>
      </c>
      <c r="M104" s="197" t="s">
        <v>153</v>
      </c>
      <c r="N104" s="197">
        <v>6.5</v>
      </c>
      <c r="O104" s="112" t="str">
        <f t="shared" ref="O104" si="197">IF(N104,"公斤","")</f>
        <v>公斤</v>
      </c>
      <c r="P104" s="71" t="s">
        <v>352</v>
      </c>
      <c r="Q104" s="71">
        <v>1.5</v>
      </c>
      <c r="R104" s="112" t="str">
        <f t="shared" ref="R104" si="198">IF(Q104,"公斤","")</f>
        <v>公斤</v>
      </c>
      <c r="S104" s="71" t="s">
        <v>138</v>
      </c>
      <c r="T104" s="71">
        <v>2</v>
      </c>
      <c r="U104" s="112" t="str">
        <f t="shared" ref="U104" si="199">IF(T104,"公斤","")</f>
        <v>公斤</v>
      </c>
      <c r="V104" s="121" t="s">
        <v>121</v>
      </c>
      <c r="W104" s="121">
        <v>7</v>
      </c>
      <c r="X104" s="112" t="str">
        <f t="shared" ref="X104" si="200">IF(W104,"公斤","")</f>
        <v>公斤</v>
      </c>
      <c r="Y104" s="197" t="s">
        <v>329</v>
      </c>
      <c r="Z104" s="197">
        <v>4</v>
      </c>
      <c r="AA104" s="112" t="str">
        <f t="shared" ref="AA104" si="201">IF(Z104,"公斤","")</f>
        <v>公斤</v>
      </c>
      <c r="AB104" s="71" t="s">
        <v>117</v>
      </c>
      <c r="AC104" s="284"/>
      <c r="AD104" s="218"/>
      <c r="AE104" s="130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63"/>
      <c r="AU104" s="63"/>
      <c r="AV104" s="63"/>
      <c r="AW104" s="63"/>
      <c r="AX104" s="63"/>
      <c r="AY104" s="63"/>
      <c r="AZ104" s="63"/>
    </row>
    <row r="105" spans="1:52" ht="16.5">
      <c r="A105" s="300"/>
      <c r="B105" s="293" t="s">
        <v>407</v>
      </c>
      <c r="C105" s="155">
        <v>5.2</v>
      </c>
      <c r="D105" s="155">
        <v>2.4</v>
      </c>
      <c r="E105" s="155">
        <v>1.9</v>
      </c>
      <c r="F105" s="155">
        <v>0</v>
      </c>
      <c r="G105" s="155">
        <v>0</v>
      </c>
      <c r="H105" s="156">
        <v>3</v>
      </c>
      <c r="I105" s="295">
        <v>746</v>
      </c>
      <c r="J105" s="218"/>
      <c r="K105" s="197"/>
      <c r="L105" s="112" t="str">
        <f t="shared" si="196"/>
        <v/>
      </c>
      <c r="M105" s="200" t="s">
        <v>137</v>
      </c>
      <c r="N105" s="197">
        <v>2</v>
      </c>
      <c r="O105" s="112" t="str">
        <f t="shared" si="141"/>
        <v>公斤</v>
      </c>
      <c r="P105" s="71" t="s">
        <v>128</v>
      </c>
      <c r="Q105" s="71">
        <v>0.05</v>
      </c>
      <c r="R105" s="112" t="str">
        <f t="shared" si="142"/>
        <v>公斤</v>
      </c>
      <c r="S105" s="71" t="s">
        <v>134</v>
      </c>
      <c r="T105" s="71">
        <v>5</v>
      </c>
      <c r="U105" s="112" t="str">
        <f t="shared" si="143"/>
        <v>公斤</v>
      </c>
      <c r="V105" s="121" t="s">
        <v>120</v>
      </c>
      <c r="W105" s="129">
        <v>0.05</v>
      </c>
      <c r="X105" s="112" t="str">
        <f t="shared" si="144"/>
        <v>公斤</v>
      </c>
      <c r="Y105" s="267" t="s">
        <v>169</v>
      </c>
      <c r="Z105" s="267">
        <v>1</v>
      </c>
      <c r="AA105" s="112" t="str">
        <f t="shared" si="145"/>
        <v>公斤</v>
      </c>
      <c r="AB105" s="71"/>
      <c r="AC105" s="284"/>
      <c r="AD105" s="218"/>
      <c r="AE105" s="130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63"/>
      <c r="AU105" s="63"/>
      <c r="AV105" s="63"/>
      <c r="AW105" s="63"/>
      <c r="AX105" s="63"/>
      <c r="AY105" s="63"/>
      <c r="AZ105" s="63"/>
    </row>
    <row r="106" spans="1:52" ht="16.5">
      <c r="A106" s="300"/>
      <c r="B106" s="293"/>
      <c r="C106" s="155"/>
      <c r="D106" s="155"/>
      <c r="E106" s="155"/>
      <c r="F106" s="155"/>
      <c r="G106" s="155"/>
      <c r="H106" s="155"/>
      <c r="I106" s="295"/>
      <c r="J106" s="218"/>
      <c r="K106" s="197"/>
      <c r="L106" s="112" t="str">
        <f t="shared" si="140"/>
        <v/>
      </c>
      <c r="M106" s="200" t="s">
        <v>134</v>
      </c>
      <c r="N106" s="197">
        <v>1</v>
      </c>
      <c r="O106" s="112" t="str">
        <f t="shared" si="141"/>
        <v>公斤</v>
      </c>
      <c r="P106" s="71" t="s">
        <v>302</v>
      </c>
      <c r="Q106" s="71">
        <v>6</v>
      </c>
      <c r="R106" s="112" t="str">
        <f t="shared" si="142"/>
        <v>公斤</v>
      </c>
      <c r="S106" s="71" t="s">
        <v>128</v>
      </c>
      <c r="T106" s="71">
        <v>0.05</v>
      </c>
      <c r="U106" s="112" t="str">
        <f t="shared" si="143"/>
        <v>公斤</v>
      </c>
      <c r="V106" s="121"/>
      <c r="W106" s="121"/>
      <c r="X106" s="112" t="str">
        <f t="shared" si="144"/>
        <v/>
      </c>
      <c r="Y106" s="197" t="s">
        <v>154</v>
      </c>
      <c r="Z106" s="197">
        <v>0.5</v>
      </c>
      <c r="AA106" s="112" t="str">
        <f t="shared" si="145"/>
        <v>公斤</v>
      </c>
      <c r="AB106" s="71"/>
      <c r="AC106" s="284"/>
      <c r="AD106" s="218"/>
      <c r="AE106" s="130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63"/>
      <c r="AU106" s="63"/>
      <c r="AV106" s="63"/>
      <c r="AW106" s="63"/>
      <c r="AX106" s="63"/>
      <c r="AY106" s="63"/>
      <c r="AZ106" s="63"/>
    </row>
    <row r="107" spans="1:52" ht="16.5">
      <c r="A107" s="300"/>
      <c r="B107" s="293"/>
      <c r="C107" s="155"/>
      <c r="D107" s="155"/>
      <c r="E107" s="155"/>
      <c r="F107" s="155"/>
      <c r="G107" s="155"/>
      <c r="H107" s="155"/>
      <c r="I107" s="295"/>
      <c r="J107" s="218"/>
      <c r="K107" s="197"/>
      <c r="L107" s="112" t="str">
        <f t="shared" si="140"/>
        <v/>
      </c>
      <c r="M107" s="197" t="s">
        <v>120</v>
      </c>
      <c r="N107" s="197">
        <v>0.05</v>
      </c>
      <c r="O107" s="112" t="str">
        <f t="shared" si="141"/>
        <v>公斤</v>
      </c>
      <c r="P107" s="71" t="s">
        <v>133</v>
      </c>
      <c r="Q107" s="71">
        <v>0.5</v>
      </c>
      <c r="R107" s="112" t="str">
        <f t="shared" si="142"/>
        <v>公斤</v>
      </c>
      <c r="S107" s="71"/>
      <c r="T107" s="71"/>
      <c r="U107" s="112" t="str">
        <f t="shared" si="143"/>
        <v/>
      </c>
      <c r="V107" s="121"/>
      <c r="W107" s="121"/>
      <c r="X107" s="112" t="str">
        <f t="shared" si="144"/>
        <v/>
      </c>
      <c r="Y107" s="197" t="s">
        <v>160</v>
      </c>
      <c r="Z107" s="197">
        <v>0.05</v>
      </c>
      <c r="AA107" s="112" t="str">
        <f t="shared" si="145"/>
        <v>公斤</v>
      </c>
      <c r="AB107" s="71"/>
      <c r="AC107" s="284"/>
      <c r="AD107" s="218"/>
      <c r="AE107" s="130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63"/>
      <c r="AU107" s="63"/>
      <c r="AV107" s="63"/>
      <c r="AW107" s="63"/>
      <c r="AX107" s="63"/>
      <c r="AY107" s="63"/>
      <c r="AZ107" s="63"/>
    </row>
    <row r="108" spans="1:52" ht="16.5">
      <c r="A108" s="300"/>
      <c r="B108" s="293"/>
      <c r="C108" s="155"/>
      <c r="D108" s="155"/>
      <c r="E108" s="155"/>
      <c r="F108" s="155"/>
      <c r="G108" s="155"/>
      <c r="H108" s="155"/>
      <c r="I108" s="295"/>
      <c r="J108" s="218"/>
      <c r="K108" s="197"/>
      <c r="L108" s="112" t="str">
        <f t="shared" si="140"/>
        <v/>
      </c>
      <c r="M108" s="197"/>
      <c r="N108" s="197"/>
      <c r="O108" s="112" t="str">
        <f t="shared" si="141"/>
        <v/>
      </c>
      <c r="P108" s="71"/>
      <c r="Q108" s="71"/>
      <c r="R108" s="112" t="str">
        <f t="shared" si="142"/>
        <v/>
      </c>
      <c r="S108" s="71"/>
      <c r="T108" s="71"/>
      <c r="U108" s="112" t="str">
        <f t="shared" si="143"/>
        <v/>
      </c>
      <c r="V108" s="121"/>
      <c r="W108" s="121"/>
      <c r="X108" s="112" t="str">
        <f t="shared" si="144"/>
        <v/>
      </c>
      <c r="Y108" s="197"/>
      <c r="Z108" s="197"/>
      <c r="AA108" s="112" t="str">
        <f t="shared" si="145"/>
        <v/>
      </c>
      <c r="AB108" s="71"/>
      <c r="AC108" s="284"/>
      <c r="AD108" s="218"/>
      <c r="AE108" s="130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63"/>
      <c r="AU108" s="63"/>
      <c r="AV108" s="63"/>
      <c r="AW108" s="63"/>
      <c r="AX108" s="63"/>
      <c r="AY108" s="63"/>
      <c r="AZ108" s="63"/>
    </row>
    <row r="109" spans="1:52" ht="17.25" thickBot="1">
      <c r="A109" s="301"/>
      <c r="B109" s="293"/>
      <c r="C109" s="155"/>
      <c r="D109" s="155"/>
      <c r="E109" s="155"/>
      <c r="F109" s="155"/>
      <c r="G109" s="155"/>
      <c r="H109" s="155"/>
      <c r="I109" s="295"/>
      <c r="J109" s="220"/>
      <c r="K109" s="198"/>
      <c r="L109" s="112" t="str">
        <f t="shared" si="140"/>
        <v/>
      </c>
      <c r="M109" s="198"/>
      <c r="N109" s="198"/>
      <c r="O109" s="112" t="str">
        <f t="shared" si="141"/>
        <v/>
      </c>
      <c r="P109" s="94"/>
      <c r="Q109" s="94"/>
      <c r="R109" s="112" t="str">
        <f t="shared" si="142"/>
        <v/>
      </c>
      <c r="S109" s="94"/>
      <c r="T109" s="94"/>
      <c r="U109" s="112" t="str">
        <f t="shared" si="143"/>
        <v/>
      </c>
      <c r="V109" s="127"/>
      <c r="W109" s="127"/>
      <c r="X109" s="112" t="str">
        <f t="shared" si="144"/>
        <v/>
      </c>
      <c r="Y109" s="198"/>
      <c r="Z109" s="198"/>
      <c r="AA109" s="112" t="str">
        <f t="shared" si="145"/>
        <v/>
      </c>
      <c r="AB109" s="94"/>
      <c r="AC109" s="285"/>
      <c r="AD109" s="220"/>
      <c r="AE109" s="131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63"/>
      <c r="AU109" s="63"/>
      <c r="AV109" s="63"/>
      <c r="AW109" s="63"/>
      <c r="AX109" s="63"/>
      <c r="AY109" s="63"/>
      <c r="AZ109" s="63"/>
    </row>
    <row r="110" spans="1:52" ht="16.5">
      <c r="A110" s="302" t="s">
        <v>64</v>
      </c>
      <c r="B110" s="290" t="s">
        <v>406</v>
      </c>
      <c r="C110" s="147">
        <v>5.2</v>
      </c>
      <c r="D110" s="147">
        <v>2.2999999999999998</v>
      </c>
      <c r="E110" s="147">
        <v>2.6</v>
      </c>
      <c r="F110" s="147">
        <v>0</v>
      </c>
      <c r="G110" s="147">
        <v>0</v>
      </c>
      <c r="H110" s="147">
        <v>2.1</v>
      </c>
      <c r="I110" s="292">
        <v>689.4</v>
      </c>
      <c r="J110" s="222" t="s">
        <v>247</v>
      </c>
      <c r="K110" s="226"/>
      <c r="L110" s="109"/>
      <c r="M110" s="239" t="s">
        <v>290</v>
      </c>
      <c r="N110" s="226"/>
      <c r="O110" s="109"/>
      <c r="P110" s="113" t="s">
        <v>353</v>
      </c>
      <c r="Q110" s="208"/>
      <c r="R110" s="109"/>
      <c r="S110" s="253" t="s">
        <v>376</v>
      </c>
      <c r="T110" s="253"/>
      <c r="U110" s="109"/>
      <c r="V110" s="118" t="s">
        <v>121</v>
      </c>
      <c r="W110" s="118"/>
      <c r="X110" s="92"/>
      <c r="Y110" s="275" t="s">
        <v>317</v>
      </c>
      <c r="Z110" s="275"/>
      <c r="AA110" s="110"/>
      <c r="AB110" s="113" t="s">
        <v>117</v>
      </c>
      <c r="AC110" s="270"/>
      <c r="AD110" s="211"/>
      <c r="AE110" s="137" t="str">
        <f t="shared" ref="AE110" si="202">A110</f>
        <v>T2</v>
      </c>
      <c r="AF110" s="62" t="str">
        <f>J110</f>
        <v>糙米飯</v>
      </c>
      <c r="AG110" s="62" t="str">
        <f>J111&amp;" "&amp;J112&amp;" "&amp;J113&amp;" "&amp;J114&amp;" "&amp;J115&amp;" "&amp;J116</f>
        <v xml:space="preserve">米 糙米    </v>
      </c>
      <c r="AH110" s="62" t="str">
        <f>M110</f>
        <v>沙茶肉片</v>
      </c>
      <c r="AI110" s="62" t="str">
        <f>M111&amp;" "&amp;M112&amp;" "&amp;M113&amp;" "&amp;M114&amp;" "&amp;M115&amp;" "&amp;M116</f>
        <v xml:space="preserve">豬後腿肉 油菜 胡蘿蔔 大蒜 沙茶醬 </v>
      </c>
      <c r="AJ110" s="62" t="str">
        <f>P110</f>
        <v>玉米時蔬</v>
      </c>
      <c r="AK110" s="62" t="str">
        <f>P111&amp;" "&amp;P112&amp;" "&amp;P113&amp;" "&amp;P114&amp;" "&amp;P115&amp;" "&amp;P116</f>
        <v>冷凍玉米粒 時蔬 乾香菇 胡蘿蔔 大蒜 豬絞肉</v>
      </c>
      <c r="AL110" s="62" t="str">
        <f>S110</f>
        <v>香滷海結</v>
      </c>
      <c r="AM110" s="62" t="str">
        <f>S111&amp;" "&amp;S112&amp;" "&amp;S113&amp;" "&amp;S114&amp;" "&amp;S115&amp;" "&amp;S116</f>
        <v xml:space="preserve">海帶結 芝麻(白)   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時蔬湯</v>
      </c>
      <c r="AQ110" s="62" t="str">
        <f>Y111&amp;" "&amp;Y112&amp;" "&amp;Y113&amp;" "&amp;Y114&amp;" "&amp;Y115&amp;" "&amp;Y116</f>
        <v xml:space="preserve">時蔬 大骨 胡蘿蔔 薑  </v>
      </c>
      <c r="AR110" s="93" t="str">
        <f>AB110</f>
        <v>點心</v>
      </c>
      <c r="AS110" s="93">
        <f>AC110</f>
        <v>0</v>
      </c>
      <c r="AT110" s="111">
        <f t="shared" ref="AT110" si="203">C110</f>
        <v>5.2</v>
      </c>
      <c r="AU110" s="111">
        <f t="shared" ref="AU110" si="204">H110</f>
        <v>2.1</v>
      </c>
      <c r="AV110" s="111">
        <f t="shared" ref="AV110" si="205">E110</f>
        <v>2.6</v>
      </c>
      <c r="AW110" s="111">
        <f t="shared" ref="AW110" si="206">D110</f>
        <v>2.2999999999999998</v>
      </c>
      <c r="AX110" s="111">
        <f t="shared" ref="AX110" si="207">F110</f>
        <v>0</v>
      </c>
      <c r="AY110" s="111">
        <f t="shared" ref="AY110" si="208">G110</f>
        <v>0</v>
      </c>
      <c r="AZ110" s="111">
        <f t="shared" ref="AZ110" si="209">I110</f>
        <v>689.4</v>
      </c>
    </row>
    <row r="111" spans="1:52" ht="16.5">
      <c r="A111" s="302"/>
      <c r="B111" s="293"/>
      <c r="C111" s="155"/>
      <c r="D111" s="155"/>
      <c r="E111" s="155"/>
      <c r="F111" s="155"/>
      <c r="G111" s="155"/>
      <c r="H111" s="155"/>
      <c r="I111" s="295"/>
      <c r="J111" s="218" t="s">
        <v>243</v>
      </c>
      <c r="K111" s="197">
        <v>7</v>
      </c>
      <c r="L111" s="112" t="str">
        <f t="shared" ref="L111:L112" si="210">IF(K111,"公斤","")</f>
        <v>公斤</v>
      </c>
      <c r="M111" s="240" t="s">
        <v>127</v>
      </c>
      <c r="N111" s="197">
        <v>6</v>
      </c>
      <c r="O111" s="112" t="str">
        <f t="shared" ref="O111" si="211">IF(N111,"公斤","")</f>
        <v>公斤</v>
      </c>
      <c r="P111" s="71" t="s">
        <v>207</v>
      </c>
      <c r="Q111" s="71">
        <v>1.5</v>
      </c>
      <c r="R111" s="112" t="str">
        <f t="shared" ref="R111" si="212">IF(Q111,"公斤","")</f>
        <v>公斤</v>
      </c>
      <c r="S111" s="244" t="s">
        <v>377</v>
      </c>
      <c r="T111" s="244">
        <v>5</v>
      </c>
      <c r="U111" s="112" t="str">
        <f t="shared" ref="U111" si="213">IF(T111,"公斤","")</f>
        <v>公斤</v>
      </c>
      <c r="V111" s="121" t="s">
        <v>121</v>
      </c>
      <c r="W111" s="121">
        <v>7</v>
      </c>
      <c r="X111" s="112" t="str">
        <f t="shared" ref="X111" si="214">IF(W111,"公斤","")</f>
        <v>公斤</v>
      </c>
      <c r="Y111" s="264" t="s">
        <v>121</v>
      </c>
      <c r="Z111" s="264">
        <v>3</v>
      </c>
      <c r="AA111" s="112" t="str">
        <f t="shared" ref="AA111" si="215">IF(Z111,"公斤","")</f>
        <v>公斤</v>
      </c>
      <c r="AB111" s="71" t="s">
        <v>117</v>
      </c>
      <c r="AC111" s="197"/>
      <c r="AD111" s="218">
        <v>19</v>
      </c>
      <c r="AE111" s="130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63"/>
      <c r="AU111" s="63"/>
      <c r="AV111" s="63"/>
      <c r="AW111" s="63"/>
      <c r="AX111" s="63"/>
      <c r="AY111" s="63"/>
      <c r="AZ111" s="63"/>
    </row>
    <row r="112" spans="1:52" ht="16.5">
      <c r="A112" s="302"/>
      <c r="B112" s="293" t="s">
        <v>407</v>
      </c>
      <c r="C112" s="155">
        <v>5.2</v>
      </c>
      <c r="D112" s="155">
        <v>2.1</v>
      </c>
      <c r="E112" s="155">
        <v>2.1</v>
      </c>
      <c r="F112" s="155">
        <v>0</v>
      </c>
      <c r="G112" s="155">
        <v>0</v>
      </c>
      <c r="H112" s="156">
        <v>2.1</v>
      </c>
      <c r="I112" s="295">
        <v>665.7</v>
      </c>
      <c r="J112" s="218" t="s">
        <v>248</v>
      </c>
      <c r="K112" s="197">
        <v>3</v>
      </c>
      <c r="L112" s="112" t="str">
        <f t="shared" si="210"/>
        <v>公斤</v>
      </c>
      <c r="M112" s="197" t="s">
        <v>291</v>
      </c>
      <c r="N112" s="197">
        <v>3</v>
      </c>
      <c r="O112" s="112" t="str">
        <f t="shared" si="141"/>
        <v>公斤</v>
      </c>
      <c r="P112" s="71" t="s">
        <v>1</v>
      </c>
      <c r="Q112" s="71">
        <v>5.5</v>
      </c>
      <c r="R112" s="112" t="str">
        <f t="shared" si="142"/>
        <v>公斤</v>
      </c>
      <c r="S112" s="244" t="s">
        <v>378</v>
      </c>
      <c r="T112" s="244">
        <v>0.01</v>
      </c>
      <c r="U112" s="112" t="str">
        <f t="shared" si="143"/>
        <v>公斤</v>
      </c>
      <c r="V112" s="121" t="s">
        <v>120</v>
      </c>
      <c r="W112" s="129">
        <v>0.05</v>
      </c>
      <c r="X112" s="112" t="str">
        <f t="shared" si="144"/>
        <v>公斤</v>
      </c>
      <c r="Y112" s="267" t="s">
        <v>169</v>
      </c>
      <c r="Z112" s="267">
        <v>1</v>
      </c>
      <c r="AA112" s="112" t="str">
        <f t="shared" si="145"/>
        <v>公斤</v>
      </c>
      <c r="AB112" s="71"/>
      <c r="AC112" s="197"/>
      <c r="AD112" s="218"/>
      <c r="AE112" s="130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63"/>
      <c r="AU112" s="63"/>
      <c r="AV112" s="63"/>
      <c r="AW112" s="63"/>
      <c r="AX112" s="63"/>
      <c r="AY112" s="63"/>
      <c r="AZ112" s="63"/>
    </row>
    <row r="113" spans="1:52" ht="16.5">
      <c r="A113" s="302"/>
      <c r="B113" s="293"/>
      <c r="C113" s="155"/>
      <c r="D113" s="155"/>
      <c r="E113" s="155"/>
      <c r="F113" s="155"/>
      <c r="G113" s="155"/>
      <c r="H113" s="155"/>
      <c r="I113" s="295"/>
      <c r="J113" s="218"/>
      <c r="K113" s="197"/>
      <c r="L113" s="112" t="str">
        <f t="shared" si="140"/>
        <v/>
      </c>
      <c r="M113" s="197" t="s">
        <v>154</v>
      </c>
      <c r="N113" s="197">
        <v>0.5</v>
      </c>
      <c r="O113" s="112" t="str">
        <f t="shared" si="141"/>
        <v>公斤</v>
      </c>
      <c r="P113" s="71" t="s">
        <v>322</v>
      </c>
      <c r="Q113" s="71">
        <v>0.01</v>
      </c>
      <c r="R113" s="112" t="str">
        <f t="shared" si="142"/>
        <v>公斤</v>
      </c>
      <c r="S113" s="71"/>
      <c r="T113" s="71"/>
      <c r="U113" s="112" t="str">
        <f t="shared" si="143"/>
        <v/>
      </c>
      <c r="V113" s="121"/>
      <c r="W113" s="121"/>
      <c r="X113" s="112" t="str">
        <f t="shared" si="144"/>
        <v/>
      </c>
      <c r="Y113" s="276" t="s">
        <v>154</v>
      </c>
      <c r="Z113" s="267">
        <v>0.5</v>
      </c>
      <c r="AA113" s="112" t="str">
        <f t="shared" si="145"/>
        <v>公斤</v>
      </c>
      <c r="AB113" s="71"/>
      <c r="AC113" s="197"/>
      <c r="AD113" s="218"/>
      <c r="AE113" s="130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63"/>
      <c r="AU113" s="63"/>
      <c r="AV113" s="63"/>
      <c r="AW113" s="63"/>
      <c r="AX113" s="63"/>
      <c r="AY113" s="63"/>
      <c r="AZ113" s="63"/>
    </row>
    <row r="114" spans="1:52" ht="16.5">
      <c r="A114" s="302"/>
      <c r="B114" s="293"/>
      <c r="C114" s="155"/>
      <c r="D114" s="155"/>
      <c r="E114" s="155"/>
      <c r="F114" s="155"/>
      <c r="G114" s="155"/>
      <c r="H114" s="155"/>
      <c r="I114" s="295"/>
      <c r="J114" s="218"/>
      <c r="K114" s="197"/>
      <c r="L114" s="112" t="str">
        <f t="shared" si="140"/>
        <v/>
      </c>
      <c r="M114" s="197" t="s">
        <v>120</v>
      </c>
      <c r="N114" s="197">
        <v>0.05</v>
      </c>
      <c r="O114" s="112" t="str">
        <f t="shared" si="141"/>
        <v>公斤</v>
      </c>
      <c r="P114" s="71" t="s">
        <v>133</v>
      </c>
      <c r="Q114" s="71">
        <v>0.5</v>
      </c>
      <c r="R114" s="112" t="str">
        <f t="shared" si="142"/>
        <v>公斤</v>
      </c>
      <c r="S114" s="241"/>
      <c r="T114" s="241"/>
      <c r="U114" s="112" t="str">
        <f t="shared" si="143"/>
        <v/>
      </c>
      <c r="V114" s="121"/>
      <c r="W114" s="121"/>
      <c r="X114" s="112" t="str">
        <f t="shared" si="144"/>
        <v/>
      </c>
      <c r="Y114" s="276" t="s">
        <v>160</v>
      </c>
      <c r="Z114" s="267">
        <v>0.05</v>
      </c>
      <c r="AA114" s="112" t="str">
        <f t="shared" si="145"/>
        <v>公斤</v>
      </c>
      <c r="AB114" s="71"/>
      <c r="AC114" s="197"/>
      <c r="AD114" s="218"/>
      <c r="AE114" s="130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63"/>
      <c r="AU114" s="63"/>
      <c r="AV114" s="63"/>
      <c r="AW114" s="63"/>
      <c r="AX114" s="63"/>
      <c r="AY114" s="63"/>
      <c r="AZ114" s="63"/>
    </row>
    <row r="115" spans="1:52" ht="16.5">
      <c r="A115" s="302"/>
      <c r="B115" s="293"/>
      <c r="C115" s="155"/>
      <c r="D115" s="155"/>
      <c r="E115" s="155"/>
      <c r="F115" s="155"/>
      <c r="G115" s="155"/>
      <c r="H115" s="155"/>
      <c r="I115" s="295"/>
      <c r="J115" s="218"/>
      <c r="K115" s="197"/>
      <c r="L115" s="112" t="str">
        <f t="shared" si="140"/>
        <v/>
      </c>
      <c r="M115" s="197" t="s">
        <v>271</v>
      </c>
      <c r="N115" s="197"/>
      <c r="O115" s="112" t="str">
        <f t="shared" si="141"/>
        <v/>
      </c>
      <c r="P115" s="71" t="s">
        <v>128</v>
      </c>
      <c r="Q115" s="71">
        <v>0.05</v>
      </c>
      <c r="R115" s="112" t="str">
        <f t="shared" si="142"/>
        <v>公斤</v>
      </c>
      <c r="S115" s="71"/>
      <c r="T115" s="71"/>
      <c r="U115" s="112" t="str">
        <f t="shared" si="143"/>
        <v/>
      </c>
      <c r="V115" s="121"/>
      <c r="W115" s="121"/>
      <c r="X115" s="112" t="str">
        <f t="shared" si="144"/>
        <v/>
      </c>
      <c r="Y115" s="197"/>
      <c r="Z115" s="197"/>
      <c r="AA115" s="112" t="str">
        <f t="shared" si="145"/>
        <v/>
      </c>
      <c r="AB115" s="71"/>
      <c r="AC115" s="197"/>
      <c r="AD115" s="218"/>
      <c r="AE115" s="130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63"/>
      <c r="AU115" s="63"/>
      <c r="AV115" s="63"/>
      <c r="AW115" s="63"/>
      <c r="AX115" s="63"/>
      <c r="AY115" s="63"/>
      <c r="AZ115" s="63"/>
    </row>
    <row r="116" spans="1:52" ht="17.25" thickBot="1">
      <c r="A116" s="302"/>
      <c r="B116" s="296"/>
      <c r="C116" s="159"/>
      <c r="D116" s="159"/>
      <c r="E116" s="159"/>
      <c r="F116" s="159"/>
      <c r="G116" s="159"/>
      <c r="H116" s="159"/>
      <c r="I116" s="298"/>
      <c r="J116" s="223"/>
      <c r="K116" s="219"/>
      <c r="L116" s="112" t="str">
        <f t="shared" si="140"/>
        <v/>
      </c>
      <c r="M116" s="219"/>
      <c r="N116" s="219"/>
      <c r="O116" s="112" t="str">
        <f t="shared" si="141"/>
        <v/>
      </c>
      <c r="P116" s="71" t="s">
        <v>129</v>
      </c>
      <c r="Q116" s="71">
        <v>1</v>
      </c>
      <c r="R116" s="112" t="str">
        <f t="shared" si="142"/>
        <v>公斤</v>
      </c>
      <c r="S116" s="205"/>
      <c r="T116" s="205"/>
      <c r="U116" s="112" t="str">
        <f t="shared" si="143"/>
        <v/>
      </c>
      <c r="V116" s="128"/>
      <c r="W116" s="128"/>
      <c r="X116" s="112" t="str">
        <f t="shared" si="144"/>
        <v/>
      </c>
      <c r="Y116" s="219"/>
      <c r="Z116" s="219"/>
      <c r="AA116" s="112" t="str">
        <f t="shared" si="145"/>
        <v/>
      </c>
      <c r="AB116" s="94"/>
      <c r="AC116" s="219"/>
      <c r="AD116" s="223"/>
      <c r="AE116" s="131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63"/>
      <c r="AU116" s="63"/>
      <c r="AV116" s="63"/>
      <c r="AW116" s="63"/>
      <c r="AX116" s="63"/>
      <c r="AY116" s="63"/>
      <c r="AZ116" s="63"/>
    </row>
    <row r="117" spans="1:52" ht="16.5">
      <c r="A117" s="299" t="s">
        <v>65</v>
      </c>
      <c r="B117" s="293" t="s">
        <v>406</v>
      </c>
      <c r="C117" s="155">
        <v>6</v>
      </c>
      <c r="D117" s="155">
        <v>2.2000000000000002</v>
      </c>
      <c r="E117" s="155">
        <v>2.4</v>
      </c>
      <c r="F117" s="155">
        <v>0</v>
      </c>
      <c r="G117" s="155">
        <v>0</v>
      </c>
      <c r="H117" s="155">
        <v>2</v>
      </c>
      <c r="I117" s="295">
        <v>731.1</v>
      </c>
      <c r="J117" s="344" t="s">
        <v>259</v>
      </c>
      <c r="K117" s="335"/>
      <c r="L117" s="109"/>
      <c r="M117" s="344" t="s">
        <v>292</v>
      </c>
      <c r="N117" s="335"/>
      <c r="O117" s="109"/>
      <c r="P117" s="340" t="s">
        <v>354</v>
      </c>
      <c r="Q117" s="341"/>
      <c r="R117" s="109"/>
      <c r="S117" s="342" t="s">
        <v>379</v>
      </c>
      <c r="T117" s="341"/>
      <c r="U117" s="109"/>
      <c r="V117" s="123" t="s">
        <v>121</v>
      </c>
      <c r="W117" s="123"/>
      <c r="X117" s="92"/>
      <c r="Y117" s="277" t="s">
        <v>401</v>
      </c>
      <c r="Z117" s="278"/>
      <c r="AA117" s="110"/>
      <c r="AB117" s="113" t="s">
        <v>117</v>
      </c>
      <c r="AC117" s="286"/>
      <c r="AD117" s="229"/>
      <c r="AE117" s="137" t="str">
        <f t="shared" ref="AE117" si="216">A117</f>
        <v>T3</v>
      </c>
      <c r="AF117" s="62" t="str">
        <f>J117</f>
        <v>拌麵特餐</v>
      </c>
      <c r="AG117" s="62" t="str">
        <f>J118&amp;" "&amp;J119&amp;" "&amp;J120&amp;" "&amp;J121&amp;" "&amp;J122&amp;" "&amp;J123</f>
        <v xml:space="preserve">麵條     </v>
      </c>
      <c r="AH117" s="62" t="str">
        <f>M117</f>
        <v>冬瓜絞肉</v>
      </c>
      <c r="AI117" s="62" t="str">
        <f>M118&amp;" "&amp;M119&amp;" "&amp;M120&amp;" "&amp;M121&amp;" "&amp;M122&amp;" "&amp;M123</f>
        <v xml:space="preserve">豬絞肉 冬瓜 甜麵醬   </v>
      </c>
      <c r="AJ117" s="62" t="str">
        <f>P117</f>
        <v>拌麵配料</v>
      </c>
      <c r="AK117" s="62" t="str">
        <f>P118&amp;" "&amp;P119&amp;" "&amp;P120&amp;" "&amp;P121&amp;" "&amp;P122&amp;" "&amp;P123</f>
        <v xml:space="preserve">甘藍 洋蔥 胡蘿蔔 木耳絲 大蒜 </v>
      </c>
      <c r="AL117" s="62" t="str">
        <f>S117</f>
        <v>芝麻包</v>
      </c>
      <c r="AM117" s="62" t="str">
        <f>S118&amp;" "&amp;S119&amp;" "&amp;S120&amp;" "&amp;S121&amp;" "&amp;S122&amp;" "&amp;S123</f>
        <v xml:space="preserve">芝麻包    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芹香蘿蔔湯</v>
      </c>
      <c r="AQ117" s="62" t="str">
        <f>Y118&amp;" "&amp;Y119&amp;" "&amp;Y120&amp;" "&amp;Y121&amp;" "&amp;Y122&amp;" "&amp;Y123</f>
        <v xml:space="preserve">芹菜 白蘿蔔 薑 紅蘿蔔 豬後腿肉 </v>
      </c>
      <c r="AR117" s="93" t="str">
        <f>AB117</f>
        <v>點心</v>
      </c>
      <c r="AS117" s="93">
        <f>AC117</f>
        <v>0</v>
      </c>
      <c r="AT117" s="111">
        <f t="shared" ref="AT117" si="217">C117</f>
        <v>6</v>
      </c>
      <c r="AU117" s="111">
        <f t="shared" ref="AU117" si="218">H117</f>
        <v>2</v>
      </c>
      <c r="AV117" s="111">
        <f t="shared" ref="AV117" si="219">E117</f>
        <v>2.4</v>
      </c>
      <c r="AW117" s="111">
        <f t="shared" ref="AW117" si="220">D117</f>
        <v>2.2000000000000002</v>
      </c>
      <c r="AX117" s="111">
        <f t="shared" ref="AX117" si="221">F117</f>
        <v>0</v>
      </c>
      <c r="AY117" s="111">
        <f t="shared" ref="AY117" si="222">G117</f>
        <v>0</v>
      </c>
      <c r="AZ117" s="111">
        <f t="shared" ref="AZ117" si="223">I117</f>
        <v>731.1</v>
      </c>
    </row>
    <row r="118" spans="1:52" ht="16.5">
      <c r="A118" s="300"/>
      <c r="B118" s="293"/>
      <c r="C118" s="155"/>
      <c r="D118" s="155"/>
      <c r="E118" s="155"/>
      <c r="F118" s="155"/>
      <c r="G118" s="155"/>
      <c r="H118" s="155"/>
      <c r="I118" s="295"/>
      <c r="J118" s="162" t="s">
        <v>151</v>
      </c>
      <c r="K118" s="162">
        <v>15</v>
      </c>
      <c r="L118" s="112" t="str">
        <f t="shared" ref="L118:L119" si="224">IF(K118,"公斤","")</f>
        <v>公斤</v>
      </c>
      <c r="M118" s="162" t="s">
        <v>129</v>
      </c>
      <c r="N118" s="162">
        <v>6</v>
      </c>
      <c r="O118" s="112" t="str">
        <f t="shared" ref="O118" si="225">IF(N118,"公斤","")</f>
        <v>公斤</v>
      </c>
      <c r="P118" s="71" t="s">
        <v>302</v>
      </c>
      <c r="Q118" s="71">
        <v>2</v>
      </c>
      <c r="R118" s="112" t="str">
        <f t="shared" ref="R118" si="226">IF(Q118,"公斤","")</f>
        <v>公斤</v>
      </c>
      <c r="S118" s="254" t="s">
        <v>379</v>
      </c>
      <c r="T118" s="254">
        <v>4</v>
      </c>
      <c r="U118" s="112" t="str">
        <f t="shared" ref="U118" si="227">IF(T118,"公斤","")</f>
        <v>公斤</v>
      </c>
      <c r="V118" s="121" t="s">
        <v>121</v>
      </c>
      <c r="W118" s="121">
        <v>7</v>
      </c>
      <c r="X118" s="112" t="str">
        <f t="shared" ref="X118" si="228">IF(W118,"公斤","")</f>
        <v>公斤</v>
      </c>
      <c r="Y118" s="276" t="s">
        <v>303</v>
      </c>
      <c r="Z118" s="267">
        <v>0.3</v>
      </c>
      <c r="AA118" s="112" t="str">
        <f t="shared" ref="AA118" si="229">IF(Z118,"公斤","")</f>
        <v>公斤</v>
      </c>
      <c r="AB118" s="71" t="s">
        <v>117</v>
      </c>
      <c r="AC118" s="284"/>
      <c r="AD118" s="218"/>
      <c r="AE118" s="130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63"/>
      <c r="AU118" s="63"/>
      <c r="AV118" s="63"/>
      <c r="AW118" s="63"/>
      <c r="AX118" s="63"/>
      <c r="AY118" s="63"/>
      <c r="AZ118" s="63"/>
    </row>
    <row r="119" spans="1:52" ht="16.5">
      <c r="A119" s="300"/>
      <c r="B119" s="293" t="s">
        <v>407</v>
      </c>
      <c r="C119" s="155">
        <v>5</v>
      </c>
      <c r="D119" s="155">
        <v>2</v>
      </c>
      <c r="E119" s="155">
        <v>2</v>
      </c>
      <c r="F119" s="155">
        <v>0</v>
      </c>
      <c r="G119" s="155">
        <v>0</v>
      </c>
      <c r="H119" s="156">
        <v>2</v>
      </c>
      <c r="I119" s="295">
        <v>642.1</v>
      </c>
      <c r="J119" s="162"/>
      <c r="K119" s="162"/>
      <c r="L119" s="112" t="str">
        <f t="shared" si="224"/>
        <v/>
      </c>
      <c r="M119" s="162" t="s">
        <v>293</v>
      </c>
      <c r="N119" s="162">
        <v>3</v>
      </c>
      <c r="O119" s="112" t="str">
        <f t="shared" si="141"/>
        <v>公斤</v>
      </c>
      <c r="P119" s="71" t="s">
        <v>130</v>
      </c>
      <c r="Q119" s="71">
        <v>2</v>
      </c>
      <c r="R119" s="112" t="str">
        <f t="shared" si="142"/>
        <v>公斤</v>
      </c>
      <c r="S119" s="71"/>
      <c r="T119" s="71"/>
      <c r="U119" s="112" t="str">
        <f t="shared" si="143"/>
        <v/>
      </c>
      <c r="V119" s="121" t="s">
        <v>120</v>
      </c>
      <c r="W119" s="129">
        <v>0.05</v>
      </c>
      <c r="X119" s="112" t="str">
        <f t="shared" si="144"/>
        <v>公斤</v>
      </c>
      <c r="Y119" s="276" t="s">
        <v>164</v>
      </c>
      <c r="Z119" s="267">
        <v>4</v>
      </c>
      <c r="AA119" s="112" t="str">
        <f t="shared" si="145"/>
        <v>公斤</v>
      </c>
      <c r="AB119" s="71"/>
      <c r="AC119" s="284"/>
      <c r="AD119" s="218"/>
      <c r="AE119" s="130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63"/>
      <c r="AU119" s="63"/>
      <c r="AV119" s="63"/>
      <c r="AW119" s="63"/>
      <c r="AX119" s="63"/>
      <c r="AY119" s="63"/>
      <c r="AZ119" s="63"/>
    </row>
    <row r="120" spans="1:52" ht="16.5">
      <c r="A120" s="300"/>
      <c r="B120" s="293"/>
      <c r="C120" s="155"/>
      <c r="D120" s="155"/>
      <c r="E120" s="155"/>
      <c r="F120" s="155"/>
      <c r="G120" s="155"/>
      <c r="H120" s="155"/>
      <c r="I120" s="295"/>
      <c r="J120" s="162"/>
      <c r="K120" s="162"/>
      <c r="L120" s="112" t="str">
        <f t="shared" si="140"/>
        <v/>
      </c>
      <c r="M120" s="162" t="s">
        <v>294</v>
      </c>
      <c r="N120" s="162"/>
      <c r="O120" s="112" t="str">
        <f t="shared" si="141"/>
        <v/>
      </c>
      <c r="P120" s="71" t="s">
        <v>133</v>
      </c>
      <c r="Q120" s="71">
        <v>1</v>
      </c>
      <c r="R120" s="112" t="str">
        <f t="shared" si="142"/>
        <v>公斤</v>
      </c>
      <c r="S120" s="71"/>
      <c r="T120" s="71"/>
      <c r="U120" s="112" t="str">
        <f t="shared" si="143"/>
        <v/>
      </c>
      <c r="V120" s="121"/>
      <c r="W120" s="121"/>
      <c r="X120" s="112" t="str">
        <f t="shared" si="144"/>
        <v/>
      </c>
      <c r="Y120" s="197" t="s">
        <v>160</v>
      </c>
      <c r="Z120" s="197">
        <v>0.05</v>
      </c>
      <c r="AA120" s="112" t="str">
        <f t="shared" si="145"/>
        <v>公斤</v>
      </c>
      <c r="AB120" s="71"/>
      <c r="AC120" s="284"/>
      <c r="AD120" s="218"/>
      <c r="AE120" s="130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63"/>
      <c r="AU120" s="63"/>
      <c r="AV120" s="63"/>
      <c r="AW120" s="63"/>
      <c r="AX120" s="63"/>
      <c r="AY120" s="63"/>
      <c r="AZ120" s="63"/>
    </row>
    <row r="121" spans="1:52" ht="16.5">
      <c r="A121" s="300"/>
      <c r="B121" s="293"/>
      <c r="C121" s="155"/>
      <c r="D121" s="155"/>
      <c r="E121" s="155"/>
      <c r="F121" s="155"/>
      <c r="G121" s="155"/>
      <c r="H121" s="155"/>
      <c r="I121" s="295"/>
      <c r="J121" s="162"/>
      <c r="K121" s="162"/>
      <c r="L121" s="112" t="str">
        <f t="shared" si="140"/>
        <v/>
      </c>
      <c r="M121" s="162"/>
      <c r="N121" s="162"/>
      <c r="O121" s="112" t="str">
        <f t="shared" si="141"/>
        <v/>
      </c>
      <c r="P121" s="71" t="s">
        <v>355</v>
      </c>
      <c r="Q121" s="71">
        <v>0.1</v>
      </c>
      <c r="R121" s="112" t="str">
        <f t="shared" si="142"/>
        <v>公斤</v>
      </c>
      <c r="S121" s="71"/>
      <c r="T121" s="71"/>
      <c r="U121" s="112" t="str">
        <f t="shared" si="143"/>
        <v/>
      </c>
      <c r="V121" s="121"/>
      <c r="W121" s="121"/>
      <c r="X121" s="112" t="str">
        <f t="shared" si="144"/>
        <v/>
      </c>
      <c r="Y121" s="218" t="s">
        <v>134</v>
      </c>
      <c r="Z121" s="197">
        <v>0.5</v>
      </c>
      <c r="AA121" s="112" t="str">
        <f t="shared" si="145"/>
        <v>公斤</v>
      </c>
      <c r="AB121" s="71"/>
      <c r="AC121" s="284"/>
      <c r="AD121" s="218"/>
      <c r="AE121" s="130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63"/>
      <c r="AU121" s="63"/>
      <c r="AV121" s="63"/>
      <c r="AW121" s="63"/>
      <c r="AX121" s="63"/>
      <c r="AY121" s="63"/>
      <c r="AZ121" s="63"/>
    </row>
    <row r="122" spans="1:52" ht="16.5">
      <c r="A122" s="300"/>
      <c r="B122" s="293"/>
      <c r="C122" s="155"/>
      <c r="D122" s="155"/>
      <c r="E122" s="155"/>
      <c r="F122" s="155"/>
      <c r="G122" s="155"/>
      <c r="H122" s="155"/>
      <c r="I122" s="295"/>
      <c r="J122" s="162"/>
      <c r="K122" s="162"/>
      <c r="L122" s="112" t="str">
        <f t="shared" si="140"/>
        <v/>
      </c>
      <c r="M122" s="162"/>
      <c r="N122" s="162"/>
      <c r="O122" s="112" t="str">
        <f t="shared" si="141"/>
        <v/>
      </c>
      <c r="P122" s="71" t="s">
        <v>128</v>
      </c>
      <c r="Q122" s="254">
        <v>0.05</v>
      </c>
      <c r="R122" s="112" t="str">
        <f t="shared" si="142"/>
        <v>公斤</v>
      </c>
      <c r="S122" s="71"/>
      <c r="T122" s="71"/>
      <c r="U122" s="112" t="str">
        <f t="shared" si="143"/>
        <v/>
      </c>
      <c r="V122" s="121"/>
      <c r="W122" s="121"/>
      <c r="X122" s="112" t="str">
        <f t="shared" si="144"/>
        <v/>
      </c>
      <c r="Y122" s="240" t="s">
        <v>127</v>
      </c>
      <c r="Z122" s="197">
        <v>1</v>
      </c>
      <c r="AA122" s="112" t="str">
        <f t="shared" si="145"/>
        <v>公斤</v>
      </c>
      <c r="AB122" s="71"/>
      <c r="AC122" s="284"/>
      <c r="AD122" s="218"/>
      <c r="AE122" s="130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63"/>
      <c r="AU122" s="63"/>
      <c r="AV122" s="63"/>
      <c r="AW122" s="63"/>
      <c r="AX122" s="63"/>
      <c r="AY122" s="63"/>
      <c r="AZ122" s="63"/>
    </row>
    <row r="123" spans="1:52" ht="17.25" thickBot="1">
      <c r="A123" s="301"/>
      <c r="B123" s="293"/>
      <c r="C123" s="155"/>
      <c r="D123" s="155"/>
      <c r="E123" s="155"/>
      <c r="F123" s="155"/>
      <c r="G123" s="155"/>
      <c r="H123" s="155"/>
      <c r="I123" s="295"/>
      <c r="J123" s="163"/>
      <c r="K123" s="163"/>
      <c r="L123" s="112" t="str">
        <f t="shared" si="140"/>
        <v/>
      </c>
      <c r="M123" s="163"/>
      <c r="N123" s="163"/>
      <c r="O123" s="112" t="str">
        <f t="shared" si="141"/>
        <v/>
      </c>
      <c r="P123" s="94"/>
      <c r="Q123" s="94"/>
      <c r="R123" s="112" t="str">
        <f t="shared" si="142"/>
        <v/>
      </c>
      <c r="S123" s="94"/>
      <c r="T123" s="94"/>
      <c r="U123" s="112" t="str">
        <f t="shared" si="143"/>
        <v/>
      </c>
      <c r="V123" s="127"/>
      <c r="W123" s="127"/>
      <c r="X123" s="112" t="str">
        <f t="shared" si="144"/>
        <v/>
      </c>
      <c r="Y123" s="198"/>
      <c r="Z123" s="198"/>
      <c r="AA123" s="112" t="str">
        <f t="shared" si="145"/>
        <v/>
      </c>
      <c r="AB123" s="94"/>
      <c r="AC123" s="285"/>
      <c r="AD123" s="220"/>
      <c r="AE123" s="131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63"/>
      <c r="AU123" s="63"/>
      <c r="AV123" s="63"/>
      <c r="AW123" s="63"/>
      <c r="AX123" s="63"/>
      <c r="AY123" s="63"/>
      <c r="AZ123" s="63"/>
    </row>
    <row r="124" spans="1:52" ht="16.5">
      <c r="A124" s="302" t="s">
        <v>66</v>
      </c>
      <c r="B124" s="290" t="s">
        <v>406</v>
      </c>
      <c r="C124" s="147">
        <v>6.3</v>
      </c>
      <c r="D124" s="147">
        <v>2.7</v>
      </c>
      <c r="E124" s="147">
        <v>2.2000000000000002</v>
      </c>
      <c r="F124" s="147">
        <v>0</v>
      </c>
      <c r="G124" s="147">
        <v>0</v>
      </c>
      <c r="H124" s="147">
        <v>3.1</v>
      </c>
      <c r="I124" s="292">
        <v>850.4</v>
      </c>
      <c r="J124" s="222" t="s">
        <v>247</v>
      </c>
      <c r="K124" s="226"/>
      <c r="L124" s="109"/>
      <c r="M124" s="222" t="s">
        <v>295</v>
      </c>
      <c r="N124" s="226"/>
      <c r="O124" s="109"/>
      <c r="P124" s="242" t="s">
        <v>356</v>
      </c>
      <c r="Q124" s="251"/>
      <c r="R124" s="109"/>
      <c r="S124" s="242" t="s">
        <v>380</v>
      </c>
      <c r="T124" s="92"/>
      <c r="U124" s="109"/>
      <c r="V124" s="118" t="s">
        <v>121</v>
      </c>
      <c r="W124" s="118"/>
      <c r="X124" s="92"/>
      <c r="Y124" s="160" t="s">
        <v>402</v>
      </c>
      <c r="Z124" s="279"/>
      <c r="AA124" s="110"/>
      <c r="AB124" s="113" t="s">
        <v>117</v>
      </c>
      <c r="AC124" s="270"/>
      <c r="AD124" s="211"/>
      <c r="AE124" s="137" t="str">
        <f t="shared" ref="AE124" si="230">A124</f>
        <v>T4</v>
      </c>
      <c r="AF124" s="62" t="str">
        <f>J124</f>
        <v>糙米飯</v>
      </c>
      <c r="AG124" s="62" t="str">
        <f>J125&amp;" "&amp;J126&amp;" "&amp;J127&amp;" "&amp;J128&amp;" "&amp;J129&amp;" "&amp;J130</f>
        <v xml:space="preserve">米 糙米    </v>
      </c>
      <c r="AH124" s="62" t="str">
        <f>M124</f>
        <v>瓜仔雞</v>
      </c>
      <c r="AI124" s="62" t="str">
        <f>M125&amp;" "&amp;M126&amp;" "&amp;M127&amp;" "&amp;M128&amp;" "&amp;M129&amp;" "&amp;M130</f>
        <v xml:space="preserve">肉雞 花瓜 胡蘿蔔   </v>
      </c>
      <c r="AJ124" s="62" t="str">
        <f>P124</f>
        <v>番茄凍腐</v>
      </c>
      <c r="AK124" s="62" t="str">
        <f>P125&amp;" "&amp;P126&amp;" "&amp;P127&amp;" "&amp;P128&amp;" "&amp;P129&amp;" "&amp;P130</f>
        <v xml:space="preserve">凍豆腐 大番茄 青蔥 薑  </v>
      </c>
      <c r="AL124" s="62" t="str">
        <f>S124</f>
        <v>什錦白菜</v>
      </c>
      <c r="AM124" s="62" t="str">
        <f>S125&amp;" "&amp;S126&amp;" "&amp;S127&amp;" "&amp;S128&amp;" "&amp;S129&amp;" "&amp;S130</f>
        <v>脆筍 結球白菜 乾香菇 胡蘿蔔 大蒜 肉絲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粉圓紅茶</v>
      </c>
      <c r="AQ124" s="62" t="str">
        <f>Y125&amp;" "&amp;Y126&amp;" "&amp;Y127&amp;" "&amp;Y128&amp;" "&amp;Y129&amp;" "&amp;Y130</f>
        <v xml:space="preserve">粉圓 紅茶包 紅砂糖   </v>
      </c>
      <c r="AR124" s="93" t="str">
        <f>AB124</f>
        <v>點心</v>
      </c>
      <c r="AS124" s="93">
        <f>AC124</f>
        <v>0</v>
      </c>
      <c r="AT124" s="111">
        <f t="shared" ref="AT124" si="231">C124</f>
        <v>6.3</v>
      </c>
      <c r="AU124" s="111">
        <f t="shared" ref="AU124" si="232">H124</f>
        <v>3.1</v>
      </c>
      <c r="AV124" s="111">
        <f t="shared" ref="AV124" si="233">E124</f>
        <v>2.2000000000000002</v>
      </c>
      <c r="AW124" s="111">
        <f t="shared" ref="AW124" si="234">D124</f>
        <v>2.7</v>
      </c>
      <c r="AX124" s="111">
        <f t="shared" ref="AX124" si="235">F124</f>
        <v>0</v>
      </c>
      <c r="AY124" s="111">
        <f t="shared" ref="AY124" si="236">G124</f>
        <v>0</v>
      </c>
      <c r="AZ124" s="111">
        <f t="shared" ref="AZ124" si="237">I124</f>
        <v>850.4</v>
      </c>
    </row>
    <row r="125" spans="1:52" ht="16.5">
      <c r="A125" s="302"/>
      <c r="B125" s="293"/>
      <c r="C125" s="155"/>
      <c r="D125" s="155"/>
      <c r="E125" s="155"/>
      <c r="F125" s="155"/>
      <c r="G125" s="155"/>
      <c r="H125" s="155"/>
      <c r="I125" s="295"/>
      <c r="J125" s="218" t="s">
        <v>243</v>
      </c>
      <c r="K125" s="197">
        <v>7</v>
      </c>
      <c r="L125" s="112" t="str">
        <f t="shared" ref="L125:L126" si="238">IF(K125,"公斤","")</f>
        <v>公斤</v>
      </c>
      <c r="M125" s="197" t="s">
        <v>132</v>
      </c>
      <c r="N125" s="197">
        <v>9</v>
      </c>
      <c r="O125" s="112" t="str">
        <f t="shared" ref="O125" si="239">IF(N125,"公斤","")</f>
        <v>公斤</v>
      </c>
      <c r="P125" s="71" t="s">
        <v>327</v>
      </c>
      <c r="Q125" s="71">
        <v>4</v>
      </c>
      <c r="R125" s="112" t="str">
        <f t="shared" ref="R125" si="240">IF(Q125,"公斤","")</f>
        <v>公斤</v>
      </c>
      <c r="S125" s="71" t="s">
        <v>344</v>
      </c>
      <c r="T125" s="71">
        <v>0.5</v>
      </c>
      <c r="U125" s="112" t="str">
        <f t="shared" ref="U125" si="241">IF(T125,"公斤","")</f>
        <v>公斤</v>
      </c>
      <c r="V125" s="121" t="s">
        <v>121</v>
      </c>
      <c r="W125" s="121">
        <v>7</v>
      </c>
      <c r="X125" s="112" t="str">
        <f t="shared" ref="X125" si="242">IF(W125,"公斤","")</f>
        <v>公斤</v>
      </c>
      <c r="Y125" s="162" t="s">
        <v>331</v>
      </c>
      <c r="Z125" s="162">
        <v>2</v>
      </c>
      <c r="AA125" s="112" t="str">
        <f t="shared" ref="AA125" si="243">IF(Z125,"公斤","")</f>
        <v>公斤</v>
      </c>
      <c r="AB125" s="71" t="s">
        <v>117</v>
      </c>
      <c r="AC125" s="197"/>
      <c r="AD125" s="218"/>
      <c r="AE125" s="130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63"/>
      <c r="AU125" s="63"/>
      <c r="AV125" s="63"/>
      <c r="AW125" s="63"/>
      <c r="AX125" s="63"/>
      <c r="AY125" s="63"/>
      <c r="AZ125" s="63"/>
    </row>
    <row r="126" spans="1:52" ht="16.5">
      <c r="A126" s="302"/>
      <c r="B126" s="293" t="s">
        <v>407</v>
      </c>
      <c r="C126" s="155">
        <v>6.3</v>
      </c>
      <c r="D126" s="155">
        <v>2.1</v>
      </c>
      <c r="E126" s="155">
        <v>1.5</v>
      </c>
      <c r="F126" s="155">
        <v>0</v>
      </c>
      <c r="G126" s="155">
        <v>0</v>
      </c>
      <c r="H126" s="156">
        <v>2.8</v>
      </c>
      <c r="I126" s="295">
        <v>786.7</v>
      </c>
      <c r="J126" s="218" t="s">
        <v>248</v>
      </c>
      <c r="K126" s="197">
        <v>3</v>
      </c>
      <c r="L126" s="112" t="str">
        <f t="shared" si="238"/>
        <v>公斤</v>
      </c>
      <c r="M126" s="197" t="s">
        <v>296</v>
      </c>
      <c r="N126" s="197">
        <v>2</v>
      </c>
      <c r="O126" s="112" t="str">
        <f t="shared" si="141"/>
        <v>公斤</v>
      </c>
      <c r="P126" s="71" t="s">
        <v>262</v>
      </c>
      <c r="Q126" s="71">
        <v>3.5</v>
      </c>
      <c r="R126" s="112" t="str">
        <f t="shared" si="142"/>
        <v>公斤</v>
      </c>
      <c r="S126" s="71" t="s">
        <v>319</v>
      </c>
      <c r="T126" s="71">
        <v>6.5</v>
      </c>
      <c r="U126" s="112" t="str">
        <f t="shared" si="143"/>
        <v>公斤</v>
      </c>
      <c r="V126" s="121" t="s">
        <v>120</v>
      </c>
      <c r="W126" s="129">
        <v>0.05</v>
      </c>
      <c r="X126" s="112" t="str">
        <f t="shared" si="144"/>
        <v>公斤</v>
      </c>
      <c r="Y126" s="162" t="s">
        <v>403</v>
      </c>
      <c r="Z126" s="162">
        <v>1</v>
      </c>
      <c r="AA126" s="112" t="str">
        <f t="shared" si="145"/>
        <v>公斤</v>
      </c>
      <c r="AB126" s="71"/>
      <c r="AC126" s="197"/>
      <c r="AD126" s="218"/>
      <c r="AE126" s="130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63"/>
      <c r="AU126" s="63"/>
      <c r="AV126" s="63"/>
      <c r="AW126" s="63"/>
      <c r="AX126" s="63"/>
      <c r="AY126" s="63"/>
      <c r="AZ126" s="63"/>
    </row>
    <row r="127" spans="1:52" ht="16.5">
      <c r="A127" s="302"/>
      <c r="B127" s="293"/>
      <c r="C127" s="155"/>
      <c r="D127" s="155"/>
      <c r="E127" s="155"/>
      <c r="F127" s="155"/>
      <c r="G127" s="155"/>
      <c r="H127" s="155"/>
      <c r="I127" s="295"/>
      <c r="J127" s="218"/>
      <c r="K127" s="197"/>
      <c r="L127" s="112" t="str">
        <f t="shared" si="140"/>
        <v/>
      </c>
      <c r="M127" s="197" t="s">
        <v>154</v>
      </c>
      <c r="N127" s="197">
        <v>1.5</v>
      </c>
      <c r="O127" s="112" t="str">
        <f t="shared" si="141"/>
        <v>公斤</v>
      </c>
      <c r="P127" s="71" t="s">
        <v>203</v>
      </c>
      <c r="Q127" s="71">
        <v>0.5</v>
      </c>
      <c r="R127" s="112" t="str">
        <f t="shared" si="142"/>
        <v>公斤</v>
      </c>
      <c r="S127" s="71" t="s">
        <v>322</v>
      </c>
      <c r="T127" s="71">
        <v>0.01</v>
      </c>
      <c r="U127" s="112" t="str">
        <f t="shared" si="143"/>
        <v>公斤</v>
      </c>
      <c r="V127" s="121"/>
      <c r="W127" s="121"/>
      <c r="X127" s="112" t="str">
        <f t="shared" si="144"/>
        <v/>
      </c>
      <c r="Y127" s="162" t="s">
        <v>136</v>
      </c>
      <c r="Z127" s="162">
        <v>1</v>
      </c>
      <c r="AA127" s="112" t="str">
        <f t="shared" si="145"/>
        <v>公斤</v>
      </c>
      <c r="AB127" s="71"/>
      <c r="AC127" s="197"/>
      <c r="AD127" s="218"/>
      <c r="AE127" s="130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63"/>
      <c r="AU127" s="63"/>
      <c r="AV127" s="63"/>
      <c r="AW127" s="63"/>
      <c r="AX127" s="63"/>
      <c r="AY127" s="63"/>
      <c r="AZ127" s="63"/>
    </row>
    <row r="128" spans="1:52" ht="16.5">
      <c r="A128" s="302"/>
      <c r="B128" s="293"/>
      <c r="C128" s="155"/>
      <c r="D128" s="155"/>
      <c r="E128" s="155"/>
      <c r="F128" s="155"/>
      <c r="G128" s="155"/>
      <c r="H128" s="155"/>
      <c r="I128" s="295"/>
      <c r="J128" s="218"/>
      <c r="K128" s="197"/>
      <c r="L128" s="112" t="str">
        <f t="shared" si="140"/>
        <v/>
      </c>
      <c r="M128" s="197"/>
      <c r="N128" s="197"/>
      <c r="O128" s="112" t="str">
        <f t="shared" si="141"/>
        <v/>
      </c>
      <c r="P128" s="71" t="s">
        <v>144</v>
      </c>
      <c r="Q128" s="71">
        <v>0.05</v>
      </c>
      <c r="R128" s="112" t="str">
        <f t="shared" si="142"/>
        <v>公斤</v>
      </c>
      <c r="S128" s="71" t="s">
        <v>133</v>
      </c>
      <c r="T128" s="71">
        <v>0.5</v>
      </c>
      <c r="U128" s="112" t="str">
        <f t="shared" si="143"/>
        <v>公斤</v>
      </c>
      <c r="V128" s="121"/>
      <c r="W128" s="121"/>
      <c r="X128" s="112" t="str">
        <f t="shared" si="144"/>
        <v/>
      </c>
      <c r="Y128" s="197"/>
      <c r="Z128" s="197"/>
      <c r="AA128" s="112" t="str">
        <f t="shared" si="145"/>
        <v/>
      </c>
      <c r="AB128" s="71"/>
      <c r="AC128" s="197"/>
      <c r="AD128" s="218"/>
      <c r="AE128" s="130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63"/>
      <c r="AU128" s="63"/>
      <c r="AV128" s="63"/>
      <c r="AW128" s="63"/>
      <c r="AX128" s="63"/>
      <c r="AY128" s="63"/>
      <c r="AZ128" s="63"/>
    </row>
    <row r="129" spans="1:52" ht="16.5">
      <c r="A129" s="302"/>
      <c r="B129" s="293"/>
      <c r="C129" s="155"/>
      <c r="D129" s="155"/>
      <c r="E129" s="155"/>
      <c r="F129" s="155"/>
      <c r="G129" s="155"/>
      <c r="H129" s="155"/>
      <c r="I129" s="295"/>
      <c r="J129" s="218"/>
      <c r="K129" s="197"/>
      <c r="L129" s="112" t="str">
        <f t="shared" si="140"/>
        <v/>
      </c>
      <c r="M129" s="197"/>
      <c r="N129" s="197"/>
      <c r="O129" s="112" t="str">
        <f t="shared" si="141"/>
        <v/>
      </c>
      <c r="P129" s="71"/>
      <c r="Q129" s="71"/>
      <c r="R129" s="112" t="str">
        <f t="shared" si="142"/>
        <v/>
      </c>
      <c r="S129" s="71" t="s">
        <v>128</v>
      </c>
      <c r="T129" s="71">
        <v>0.05</v>
      </c>
      <c r="U129" s="112" t="str">
        <f t="shared" si="143"/>
        <v>公斤</v>
      </c>
      <c r="V129" s="121"/>
      <c r="W129" s="121"/>
      <c r="X129" s="112" t="str">
        <f t="shared" si="144"/>
        <v/>
      </c>
      <c r="Y129" s="197"/>
      <c r="Z129" s="197"/>
      <c r="AA129" s="112" t="str">
        <f t="shared" si="145"/>
        <v/>
      </c>
      <c r="AB129" s="71"/>
      <c r="AC129" s="197"/>
      <c r="AD129" s="218"/>
      <c r="AE129" s="130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63"/>
      <c r="AU129" s="63"/>
      <c r="AV129" s="63"/>
      <c r="AW129" s="63"/>
      <c r="AX129" s="63"/>
      <c r="AY129" s="63"/>
      <c r="AZ129" s="63"/>
    </row>
    <row r="130" spans="1:52" ht="17.25" thickBot="1">
      <c r="A130" s="302"/>
      <c r="B130" s="296"/>
      <c r="C130" s="159"/>
      <c r="D130" s="159"/>
      <c r="E130" s="159"/>
      <c r="F130" s="159"/>
      <c r="G130" s="159"/>
      <c r="H130" s="159"/>
      <c r="I130" s="298"/>
      <c r="J130" s="223"/>
      <c r="K130" s="219"/>
      <c r="L130" s="112" t="str">
        <f t="shared" si="140"/>
        <v/>
      </c>
      <c r="M130" s="219"/>
      <c r="N130" s="219"/>
      <c r="O130" s="112" t="str">
        <f t="shared" si="141"/>
        <v/>
      </c>
      <c r="P130" s="205"/>
      <c r="Q130" s="205"/>
      <c r="R130" s="112" t="str">
        <f t="shared" si="142"/>
        <v/>
      </c>
      <c r="S130" s="205" t="s">
        <v>341</v>
      </c>
      <c r="T130" s="205">
        <v>1</v>
      </c>
      <c r="U130" s="112" t="str">
        <f t="shared" si="143"/>
        <v>公斤</v>
      </c>
      <c r="V130" s="128"/>
      <c r="W130" s="128"/>
      <c r="X130" s="112" t="str">
        <f t="shared" si="144"/>
        <v/>
      </c>
      <c r="Y130" s="219"/>
      <c r="Z130" s="219"/>
      <c r="AA130" s="112" t="str">
        <f t="shared" si="145"/>
        <v/>
      </c>
      <c r="AB130" s="94"/>
      <c r="AC130" s="219"/>
      <c r="AD130" s="223"/>
      <c r="AE130" s="131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63"/>
      <c r="AU130" s="63"/>
      <c r="AV130" s="63"/>
      <c r="AW130" s="63"/>
      <c r="AX130" s="63"/>
      <c r="AY130" s="63"/>
      <c r="AZ130" s="63"/>
    </row>
    <row r="131" spans="1:52" ht="16.5">
      <c r="A131" s="299" t="s">
        <v>67</v>
      </c>
      <c r="B131" s="293" t="s">
        <v>406</v>
      </c>
      <c r="C131" s="155">
        <v>5.7</v>
      </c>
      <c r="D131" s="155">
        <v>2.2000000000000002</v>
      </c>
      <c r="E131" s="155">
        <v>1.8</v>
      </c>
      <c r="F131" s="155">
        <v>0</v>
      </c>
      <c r="G131" s="155">
        <v>0</v>
      </c>
      <c r="H131" s="155">
        <v>2.6</v>
      </c>
      <c r="I131" s="295">
        <v>742</v>
      </c>
      <c r="J131" s="227" t="s">
        <v>198</v>
      </c>
      <c r="K131" s="225"/>
      <c r="L131" s="109"/>
      <c r="M131" s="160" t="s">
        <v>297</v>
      </c>
      <c r="N131" s="161"/>
      <c r="O131" s="109"/>
      <c r="P131" s="248" t="s">
        <v>357</v>
      </c>
      <c r="Q131" s="202"/>
      <c r="R131" s="109"/>
      <c r="S131" s="258" t="s">
        <v>309</v>
      </c>
      <c r="T131" s="259"/>
      <c r="U131" s="109"/>
      <c r="V131" s="123" t="s">
        <v>121</v>
      </c>
      <c r="W131" s="123"/>
      <c r="X131" s="92"/>
      <c r="Y131" s="280" t="s">
        <v>404</v>
      </c>
      <c r="Z131" s="266"/>
      <c r="AA131" s="110"/>
      <c r="AB131" s="113" t="s">
        <v>117</v>
      </c>
      <c r="AC131" s="286" t="s">
        <v>405</v>
      </c>
      <c r="AD131" s="229"/>
      <c r="AE131" s="137" t="str">
        <f t="shared" ref="AE131" si="244">A131</f>
        <v>T5</v>
      </c>
      <c r="AF131" s="62" t="str">
        <f>J131</f>
        <v>紫米飯</v>
      </c>
      <c r="AG131" s="62" t="str">
        <f>J132&amp;" "&amp;J133&amp;" "&amp;J134&amp;" "&amp;J135&amp;" "&amp;J136&amp;" "&amp;J137</f>
        <v xml:space="preserve">米 黑糯米    </v>
      </c>
      <c r="AH131" s="62" t="str">
        <f>M131</f>
        <v>香滷肉排</v>
      </c>
      <c r="AI131" s="62" t="str">
        <f>M132&amp;" "&amp;M133&amp;" "&amp;M134&amp;" "&amp;M135&amp;" "&amp;M136&amp;" "&amp;M137</f>
        <v xml:space="preserve">肉排     </v>
      </c>
      <c r="AJ131" s="62" t="str">
        <f>P131</f>
        <v>韓式洋蔥甜條</v>
      </c>
      <c r="AK131" s="62" t="str">
        <f>P132&amp;" "&amp;P133&amp;" "&amp;P134&amp;" "&amp;P135&amp;" "&amp;P136&amp;" "&amp;P137</f>
        <v>洋蔥 甜不辣 胡蘿蔔 大蒜 韓式泡菜 韓式辣醬</v>
      </c>
      <c r="AL131" s="62" t="str">
        <f>S131</f>
        <v>塔香油腐</v>
      </c>
      <c r="AM131" s="62" t="str">
        <f>S132&amp;" "&amp;S133&amp;" "&amp;S134&amp;" "&amp;S135&amp;" "&amp;S136&amp;" "&amp;S137</f>
        <v xml:space="preserve">四角油豆腐 豆薯 九層塔  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味噌海芽湯</v>
      </c>
      <c r="AQ131" s="62" t="str">
        <f>Y132&amp;" "&amp;Y133&amp;" "&amp;Y134&amp;" "&amp;Y135&amp;" "&amp;Y136&amp;" "&amp;Y137</f>
        <v xml:space="preserve">乾裙帶菜 味噌 時蔬 薑 柴魚片 </v>
      </c>
      <c r="AR131" s="93" t="str">
        <f>AB131</f>
        <v>點心</v>
      </c>
      <c r="AS131" s="93" t="str">
        <f>AC131</f>
        <v>有機豆奶</v>
      </c>
      <c r="AT131" s="111">
        <f t="shared" ref="AT131" si="245">C131</f>
        <v>5.7</v>
      </c>
      <c r="AU131" s="111">
        <f t="shared" ref="AU131" si="246">H131</f>
        <v>2.6</v>
      </c>
      <c r="AV131" s="111">
        <f t="shared" ref="AV131" si="247">E131</f>
        <v>1.8</v>
      </c>
      <c r="AW131" s="111">
        <f t="shared" ref="AW131" si="248">D131</f>
        <v>2.2000000000000002</v>
      </c>
      <c r="AX131" s="111">
        <f t="shared" ref="AX131" si="249">F131</f>
        <v>0</v>
      </c>
      <c r="AY131" s="111">
        <f t="shared" ref="AY131" si="250">G131</f>
        <v>0</v>
      </c>
      <c r="AZ131" s="111">
        <f t="shared" ref="AZ131" si="251">I131</f>
        <v>742</v>
      </c>
    </row>
    <row r="132" spans="1:52" ht="16.5">
      <c r="A132" s="300"/>
      <c r="B132" s="293"/>
      <c r="C132" s="155"/>
      <c r="D132" s="155"/>
      <c r="E132" s="155"/>
      <c r="F132" s="155"/>
      <c r="G132" s="155"/>
      <c r="H132" s="155"/>
      <c r="I132" s="295"/>
      <c r="J132" s="228" t="s">
        <v>125</v>
      </c>
      <c r="K132" s="197">
        <v>10</v>
      </c>
      <c r="L132" s="112" t="str">
        <f t="shared" ref="L132:L133" si="252">IF(K132,"公斤","")</f>
        <v>公斤</v>
      </c>
      <c r="M132" s="162" t="s">
        <v>298</v>
      </c>
      <c r="N132" s="162">
        <v>6</v>
      </c>
      <c r="O132" s="112" t="str">
        <f t="shared" ref="O132" si="253">IF(N132,"公斤","")</f>
        <v>公斤</v>
      </c>
      <c r="P132" s="249" t="s">
        <v>130</v>
      </c>
      <c r="Q132" s="92">
        <v>3.5</v>
      </c>
      <c r="R132" s="112" t="str">
        <f t="shared" ref="R132" si="254">IF(Q132,"公斤","")</f>
        <v>公斤</v>
      </c>
      <c r="S132" s="174" t="s">
        <v>310</v>
      </c>
      <c r="T132" s="260">
        <v>3</v>
      </c>
      <c r="U132" s="112" t="str">
        <f t="shared" ref="U132" si="255">IF(T132,"公斤","")</f>
        <v>公斤</v>
      </c>
      <c r="V132" s="121" t="s">
        <v>121</v>
      </c>
      <c r="W132" s="121">
        <v>7</v>
      </c>
      <c r="X132" s="112" t="str">
        <f t="shared" ref="X132" si="256">IF(W132,"公斤","")</f>
        <v>公斤</v>
      </c>
      <c r="Y132" s="267" t="s">
        <v>166</v>
      </c>
      <c r="Z132" s="267">
        <v>0.05</v>
      </c>
      <c r="AA132" s="112" t="str">
        <f t="shared" ref="AA132" si="257">IF(Z132,"公斤","")</f>
        <v>公斤</v>
      </c>
      <c r="AB132" s="71" t="s">
        <v>117</v>
      </c>
      <c r="AC132" s="284" t="s">
        <v>405</v>
      </c>
      <c r="AD132" s="218"/>
      <c r="AE132" s="130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63"/>
      <c r="AU132" s="63"/>
      <c r="AV132" s="63"/>
      <c r="AW132" s="63"/>
      <c r="AX132" s="63"/>
      <c r="AY132" s="63"/>
      <c r="AZ132" s="63"/>
    </row>
    <row r="133" spans="1:52" ht="16.5">
      <c r="A133" s="300"/>
      <c r="B133" s="293" t="s">
        <v>407</v>
      </c>
      <c r="C133" s="155">
        <v>5.7</v>
      </c>
      <c r="D133" s="155">
        <v>1.8</v>
      </c>
      <c r="E133" s="155">
        <v>1.5</v>
      </c>
      <c r="F133" s="155">
        <v>0</v>
      </c>
      <c r="G133" s="155">
        <v>0</v>
      </c>
      <c r="H133" s="156">
        <v>2.1</v>
      </c>
      <c r="I133" s="295">
        <v>674.5</v>
      </c>
      <c r="J133" s="218" t="s">
        <v>216</v>
      </c>
      <c r="K133" s="197">
        <v>0.4</v>
      </c>
      <c r="L133" s="112" t="str">
        <f t="shared" si="252"/>
        <v>公斤</v>
      </c>
      <c r="M133" s="162"/>
      <c r="N133" s="162"/>
      <c r="O133" s="112" t="str">
        <f t="shared" si="141"/>
        <v/>
      </c>
      <c r="P133" s="249" t="s">
        <v>358</v>
      </c>
      <c r="Q133" s="92">
        <v>3.5</v>
      </c>
      <c r="R133" s="112" t="str">
        <f t="shared" si="142"/>
        <v>公斤</v>
      </c>
      <c r="S133" s="174" t="s">
        <v>381</v>
      </c>
      <c r="T133" s="260">
        <v>3</v>
      </c>
      <c r="U133" s="112" t="str">
        <f t="shared" si="143"/>
        <v>公斤</v>
      </c>
      <c r="V133" s="121" t="s">
        <v>120</v>
      </c>
      <c r="W133" s="129">
        <v>0.05</v>
      </c>
      <c r="X133" s="112" t="str">
        <f t="shared" si="144"/>
        <v>公斤</v>
      </c>
      <c r="Y133" s="267" t="s">
        <v>167</v>
      </c>
      <c r="Z133" s="267">
        <v>0.6</v>
      </c>
      <c r="AA133" s="112" t="str">
        <f t="shared" si="145"/>
        <v>公斤</v>
      </c>
      <c r="AB133" s="71"/>
      <c r="AC133" s="284"/>
      <c r="AD133" s="218"/>
      <c r="AE133" s="130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63"/>
      <c r="AU133" s="63"/>
      <c r="AV133" s="63"/>
      <c r="AW133" s="63"/>
      <c r="AX133" s="63"/>
      <c r="AY133" s="63"/>
      <c r="AZ133" s="63"/>
    </row>
    <row r="134" spans="1:52" ht="16.5">
      <c r="A134" s="300"/>
      <c r="B134" s="293"/>
      <c r="C134" s="155"/>
      <c r="D134" s="155"/>
      <c r="E134" s="155"/>
      <c r="F134" s="155"/>
      <c r="G134" s="155"/>
      <c r="H134" s="155"/>
      <c r="I134" s="295"/>
      <c r="J134" s="218"/>
      <c r="K134" s="197"/>
      <c r="L134" s="112" t="str">
        <f t="shared" si="140"/>
        <v/>
      </c>
      <c r="M134" s="162"/>
      <c r="N134" s="162"/>
      <c r="O134" s="112" t="str">
        <f t="shared" si="141"/>
        <v/>
      </c>
      <c r="P134" s="249" t="s">
        <v>133</v>
      </c>
      <c r="Q134" s="92">
        <v>0.5</v>
      </c>
      <c r="R134" s="112" t="str">
        <f t="shared" si="142"/>
        <v>公斤</v>
      </c>
      <c r="S134" s="174" t="s">
        <v>312</v>
      </c>
      <c r="T134" s="260">
        <v>0.1</v>
      </c>
      <c r="U134" s="112" t="str">
        <f t="shared" si="143"/>
        <v>公斤</v>
      </c>
      <c r="V134" s="121"/>
      <c r="W134" s="121"/>
      <c r="X134" s="112" t="str">
        <f t="shared" si="144"/>
        <v/>
      </c>
      <c r="Y134" s="281" t="s">
        <v>1</v>
      </c>
      <c r="Z134" s="267">
        <v>2</v>
      </c>
      <c r="AA134" s="112" t="str">
        <f t="shared" si="145"/>
        <v>公斤</v>
      </c>
      <c r="AB134" s="71"/>
      <c r="AC134" s="284"/>
      <c r="AD134" s="218"/>
      <c r="AE134" s="130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63"/>
      <c r="AU134" s="63"/>
      <c r="AV134" s="63"/>
      <c r="AW134" s="63"/>
      <c r="AX134" s="63"/>
      <c r="AY134" s="63"/>
      <c r="AZ134" s="63"/>
    </row>
    <row r="135" spans="1:52" ht="16.5">
      <c r="A135" s="300"/>
      <c r="B135" s="293"/>
      <c r="C135" s="155"/>
      <c r="D135" s="155"/>
      <c r="E135" s="155"/>
      <c r="F135" s="155"/>
      <c r="G135" s="155"/>
      <c r="H135" s="155"/>
      <c r="I135" s="295"/>
      <c r="J135" s="218"/>
      <c r="K135" s="197"/>
      <c r="L135" s="112" t="str">
        <f t="shared" si="140"/>
        <v/>
      </c>
      <c r="M135" s="162"/>
      <c r="N135" s="162"/>
      <c r="O135" s="112" t="str">
        <f t="shared" si="141"/>
        <v/>
      </c>
      <c r="P135" s="249" t="s">
        <v>128</v>
      </c>
      <c r="Q135" s="92">
        <v>0.05</v>
      </c>
      <c r="R135" s="112" t="str">
        <f t="shared" si="142"/>
        <v>公斤</v>
      </c>
      <c r="S135" s="261"/>
      <c r="T135" s="92"/>
      <c r="U135" s="112" t="str">
        <f t="shared" si="143"/>
        <v/>
      </c>
      <c r="V135" s="121"/>
      <c r="W135" s="121"/>
      <c r="X135" s="112" t="str">
        <f t="shared" si="144"/>
        <v/>
      </c>
      <c r="Y135" s="267" t="s">
        <v>160</v>
      </c>
      <c r="Z135" s="267">
        <v>0.05</v>
      </c>
      <c r="AA135" s="112" t="str">
        <f t="shared" si="145"/>
        <v>公斤</v>
      </c>
      <c r="AB135" s="71"/>
      <c r="AC135" s="284"/>
      <c r="AD135" s="218"/>
      <c r="AE135" s="130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63"/>
      <c r="AU135" s="63"/>
      <c r="AV135" s="63"/>
      <c r="AW135" s="63"/>
      <c r="AX135" s="63"/>
      <c r="AY135" s="63"/>
      <c r="AZ135" s="63"/>
    </row>
    <row r="136" spans="1:52" ht="16.5">
      <c r="A136" s="300"/>
      <c r="B136" s="293"/>
      <c r="C136" s="155"/>
      <c r="D136" s="155"/>
      <c r="E136" s="155"/>
      <c r="F136" s="155"/>
      <c r="G136" s="155"/>
      <c r="H136" s="155"/>
      <c r="I136" s="295"/>
      <c r="J136" s="218"/>
      <c r="K136" s="197"/>
      <c r="L136" s="112" t="str">
        <f t="shared" si="140"/>
        <v/>
      </c>
      <c r="M136" s="162"/>
      <c r="N136" s="162"/>
      <c r="O136" s="112" t="str">
        <f t="shared" si="141"/>
        <v/>
      </c>
      <c r="P136" s="71" t="s">
        <v>318</v>
      </c>
      <c r="Q136" s="71">
        <v>1.5</v>
      </c>
      <c r="R136" s="112" t="str">
        <f t="shared" si="142"/>
        <v>公斤</v>
      </c>
      <c r="S136" s="71"/>
      <c r="T136" s="71"/>
      <c r="U136" s="112" t="str">
        <f t="shared" si="143"/>
        <v/>
      </c>
      <c r="V136" s="121"/>
      <c r="W136" s="121"/>
      <c r="X136" s="112" t="str">
        <f t="shared" si="144"/>
        <v/>
      </c>
      <c r="Y136" s="282" t="s">
        <v>145</v>
      </c>
      <c r="Z136" s="283">
        <v>0.01</v>
      </c>
      <c r="AA136" s="112" t="str">
        <f t="shared" si="145"/>
        <v>公斤</v>
      </c>
      <c r="AB136" s="71"/>
      <c r="AC136" s="284"/>
      <c r="AD136" s="218"/>
      <c r="AE136" s="130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63"/>
      <c r="AU136" s="63"/>
      <c r="AV136" s="63"/>
      <c r="AW136" s="63"/>
      <c r="AX136" s="63"/>
      <c r="AY136" s="63"/>
      <c r="AZ136" s="63"/>
    </row>
    <row r="137" spans="1:52" ht="17.25" thickBot="1">
      <c r="A137" s="300"/>
      <c r="B137" s="293"/>
      <c r="C137" s="155"/>
      <c r="D137" s="155"/>
      <c r="E137" s="155"/>
      <c r="F137" s="155"/>
      <c r="G137" s="155"/>
      <c r="H137" s="155"/>
      <c r="I137" s="295"/>
      <c r="J137" s="220"/>
      <c r="K137" s="198"/>
      <c r="L137" s="112" t="str">
        <f t="shared" si="140"/>
        <v/>
      </c>
      <c r="M137" s="163"/>
      <c r="N137" s="163"/>
      <c r="O137" s="112" t="str">
        <f t="shared" si="141"/>
        <v/>
      </c>
      <c r="P137" s="94" t="s">
        <v>359</v>
      </c>
      <c r="Q137" s="94"/>
      <c r="R137" s="112" t="str">
        <f t="shared" si="142"/>
        <v/>
      </c>
      <c r="S137" s="94"/>
      <c r="T137" s="94"/>
      <c r="U137" s="112" t="str">
        <f t="shared" si="143"/>
        <v/>
      </c>
      <c r="V137" s="128"/>
      <c r="W137" s="128"/>
      <c r="X137" s="112" t="str">
        <f t="shared" si="144"/>
        <v/>
      </c>
      <c r="Y137" s="198"/>
      <c r="Z137" s="198"/>
      <c r="AA137" s="112" t="str">
        <f t="shared" si="145"/>
        <v/>
      </c>
      <c r="AB137" s="205"/>
      <c r="AC137" s="285"/>
      <c r="AD137" s="220"/>
      <c r="AE137" s="131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63"/>
      <c r="AU137" s="63"/>
      <c r="AV137" s="63"/>
      <c r="AW137" s="63"/>
      <c r="AX137" s="63"/>
      <c r="AY137" s="63"/>
      <c r="AZ137" s="63"/>
    </row>
    <row r="138" spans="1:52" ht="15.75">
      <c r="A138" s="140"/>
      <c r="B138" s="204"/>
      <c r="C138" s="204"/>
      <c r="D138" s="204"/>
      <c r="E138" s="204"/>
      <c r="F138" s="204"/>
      <c r="G138" s="204"/>
      <c r="H138" s="204"/>
      <c r="I138" s="204"/>
      <c r="J138" s="140"/>
      <c r="K138" s="140"/>
      <c r="L138" s="140"/>
      <c r="M138" s="140"/>
      <c r="N138" s="206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206"/>
      <c r="AA138" s="140"/>
      <c r="AB138" s="140"/>
      <c r="AC138" s="140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52" ht="15.75">
      <c r="A139" s="1"/>
      <c r="B139" s="87"/>
      <c r="C139" s="87"/>
      <c r="D139" s="87"/>
      <c r="E139" s="87"/>
      <c r="F139" s="87"/>
      <c r="G139" s="87"/>
      <c r="H139" s="87"/>
      <c r="I139" s="87"/>
      <c r="J139" s="1"/>
      <c r="K139" s="1"/>
      <c r="L139" s="1"/>
      <c r="M139" s="1"/>
      <c r="N139" s="119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19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52" ht="15.75">
      <c r="A140" s="1"/>
      <c r="B140" s="87"/>
      <c r="C140" s="87"/>
      <c r="D140" s="87"/>
      <c r="E140" s="87"/>
      <c r="F140" s="87"/>
      <c r="G140" s="87"/>
      <c r="H140" s="87"/>
      <c r="I140" s="87"/>
      <c r="J140" s="1"/>
      <c r="K140" s="1"/>
      <c r="L140" s="1"/>
      <c r="M140" s="1"/>
      <c r="N140" s="119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19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52" ht="15.75">
      <c r="A141" s="1"/>
      <c r="B141" s="87"/>
      <c r="C141" s="87"/>
      <c r="D141" s="87"/>
      <c r="E141" s="87"/>
      <c r="F141" s="87"/>
      <c r="G141" s="87"/>
      <c r="H141" s="87"/>
      <c r="I141" s="87"/>
      <c r="J141" s="1"/>
      <c r="K141" s="1"/>
      <c r="L141" s="1"/>
      <c r="M141" s="1"/>
      <c r="N141" s="119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19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52" ht="15.75">
      <c r="A142" s="1"/>
      <c r="B142" s="87"/>
      <c r="C142" s="87"/>
      <c r="D142" s="87"/>
      <c r="E142" s="87"/>
      <c r="F142" s="87"/>
      <c r="G142" s="87"/>
      <c r="H142" s="87"/>
      <c r="I142" s="87"/>
      <c r="J142" s="1"/>
      <c r="K142" s="1"/>
      <c r="L142" s="1"/>
      <c r="M142" s="1"/>
      <c r="N142" s="119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19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52" ht="15.75">
      <c r="A143" s="1"/>
      <c r="B143" s="87"/>
      <c r="C143" s="87"/>
      <c r="D143" s="87"/>
      <c r="E143" s="87"/>
      <c r="F143" s="87"/>
      <c r="G143" s="87"/>
      <c r="H143" s="87"/>
      <c r="I143" s="87"/>
      <c r="J143" s="1"/>
      <c r="K143" s="1"/>
      <c r="L143" s="1"/>
      <c r="M143" s="1"/>
      <c r="N143" s="119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19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52" ht="15.75">
      <c r="A144" s="1"/>
      <c r="B144" s="87"/>
      <c r="C144" s="87"/>
      <c r="D144" s="87"/>
      <c r="E144" s="87"/>
      <c r="F144" s="87"/>
      <c r="G144" s="87"/>
      <c r="H144" s="87"/>
      <c r="I144" s="87"/>
      <c r="J144" s="1"/>
      <c r="K144" s="1"/>
      <c r="L144" s="1"/>
      <c r="M144" s="1"/>
      <c r="N144" s="119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19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75">
      <c r="A145" s="1"/>
      <c r="B145" s="87"/>
      <c r="C145" s="87"/>
      <c r="D145" s="87"/>
      <c r="E145" s="87"/>
      <c r="F145" s="87"/>
      <c r="G145" s="87"/>
      <c r="H145" s="87"/>
      <c r="I145" s="87"/>
      <c r="J145" s="1"/>
      <c r="K145" s="1"/>
      <c r="L145" s="1"/>
      <c r="M145" s="1"/>
      <c r="N145" s="119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19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75">
      <c r="A146" s="1"/>
      <c r="B146" s="87"/>
      <c r="C146" s="87"/>
      <c r="D146" s="87"/>
      <c r="E146" s="87"/>
      <c r="F146" s="87"/>
      <c r="G146" s="87"/>
      <c r="H146" s="87"/>
      <c r="I146" s="87"/>
      <c r="J146" s="1"/>
      <c r="K146" s="1"/>
      <c r="L146" s="1"/>
      <c r="M146" s="1"/>
      <c r="N146" s="119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19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75">
      <c r="A147" s="1"/>
      <c r="B147" s="87"/>
      <c r="C147" s="87"/>
      <c r="D147" s="87"/>
      <c r="E147" s="87"/>
      <c r="F147" s="87"/>
      <c r="G147" s="87"/>
      <c r="H147" s="87"/>
      <c r="I147" s="87"/>
      <c r="J147" s="1"/>
      <c r="K147" s="1"/>
      <c r="L147" s="1"/>
      <c r="M147" s="1"/>
      <c r="N147" s="119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19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75">
      <c r="A148" s="1"/>
      <c r="B148" s="87"/>
      <c r="C148" s="87"/>
      <c r="D148" s="87"/>
      <c r="E148" s="87"/>
      <c r="F148" s="87"/>
      <c r="G148" s="87"/>
      <c r="H148" s="87"/>
      <c r="I148" s="87"/>
      <c r="J148" s="1"/>
      <c r="K148" s="1"/>
      <c r="L148" s="1"/>
      <c r="M148" s="1"/>
      <c r="N148" s="119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19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75">
      <c r="A149" s="1"/>
      <c r="B149" s="87"/>
      <c r="C149" s="87"/>
      <c r="D149" s="87"/>
      <c r="E149" s="87"/>
      <c r="F149" s="87"/>
      <c r="G149" s="87"/>
      <c r="H149" s="87"/>
      <c r="I149" s="87"/>
      <c r="J149" s="1"/>
      <c r="K149" s="1"/>
      <c r="L149" s="1"/>
      <c r="M149" s="1"/>
      <c r="N149" s="119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19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75">
      <c r="A150" s="1"/>
      <c r="B150" s="87"/>
      <c r="C150" s="87"/>
      <c r="D150" s="87"/>
      <c r="E150" s="87"/>
      <c r="F150" s="87"/>
      <c r="G150" s="87"/>
      <c r="H150" s="87"/>
      <c r="I150" s="87"/>
      <c r="J150" s="1"/>
      <c r="K150" s="1"/>
      <c r="L150" s="1"/>
      <c r="M150" s="1"/>
      <c r="N150" s="119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19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75">
      <c r="A151" s="1"/>
      <c r="B151" s="87"/>
      <c r="C151" s="87"/>
      <c r="D151" s="87"/>
      <c r="E151" s="87"/>
      <c r="F151" s="87"/>
      <c r="G151" s="87"/>
      <c r="H151" s="87"/>
      <c r="I151" s="87"/>
      <c r="J151" s="1"/>
      <c r="K151" s="1"/>
      <c r="L151" s="1"/>
      <c r="M151" s="1"/>
      <c r="N151" s="119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19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75">
      <c r="A152" s="1"/>
      <c r="B152" s="87"/>
      <c r="C152" s="87"/>
      <c r="D152" s="87"/>
      <c r="E152" s="87"/>
      <c r="F152" s="87"/>
      <c r="G152" s="87"/>
      <c r="H152" s="87"/>
      <c r="I152" s="87"/>
      <c r="J152" s="1"/>
      <c r="K152" s="1"/>
      <c r="L152" s="1"/>
      <c r="M152" s="1"/>
      <c r="N152" s="119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19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75">
      <c r="A153" s="1"/>
      <c r="B153" s="87"/>
      <c r="C153" s="87"/>
      <c r="D153" s="87"/>
      <c r="E153" s="87"/>
      <c r="F153" s="87"/>
      <c r="G153" s="87"/>
      <c r="H153" s="87"/>
      <c r="I153" s="87"/>
      <c r="J153" s="1"/>
      <c r="K153" s="1"/>
      <c r="L153" s="1"/>
      <c r="M153" s="1"/>
      <c r="N153" s="119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19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75">
      <c r="A154" s="1"/>
      <c r="B154" s="87"/>
      <c r="C154" s="87"/>
      <c r="D154" s="87"/>
      <c r="E154" s="87"/>
      <c r="F154" s="87"/>
      <c r="G154" s="87"/>
      <c r="H154" s="87"/>
      <c r="I154" s="87"/>
      <c r="J154" s="1"/>
      <c r="K154" s="1"/>
      <c r="L154" s="1"/>
      <c r="M154" s="1"/>
      <c r="N154" s="119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19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75">
      <c r="A155" s="1"/>
      <c r="B155" s="87"/>
      <c r="C155" s="87"/>
      <c r="D155" s="87"/>
      <c r="E155" s="87"/>
      <c r="F155" s="87"/>
      <c r="G155" s="87"/>
      <c r="H155" s="87"/>
      <c r="I155" s="87"/>
      <c r="J155" s="1"/>
      <c r="K155" s="1"/>
      <c r="L155" s="1"/>
      <c r="M155" s="1"/>
      <c r="N155" s="119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19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75">
      <c r="A156" s="1"/>
      <c r="B156" s="87"/>
      <c r="C156" s="87"/>
      <c r="D156" s="87"/>
      <c r="E156" s="87"/>
      <c r="F156" s="87"/>
      <c r="G156" s="87"/>
      <c r="H156" s="87"/>
      <c r="I156" s="87"/>
      <c r="J156" s="1"/>
      <c r="K156" s="1"/>
      <c r="L156" s="1"/>
      <c r="M156" s="1"/>
      <c r="N156" s="119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19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75">
      <c r="A157" s="1"/>
      <c r="B157" s="87"/>
      <c r="C157" s="87"/>
      <c r="D157" s="87"/>
      <c r="E157" s="87"/>
      <c r="F157" s="87"/>
      <c r="G157" s="87"/>
      <c r="H157" s="87"/>
      <c r="I157" s="87"/>
      <c r="J157" s="1"/>
      <c r="K157" s="1"/>
      <c r="L157" s="1"/>
      <c r="M157" s="1"/>
      <c r="N157" s="119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19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75">
      <c r="A158" s="1"/>
      <c r="B158" s="87"/>
      <c r="C158" s="87"/>
      <c r="D158" s="87"/>
      <c r="E158" s="87"/>
      <c r="F158" s="87"/>
      <c r="G158" s="87"/>
      <c r="H158" s="87"/>
      <c r="I158" s="87"/>
      <c r="J158" s="1"/>
      <c r="K158" s="1"/>
      <c r="L158" s="1"/>
      <c r="M158" s="1"/>
      <c r="N158" s="119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19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75">
      <c r="A159" s="1"/>
      <c r="B159" s="87"/>
      <c r="C159" s="87"/>
      <c r="D159" s="87"/>
      <c r="E159" s="87"/>
      <c r="F159" s="87"/>
      <c r="G159" s="87"/>
      <c r="H159" s="87"/>
      <c r="I159" s="87"/>
      <c r="J159" s="1"/>
      <c r="K159" s="1"/>
      <c r="L159" s="1"/>
      <c r="M159" s="1"/>
      <c r="N159" s="119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19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75">
      <c r="A160" s="1"/>
      <c r="B160" s="87"/>
      <c r="C160" s="87"/>
      <c r="D160" s="87"/>
      <c r="E160" s="87"/>
      <c r="F160" s="87"/>
      <c r="G160" s="87"/>
      <c r="H160" s="87"/>
      <c r="I160" s="87"/>
      <c r="J160" s="1"/>
      <c r="K160" s="1"/>
      <c r="L160" s="1"/>
      <c r="M160" s="1"/>
      <c r="N160" s="119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19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7"/>
      <c r="C161" s="87"/>
      <c r="D161" s="87"/>
      <c r="E161" s="87"/>
      <c r="F161" s="87"/>
      <c r="G161" s="87"/>
      <c r="H161" s="87"/>
      <c r="I161" s="87"/>
      <c r="J161" s="1"/>
      <c r="K161" s="1"/>
      <c r="L161" s="1"/>
      <c r="M161" s="1"/>
      <c r="N161" s="119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19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7"/>
      <c r="C162" s="87"/>
      <c r="D162" s="87"/>
      <c r="E162" s="87"/>
      <c r="F162" s="87"/>
      <c r="G162" s="87"/>
      <c r="H162" s="87"/>
      <c r="I162" s="87"/>
      <c r="J162" s="1"/>
      <c r="K162" s="1"/>
      <c r="L162" s="1"/>
      <c r="M162" s="1"/>
      <c r="N162" s="119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19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7"/>
      <c r="C163" s="87"/>
      <c r="D163" s="87"/>
      <c r="E163" s="87"/>
      <c r="F163" s="87"/>
      <c r="G163" s="87"/>
      <c r="H163" s="87"/>
      <c r="I163" s="87"/>
      <c r="J163" s="1"/>
      <c r="K163" s="1"/>
      <c r="L163" s="1"/>
      <c r="M163" s="1"/>
      <c r="N163" s="119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19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7"/>
      <c r="C164" s="87"/>
      <c r="D164" s="87"/>
      <c r="E164" s="87"/>
      <c r="F164" s="87"/>
      <c r="G164" s="87"/>
      <c r="H164" s="87"/>
      <c r="I164" s="87"/>
      <c r="J164" s="1"/>
      <c r="K164" s="1"/>
      <c r="L164" s="1"/>
      <c r="M164" s="1"/>
      <c r="N164" s="119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19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7"/>
      <c r="C165" s="87"/>
      <c r="D165" s="87"/>
      <c r="E165" s="87"/>
      <c r="F165" s="87"/>
      <c r="G165" s="87"/>
      <c r="H165" s="87"/>
      <c r="I165" s="87"/>
      <c r="J165" s="1"/>
      <c r="K165" s="1"/>
      <c r="L165" s="1"/>
      <c r="M165" s="1"/>
      <c r="N165" s="119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19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7"/>
      <c r="C166" s="87"/>
      <c r="D166" s="87"/>
      <c r="E166" s="87"/>
      <c r="F166" s="87"/>
      <c r="G166" s="87"/>
      <c r="H166" s="87"/>
      <c r="I166" s="87"/>
      <c r="J166" s="1"/>
      <c r="K166" s="1"/>
      <c r="L166" s="1"/>
      <c r="M166" s="1"/>
      <c r="N166" s="11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19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7"/>
      <c r="C167" s="87"/>
      <c r="D167" s="87"/>
      <c r="E167" s="87"/>
      <c r="F167" s="87"/>
      <c r="G167" s="87"/>
      <c r="H167" s="87"/>
      <c r="I167" s="87"/>
      <c r="J167" s="1"/>
      <c r="K167" s="1"/>
      <c r="L167" s="1"/>
      <c r="M167" s="1"/>
      <c r="N167" s="11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19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7"/>
      <c r="C168" s="87"/>
      <c r="D168" s="87"/>
      <c r="E168" s="87"/>
      <c r="F168" s="87"/>
      <c r="G168" s="87"/>
      <c r="H168" s="87"/>
      <c r="I168" s="87"/>
      <c r="J168" s="1"/>
      <c r="K168" s="1"/>
      <c r="L168" s="1"/>
      <c r="M168" s="1"/>
      <c r="N168" s="119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19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7"/>
      <c r="C169" s="87"/>
      <c r="D169" s="87"/>
      <c r="E169" s="87"/>
      <c r="F169" s="87"/>
      <c r="G169" s="87"/>
      <c r="H169" s="87"/>
      <c r="I169" s="87"/>
      <c r="J169" s="1"/>
      <c r="K169" s="1"/>
      <c r="L169" s="1"/>
      <c r="M169" s="1"/>
      <c r="N169" s="11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19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7"/>
      <c r="C170" s="87"/>
      <c r="D170" s="87"/>
      <c r="E170" s="87"/>
      <c r="F170" s="87"/>
      <c r="G170" s="87"/>
      <c r="H170" s="87"/>
      <c r="I170" s="87"/>
      <c r="J170" s="1"/>
      <c r="K170" s="1"/>
      <c r="L170" s="1"/>
      <c r="M170" s="1"/>
      <c r="N170" s="11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19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7"/>
      <c r="C171" s="87"/>
      <c r="D171" s="87"/>
      <c r="E171" s="87"/>
      <c r="F171" s="87"/>
      <c r="G171" s="87"/>
      <c r="H171" s="87"/>
      <c r="I171" s="87"/>
      <c r="J171" s="1"/>
      <c r="K171" s="1"/>
      <c r="L171" s="1"/>
      <c r="M171" s="1"/>
      <c r="N171" s="119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19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7"/>
      <c r="C172" s="87"/>
      <c r="D172" s="87"/>
      <c r="E172" s="87"/>
      <c r="F172" s="87"/>
      <c r="G172" s="87"/>
      <c r="H172" s="87"/>
      <c r="I172" s="87"/>
      <c r="J172" s="1"/>
      <c r="K172" s="1"/>
      <c r="L172" s="1"/>
      <c r="M172" s="1"/>
      <c r="N172" s="119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19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7"/>
      <c r="C173" s="87"/>
      <c r="D173" s="87"/>
      <c r="E173" s="87"/>
      <c r="F173" s="87"/>
      <c r="G173" s="87"/>
      <c r="H173" s="87"/>
      <c r="I173" s="87"/>
      <c r="J173" s="1"/>
      <c r="K173" s="1"/>
      <c r="L173" s="1"/>
      <c r="M173" s="1"/>
      <c r="N173" s="11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19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7"/>
      <c r="C174" s="87"/>
      <c r="D174" s="87"/>
      <c r="E174" s="87"/>
      <c r="F174" s="87"/>
      <c r="G174" s="87"/>
      <c r="H174" s="87"/>
      <c r="I174" s="87"/>
      <c r="J174" s="1"/>
      <c r="K174" s="1"/>
      <c r="L174" s="1"/>
      <c r="M174" s="1"/>
      <c r="N174" s="11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19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7"/>
      <c r="C175" s="87"/>
      <c r="D175" s="87"/>
      <c r="E175" s="87"/>
      <c r="F175" s="87"/>
      <c r="G175" s="87"/>
      <c r="H175" s="87"/>
      <c r="I175" s="87"/>
      <c r="J175" s="1"/>
      <c r="K175" s="1"/>
      <c r="L175" s="1"/>
      <c r="M175" s="1"/>
      <c r="N175" s="11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19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7"/>
      <c r="C176" s="87"/>
      <c r="D176" s="87"/>
      <c r="E176" s="87"/>
      <c r="F176" s="87"/>
      <c r="G176" s="87"/>
      <c r="H176" s="87"/>
      <c r="I176" s="87"/>
      <c r="J176" s="1"/>
      <c r="K176" s="1"/>
      <c r="L176" s="1"/>
      <c r="M176" s="1"/>
      <c r="N176" s="119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19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7"/>
      <c r="C177" s="87"/>
      <c r="D177" s="87"/>
      <c r="E177" s="87"/>
      <c r="F177" s="87"/>
      <c r="G177" s="87"/>
      <c r="H177" s="87"/>
      <c r="I177" s="87"/>
      <c r="J177" s="1"/>
      <c r="K177" s="1"/>
      <c r="L177" s="1"/>
      <c r="M177" s="1"/>
      <c r="N177" s="119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19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7"/>
      <c r="C178" s="87"/>
      <c r="D178" s="87"/>
      <c r="E178" s="87"/>
      <c r="F178" s="87"/>
      <c r="G178" s="87"/>
      <c r="H178" s="87"/>
      <c r="I178" s="87"/>
      <c r="J178" s="1"/>
      <c r="K178" s="1"/>
      <c r="L178" s="1"/>
      <c r="M178" s="1"/>
      <c r="N178" s="119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19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7"/>
      <c r="C179" s="87"/>
      <c r="D179" s="87"/>
      <c r="E179" s="87"/>
      <c r="F179" s="87"/>
      <c r="G179" s="87"/>
      <c r="H179" s="87"/>
      <c r="I179" s="87"/>
      <c r="J179" s="1"/>
      <c r="K179" s="1"/>
      <c r="L179" s="1"/>
      <c r="M179" s="1"/>
      <c r="N179" s="119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19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7"/>
      <c r="C180" s="87"/>
      <c r="D180" s="87"/>
      <c r="E180" s="87"/>
      <c r="F180" s="87"/>
      <c r="G180" s="87"/>
      <c r="H180" s="87"/>
      <c r="I180" s="87"/>
      <c r="J180" s="1"/>
      <c r="K180" s="1"/>
      <c r="L180" s="1"/>
      <c r="M180" s="1"/>
      <c r="N180" s="119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19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7"/>
      <c r="C181" s="87"/>
      <c r="D181" s="87"/>
      <c r="E181" s="87"/>
      <c r="F181" s="87"/>
      <c r="G181" s="87"/>
      <c r="H181" s="87"/>
      <c r="I181" s="87"/>
      <c r="J181" s="1"/>
      <c r="K181" s="1"/>
      <c r="L181" s="1"/>
      <c r="M181" s="1"/>
      <c r="N181" s="119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19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7"/>
      <c r="C182" s="87"/>
      <c r="D182" s="87"/>
      <c r="E182" s="87"/>
      <c r="F182" s="87"/>
      <c r="G182" s="87"/>
      <c r="H182" s="87"/>
      <c r="I182" s="87"/>
      <c r="J182" s="1"/>
      <c r="K182" s="1"/>
      <c r="L182" s="1"/>
      <c r="M182" s="1"/>
      <c r="N182" s="11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19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7"/>
      <c r="C183" s="87"/>
      <c r="D183" s="87"/>
      <c r="E183" s="87"/>
      <c r="F183" s="87"/>
      <c r="G183" s="87"/>
      <c r="H183" s="87"/>
      <c r="I183" s="87"/>
      <c r="J183" s="1"/>
      <c r="K183" s="1"/>
      <c r="L183" s="1"/>
      <c r="M183" s="1"/>
      <c r="N183" s="119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19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7"/>
      <c r="C184" s="87"/>
      <c r="D184" s="87"/>
      <c r="E184" s="87"/>
      <c r="F184" s="87"/>
      <c r="G184" s="87"/>
      <c r="H184" s="87"/>
      <c r="I184" s="87"/>
      <c r="J184" s="1"/>
      <c r="K184" s="1"/>
      <c r="L184" s="1"/>
      <c r="M184" s="1"/>
      <c r="N184" s="119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19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7"/>
      <c r="C185" s="87"/>
      <c r="D185" s="87"/>
      <c r="E185" s="87"/>
      <c r="F185" s="87"/>
      <c r="G185" s="87"/>
      <c r="H185" s="87"/>
      <c r="I185" s="87"/>
      <c r="J185" s="1"/>
      <c r="K185" s="1"/>
      <c r="L185" s="1"/>
      <c r="M185" s="1"/>
      <c r="N185" s="119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19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7"/>
      <c r="C186" s="87"/>
      <c r="D186" s="87"/>
      <c r="E186" s="87"/>
      <c r="F186" s="87"/>
      <c r="G186" s="87"/>
      <c r="H186" s="87"/>
      <c r="I186" s="87"/>
      <c r="J186" s="1"/>
      <c r="K186" s="1"/>
      <c r="L186" s="1"/>
      <c r="M186" s="1"/>
      <c r="N186" s="119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19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7"/>
      <c r="C187" s="87"/>
      <c r="D187" s="87"/>
      <c r="E187" s="87"/>
      <c r="F187" s="87"/>
      <c r="G187" s="87"/>
      <c r="H187" s="87"/>
      <c r="I187" s="87"/>
      <c r="J187" s="1"/>
      <c r="K187" s="1"/>
      <c r="L187" s="1"/>
      <c r="M187" s="1"/>
      <c r="N187" s="119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19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7"/>
      <c r="C188" s="87"/>
      <c r="D188" s="87"/>
      <c r="E188" s="87"/>
      <c r="F188" s="87"/>
      <c r="G188" s="87"/>
      <c r="H188" s="87"/>
      <c r="I188" s="87"/>
      <c r="J188" s="1"/>
      <c r="K188" s="1"/>
      <c r="L188" s="1"/>
      <c r="M188" s="1"/>
      <c r="N188" s="11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19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7"/>
      <c r="C189" s="87"/>
      <c r="D189" s="87"/>
      <c r="E189" s="87"/>
      <c r="F189" s="87"/>
      <c r="G189" s="87"/>
      <c r="H189" s="87"/>
      <c r="I189" s="87"/>
      <c r="J189" s="1"/>
      <c r="K189" s="1"/>
      <c r="L189" s="1"/>
      <c r="M189" s="1"/>
      <c r="N189" s="11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19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7"/>
      <c r="C190" s="87"/>
      <c r="D190" s="87"/>
      <c r="E190" s="87"/>
      <c r="F190" s="87"/>
      <c r="G190" s="87"/>
      <c r="H190" s="87"/>
      <c r="I190" s="87"/>
      <c r="J190" s="1"/>
      <c r="K190" s="1"/>
      <c r="L190" s="1"/>
      <c r="M190" s="1"/>
      <c r="N190" s="119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19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7"/>
      <c r="C191" s="87"/>
      <c r="D191" s="87"/>
      <c r="E191" s="87"/>
      <c r="F191" s="87"/>
      <c r="G191" s="87"/>
      <c r="H191" s="87"/>
      <c r="I191" s="87"/>
      <c r="J191" s="1"/>
      <c r="K191" s="1"/>
      <c r="L191" s="1"/>
      <c r="M191" s="1"/>
      <c r="N191" s="119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19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7"/>
      <c r="C192" s="87"/>
      <c r="D192" s="87"/>
      <c r="E192" s="87"/>
      <c r="F192" s="87"/>
      <c r="G192" s="87"/>
      <c r="H192" s="87"/>
      <c r="I192" s="87"/>
      <c r="J192" s="1"/>
      <c r="K192" s="1"/>
      <c r="L192" s="1"/>
      <c r="M192" s="1"/>
      <c r="N192" s="119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19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7"/>
      <c r="C193" s="87"/>
      <c r="D193" s="87"/>
      <c r="E193" s="87"/>
      <c r="F193" s="87"/>
      <c r="G193" s="87"/>
      <c r="H193" s="87"/>
      <c r="I193" s="87"/>
      <c r="J193" s="1"/>
      <c r="K193" s="1"/>
      <c r="L193" s="1"/>
      <c r="M193" s="1"/>
      <c r="N193" s="119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19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7"/>
      <c r="C194" s="87"/>
      <c r="D194" s="87"/>
      <c r="E194" s="87"/>
      <c r="F194" s="87"/>
      <c r="G194" s="87"/>
      <c r="H194" s="87"/>
      <c r="I194" s="87"/>
      <c r="J194" s="1"/>
      <c r="K194" s="1"/>
      <c r="L194" s="1"/>
      <c r="M194" s="1"/>
      <c r="N194" s="119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19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7"/>
      <c r="C195" s="87"/>
      <c r="D195" s="87"/>
      <c r="E195" s="87"/>
      <c r="F195" s="87"/>
      <c r="G195" s="87"/>
      <c r="H195" s="87"/>
      <c r="I195" s="87"/>
      <c r="J195" s="1"/>
      <c r="K195" s="1"/>
      <c r="L195" s="1"/>
      <c r="M195" s="1"/>
      <c r="N195" s="119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19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7"/>
      <c r="C196" s="87"/>
      <c r="D196" s="87"/>
      <c r="E196" s="87"/>
      <c r="F196" s="87"/>
      <c r="G196" s="87"/>
      <c r="H196" s="87"/>
      <c r="I196" s="87"/>
      <c r="J196" s="1"/>
      <c r="K196" s="1"/>
      <c r="L196" s="1"/>
      <c r="M196" s="1"/>
      <c r="N196" s="11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19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7"/>
      <c r="C197" s="87"/>
      <c r="D197" s="87"/>
      <c r="E197" s="87"/>
      <c r="F197" s="87"/>
      <c r="G197" s="87"/>
      <c r="H197" s="87"/>
      <c r="I197" s="87"/>
      <c r="J197" s="1"/>
      <c r="K197" s="1"/>
      <c r="L197" s="1"/>
      <c r="M197" s="1"/>
      <c r="N197" s="119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19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7"/>
      <c r="C198" s="87"/>
      <c r="D198" s="87"/>
      <c r="E198" s="87"/>
      <c r="F198" s="87"/>
      <c r="G198" s="87"/>
      <c r="H198" s="87"/>
      <c r="I198" s="87"/>
      <c r="J198" s="1"/>
      <c r="K198" s="1"/>
      <c r="L198" s="1"/>
      <c r="M198" s="1"/>
      <c r="N198" s="119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19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7"/>
      <c r="C199" s="87"/>
      <c r="D199" s="87"/>
      <c r="E199" s="87"/>
      <c r="F199" s="87"/>
      <c r="G199" s="87"/>
      <c r="H199" s="87"/>
      <c r="I199" s="87"/>
      <c r="J199" s="1"/>
      <c r="K199" s="1"/>
      <c r="L199" s="1"/>
      <c r="M199" s="1"/>
      <c r="N199" s="11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19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7"/>
      <c r="C200" s="87"/>
      <c r="D200" s="87"/>
      <c r="E200" s="87"/>
      <c r="F200" s="87"/>
      <c r="G200" s="87"/>
      <c r="H200" s="87"/>
      <c r="I200" s="87"/>
      <c r="J200" s="1"/>
      <c r="K200" s="1"/>
      <c r="L200" s="1"/>
      <c r="M200" s="1"/>
      <c r="N200" s="119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19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7"/>
      <c r="C201" s="87"/>
      <c r="D201" s="87"/>
      <c r="E201" s="87"/>
      <c r="F201" s="87"/>
      <c r="G201" s="87"/>
      <c r="H201" s="87"/>
      <c r="I201" s="87"/>
      <c r="J201" s="1"/>
      <c r="K201" s="1"/>
      <c r="L201" s="1"/>
      <c r="M201" s="1"/>
      <c r="N201" s="119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19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7"/>
      <c r="C202" s="87"/>
      <c r="D202" s="87"/>
      <c r="E202" s="87"/>
      <c r="F202" s="87"/>
      <c r="G202" s="87"/>
      <c r="H202" s="87"/>
      <c r="I202" s="87"/>
      <c r="J202" s="1"/>
      <c r="K202" s="1"/>
      <c r="L202" s="1"/>
      <c r="M202" s="1"/>
      <c r="N202" s="11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19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7"/>
      <c r="C203" s="87"/>
      <c r="D203" s="87"/>
      <c r="E203" s="87"/>
      <c r="F203" s="87"/>
      <c r="G203" s="87"/>
      <c r="H203" s="87"/>
      <c r="I203" s="87"/>
      <c r="J203" s="1"/>
      <c r="K203" s="1"/>
      <c r="L203" s="1"/>
      <c r="M203" s="1"/>
      <c r="N203" s="119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19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7"/>
      <c r="C204" s="87"/>
      <c r="D204" s="87"/>
      <c r="E204" s="87"/>
      <c r="F204" s="87"/>
      <c r="G204" s="87"/>
      <c r="H204" s="87"/>
      <c r="I204" s="87"/>
      <c r="J204" s="1"/>
      <c r="K204" s="1"/>
      <c r="L204" s="1"/>
      <c r="M204" s="1"/>
      <c r="N204" s="11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19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7"/>
      <c r="C205" s="87"/>
      <c r="D205" s="87"/>
      <c r="E205" s="87"/>
      <c r="F205" s="87"/>
      <c r="G205" s="87"/>
      <c r="H205" s="87"/>
      <c r="I205" s="87"/>
      <c r="J205" s="1"/>
      <c r="K205" s="1"/>
      <c r="L205" s="1"/>
      <c r="M205" s="1"/>
      <c r="N205" s="119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19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7"/>
      <c r="C206" s="87"/>
      <c r="D206" s="87"/>
      <c r="E206" s="87"/>
      <c r="F206" s="87"/>
      <c r="G206" s="87"/>
      <c r="H206" s="87"/>
      <c r="I206" s="87"/>
      <c r="J206" s="1"/>
      <c r="K206" s="1"/>
      <c r="L206" s="1"/>
      <c r="M206" s="1"/>
      <c r="N206" s="119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19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7"/>
      <c r="C207" s="87"/>
      <c r="D207" s="87"/>
      <c r="E207" s="87"/>
      <c r="F207" s="87"/>
      <c r="G207" s="87"/>
      <c r="H207" s="87"/>
      <c r="I207" s="87"/>
      <c r="J207" s="1"/>
      <c r="K207" s="1"/>
      <c r="L207" s="1"/>
      <c r="M207" s="1"/>
      <c r="N207" s="119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19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7"/>
      <c r="C208" s="87"/>
      <c r="D208" s="87"/>
      <c r="E208" s="87"/>
      <c r="F208" s="87"/>
      <c r="G208" s="87"/>
      <c r="H208" s="87"/>
      <c r="I208" s="87"/>
      <c r="J208" s="1"/>
      <c r="K208" s="1"/>
      <c r="L208" s="1"/>
      <c r="M208" s="1"/>
      <c r="N208" s="119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19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7"/>
      <c r="C209" s="87"/>
      <c r="D209" s="87"/>
      <c r="E209" s="87"/>
      <c r="F209" s="87"/>
      <c r="G209" s="87"/>
      <c r="H209" s="87"/>
      <c r="I209" s="87"/>
      <c r="J209" s="1"/>
      <c r="K209" s="1"/>
      <c r="L209" s="1"/>
      <c r="M209" s="1"/>
      <c r="N209" s="119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19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7"/>
      <c r="C210" s="87"/>
      <c r="D210" s="87"/>
      <c r="E210" s="87"/>
      <c r="F210" s="87"/>
      <c r="G210" s="87"/>
      <c r="H210" s="87"/>
      <c r="I210" s="87"/>
      <c r="J210" s="1"/>
      <c r="K210" s="1"/>
      <c r="L210" s="1"/>
      <c r="M210" s="1"/>
      <c r="N210" s="119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19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7"/>
      <c r="C211" s="87"/>
      <c r="D211" s="87"/>
      <c r="E211" s="87"/>
      <c r="F211" s="87"/>
      <c r="G211" s="87"/>
      <c r="H211" s="87"/>
      <c r="I211" s="87"/>
      <c r="J211" s="1"/>
      <c r="K211" s="1"/>
      <c r="L211" s="1"/>
      <c r="M211" s="1"/>
      <c r="N211" s="11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19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7"/>
      <c r="C212" s="87"/>
      <c r="D212" s="87"/>
      <c r="E212" s="87"/>
      <c r="F212" s="87"/>
      <c r="G212" s="87"/>
      <c r="H212" s="87"/>
      <c r="I212" s="87"/>
      <c r="J212" s="1"/>
      <c r="K212" s="1"/>
      <c r="L212" s="1"/>
      <c r="M212" s="1"/>
      <c r="N212" s="11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19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7"/>
      <c r="C213" s="87"/>
      <c r="D213" s="87"/>
      <c r="E213" s="87"/>
      <c r="F213" s="87"/>
      <c r="G213" s="87"/>
      <c r="H213" s="87"/>
      <c r="I213" s="87"/>
      <c r="J213" s="1"/>
      <c r="K213" s="1"/>
      <c r="L213" s="1"/>
      <c r="M213" s="1"/>
      <c r="N213" s="11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19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7"/>
      <c r="C214" s="87"/>
      <c r="D214" s="87"/>
      <c r="E214" s="87"/>
      <c r="F214" s="87"/>
      <c r="G214" s="87"/>
      <c r="H214" s="87"/>
      <c r="I214" s="87"/>
      <c r="J214" s="1"/>
      <c r="K214" s="1"/>
      <c r="L214" s="1"/>
      <c r="M214" s="1"/>
      <c r="N214" s="11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19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7"/>
      <c r="C215" s="87"/>
      <c r="D215" s="87"/>
      <c r="E215" s="87"/>
      <c r="F215" s="87"/>
      <c r="G215" s="87"/>
      <c r="H215" s="87"/>
      <c r="I215" s="87"/>
      <c r="J215" s="1"/>
      <c r="K215" s="1"/>
      <c r="L215" s="1"/>
      <c r="M215" s="1"/>
      <c r="N215" s="119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19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7"/>
      <c r="C216" s="87"/>
      <c r="D216" s="87"/>
      <c r="E216" s="87"/>
      <c r="F216" s="87"/>
      <c r="G216" s="87"/>
      <c r="H216" s="87"/>
      <c r="I216" s="87"/>
      <c r="J216" s="1"/>
      <c r="K216" s="1"/>
      <c r="L216" s="1"/>
      <c r="M216" s="1"/>
      <c r="N216" s="119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19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7"/>
      <c r="C217" s="87"/>
      <c r="D217" s="87"/>
      <c r="E217" s="87"/>
      <c r="F217" s="87"/>
      <c r="G217" s="87"/>
      <c r="H217" s="87"/>
      <c r="I217" s="87"/>
      <c r="J217" s="1"/>
      <c r="K217" s="1"/>
      <c r="L217" s="1"/>
      <c r="M217" s="1"/>
      <c r="N217" s="119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19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7"/>
      <c r="C218" s="87"/>
      <c r="D218" s="87"/>
      <c r="E218" s="87"/>
      <c r="F218" s="87"/>
      <c r="G218" s="87"/>
      <c r="H218" s="87"/>
      <c r="I218" s="87"/>
      <c r="J218" s="1"/>
      <c r="K218" s="1"/>
      <c r="L218" s="1"/>
      <c r="M218" s="1"/>
      <c r="N218" s="119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19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7"/>
      <c r="C219" s="87"/>
      <c r="D219" s="87"/>
      <c r="E219" s="87"/>
      <c r="F219" s="87"/>
      <c r="G219" s="87"/>
      <c r="H219" s="87"/>
      <c r="I219" s="87"/>
      <c r="J219" s="1"/>
      <c r="K219" s="1"/>
      <c r="L219" s="1"/>
      <c r="M219" s="1"/>
      <c r="N219" s="119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19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7"/>
      <c r="C220" s="87"/>
      <c r="D220" s="87"/>
      <c r="E220" s="87"/>
      <c r="F220" s="87"/>
      <c r="G220" s="87"/>
      <c r="H220" s="87"/>
      <c r="I220" s="87"/>
      <c r="J220" s="1"/>
      <c r="K220" s="1"/>
      <c r="L220" s="1"/>
      <c r="M220" s="1"/>
      <c r="N220" s="119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19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7"/>
      <c r="C221" s="87"/>
      <c r="D221" s="87"/>
      <c r="E221" s="87"/>
      <c r="F221" s="87"/>
      <c r="G221" s="87"/>
      <c r="H221" s="87"/>
      <c r="I221" s="87"/>
      <c r="J221" s="1"/>
      <c r="K221" s="1"/>
      <c r="L221" s="1"/>
      <c r="M221" s="1"/>
      <c r="N221" s="119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19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7"/>
      <c r="C222" s="87"/>
      <c r="D222" s="87"/>
      <c r="E222" s="87"/>
      <c r="F222" s="87"/>
      <c r="G222" s="87"/>
      <c r="H222" s="87"/>
      <c r="I222" s="87"/>
      <c r="J222" s="1"/>
      <c r="K222" s="1"/>
      <c r="L222" s="1"/>
      <c r="M222" s="1"/>
      <c r="N222" s="119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19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7"/>
      <c r="C223" s="87"/>
      <c r="D223" s="87"/>
      <c r="E223" s="87"/>
      <c r="F223" s="87"/>
      <c r="G223" s="87"/>
      <c r="H223" s="87"/>
      <c r="I223" s="87"/>
      <c r="J223" s="1"/>
      <c r="K223" s="1"/>
      <c r="L223" s="1"/>
      <c r="M223" s="1"/>
      <c r="N223" s="119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19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7"/>
      <c r="C224" s="87"/>
      <c r="D224" s="87"/>
      <c r="E224" s="87"/>
      <c r="F224" s="87"/>
      <c r="G224" s="87"/>
      <c r="H224" s="87"/>
      <c r="I224" s="87"/>
      <c r="J224" s="1"/>
      <c r="K224" s="1"/>
      <c r="L224" s="1"/>
      <c r="M224" s="1"/>
      <c r="N224" s="119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19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7"/>
      <c r="C225" s="87"/>
      <c r="D225" s="87"/>
      <c r="E225" s="87"/>
      <c r="F225" s="87"/>
      <c r="G225" s="87"/>
      <c r="H225" s="87"/>
      <c r="I225" s="87"/>
      <c r="J225" s="1"/>
      <c r="K225" s="1"/>
      <c r="L225" s="1"/>
      <c r="M225" s="1"/>
      <c r="N225" s="119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19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7"/>
      <c r="C226" s="87"/>
      <c r="D226" s="87"/>
      <c r="E226" s="87"/>
      <c r="F226" s="87"/>
      <c r="G226" s="87"/>
      <c r="H226" s="87"/>
      <c r="I226" s="87"/>
      <c r="J226" s="1"/>
      <c r="K226" s="1"/>
      <c r="L226" s="1"/>
      <c r="M226" s="1"/>
      <c r="N226" s="119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19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7"/>
      <c r="C227" s="87"/>
      <c r="D227" s="87"/>
      <c r="E227" s="87"/>
      <c r="F227" s="87"/>
      <c r="G227" s="87"/>
      <c r="H227" s="87"/>
      <c r="I227" s="87"/>
      <c r="J227" s="1"/>
      <c r="K227" s="1"/>
      <c r="L227" s="1"/>
      <c r="M227" s="1"/>
      <c r="N227" s="119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19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7"/>
      <c r="C228" s="87"/>
      <c r="D228" s="87"/>
      <c r="E228" s="87"/>
      <c r="F228" s="87"/>
      <c r="G228" s="87"/>
      <c r="H228" s="87"/>
      <c r="I228" s="87"/>
      <c r="J228" s="1"/>
      <c r="K228" s="1"/>
      <c r="L228" s="1"/>
      <c r="M228" s="1"/>
      <c r="N228" s="119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19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7"/>
      <c r="C229" s="87"/>
      <c r="D229" s="87"/>
      <c r="E229" s="87"/>
      <c r="F229" s="87"/>
      <c r="G229" s="87"/>
      <c r="H229" s="87"/>
      <c r="I229" s="87"/>
      <c r="J229" s="1"/>
      <c r="K229" s="1"/>
      <c r="L229" s="1"/>
      <c r="M229" s="1"/>
      <c r="N229" s="119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19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7"/>
      <c r="C230" s="87"/>
      <c r="D230" s="87"/>
      <c r="E230" s="87"/>
      <c r="F230" s="87"/>
      <c r="G230" s="87"/>
      <c r="H230" s="87"/>
      <c r="I230" s="87"/>
      <c r="J230" s="1"/>
      <c r="K230" s="1"/>
      <c r="L230" s="1"/>
      <c r="M230" s="1"/>
      <c r="N230" s="119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19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7"/>
      <c r="C231" s="87"/>
      <c r="D231" s="87"/>
      <c r="E231" s="87"/>
      <c r="F231" s="87"/>
      <c r="G231" s="87"/>
      <c r="H231" s="87"/>
      <c r="I231" s="87"/>
      <c r="J231" s="1"/>
      <c r="K231" s="1"/>
      <c r="L231" s="1"/>
      <c r="M231" s="1"/>
      <c r="N231" s="11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19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7"/>
      <c r="C232" s="87"/>
      <c r="D232" s="87"/>
      <c r="E232" s="87"/>
      <c r="F232" s="87"/>
      <c r="G232" s="87"/>
      <c r="H232" s="87"/>
      <c r="I232" s="87"/>
      <c r="J232" s="1"/>
      <c r="K232" s="1"/>
      <c r="L232" s="1"/>
      <c r="M232" s="1"/>
      <c r="N232" s="119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19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7"/>
      <c r="C233" s="87"/>
      <c r="D233" s="87"/>
      <c r="E233" s="87"/>
      <c r="F233" s="87"/>
      <c r="G233" s="87"/>
      <c r="H233" s="87"/>
      <c r="I233" s="87"/>
      <c r="J233" s="1"/>
      <c r="K233" s="1"/>
      <c r="L233" s="1"/>
      <c r="M233" s="1"/>
      <c r="N233" s="119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19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7"/>
      <c r="C234" s="87"/>
      <c r="D234" s="87"/>
      <c r="E234" s="87"/>
      <c r="F234" s="87"/>
      <c r="G234" s="87"/>
      <c r="H234" s="87"/>
      <c r="I234" s="87"/>
      <c r="J234" s="1"/>
      <c r="K234" s="1"/>
      <c r="L234" s="1"/>
      <c r="M234" s="1"/>
      <c r="N234" s="119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19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87"/>
      <c r="C235" s="87"/>
      <c r="D235" s="87"/>
      <c r="E235" s="87"/>
      <c r="F235" s="87"/>
      <c r="G235" s="87"/>
      <c r="H235" s="87"/>
      <c r="I235" s="87"/>
      <c r="J235" s="1"/>
      <c r="K235" s="1"/>
      <c r="L235" s="1"/>
      <c r="M235" s="1"/>
      <c r="N235" s="119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19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87"/>
      <c r="C236" s="87"/>
      <c r="D236" s="87"/>
      <c r="E236" s="87"/>
      <c r="F236" s="87"/>
      <c r="G236" s="87"/>
      <c r="H236" s="87"/>
      <c r="I236" s="87"/>
      <c r="J236" s="1"/>
      <c r="K236" s="1"/>
      <c r="L236" s="1"/>
      <c r="M236" s="1"/>
      <c r="N236" s="119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19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87"/>
      <c r="C237" s="87"/>
      <c r="D237" s="87"/>
      <c r="E237" s="87"/>
      <c r="F237" s="87"/>
      <c r="G237" s="87"/>
      <c r="H237" s="87"/>
      <c r="I237" s="87"/>
      <c r="J237" s="1"/>
      <c r="K237" s="1"/>
      <c r="L237" s="1"/>
      <c r="M237" s="1"/>
      <c r="N237" s="119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19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87"/>
      <c r="C238" s="87"/>
      <c r="D238" s="87"/>
      <c r="E238" s="87"/>
      <c r="F238" s="87"/>
      <c r="G238" s="87"/>
      <c r="H238" s="87"/>
      <c r="I238" s="87"/>
      <c r="J238" s="1"/>
      <c r="K238" s="1"/>
      <c r="L238" s="1"/>
      <c r="M238" s="1"/>
      <c r="N238" s="119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19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87"/>
      <c r="C239" s="87"/>
      <c r="D239" s="87"/>
      <c r="E239" s="87"/>
      <c r="F239" s="87"/>
      <c r="G239" s="87"/>
      <c r="H239" s="87"/>
      <c r="I239" s="87"/>
      <c r="J239" s="1"/>
      <c r="K239" s="1"/>
      <c r="L239" s="1"/>
      <c r="M239" s="1"/>
      <c r="N239" s="119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19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87"/>
      <c r="C240" s="87"/>
      <c r="D240" s="87"/>
      <c r="E240" s="87"/>
      <c r="F240" s="87"/>
      <c r="G240" s="87"/>
      <c r="H240" s="87"/>
      <c r="I240" s="87"/>
      <c r="J240" s="1"/>
      <c r="K240" s="1"/>
      <c r="L240" s="1"/>
      <c r="M240" s="1"/>
      <c r="N240" s="119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19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87"/>
      <c r="C241" s="87"/>
      <c r="D241" s="87"/>
      <c r="E241" s="87"/>
      <c r="F241" s="87"/>
      <c r="G241" s="87"/>
      <c r="H241" s="87"/>
      <c r="I241" s="87"/>
      <c r="J241" s="1"/>
      <c r="K241" s="1"/>
      <c r="L241" s="1"/>
      <c r="M241" s="1"/>
      <c r="N241" s="119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19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87"/>
      <c r="C242" s="87"/>
      <c r="D242" s="87"/>
      <c r="E242" s="87"/>
      <c r="F242" s="87"/>
      <c r="G242" s="87"/>
      <c r="H242" s="87"/>
      <c r="I242" s="87"/>
      <c r="J242" s="1"/>
      <c r="K242" s="1"/>
      <c r="L242" s="1"/>
      <c r="M242" s="1"/>
      <c r="N242" s="119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19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87"/>
      <c r="C243" s="87"/>
      <c r="D243" s="87"/>
      <c r="E243" s="87"/>
      <c r="F243" s="87"/>
      <c r="G243" s="87"/>
      <c r="H243" s="87"/>
      <c r="I243" s="87"/>
      <c r="J243" s="1"/>
      <c r="K243" s="1"/>
      <c r="L243" s="1"/>
      <c r="M243" s="1"/>
      <c r="N243" s="119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19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87"/>
      <c r="C244" s="87"/>
      <c r="D244" s="87"/>
      <c r="E244" s="87"/>
      <c r="F244" s="87"/>
      <c r="G244" s="87"/>
      <c r="H244" s="87"/>
      <c r="I244" s="87"/>
      <c r="J244" s="1"/>
      <c r="K244" s="1"/>
      <c r="L244" s="1"/>
      <c r="M244" s="1"/>
      <c r="N244" s="119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19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87"/>
      <c r="C245" s="87"/>
      <c r="D245" s="87"/>
      <c r="E245" s="87"/>
      <c r="F245" s="87"/>
      <c r="G245" s="87"/>
      <c r="H245" s="87"/>
      <c r="I245" s="87"/>
      <c r="J245" s="1"/>
      <c r="K245" s="1"/>
      <c r="L245" s="1"/>
      <c r="M245" s="1"/>
      <c r="N245" s="119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19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87"/>
      <c r="C246" s="87"/>
      <c r="D246" s="87"/>
      <c r="E246" s="87"/>
      <c r="F246" s="87"/>
      <c r="G246" s="87"/>
      <c r="H246" s="87"/>
      <c r="I246" s="87"/>
      <c r="J246" s="1"/>
      <c r="K246" s="1"/>
      <c r="L246" s="1"/>
      <c r="M246" s="1"/>
      <c r="N246" s="119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19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87"/>
      <c r="C247" s="87"/>
      <c r="D247" s="87"/>
      <c r="E247" s="87"/>
      <c r="F247" s="87"/>
      <c r="G247" s="87"/>
      <c r="H247" s="87"/>
      <c r="I247" s="87"/>
      <c r="J247" s="1"/>
      <c r="K247" s="1"/>
      <c r="L247" s="1"/>
      <c r="M247" s="1"/>
      <c r="N247" s="119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19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87"/>
      <c r="C248" s="87"/>
      <c r="D248" s="87"/>
      <c r="E248" s="87"/>
      <c r="F248" s="87"/>
      <c r="G248" s="87"/>
      <c r="H248" s="87"/>
      <c r="I248" s="87"/>
      <c r="J248" s="1"/>
      <c r="K248" s="1"/>
      <c r="L248" s="1"/>
      <c r="M248" s="1"/>
      <c r="N248" s="119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19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87"/>
      <c r="C249" s="87"/>
      <c r="D249" s="87"/>
      <c r="E249" s="87"/>
      <c r="F249" s="87"/>
      <c r="G249" s="87"/>
      <c r="H249" s="87"/>
      <c r="I249" s="87"/>
      <c r="J249" s="1"/>
      <c r="K249" s="1"/>
      <c r="L249" s="1"/>
      <c r="M249" s="1"/>
      <c r="N249" s="119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19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87"/>
      <c r="C250" s="87"/>
      <c r="D250" s="87"/>
      <c r="E250" s="87"/>
      <c r="F250" s="87"/>
      <c r="G250" s="87"/>
      <c r="H250" s="87"/>
      <c r="I250" s="87"/>
      <c r="J250" s="1"/>
      <c r="K250" s="1"/>
      <c r="L250" s="1"/>
      <c r="M250" s="1"/>
      <c r="N250" s="119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19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87"/>
      <c r="C251" s="87"/>
      <c r="D251" s="87"/>
      <c r="E251" s="87"/>
      <c r="F251" s="87"/>
      <c r="G251" s="87"/>
      <c r="H251" s="87"/>
      <c r="I251" s="87"/>
      <c r="J251" s="1"/>
      <c r="K251" s="1"/>
      <c r="L251" s="1"/>
      <c r="M251" s="1"/>
      <c r="N251" s="119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19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87"/>
      <c r="C252" s="87"/>
      <c r="D252" s="87"/>
      <c r="E252" s="87"/>
      <c r="F252" s="87"/>
      <c r="G252" s="87"/>
      <c r="H252" s="87"/>
      <c r="I252" s="87"/>
      <c r="J252" s="1"/>
      <c r="K252" s="1"/>
      <c r="L252" s="1"/>
      <c r="M252" s="1"/>
      <c r="N252" s="119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19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87"/>
      <c r="C253" s="87"/>
      <c r="D253" s="87"/>
      <c r="E253" s="87"/>
      <c r="F253" s="87"/>
      <c r="G253" s="87"/>
      <c r="H253" s="87"/>
      <c r="I253" s="87"/>
      <c r="J253" s="1"/>
      <c r="K253" s="1"/>
      <c r="L253" s="1"/>
      <c r="M253" s="1"/>
      <c r="N253" s="119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19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87"/>
      <c r="C254" s="87"/>
      <c r="D254" s="87"/>
      <c r="E254" s="87"/>
      <c r="F254" s="87"/>
      <c r="G254" s="87"/>
      <c r="H254" s="87"/>
      <c r="I254" s="87"/>
      <c r="J254" s="1"/>
      <c r="K254" s="1"/>
      <c r="L254" s="1"/>
      <c r="M254" s="1"/>
      <c r="N254" s="119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19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87"/>
      <c r="C255" s="87"/>
      <c r="D255" s="87"/>
      <c r="E255" s="87"/>
      <c r="F255" s="87"/>
      <c r="G255" s="87"/>
      <c r="H255" s="87"/>
      <c r="I255" s="87"/>
      <c r="J255" s="1"/>
      <c r="K255" s="1"/>
      <c r="L255" s="1"/>
      <c r="M255" s="1"/>
      <c r="N255" s="119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19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87"/>
      <c r="C256" s="87"/>
      <c r="D256" s="87"/>
      <c r="E256" s="87"/>
      <c r="F256" s="87"/>
      <c r="G256" s="87"/>
      <c r="H256" s="87"/>
      <c r="I256" s="87"/>
      <c r="J256" s="1"/>
      <c r="K256" s="1"/>
      <c r="L256" s="1"/>
      <c r="M256" s="1"/>
      <c r="N256" s="119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19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87"/>
      <c r="C257" s="87"/>
      <c r="D257" s="87"/>
      <c r="E257" s="87"/>
      <c r="F257" s="87"/>
      <c r="G257" s="87"/>
      <c r="H257" s="87"/>
      <c r="I257" s="87"/>
      <c r="J257" s="1"/>
      <c r="K257" s="1"/>
      <c r="L257" s="1"/>
      <c r="M257" s="1"/>
      <c r="N257" s="119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19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87"/>
      <c r="C258" s="87"/>
      <c r="D258" s="87"/>
      <c r="E258" s="87"/>
      <c r="F258" s="87"/>
      <c r="G258" s="87"/>
      <c r="H258" s="87"/>
      <c r="I258" s="87"/>
      <c r="J258" s="1"/>
      <c r="K258" s="1"/>
      <c r="L258" s="1"/>
      <c r="M258" s="1"/>
      <c r="N258" s="119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19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87"/>
      <c r="C259" s="87"/>
      <c r="D259" s="87"/>
      <c r="E259" s="87"/>
      <c r="F259" s="87"/>
      <c r="G259" s="87"/>
      <c r="H259" s="87"/>
      <c r="I259" s="87"/>
      <c r="J259" s="1"/>
      <c r="K259" s="1"/>
      <c r="L259" s="1"/>
      <c r="M259" s="1"/>
      <c r="N259" s="119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19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87"/>
      <c r="C260" s="87"/>
      <c r="D260" s="87"/>
      <c r="E260" s="87"/>
      <c r="F260" s="87"/>
      <c r="G260" s="87"/>
      <c r="H260" s="87"/>
      <c r="I260" s="87"/>
      <c r="J260" s="1"/>
      <c r="K260" s="1"/>
      <c r="L260" s="1"/>
      <c r="M260" s="1"/>
      <c r="N260" s="119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19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87"/>
      <c r="C261" s="87"/>
      <c r="D261" s="87"/>
      <c r="E261" s="87"/>
      <c r="F261" s="87"/>
      <c r="G261" s="87"/>
      <c r="H261" s="87"/>
      <c r="I261" s="87"/>
      <c r="J261" s="1"/>
      <c r="K261" s="1"/>
      <c r="L261" s="1"/>
      <c r="M261" s="1"/>
      <c r="N261" s="119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19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87"/>
      <c r="C262" s="87"/>
      <c r="D262" s="87"/>
      <c r="E262" s="87"/>
      <c r="F262" s="87"/>
      <c r="G262" s="87"/>
      <c r="H262" s="87"/>
      <c r="I262" s="87"/>
      <c r="J262" s="1"/>
      <c r="K262" s="1"/>
      <c r="L262" s="1"/>
      <c r="M262" s="1"/>
      <c r="N262" s="119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19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87"/>
      <c r="C263" s="87"/>
      <c r="D263" s="87"/>
      <c r="E263" s="87"/>
      <c r="F263" s="87"/>
      <c r="G263" s="87"/>
      <c r="H263" s="87"/>
      <c r="I263" s="87"/>
      <c r="J263" s="1"/>
      <c r="K263" s="1"/>
      <c r="L263" s="1"/>
      <c r="M263" s="1"/>
      <c r="N263" s="119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19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87"/>
      <c r="C264" s="87"/>
      <c r="D264" s="87"/>
      <c r="E264" s="87"/>
      <c r="F264" s="87"/>
      <c r="G264" s="87"/>
      <c r="H264" s="87"/>
      <c r="I264" s="87"/>
      <c r="J264" s="1"/>
      <c r="K264" s="1"/>
      <c r="L264" s="1"/>
      <c r="M264" s="1"/>
      <c r="N264" s="119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19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87"/>
      <c r="C265" s="87"/>
      <c r="D265" s="87"/>
      <c r="E265" s="87"/>
      <c r="F265" s="87"/>
      <c r="G265" s="87"/>
      <c r="H265" s="87"/>
      <c r="I265" s="87"/>
      <c r="J265" s="1"/>
      <c r="K265" s="1"/>
      <c r="L265" s="1"/>
      <c r="M265" s="1"/>
      <c r="N265" s="119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19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87"/>
      <c r="C266" s="87"/>
      <c r="D266" s="87"/>
      <c r="E266" s="87"/>
      <c r="F266" s="87"/>
      <c r="G266" s="87"/>
      <c r="H266" s="87"/>
      <c r="I266" s="87"/>
      <c r="J266" s="1"/>
      <c r="K266" s="1"/>
      <c r="L266" s="1"/>
      <c r="M266" s="1"/>
      <c r="N266" s="119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19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87"/>
      <c r="C267" s="87"/>
      <c r="D267" s="87"/>
      <c r="E267" s="87"/>
      <c r="F267" s="87"/>
      <c r="G267" s="87"/>
      <c r="H267" s="87"/>
      <c r="I267" s="87"/>
      <c r="J267" s="1"/>
      <c r="K267" s="1"/>
      <c r="L267" s="1"/>
      <c r="M267" s="1"/>
      <c r="N267" s="119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19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87"/>
      <c r="C268" s="87"/>
      <c r="D268" s="87"/>
      <c r="E268" s="87"/>
      <c r="F268" s="87"/>
      <c r="G268" s="87"/>
      <c r="H268" s="87"/>
      <c r="I268" s="87"/>
      <c r="J268" s="1"/>
      <c r="K268" s="1"/>
      <c r="L268" s="1"/>
      <c r="M268" s="1"/>
      <c r="N268" s="119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19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87"/>
      <c r="C269" s="87"/>
      <c r="D269" s="87"/>
      <c r="E269" s="87"/>
      <c r="F269" s="87"/>
      <c r="G269" s="87"/>
      <c r="H269" s="87"/>
      <c r="I269" s="87"/>
      <c r="J269" s="1"/>
      <c r="K269" s="1"/>
      <c r="L269" s="1"/>
      <c r="M269" s="1"/>
      <c r="N269" s="119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19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87"/>
      <c r="C270" s="87"/>
      <c r="D270" s="87"/>
      <c r="E270" s="87"/>
      <c r="F270" s="87"/>
      <c r="G270" s="87"/>
      <c r="H270" s="87"/>
      <c r="I270" s="87"/>
      <c r="J270" s="1"/>
      <c r="K270" s="1"/>
      <c r="L270" s="1"/>
      <c r="M270" s="1"/>
      <c r="N270" s="119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19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87"/>
      <c r="C271" s="87"/>
      <c r="D271" s="87"/>
      <c r="E271" s="87"/>
      <c r="F271" s="87"/>
      <c r="G271" s="87"/>
      <c r="H271" s="87"/>
      <c r="I271" s="87"/>
      <c r="J271" s="1"/>
      <c r="K271" s="1"/>
      <c r="L271" s="1"/>
      <c r="M271" s="1"/>
      <c r="N271" s="119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19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87"/>
      <c r="C272" s="87"/>
      <c r="D272" s="87"/>
      <c r="E272" s="87"/>
      <c r="F272" s="87"/>
      <c r="G272" s="87"/>
      <c r="H272" s="87"/>
      <c r="I272" s="87"/>
      <c r="J272" s="1"/>
      <c r="K272" s="1"/>
      <c r="L272" s="1"/>
      <c r="M272" s="1"/>
      <c r="N272" s="119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19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87"/>
      <c r="C273" s="87"/>
      <c r="D273" s="87"/>
      <c r="E273" s="87"/>
      <c r="F273" s="87"/>
      <c r="G273" s="87"/>
      <c r="H273" s="87"/>
      <c r="I273" s="87"/>
      <c r="J273" s="1"/>
      <c r="K273" s="1"/>
      <c r="L273" s="1"/>
      <c r="M273" s="1"/>
      <c r="N273" s="119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19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87"/>
      <c r="C274" s="87"/>
      <c r="D274" s="87"/>
      <c r="E274" s="87"/>
      <c r="F274" s="87"/>
      <c r="G274" s="87"/>
      <c r="H274" s="87"/>
      <c r="I274" s="87"/>
      <c r="J274" s="1"/>
      <c r="K274" s="1"/>
      <c r="L274" s="1"/>
      <c r="M274" s="1"/>
      <c r="N274" s="119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19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87"/>
      <c r="C275" s="87"/>
      <c r="D275" s="87"/>
      <c r="E275" s="87"/>
      <c r="F275" s="87"/>
      <c r="G275" s="87"/>
      <c r="H275" s="87"/>
      <c r="I275" s="87"/>
      <c r="J275" s="1"/>
      <c r="K275" s="1"/>
      <c r="L275" s="1"/>
      <c r="M275" s="1"/>
      <c r="N275" s="119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19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87"/>
      <c r="C276" s="87"/>
      <c r="D276" s="87"/>
      <c r="E276" s="87"/>
      <c r="F276" s="87"/>
      <c r="G276" s="87"/>
      <c r="H276" s="87"/>
      <c r="I276" s="87"/>
      <c r="J276" s="1"/>
      <c r="K276" s="1"/>
      <c r="L276" s="1"/>
      <c r="M276" s="1"/>
      <c r="N276" s="119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19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87"/>
      <c r="C277" s="87"/>
      <c r="D277" s="87"/>
      <c r="E277" s="87"/>
      <c r="F277" s="87"/>
      <c r="G277" s="87"/>
      <c r="H277" s="87"/>
      <c r="I277" s="87"/>
      <c r="J277" s="1"/>
      <c r="K277" s="1"/>
      <c r="L277" s="1"/>
      <c r="M277" s="1"/>
      <c r="N277" s="119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19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87"/>
      <c r="C278" s="87"/>
      <c r="D278" s="87"/>
      <c r="E278" s="87"/>
      <c r="F278" s="87"/>
      <c r="G278" s="87"/>
      <c r="H278" s="87"/>
      <c r="I278" s="87"/>
      <c r="J278" s="1"/>
      <c r="K278" s="1"/>
      <c r="L278" s="1"/>
      <c r="M278" s="1"/>
      <c r="N278" s="119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19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87"/>
      <c r="C279" s="87"/>
      <c r="D279" s="87"/>
      <c r="E279" s="87"/>
      <c r="F279" s="87"/>
      <c r="G279" s="87"/>
      <c r="H279" s="87"/>
      <c r="I279" s="87"/>
      <c r="J279" s="1"/>
      <c r="K279" s="1"/>
      <c r="L279" s="1"/>
      <c r="M279" s="1"/>
      <c r="N279" s="119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19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87"/>
      <c r="C280" s="87"/>
      <c r="D280" s="87"/>
      <c r="E280" s="87"/>
      <c r="F280" s="87"/>
      <c r="G280" s="87"/>
      <c r="H280" s="87"/>
      <c r="I280" s="87"/>
      <c r="J280" s="1"/>
      <c r="K280" s="1"/>
      <c r="L280" s="1"/>
      <c r="M280" s="1"/>
      <c r="N280" s="119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19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87"/>
      <c r="C281" s="87"/>
      <c r="D281" s="87"/>
      <c r="E281" s="87"/>
      <c r="F281" s="87"/>
      <c r="G281" s="87"/>
      <c r="H281" s="87"/>
      <c r="I281" s="87"/>
      <c r="J281" s="1"/>
      <c r="K281" s="1"/>
      <c r="L281" s="1"/>
      <c r="M281" s="1"/>
      <c r="N281" s="119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19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87"/>
      <c r="C282" s="87"/>
      <c r="D282" s="87"/>
      <c r="E282" s="87"/>
      <c r="F282" s="87"/>
      <c r="G282" s="87"/>
      <c r="H282" s="87"/>
      <c r="I282" s="87"/>
      <c r="J282" s="1"/>
      <c r="K282" s="1"/>
      <c r="L282" s="1"/>
      <c r="M282" s="1"/>
      <c r="N282" s="119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19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87"/>
      <c r="C283" s="87"/>
      <c r="D283" s="87"/>
      <c r="E283" s="87"/>
      <c r="F283" s="87"/>
      <c r="G283" s="87"/>
      <c r="H283" s="87"/>
      <c r="I283" s="87"/>
      <c r="J283" s="1"/>
      <c r="K283" s="1"/>
      <c r="L283" s="1"/>
      <c r="M283" s="1"/>
      <c r="N283" s="119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19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87"/>
      <c r="C284" s="87"/>
      <c r="D284" s="87"/>
      <c r="E284" s="87"/>
      <c r="F284" s="87"/>
      <c r="G284" s="87"/>
      <c r="H284" s="87"/>
      <c r="I284" s="87"/>
      <c r="J284" s="1"/>
      <c r="K284" s="1"/>
      <c r="L284" s="1"/>
      <c r="M284" s="1"/>
      <c r="N284" s="119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19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87"/>
      <c r="C285" s="87"/>
      <c r="D285" s="87"/>
      <c r="E285" s="87"/>
      <c r="F285" s="87"/>
      <c r="G285" s="87"/>
      <c r="H285" s="87"/>
      <c r="I285" s="87"/>
      <c r="J285" s="1"/>
      <c r="K285" s="1"/>
      <c r="L285" s="1"/>
      <c r="M285" s="1"/>
      <c r="N285" s="119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19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87"/>
      <c r="C286" s="87"/>
      <c r="D286" s="87"/>
      <c r="E286" s="87"/>
      <c r="F286" s="87"/>
      <c r="G286" s="87"/>
      <c r="H286" s="87"/>
      <c r="I286" s="87"/>
      <c r="J286" s="1"/>
      <c r="K286" s="1"/>
      <c r="L286" s="1"/>
      <c r="M286" s="1"/>
      <c r="N286" s="119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19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87"/>
      <c r="C287" s="87"/>
      <c r="D287" s="87"/>
      <c r="E287" s="87"/>
      <c r="F287" s="87"/>
      <c r="G287" s="87"/>
      <c r="H287" s="87"/>
      <c r="I287" s="87"/>
      <c r="J287" s="1"/>
      <c r="K287" s="1"/>
      <c r="L287" s="1"/>
      <c r="M287" s="1"/>
      <c r="N287" s="119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19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87"/>
      <c r="C288" s="87"/>
      <c r="D288" s="87"/>
      <c r="E288" s="87"/>
      <c r="F288" s="87"/>
      <c r="G288" s="87"/>
      <c r="H288" s="87"/>
      <c r="I288" s="87"/>
      <c r="J288" s="1"/>
      <c r="K288" s="1"/>
      <c r="L288" s="1"/>
      <c r="M288" s="1"/>
      <c r="N288" s="119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19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87"/>
      <c r="C289" s="87"/>
      <c r="D289" s="87"/>
      <c r="E289" s="87"/>
      <c r="F289" s="87"/>
      <c r="G289" s="87"/>
      <c r="H289" s="87"/>
      <c r="I289" s="87"/>
      <c r="J289" s="1"/>
      <c r="K289" s="1"/>
      <c r="L289" s="1"/>
      <c r="M289" s="1"/>
      <c r="N289" s="119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19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87"/>
      <c r="C290" s="87"/>
      <c r="D290" s="87"/>
      <c r="E290" s="87"/>
      <c r="F290" s="87"/>
      <c r="G290" s="87"/>
      <c r="H290" s="87"/>
      <c r="I290" s="87"/>
      <c r="J290" s="1"/>
      <c r="K290" s="1"/>
      <c r="L290" s="1"/>
      <c r="M290" s="1"/>
      <c r="N290" s="119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19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87"/>
      <c r="C291" s="87"/>
      <c r="D291" s="87"/>
      <c r="E291" s="87"/>
      <c r="F291" s="87"/>
      <c r="G291" s="87"/>
      <c r="H291" s="87"/>
      <c r="I291" s="87"/>
      <c r="J291" s="1"/>
      <c r="K291" s="1"/>
      <c r="L291" s="1"/>
      <c r="M291" s="1"/>
      <c r="N291" s="119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19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87"/>
      <c r="C292" s="87"/>
      <c r="D292" s="87"/>
      <c r="E292" s="87"/>
      <c r="F292" s="87"/>
      <c r="G292" s="87"/>
      <c r="H292" s="87"/>
      <c r="I292" s="87"/>
      <c r="J292" s="1"/>
      <c r="K292" s="1"/>
      <c r="L292" s="1"/>
      <c r="M292" s="1"/>
      <c r="N292" s="119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19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87"/>
      <c r="C293" s="87"/>
      <c r="D293" s="87"/>
      <c r="E293" s="87"/>
      <c r="F293" s="87"/>
      <c r="G293" s="87"/>
      <c r="H293" s="87"/>
      <c r="I293" s="87"/>
      <c r="J293" s="1"/>
      <c r="K293" s="1"/>
      <c r="L293" s="1"/>
      <c r="M293" s="1"/>
      <c r="N293" s="119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19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87"/>
      <c r="C294" s="87"/>
      <c r="D294" s="87"/>
      <c r="E294" s="87"/>
      <c r="F294" s="87"/>
      <c r="G294" s="87"/>
      <c r="H294" s="87"/>
      <c r="I294" s="87"/>
      <c r="J294" s="1"/>
      <c r="K294" s="1"/>
      <c r="L294" s="1"/>
      <c r="M294" s="1"/>
      <c r="N294" s="119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19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87"/>
      <c r="C295" s="87"/>
      <c r="D295" s="87"/>
      <c r="E295" s="87"/>
      <c r="F295" s="87"/>
      <c r="G295" s="87"/>
      <c r="H295" s="87"/>
      <c r="I295" s="87"/>
      <c r="J295" s="1"/>
      <c r="K295" s="1"/>
      <c r="L295" s="1"/>
      <c r="M295" s="1"/>
      <c r="N295" s="119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19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87"/>
      <c r="C296" s="87"/>
      <c r="D296" s="87"/>
      <c r="E296" s="87"/>
      <c r="F296" s="87"/>
      <c r="G296" s="87"/>
      <c r="H296" s="87"/>
      <c r="I296" s="87"/>
      <c r="J296" s="1"/>
      <c r="K296" s="1"/>
      <c r="L296" s="1"/>
      <c r="M296" s="1"/>
      <c r="N296" s="119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19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87"/>
      <c r="C297" s="87"/>
      <c r="D297" s="87"/>
      <c r="E297" s="87"/>
      <c r="F297" s="87"/>
      <c r="G297" s="87"/>
      <c r="H297" s="87"/>
      <c r="I297" s="87"/>
      <c r="J297" s="1"/>
      <c r="K297" s="1"/>
      <c r="L297" s="1"/>
      <c r="M297" s="1"/>
      <c r="N297" s="119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19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87"/>
      <c r="C298" s="87"/>
      <c r="D298" s="87"/>
      <c r="E298" s="87"/>
      <c r="F298" s="87"/>
      <c r="G298" s="87"/>
      <c r="H298" s="87"/>
      <c r="I298" s="87"/>
      <c r="J298" s="1"/>
      <c r="K298" s="1"/>
      <c r="L298" s="1"/>
      <c r="M298" s="1"/>
      <c r="N298" s="119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19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87"/>
      <c r="C299" s="87"/>
      <c r="D299" s="87"/>
      <c r="E299" s="87"/>
      <c r="F299" s="87"/>
      <c r="G299" s="87"/>
      <c r="H299" s="87"/>
      <c r="I299" s="87"/>
      <c r="J299" s="1"/>
      <c r="K299" s="1"/>
      <c r="L299" s="1"/>
      <c r="M299" s="1"/>
      <c r="N299" s="119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19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87"/>
      <c r="C300" s="87"/>
      <c r="D300" s="87"/>
      <c r="E300" s="87"/>
      <c r="F300" s="87"/>
      <c r="G300" s="87"/>
      <c r="H300" s="87"/>
      <c r="I300" s="87"/>
      <c r="J300" s="1"/>
      <c r="K300" s="1"/>
      <c r="L300" s="1"/>
      <c r="M300" s="1"/>
      <c r="N300" s="119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19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87"/>
      <c r="C301" s="87"/>
      <c r="D301" s="87"/>
      <c r="E301" s="87"/>
      <c r="F301" s="87"/>
      <c r="G301" s="87"/>
      <c r="H301" s="87"/>
      <c r="I301" s="87"/>
      <c r="J301" s="1"/>
      <c r="K301" s="1"/>
      <c r="L301" s="1"/>
      <c r="M301" s="1"/>
      <c r="N301" s="119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19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87"/>
      <c r="C302" s="87"/>
      <c r="D302" s="87"/>
      <c r="E302" s="87"/>
      <c r="F302" s="87"/>
      <c r="G302" s="87"/>
      <c r="H302" s="87"/>
      <c r="I302" s="87"/>
      <c r="J302" s="1"/>
      <c r="K302" s="1"/>
      <c r="L302" s="1"/>
      <c r="M302" s="1"/>
      <c r="N302" s="119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19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87"/>
      <c r="C303" s="87"/>
      <c r="D303" s="87"/>
      <c r="E303" s="87"/>
      <c r="F303" s="87"/>
      <c r="G303" s="87"/>
      <c r="H303" s="87"/>
      <c r="I303" s="87"/>
      <c r="J303" s="1"/>
      <c r="K303" s="1"/>
      <c r="L303" s="1"/>
      <c r="M303" s="1"/>
      <c r="N303" s="119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19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87"/>
      <c r="C304" s="87"/>
      <c r="D304" s="87"/>
      <c r="E304" s="87"/>
      <c r="F304" s="87"/>
      <c r="G304" s="87"/>
      <c r="H304" s="87"/>
      <c r="I304" s="87"/>
      <c r="J304" s="1"/>
      <c r="K304" s="1"/>
      <c r="L304" s="1"/>
      <c r="M304" s="1"/>
      <c r="N304" s="119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19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7"/>
      <c r="C305" s="87"/>
      <c r="D305" s="87"/>
      <c r="E305" s="87"/>
      <c r="F305" s="87"/>
      <c r="G305" s="87"/>
      <c r="H305" s="87"/>
      <c r="I305" s="87"/>
      <c r="J305" s="1"/>
      <c r="K305" s="1"/>
      <c r="L305" s="1"/>
      <c r="M305" s="1"/>
      <c r="N305" s="119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19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7"/>
      <c r="C306" s="87"/>
      <c r="D306" s="87"/>
      <c r="E306" s="87"/>
      <c r="F306" s="87"/>
      <c r="G306" s="87"/>
      <c r="H306" s="87"/>
      <c r="I306" s="87"/>
      <c r="J306" s="1"/>
      <c r="K306" s="1"/>
      <c r="L306" s="1"/>
      <c r="M306" s="1"/>
      <c r="N306" s="119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19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7"/>
      <c r="C307" s="87"/>
      <c r="D307" s="87"/>
      <c r="E307" s="87"/>
      <c r="F307" s="87"/>
      <c r="G307" s="87"/>
      <c r="H307" s="87"/>
      <c r="I307" s="87"/>
      <c r="J307" s="1"/>
      <c r="K307" s="1"/>
      <c r="L307" s="1"/>
      <c r="M307" s="1"/>
      <c r="N307" s="11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19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7"/>
      <c r="C308" s="87"/>
      <c r="D308" s="87"/>
      <c r="E308" s="87"/>
      <c r="F308" s="87"/>
      <c r="G308" s="87"/>
      <c r="H308" s="87"/>
      <c r="I308" s="87"/>
      <c r="J308" s="1"/>
      <c r="K308" s="1"/>
      <c r="L308" s="1"/>
      <c r="M308" s="1"/>
      <c r="N308" s="119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19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7"/>
      <c r="C309" s="87"/>
      <c r="D309" s="87"/>
      <c r="E309" s="87"/>
      <c r="F309" s="87"/>
      <c r="G309" s="87"/>
      <c r="H309" s="87"/>
      <c r="I309" s="87"/>
      <c r="J309" s="1"/>
      <c r="K309" s="1"/>
      <c r="L309" s="1"/>
      <c r="M309" s="1"/>
      <c r="N309" s="119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19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7"/>
      <c r="C310" s="87"/>
      <c r="D310" s="87"/>
      <c r="E310" s="87"/>
      <c r="F310" s="87"/>
      <c r="G310" s="87"/>
      <c r="H310" s="87"/>
      <c r="I310" s="87"/>
      <c r="J310" s="1"/>
      <c r="K310" s="1"/>
      <c r="L310" s="1"/>
      <c r="M310" s="1"/>
      <c r="N310" s="119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19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7"/>
      <c r="C311" s="87"/>
      <c r="D311" s="87"/>
      <c r="E311" s="87"/>
      <c r="F311" s="87"/>
      <c r="G311" s="87"/>
      <c r="H311" s="87"/>
      <c r="I311" s="87"/>
      <c r="J311" s="1"/>
      <c r="K311" s="1"/>
      <c r="L311" s="1"/>
      <c r="M311" s="1"/>
      <c r="N311" s="119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19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7"/>
      <c r="C312" s="87"/>
      <c r="D312" s="87"/>
      <c r="E312" s="87"/>
      <c r="F312" s="87"/>
      <c r="G312" s="87"/>
      <c r="H312" s="87"/>
      <c r="I312" s="87"/>
      <c r="J312" s="1"/>
      <c r="K312" s="1"/>
      <c r="L312" s="1"/>
      <c r="M312" s="1"/>
      <c r="N312" s="119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19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7"/>
      <c r="C313" s="87"/>
      <c r="D313" s="87"/>
      <c r="E313" s="87"/>
      <c r="F313" s="87"/>
      <c r="G313" s="87"/>
      <c r="H313" s="87"/>
      <c r="I313" s="87"/>
      <c r="J313" s="1"/>
      <c r="K313" s="1"/>
      <c r="L313" s="1"/>
      <c r="M313" s="1"/>
      <c r="N313" s="119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19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7"/>
      <c r="C314" s="87"/>
      <c r="D314" s="87"/>
      <c r="E314" s="87"/>
      <c r="F314" s="87"/>
      <c r="G314" s="87"/>
      <c r="H314" s="87"/>
      <c r="I314" s="87"/>
      <c r="J314" s="1"/>
      <c r="K314" s="1"/>
      <c r="L314" s="1"/>
      <c r="M314" s="1"/>
      <c r="N314" s="119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19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7"/>
      <c r="C315" s="87"/>
      <c r="D315" s="87"/>
      <c r="E315" s="87"/>
      <c r="F315" s="87"/>
      <c r="G315" s="87"/>
      <c r="H315" s="87"/>
      <c r="I315" s="87"/>
      <c r="J315" s="1"/>
      <c r="K315" s="1"/>
      <c r="L315" s="1"/>
      <c r="M315" s="1"/>
      <c r="N315" s="119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19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7"/>
      <c r="C316" s="87"/>
      <c r="D316" s="87"/>
      <c r="E316" s="87"/>
      <c r="F316" s="87"/>
      <c r="G316" s="87"/>
      <c r="H316" s="87"/>
      <c r="I316" s="87"/>
      <c r="J316" s="1"/>
      <c r="K316" s="1"/>
      <c r="L316" s="1"/>
      <c r="M316" s="1"/>
      <c r="N316" s="119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19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7"/>
      <c r="C317" s="87"/>
      <c r="D317" s="87"/>
      <c r="E317" s="87"/>
      <c r="F317" s="87"/>
      <c r="G317" s="87"/>
      <c r="H317" s="87"/>
      <c r="I317" s="87"/>
      <c r="J317" s="1"/>
      <c r="K317" s="1"/>
      <c r="L317" s="1"/>
      <c r="M317" s="1"/>
      <c r="N317" s="119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19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7"/>
      <c r="C318" s="87"/>
      <c r="D318" s="87"/>
      <c r="E318" s="87"/>
      <c r="F318" s="87"/>
      <c r="G318" s="87"/>
      <c r="H318" s="87"/>
      <c r="I318" s="87"/>
      <c r="J318" s="1"/>
      <c r="K318" s="1"/>
      <c r="L318" s="1"/>
      <c r="M318" s="1"/>
      <c r="N318" s="119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19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7"/>
      <c r="C319" s="87"/>
      <c r="D319" s="87"/>
      <c r="E319" s="87"/>
      <c r="F319" s="87"/>
      <c r="G319" s="87"/>
      <c r="H319" s="87"/>
      <c r="I319" s="87"/>
      <c r="J319" s="1"/>
      <c r="K319" s="1"/>
      <c r="L319" s="1"/>
      <c r="M319" s="1"/>
      <c r="N319" s="119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19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7"/>
      <c r="C320" s="87"/>
      <c r="D320" s="87"/>
      <c r="E320" s="87"/>
      <c r="F320" s="87"/>
      <c r="G320" s="87"/>
      <c r="H320" s="87"/>
      <c r="I320" s="87"/>
      <c r="J320" s="1"/>
      <c r="K320" s="1"/>
      <c r="L320" s="1"/>
      <c r="M320" s="1"/>
      <c r="N320" s="119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19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7"/>
      <c r="C321" s="87"/>
      <c r="D321" s="87"/>
      <c r="E321" s="87"/>
      <c r="F321" s="87"/>
      <c r="G321" s="87"/>
      <c r="H321" s="87"/>
      <c r="I321" s="87"/>
      <c r="J321" s="1"/>
      <c r="K321" s="1"/>
      <c r="L321" s="1"/>
      <c r="M321" s="1"/>
      <c r="N321" s="119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19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7"/>
      <c r="C322" s="87"/>
      <c r="D322" s="87"/>
      <c r="E322" s="87"/>
      <c r="F322" s="87"/>
      <c r="G322" s="87"/>
      <c r="H322" s="87"/>
      <c r="I322" s="87"/>
      <c r="J322" s="1"/>
      <c r="K322" s="1"/>
      <c r="L322" s="1"/>
      <c r="M322" s="1"/>
      <c r="N322" s="119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19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7"/>
      <c r="C323" s="87"/>
      <c r="D323" s="87"/>
      <c r="E323" s="87"/>
      <c r="F323" s="87"/>
      <c r="G323" s="87"/>
      <c r="H323" s="87"/>
      <c r="I323" s="87"/>
      <c r="J323" s="1"/>
      <c r="K323" s="1"/>
      <c r="L323" s="1"/>
      <c r="M323" s="1"/>
      <c r="N323" s="119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19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7"/>
      <c r="C324" s="87"/>
      <c r="D324" s="87"/>
      <c r="E324" s="87"/>
      <c r="F324" s="87"/>
      <c r="G324" s="87"/>
      <c r="H324" s="87"/>
      <c r="I324" s="87"/>
      <c r="J324" s="1"/>
      <c r="K324" s="1"/>
      <c r="L324" s="1"/>
      <c r="M324" s="1"/>
      <c r="N324" s="119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19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7"/>
      <c r="C325" s="87"/>
      <c r="D325" s="87"/>
      <c r="E325" s="87"/>
      <c r="F325" s="87"/>
      <c r="G325" s="87"/>
      <c r="H325" s="87"/>
      <c r="I325" s="87"/>
      <c r="J325" s="1"/>
      <c r="K325" s="1"/>
      <c r="L325" s="1"/>
      <c r="M325" s="1"/>
      <c r="N325" s="119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19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7"/>
      <c r="C326" s="87"/>
      <c r="D326" s="87"/>
      <c r="E326" s="87"/>
      <c r="F326" s="87"/>
      <c r="G326" s="87"/>
      <c r="H326" s="87"/>
      <c r="I326" s="87"/>
      <c r="J326" s="1"/>
      <c r="K326" s="1"/>
      <c r="L326" s="1"/>
      <c r="M326" s="1"/>
      <c r="N326" s="119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19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7"/>
      <c r="C327" s="87"/>
      <c r="D327" s="87"/>
      <c r="E327" s="87"/>
      <c r="F327" s="87"/>
      <c r="G327" s="87"/>
      <c r="H327" s="87"/>
      <c r="I327" s="87"/>
      <c r="J327" s="1"/>
      <c r="K327" s="1"/>
      <c r="L327" s="1"/>
      <c r="M327" s="1"/>
      <c r="N327" s="119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19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7"/>
      <c r="C328" s="87"/>
      <c r="D328" s="87"/>
      <c r="E328" s="87"/>
      <c r="F328" s="87"/>
      <c r="G328" s="87"/>
      <c r="H328" s="87"/>
      <c r="I328" s="87"/>
      <c r="J328" s="1"/>
      <c r="K328" s="1"/>
      <c r="L328" s="1"/>
      <c r="M328" s="1"/>
      <c r="N328" s="119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19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7"/>
      <c r="C329" s="87"/>
      <c r="D329" s="87"/>
      <c r="E329" s="87"/>
      <c r="F329" s="87"/>
      <c r="G329" s="87"/>
      <c r="H329" s="87"/>
      <c r="I329" s="87"/>
      <c r="J329" s="1"/>
      <c r="K329" s="1"/>
      <c r="L329" s="1"/>
      <c r="M329" s="1"/>
      <c r="N329" s="119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19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7"/>
      <c r="C330" s="87"/>
      <c r="D330" s="87"/>
      <c r="E330" s="87"/>
      <c r="F330" s="87"/>
      <c r="G330" s="87"/>
      <c r="H330" s="87"/>
      <c r="I330" s="87"/>
      <c r="J330" s="1"/>
      <c r="K330" s="1"/>
      <c r="L330" s="1"/>
      <c r="M330" s="1"/>
      <c r="N330" s="119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19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7"/>
      <c r="C331" s="87"/>
      <c r="D331" s="87"/>
      <c r="E331" s="87"/>
      <c r="F331" s="87"/>
      <c r="G331" s="87"/>
      <c r="H331" s="87"/>
      <c r="I331" s="87"/>
      <c r="J331" s="1"/>
      <c r="K331" s="1"/>
      <c r="L331" s="1"/>
      <c r="M331" s="1"/>
      <c r="N331" s="119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19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7"/>
      <c r="C332" s="87"/>
      <c r="D332" s="87"/>
      <c r="E332" s="87"/>
      <c r="F332" s="87"/>
      <c r="G332" s="87"/>
      <c r="H332" s="87"/>
      <c r="I332" s="87"/>
      <c r="J332" s="1"/>
      <c r="K332" s="1"/>
      <c r="L332" s="1"/>
      <c r="M332" s="1"/>
      <c r="N332" s="119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19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7"/>
      <c r="C333" s="87"/>
      <c r="D333" s="87"/>
      <c r="E333" s="87"/>
      <c r="F333" s="87"/>
      <c r="G333" s="87"/>
      <c r="H333" s="87"/>
      <c r="I333" s="87"/>
      <c r="J333" s="1"/>
      <c r="K333" s="1"/>
      <c r="L333" s="1"/>
      <c r="M333" s="1"/>
      <c r="N333" s="119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19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7"/>
      <c r="C334" s="87"/>
      <c r="D334" s="87"/>
      <c r="E334" s="87"/>
      <c r="F334" s="87"/>
      <c r="G334" s="87"/>
      <c r="H334" s="87"/>
      <c r="I334" s="87"/>
      <c r="J334" s="1"/>
      <c r="K334" s="1"/>
      <c r="L334" s="1"/>
      <c r="M334" s="1"/>
      <c r="N334" s="119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19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7"/>
      <c r="C335" s="87"/>
      <c r="D335" s="87"/>
      <c r="E335" s="87"/>
      <c r="F335" s="87"/>
      <c r="G335" s="87"/>
      <c r="H335" s="87"/>
      <c r="I335" s="87"/>
      <c r="J335" s="1"/>
      <c r="K335" s="1"/>
      <c r="L335" s="1"/>
      <c r="M335" s="1"/>
      <c r="N335" s="119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19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7"/>
      <c r="C336" s="87"/>
      <c r="D336" s="87"/>
      <c r="E336" s="87"/>
      <c r="F336" s="87"/>
      <c r="G336" s="87"/>
      <c r="H336" s="87"/>
      <c r="I336" s="87"/>
      <c r="J336" s="1"/>
      <c r="K336" s="1"/>
      <c r="L336" s="1"/>
      <c r="M336" s="1"/>
      <c r="N336" s="119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19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7"/>
      <c r="C337" s="87"/>
      <c r="D337" s="87"/>
      <c r="E337" s="87"/>
      <c r="F337" s="87"/>
      <c r="G337" s="87"/>
      <c r="H337" s="87"/>
      <c r="I337" s="87"/>
      <c r="J337" s="1"/>
      <c r="K337" s="1"/>
      <c r="L337" s="1"/>
      <c r="M337" s="1"/>
      <c r="N337" s="119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19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7"/>
      <c r="C338" s="87"/>
      <c r="D338" s="87"/>
      <c r="E338" s="87"/>
      <c r="F338" s="87"/>
      <c r="G338" s="87"/>
      <c r="H338" s="87"/>
      <c r="I338" s="87"/>
      <c r="J338" s="1"/>
      <c r="K338" s="1"/>
      <c r="L338" s="1"/>
      <c r="M338" s="1"/>
      <c r="N338" s="119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19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7"/>
      <c r="C339" s="87"/>
      <c r="D339" s="87"/>
      <c r="E339" s="87"/>
      <c r="F339" s="87"/>
      <c r="G339" s="87"/>
      <c r="H339" s="87"/>
      <c r="I339" s="87"/>
      <c r="J339" s="1"/>
      <c r="K339" s="1"/>
      <c r="L339" s="1"/>
      <c r="M339" s="1"/>
      <c r="N339" s="119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19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7"/>
      <c r="C340" s="87"/>
      <c r="D340" s="87"/>
      <c r="E340" s="87"/>
      <c r="F340" s="87"/>
      <c r="G340" s="87"/>
      <c r="H340" s="87"/>
      <c r="I340" s="87"/>
      <c r="J340" s="1"/>
      <c r="K340" s="1"/>
      <c r="L340" s="1"/>
      <c r="M340" s="1"/>
      <c r="N340" s="119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19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7"/>
      <c r="C341" s="87"/>
      <c r="D341" s="87"/>
      <c r="E341" s="87"/>
      <c r="F341" s="87"/>
      <c r="G341" s="87"/>
      <c r="H341" s="87"/>
      <c r="I341" s="87"/>
      <c r="J341" s="1"/>
      <c r="K341" s="1"/>
      <c r="L341" s="1"/>
      <c r="M341" s="1"/>
      <c r="N341" s="119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19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7"/>
      <c r="C342" s="87"/>
      <c r="D342" s="87"/>
      <c r="E342" s="87"/>
      <c r="F342" s="87"/>
      <c r="G342" s="87"/>
      <c r="H342" s="87"/>
      <c r="I342" s="87"/>
      <c r="J342" s="1"/>
      <c r="K342" s="1"/>
      <c r="L342" s="1"/>
      <c r="M342" s="1"/>
      <c r="N342" s="119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19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7"/>
      <c r="C343" s="87"/>
      <c r="D343" s="87"/>
      <c r="E343" s="87"/>
      <c r="F343" s="87"/>
      <c r="G343" s="87"/>
      <c r="H343" s="87"/>
      <c r="I343" s="87"/>
      <c r="J343" s="1"/>
      <c r="K343" s="1"/>
      <c r="L343" s="1"/>
      <c r="M343" s="1"/>
      <c r="N343" s="119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19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7"/>
      <c r="C344" s="87"/>
      <c r="D344" s="87"/>
      <c r="E344" s="87"/>
      <c r="F344" s="87"/>
      <c r="G344" s="87"/>
      <c r="H344" s="87"/>
      <c r="I344" s="87"/>
      <c r="J344" s="1"/>
      <c r="K344" s="1"/>
      <c r="L344" s="1"/>
      <c r="M344" s="1"/>
      <c r="N344" s="119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19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7"/>
      <c r="C345" s="87"/>
      <c r="D345" s="87"/>
      <c r="E345" s="87"/>
      <c r="F345" s="87"/>
      <c r="G345" s="87"/>
      <c r="H345" s="87"/>
      <c r="I345" s="87"/>
      <c r="J345" s="1"/>
      <c r="K345" s="1"/>
      <c r="L345" s="1"/>
      <c r="M345" s="1"/>
      <c r="N345" s="119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19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7"/>
      <c r="C346" s="87"/>
      <c r="D346" s="87"/>
      <c r="E346" s="87"/>
      <c r="F346" s="87"/>
      <c r="G346" s="87"/>
      <c r="H346" s="87"/>
      <c r="I346" s="87"/>
      <c r="J346" s="1"/>
      <c r="K346" s="1"/>
      <c r="L346" s="1"/>
      <c r="M346" s="1"/>
      <c r="N346" s="119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19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7"/>
      <c r="C347" s="87"/>
      <c r="D347" s="87"/>
      <c r="E347" s="87"/>
      <c r="F347" s="87"/>
      <c r="G347" s="87"/>
      <c r="H347" s="87"/>
      <c r="I347" s="87"/>
      <c r="J347" s="1"/>
      <c r="K347" s="1"/>
      <c r="L347" s="1"/>
      <c r="M347" s="1"/>
      <c r="N347" s="119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19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7"/>
      <c r="C348" s="87"/>
      <c r="D348" s="87"/>
      <c r="E348" s="87"/>
      <c r="F348" s="87"/>
      <c r="G348" s="87"/>
      <c r="H348" s="87"/>
      <c r="I348" s="87"/>
      <c r="J348" s="1"/>
      <c r="K348" s="1"/>
      <c r="L348" s="1"/>
      <c r="M348" s="1"/>
      <c r="N348" s="119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19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7"/>
      <c r="C349" s="87"/>
      <c r="D349" s="87"/>
      <c r="E349" s="87"/>
      <c r="F349" s="87"/>
      <c r="G349" s="87"/>
      <c r="H349" s="87"/>
      <c r="I349" s="87"/>
      <c r="J349" s="1"/>
      <c r="K349" s="1"/>
      <c r="L349" s="1"/>
      <c r="M349" s="1"/>
      <c r="N349" s="119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19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7"/>
      <c r="C350" s="87"/>
      <c r="D350" s="87"/>
      <c r="E350" s="87"/>
      <c r="F350" s="87"/>
      <c r="G350" s="87"/>
      <c r="H350" s="87"/>
      <c r="I350" s="87"/>
      <c r="J350" s="1"/>
      <c r="K350" s="1"/>
      <c r="L350" s="1"/>
      <c r="M350" s="1"/>
      <c r="N350" s="119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19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7"/>
      <c r="C351" s="87"/>
      <c r="D351" s="87"/>
      <c r="E351" s="87"/>
      <c r="F351" s="87"/>
      <c r="G351" s="87"/>
      <c r="H351" s="87"/>
      <c r="I351" s="87"/>
      <c r="J351" s="1"/>
      <c r="K351" s="1"/>
      <c r="L351" s="1"/>
      <c r="M351" s="1"/>
      <c r="N351" s="119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19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7"/>
      <c r="C352" s="87"/>
      <c r="D352" s="87"/>
      <c r="E352" s="87"/>
      <c r="F352" s="87"/>
      <c r="G352" s="87"/>
      <c r="H352" s="87"/>
      <c r="I352" s="87"/>
      <c r="J352" s="1"/>
      <c r="K352" s="1"/>
      <c r="L352" s="1"/>
      <c r="M352" s="1"/>
      <c r="N352" s="119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19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7"/>
      <c r="C353" s="87"/>
      <c r="D353" s="87"/>
      <c r="E353" s="87"/>
      <c r="F353" s="87"/>
      <c r="G353" s="87"/>
      <c r="H353" s="87"/>
      <c r="I353" s="87"/>
      <c r="J353" s="1"/>
      <c r="K353" s="1"/>
      <c r="L353" s="1"/>
      <c r="M353" s="1"/>
      <c r="N353" s="119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19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7"/>
      <c r="C354" s="87"/>
      <c r="D354" s="87"/>
      <c r="E354" s="87"/>
      <c r="F354" s="87"/>
      <c r="G354" s="87"/>
      <c r="H354" s="87"/>
      <c r="I354" s="87"/>
      <c r="J354" s="1"/>
      <c r="K354" s="1"/>
      <c r="L354" s="1"/>
      <c r="M354" s="1"/>
      <c r="N354" s="119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19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7"/>
      <c r="C355" s="87"/>
      <c r="D355" s="87"/>
      <c r="E355" s="87"/>
      <c r="F355" s="87"/>
      <c r="G355" s="87"/>
      <c r="H355" s="87"/>
      <c r="I355" s="87"/>
      <c r="J355" s="1"/>
      <c r="K355" s="1"/>
      <c r="L355" s="1"/>
      <c r="M355" s="1"/>
      <c r="N355" s="119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19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7"/>
      <c r="C356" s="87"/>
      <c r="D356" s="87"/>
      <c r="E356" s="87"/>
      <c r="F356" s="87"/>
      <c r="G356" s="87"/>
      <c r="H356" s="87"/>
      <c r="I356" s="87"/>
      <c r="J356" s="1"/>
      <c r="K356" s="1"/>
      <c r="L356" s="1"/>
      <c r="M356" s="1"/>
      <c r="N356" s="119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19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7"/>
      <c r="C357" s="87"/>
      <c r="D357" s="87"/>
      <c r="E357" s="87"/>
      <c r="F357" s="87"/>
      <c r="G357" s="87"/>
      <c r="H357" s="87"/>
      <c r="I357" s="87"/>
      <c r="J357" s="1"/>
      <c r="K357" s="1"/>
      <c r="L357" s="1"/>
      <c r="M357" s="1"/>
      <c r="N357" s="119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19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7"/>
      <c r="C358" s="87"/>
      <c r="D358" s="87"/>
      <c r="E358" s="87"/>
      <c r="F358" s="87"/>
      <c r="G358" s="87"/>
      <c r="H358" s="87"/>
      <c r="I358" s="87"/>
      <c r="J358" s="1"/>
      <c r="K358" s="1"/>
      <c r="L358" s="1"/>
      <c r="M358" s="1"/>
      <c r="N358" s="119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19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7"/>
      <c r="C359" s="87"/>
      <c r="D359" s="87"/>
      <c r="E359" s="87"/>
      <c r="F359" s="87"/>
      <c r="G359" s="87"/>
      <c r="H359" s="87"/>
      <c r="I359" s="87"/>
      <c r="J359" s="1"/>
      <c r="K359" s="1"/>
      <c r="L359" s="1"/>
      <c r="M359" s="1"/>
      <c r="N359" s="119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19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7"/>
      <c r="C360" s="87"/>
      <c r="D360" s="87"/>
      <c r="E360" s="87"/>
      <c r="F360" s="87"/>
      <c r="G360" s="87"/>
      <c r="H360" s="87"/>
      <c r="I360" s="87"/>
      <c r="J360" s="1"/>
      <c r="K360" s="1"/>
      <c r="L360" s="1"/>
      <c r="M360" s="1"/>
      <c r="N360" s="119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19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7"/>
      <c r="C361" s="87"/>
      <c r="D361" s="87"/>
      <c r="E361" s="87"/>
      <c r="F361" s="87"/>
      <c r="G361" s="87"/>
      <c r="H361" s="87"/>
      <c r="I361" s="87"/>
      <c r="J361" s="1"/>
      <c r="K361" s="1"/>
      <c r="L361" s="1"/>
      <c r="M361" s="1"/>
      <c r="N361" s="119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19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7"/>
      <c r="C362" s="87"/>
      <c r="D362" s="87"/>
      <c r="E362" s="87"/>
      <c r="F362" s="87"/>
      <c r="G362" s="87"/>
      <c r="H362" s="87"/>
      <c r="I362" s="87"/>
      <c r="J362" s="1"/>
      <c r="K362" s="1"/>
      <c r="L362" s="1"/>
      <c r="M362" s="1"/>
      <c r="N362" s="119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19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7"/>
      <c r="C363" s="87"/>
      <c r="D363" s="87"/>
      <c r="E363" s="87"/>
      <c r="F363" s="87"/>
      <c r="G363" s="87"/>
      <c r="H363" s="87"/>
      <c r="I363" s="87"/>
      <c r="J363" s="1"/>
      <c r="K363" s="1"/>
      <c r="L363" s="1"/>
      <c r="M363" s="1"/>
      <c r="N363" s="119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19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7"/>
      <c r="C364" s="87"/>
      <c r="D364" s="87"/>
      <c r="E364" s="87"/>
      <c r="F364" s="87"/>
      <c r="G364" s="87"/>
      <c r="H364" s="87"/>
      <c r="I364" s="87"/>
      <c r="J364" s="1"/>
      <c r="K364" s="1"/>
      <c r="L364" s="1"/>
      <c r="M364" s="1"/>
      <c r="N364" s="119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19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7"/>
      <c r="C365" s="87"/>
      <c r="D365" s="87"/>
      <c r="E365" s="87"/>
      <c r="F365" s="87"/>
      <c r="G365" s="87"/>
      <c r="H365" s="87"/>
      <c r="I365" s="87"/>
      <c r="J365" s="1"/>
      <c r="K365" s="1"/>
      <c r="L365" s="1"/>
      <c r="M365" s="1"/>
      <c r="N365" s="119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19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7"/>
      <c r="C366" s="87"/>
      <c r="D366" s="87"/>
      <c r="E366" s="87"/>
      <c r="F366" s="87"/>
      <c r="G366" s="87"/>
      <c r="H366" s="87"/>
      <c r="I366" s="87"/>
      <c r="J366" s="1"/>
      <c r="K366" s="1"/>
      <c r="L366" s="1"/>
      <c r="M366" s="1"/>
      <c r="N366" s="119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19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7"/>
      <c r="C367" s="87"/>
      <c r="D367" s="87"/>
      <c r="E367" s="87"/>
      <c r="F367" s="87"/>
      <c r="G367" s="87"/>
      <c r="H367" s="87"/>
      <c r="I367" s="87"/>
      <c r="J367" s="1"/>
      <c r="K367" s="1"/>
      <c r="L367" s="1"/>
      <c r="M367" s="1"/>
      <c r="N367" s="119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19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7"/>
      <c r="C368" s="87"/>
      <c r="D368" s="87"/>
      <c r="E368" s="87"/>
      <c r="F368" s="87"/>
      <c r="G368" s="87"/>
      <c r="H368" s="87"/>
      <c r="I368" s="87"/>
      <c r="J368" s="1"/>
      <c r="K368" s="1"/>
      <c r="L368" s="1"/>
      <c r="M368" s="1"/>
      <c r="N368" s="119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19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7"/>
      <c r="C369" s="87"/>
      <c r="D369" s="87"/>
      <c r="E369" s="87"/>
      <c r="F369" s="87"/>
      <c r="G369" s="87"/>
      <c r="H369" s="87"/>
      <c r="I369" s="87"/>
      <c r="J369" s="1"/>
      <c r="K369" s="1"/>
      <c r="L369" s="1"/>
      <c r="M369" s="1"/>
      <c r="N369" s="119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19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7"/>
      <c r="C370" s="87"/>
      <c r="D370" s="87"/>
      <c r="E370" s="87"/>
      <c r="F370" s="87"/>
      <c r="G370" s="87"/>
      <c r="H370" s="87"/>
      <c r="I370" s="87"/>
      <c r="J370" s="1"/>
      <c r="K370" s="1"/>
      <c r="L370" s="1"/>
      <c r="M370" s="1"/>
      <c r="N370" s="119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19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7"/>
      <c r="C371" s="87"/>
      <c r="D371" s="87"/>
      <c r="E371" s="87"/>
      <c r="F371" s="87"/>
      <c r="G371" s="87"/>
      <c r="H371" s="87"/>
      <c r="I371" s="87"/>
      <c r="J371" s="1"/>
      <c r="K371" s="1"/>
      <c r="L371" s="1"/>
      <c r="M371" s="1"/>
      <c r="N371" s="119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19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7"/>
      <c r="C372" s="87"/>
      <c r="D372" s="87"/>
      <c r="E372" s="87"/>
      <c r="F372" s="87"/>
      <c r="G372" s="87"/>
      <c r="H372" s="87"/>
      <c r="I372" s="87"/>
      <c r="J372" s="1"/>
      <c r="K372" s="1"/>
      <c r="L372" s="1"/>
      <c r="M372" s="1"/>
      <c r="N372" s="119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19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7"/>
      <c r="C373" s="87"/>
      <c r="D373" s="87"/>
      <c r="E373" s="87"/>
      <c r="F373" s="87"/>
      <c r="G373" s="87"/>
      <c r="H373" s="87"/>
      <c r="I373" s="87"/>
      <c r="J373" s="1"/>
      <c r="K373" s="1"/>
      <c r="L373" s="1"/>
      <c r="M373" s="1"/>
      <c r="N373" s="119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19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7"/>
      <c r="C374" s="87"/>
      <c r="D374" s="87"/>
      <c r="E374" s="87"/>
      <c r="F374" s="87"/>
      <c r="G374" s="87"/>
      <c r="H374" s="87"/>
      <c r="I374" s="87"/>
      <c r="J374" s="1"/>
      <c r="K374" s="1"/>
      <c r="L374" s="1"/>
      <c r="M374" s="1"/>
      <c r="N374" s="119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19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7"/>
      <c r="C375" s="87"/>
      <c r="D375" s="87"/>
      <c r="E375" s="87"/>
      <c r="F375" s="87"/>
      <c r="G375" s="87"/>
      <c r="H375" s="87"/>
      <c r="I375" s="87"/>
      <c r="J375" s="1"/>
      <c r="K375" s="1"/>
      <c r="L375" s="1"/>
      <c r="M375" s="1"/>
      <c r="N375" s="119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19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7"/>
      <c r="C376" s="87"/>
      <c r="D376" s="87"/>
      <c r="E376" s="87"/>
      <c r="F376" s="87"/>
      <c r="G376" s="87"/>
      <c r="H376" s="87"/>
      <c r="I376" s="87"/>
      <c r="J376" s="1"/>
      <c r="K376" s="1"/>
      <c r="L376" s="1"/>
      <c r="M376" s="1"/>
      <c r="N376" s="119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19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7"/>
      <c r="C377" s="87"/>
      <c r="D377" s="87"/>
      <c r="E377" s="87"/>
      <c r="F377" s="87"/>
      <c r="G377" s="87"/>
      <c r="H377" s="87"/>
      <c r="I377" s="87"/>
      <c r="J377" s="1"/>
      <c r="K377" s="1"/>
      <c r="L377" s="1"/>
      <c r="M377" s="1"/>
      <c r="N377" s="119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19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7"/>
      <c r="C378" s="87"/>
      <c r="D378" s="87"/>
      <c r="E378" s="87"/>
      <c r="F378" s="87"/>
      <c r="G378" s="87"/>
      <c r="H378" s="87"/>
      <c r="I378" s="87"/>
      <c r="J378" s="1"/>
      <c r="K378" s="1"/>
      <c r="L378" s="1"/>
      <c r="M378" s="1"/>
      <c r="N378" s="119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19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7"/>
      <c r="C379" s="87"/>
      <c r="D379" s="87"/>
      <c r="E379" s="87"/>
      <c r="F379" s="87"/>
      <c r="G379" s="87"/>
      <c r="H379" s="87"/>
      <c r="I379" s="87"/>
      <c r="J379" s="1"/>
      <c r="K379" s="1"/>
      <c r="L379" s="1"/>
      <c r="M379" s="1"/>
      <c r="N379" s="119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19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7"/>
      <c r="C380" s="87"/>
      <c r="D380" s="87"/>
      <c r="E380" s="87"/>
      <c r="F380" s="87"/>
      <c r="G380" s="87"/>
      <c r="H380" s="87"/>
      <c r="I380" s="87"/>
      <c r="J380" s="1"/>
      <c r="K380" s="1"/>
      <c r="L380" s="1"/>
      <c r="M380" s="1"/>
      <c r="N380" s="119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19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7"/>
      <c r="C381" s="87"/>
      <c r="D381" s="87"/>
      <c r="E381" s="87"/>
      <c r="F381" s="87"/>
      <c r="G381" s="87"/>
      <c r="H381" s="87"/>
      <c r="I381" s="87"/>
      <c r="J381" s="1"/>
      <c r="K381" s="1"/>
      <c r="L381" s="1"/>
      <c r="M381" s="1"/>
      <c r="N381" s="119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19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7"/>
      <c r="C382" s="87"/>
      <c r="D382" s="87"/>
      <c r="E382" s="87"/>
      <c r="F382" s="87"/>
      <c r="G382" s="87"/>
      <c r="H382" s="87"/>
      <c r="I382" s="87"/>
      <c r="J382" s="1"/>
      <c r="K382" s="1"/>
      <c r="L382" s="1"/>
      <c r="M382" s="1"/>
      <c r="N382" s="119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19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7"/>
      <c r="C383" s="87"/>
      <c r="D383" s="87"/>
      <c r="E383" s="87"/>
      <c r="F383" s="87"/>
      <c r="G383" s="87"/>
      <c r="H383" s="87"/>
      <c r="I383" s="87"/>
      <c r="J383" s="1"/>
      <c r="K383" s="1"/>
      <c r="L383" s="1"/>
      <c r="M383" s="1"/>
      <c r="N383" s="119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19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7"/>
      <c r="C384" s="87"/>
      <c r="D384" s="87"/>
      <c r="E384" s="87"/>
      <c r="F384" s="87"/>
      <c r="G384" s="87"/>
      <c r="H384" s="87"/>
      <c r="I384" s="87"/>
      <c r="J384" s="1"/>
      <c r="K384" s="1"/>
      <c r="L384" s="1"/>
      <c r="M384" s="1"/>
      <c r="N384" s="119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19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7"/>
      <c r="C385" s="87"/>
      <c r="D385" s="87"/>
      <c r="E385" s="87"/>
      <c r="F385" s="87"/>
      <c r="G385" s="87"/>
      <c r="H385" s="87"/>
      <c r="I385" s="87"/>
      <c r="J385" s="1"/>
      <c r="K385" s="1"/>
      <c r="L385" s="1"/>
      <c r="M385" s="1"/>
      <c r="N385" s="119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19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7"/>
      <c r="C386" s="87"/>
      <c r="D386" s="87"/>
      <c r="E386" s="87"/>
      <c r="F386" s="87"/>
      <c r="G386" s="87"/>
      <c r="H386" s="87"/>
      <c r="I386" s="87"/>
      <c r="J386" s="1"/>
      <c r="K386" s="1"/>
      <c r="L386" s="1"/>
      <c r="M386" s="1"/>
      <c r="N386" s="119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19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7"/>
      <c r="C387" s="87"/>
      <c r="D387" s="87"/>
      <c r="E387" s="87"/>
      <c r="F387" s="87"/>
      <c r="G387" s="87"/>
      <c r="H387" s="87"/>
      <c r="I387" s="87"/>
      <c r="J387" s="1"/>
      <c r="K387" s="1"/>
      <c r="L387" s="1"/>
      <c r="M387" s="1"/>
      <c r="N387" s="119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19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7"/>
      <c r="C388" s="87"/>
      <c r="D388" s="87"/>
      <c r="E388" s="87"/>
      <c r="F388" s="87"/>
      <c r="G388" s="87"/>
      <c r="H388" s="87"/>
      <c r="I388" s="87"/>
      <c r="J388" s="1"/>
      <c r="K388" s="1"/>
      <c r="L388" s="1"/>
      <c r="M388" s="1"/>
      <c r="N388" s="119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19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7"/>
      <c r="C389" s="87"/>
      <c r="D389" s="87"/>
      <c r="E389" s="87"/>
      <c r="F389" s="87"/>
      <c r="G389" s="87"/>
      <c r="H389" s="87"/>
      <c r="I389" s="87"/>
      <c r="J389" s="1"/>
      <c r="K389" s="1"/>
      <c r="L389" s="1"/>
      <c r="M389" s="1"/>
      <c r="N389" s="119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19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7"/>
      <c r="C390" s="87"/>
      <c r="D390" s="87"/>
      <c r="E390" s="87"/>
      <c r="F390" s="87"/>
      <c r="G390" s="87"/>
      <c r="H390" s="87"/>
      <c r="I390" s="87"/>
      <c r="J390" s="1"/>
      <c r="K390" s="1"/>
      <c r="L390" s="1"/>
      <c r="M390" s="1"/>
      <c r="N390" s="119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19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7"/>
      <c r="C391" s="87"/>
      <c r="D391" s="87"/>
      <c r="E391" s="87"/>
      <c r="F391" s="87"/>
      <c r="G391" s="87"/>
      <c r="H391" s="87"/>
      <c r="I391" s="87"/>
      <c r="J391" s="1"/>
      <c r="K391" s="1"/>
      <c r="L391" s="1"/>
      <c r="M391" s="1"/>
      <c r="N391" s="119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19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7"/>
      <c r="C392" s="87"/>
      <c r="D392" s="87"/>
      <c r="E392" s="87"/>
      <c r="F392" s="87"/>
      <c r="G392" s="87"/>
      <c r="H392" s="87"/>
      <c r="I392" s="87"/>
      <c r="J392" s="1"/>
      <c r="K392" s="1"/>
      <c r="L392" s="1"/>
      <c r="M392" s="1"/>
      <c r="N392" s="119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19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7"/>
      <c r="C393" s="87"/>
      <c r="D393" s="87"/>
      <c r="E393" s="87"/>
      <c r="F393" s="87"/>
      <c r="G393" s="87"/>
      <c r="H393" s="87"/>
      <c r="I393" s="87"/>
      <c r="J393" s="1"/>
      <c r="K393" s="1"/>
      <c r="L393" s="1"/>
      <c r="M393" s="1"/>
      <c r="N393" s="119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19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7"/>
      <c r="C394" s="87"/>
      <c r="D394" s="87"/>
      <c r="E394" s="87"/>
      <c r="F394" s="87"/>
      <c r="G394" s="87"/>
      <c r="H394" s="87"/>
      <c r="I394" s="87"/>
      <c r="J394" s="1"/>
      <c r="K394" s="1"/>
      <c r="L394" s="1"/>
      <c r="M394" s="1"/>
      <c r="N394" s="119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19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7"/>
      <c r="C395" s="87"/>
      <c r="D395" s="87"/>
      <c r="E395" s="87"/>
      <c r="F395" s="87"/>
      <c r="G395" s="87"/>
      <c r="H395" s="87"/>
      <c r="I395" s="87"/>
      <c r="J395" s="1"/>
      <c r="K395" s="1"/>
      <c r="L395" s="1"/>
      <c r="M395" s="1"/>
      <c r="N395" s="119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19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7"/>
      <c r="C396" s="87"/>
      <c r="D396" s="87"/>
      <c r="E396" s="87"/>
      <c r="F396" s="87"/>
      <c r="G396" s="87"/>
      <c r="H396" s="87"/>
      <c r="I396" s="87"/>
      <c r="J396" s="1"/>
      <c r="K396" s="1"/>
      <c r="L396" s="1"/>
      <c r="M396" s="1"/>
      <c r="N396" s="119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19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7"/>
      <c r="C397" s="87"/>
      <c r="D397" s="87"/>
      <c r="E397" s="87"/>
      <c r="F397" s="87"/>
      <c r="G397" s="87"/>
      <c r="H397" s="87"/>
      <c r="I397" s="87"/>
      <c r="J397" s="1"/>
      <c r="K397" s="1"/>
      <c r="L397" s="1"/>
      <c r="M397" s="1"/>
      <c r="N397" s="119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19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7"/>
      <c r="C398" s="87"/>
      <c r="D398" s="87"/>
      <c r="E398" s="87"/>
      <c r="F398" s="87"/>
      <c r="G398" s="87"/>
      <c r="H398" s="87"/>
      <c r="I398" s="87"/>
      <c r="J398" s="1"/>
      <c r="K398" s="1"/>
      <c r="L398" s="1"/>
      <c r="M398" s="1"/>
      <c r="N398" s="119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19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7"/>
      <c r="C399" s="87"/>
      <c r="D399" s="87"/>
      <c r="E399" s="87"/>
      <c r="F399" s="87"/>
      <c r="G399" s="87"/>
      <c r="H399" s="87"/>
      <c r="I399" s="87"/>
      <c r="J399" s="1"/>
      <c r="K399" s="1"/>
      <c r="L399" s="1"/>
      <c r="M399" s="1"/>
      <c r="N399" s="119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19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7"/>
      <c r="C400" s="87"/>
      <c r="D400" s="87"/>
      <c r="E400" s="87"/>
      <c r="F400" s="87"/>
      <c r="G400" s="87"/>
      <c r="H400" s="87"/>
      <c r="I400" s="87"/>
      <c r="J400" s="1"/>
      <c r="K400" s="1"/>
      <c r="L400" s="1"/>
      <c r="M400" s="1"/>
      <c r="N400" s="119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19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7"/>
      <c r="C401" s="87"/>
      <c r="D401" s="87"/>
      <c r="E401" s="87"/>
      <c r="F401" s="87"/>
      <c r="G401" s="87"/>
      <c r="H401" s="87"/>
      <c r="I401" s="87"/>
      <c r="J401" s="1"/>
      <c r="K401" s="1"/>
      <c r="L401" s="1"/>
      <c r="M401" s="1"/>
      <c r="N401" s="119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19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7"/>
      <c r="C402" s="87"/>
      <c r="D402" s="87"/>
      <c r="E402" s="87"/>
      <c r="F402" s="87"/>
      <c r="G402" s="87"/>
      <c r="H402" s="87"/>
      <c r="I402" s="87"/>
      <c r="J402" s="1"/>
      <c r="K402" s="1"/>
      <c r="L402" s="1"/>
      <c r="M402" s="1"/>
      <c r="N402" s="119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19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7"/>
      <c r="C403" s="87"/>
      <c r="D403" s="87"/>
      <c r="E403" s="87"/>
      <c r="F403" s="87"/>
      <c r="G403" s="87"/>
      <c r="H403" s="87"/>
      <c r="I403" s="87"/>
      <c r="J403" s="1"/>
      <c r="K403" s="1"/>
      <c r="L403" s="1"/>
      <c r="M403" s="1"/>
      <c r="N403" s="119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19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7"/>
      <c r="C404" s="87"/>
      <c r="D404" s="87"/>
      <c r="E404" s="87"/>
      <c r="F404" s="87"/>
      <c r="G404" s="87"/>
      <c r="H404" s="87"/>
      <c r="I404" s="87"/>
      <c r="J404" s="1"/>
      <c r="K404" s="1"/>
      <c r="L404" s="1"/>
      <c r="M404" s="1"/>
      <c r="N404" s="119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19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7"/>
      <c r="C405" s="87"/>
      <c r="D405" s="87"/>
      <c r="E405" s="87"/>
      <c r="F405" s="87"/>
      <c r="G405" s="87"/>
      <c r="H405" s="87"/>
      <c r="I405" s="87"/>
      <c r="J405" s="1"/>
      <c r="K405" s="1"/>
      <c r="L405" s="1"/>
      <c r="M405" s="1"/>
      <c r="N405" s="119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19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7"/>
      <c r="C406" s="87"/>
      <c r="D406" s="87"/>
      <c r="E406" s="87"/>
      <c r="F406" s="87"/>
      <c r="G406" s="87"/>
      <c r="H406" s="87"/>
      <c r="I406" s="87"/>
      <c r="J406" s="1"/>
      <c r="K406" s="1"/>
      <c r="L406" s="1"/>
      <c r="M406" s="1"/>
      <c r="N406" s="119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19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7"/>
      <c r="C407" s="87"/>
      <c r="D407" s="87"/>
      <c r="E407" s="87"/>
      <c r="F407" s="87"/>
      <c r="G407" s="87"/>
      <c r="H407" s="87"/>
      <c r="I407" s="87"/>
      <c r="J407" s="1"/>
      <c r="K407" s="1"/>
      <c r="L407" s="1"/>
      <c r="M407" s="1"/>
      <c r="N407" s="119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19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7"/>
      <c r="C408" s="87"/>
      <c r="D408" s="87"/>
      <c r="E408" s="87"/>
      <c r="F408" s="87"/>
      <c r="G408" s="87"/>
      <c r="H408" s="87"/>
      <c r="I408" s="87"/>
      <c r="J408" s="1"/>
      <c r="K408" s="1"/>
      <c r="L408" s="1"/>
      <c r="M408" s="1"/>
      <c r="N408" s="119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19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7"/>
      <c r="C409" s="87"/>
      <c r="D409" s="87"/>
      <c r="E409" s="87"/>
      <c r="F409" s="87"/>
      <c r="G409" s="87"/>
      <c r="H409" s="87"/>
      <c r="I409" s="87"/>
      <c r="J409" s="1"/>
      <c r="K409" s="1"/>
      <c r="L409" s="1"/>
      <c r="M409" s="1"/>
      <c r="N409" s="119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19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7"/>
      <c r="C410" s="87"/>
      <c r="D410" s="87"/>
      <c r="E410" s="87"/>
      <c r="F410" s="87"/>
      <c r="G410" s="87"/>
      <c r="H410" s="87"/>
      <c r="I410" s="87"/>
      <c r="J410" s="1"/>
      <c r="K410" s="1"/>
      <c r="L410" s="1"/>
      <c r="M410" s="1"/>
      <c r="N410" s="119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19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7"/>
      <c r="C411" s="87"/>
      <c r="D411" s="87"/>
      <c r="E411" s="87"/>
      <c r="F411" s="87"/>
      <c r="G411" s="87"/>
      <c r="H411" s="87"/>
      <c r="I411" s="87"/>
      <c r="J411" s="1"/>
      <c r="K411" s="1"/>
      <c r="L411" s="1"/>
      <c r="M411" s="1"/>
      <c r="N411" s="119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19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7"/>
      <c r="C412" s="87"/>
      <c r="D412" s="87"/>
      <c r="E412" s="87"/>
      <c r="F412" s="87"/>
      <c r="G412" s="87"/>
      <c r="H412" s="87"/>
      <c r="I412" s="87"/>
      <c r="J412" s="1"/>
      <c r="K412" s="1"/>
      <c r="L412" s="1"/>
      <c r="M412" s="1"/>
      <c r="N412" s="119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19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7"/>
      <c r="C413" s="87"/>
      <c r="D413" s="87"/>
      <c r="E413" s="87"/>
      <c r="F413" s="87"/>
      <c r="G413" s="87"/>
      <c r="H413" s="87"/>
      <c r="I413" s="87"/>
      <c r="J413" s="1"/>
      <c r="K413" s="1"/>
      <c r="L413" s="1"/>
      <c r="M413" s="1"/>
      <c r="N413" s="119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19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7"/>
      <c r="C414" s="87"/>
      <c r="D414" s="87"/>
      <c r="E414" s="87"/>
      <c r="F414" s="87"/>
      <c r="G414" s="87"/>
      <c r="H414" s="87"/>
      <c r="I414" s="87"/>
      <c r="J414" s="1"/>
      <c r="K414" s="1"/>
      <c r="L414" s="1"/>
      <c r="M414" s="1"/>
      <c r="N414" s="119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19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7"/>
      <c r="C415" s="87"/>
      <c r="D415" s="87"/>
      <c r="E415" s="87"/>
      <c r="F415" s="87"/>
      <c r="G415" s="87"/>
      <c r="H415" s="87"/>
      <c r="I415" s="87"/>
      <c r="J415" s="1"/>
      <c r="K415" s="1"/>
      <c r="L415" s="1"/>
      <c r="M415" s="1"/>
      <c r="N415" s="119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19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7"/>
      <c r="C416" s="87"/>
      <c r="D416" s="87"/>
      <c r="E416" s="87"/>
      <c r="F416" s="87"/>
      <c r="G416" s="87"/>
      <c r="H416" s="87"/>
      <c r="I416" s="87"/>
      <c r="J416" s="1"/>
      <c r="K416" s="1"/>
      <c r="L416" s="1"/>
      <c r="M416" s="1"/>
      <c r="N416" s="119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19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7"/>
      <c r="C417" s="87"/>
      <c r="D417" s="87"/>
      <c r="E417" s="87"/>
      <c r="F417" s="87"/>
      <c r="G417" s="87"/>
      <c r="H417" s="87"/>
      <c r="I417" s="87"/>
      <c r="J417" s="1"/>
      <c r="K417" s="1"/>
      <c r="L417" s="1"/>
      <c r="M417" s="1"/>
      <c r="N417" s="119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19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7"/>
      <c r="C418" s="87"/>
      <c r="D418" s="87"/>
      <c r="E418" s="87"/>
      <c r="F418" s="87"/>
      <c r="G418" s="87"/>
      <c r="H418" s="87"/>
      <c r="I418" s="87"/>
      <c r="J418" s="1"/>
      <c r="K418" s="1"/>
      <c r="L418" s="1"/>
      <c r="M418" s="1"/>
      <c r="N418" s="119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19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7"/>
      <c r="C419" s="87"/>
      <c r="D419" s="87"/>
      <c r="E419" s="87"/>
      <c r="F419" s="87"/>
      <c r="G419" s="87"/>
      <c r="H419" s="87"/>
      <c r="I419" s="87"/>
      <c r="J419" s="1"/>
      <c r="K419" s="1"/>
      <c r="L419" s="1"/>
      <c r="M419" s="1"/>
      <c r="N419" s="119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19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7"/>
      <c r="C420" s="87"/>
      <c r="D420" s="87"/>
      <c r="E420" s="87"/>
      <c r="F420" s="87"/>
      <c r="G420" s="87"/>
      <c r="H420" s="87"/>
      <c r="I420" s="87"/>
      <c r="J420" s="1"/>
      <c r="K420" s="1"/>
      <c r="L420" s="1"/>
      <c r="M420" s="1"/>
      <c r="N420" s="119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19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7"/>
      <c r="C421" s="87"/>
      <c r="D421" s="87"/>
      <c r="E421" s="87"/>
      <c r="F421" s="87"/>
      <c r="G421" s="87"/>
      <c r="H421" s="87"/>
      <c r="I421" s="87"/>
      <c r="J421" s="1"/>
      <c r="K421" s="1"/>
      <c r="L421" s="1"/>
      <c r="M421" s="1"/>
      <c r="N421" s="119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19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7"/>
      <c r="C422" s="87"/>
      <c r="D422" s="87"/>
      <c r="E422" s="87"/>
      <c r="F422" s="87"/>
      <c r="G422" s="87"/>
      <c r="H422" s="87"/>
      <c r="I422" s="87"/>
      <c r="J422" s="1"/>
      <c r="K422" s="1"/>
      <c r="L422" s="1"/>
      <c r="M422" s="1"/>
      <c r="N422" s="119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19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7"/>
      <c r="C423" s="87"/>
      <c r="D423" s="87"/>
      <c r="E423" s="87"/>
      <c r="F423" s="87"/>
      <c r="G423" s="87"/>
      <c r="H423" s="87"/>
      <c r="I423" s="87"/>
      <c r="J423" s="1"/>
      <c r="K423" s="1"/>
      <c r="L423" s="1"/>
      <c r="M423" s="1"/>
      <c r="N423" s="119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19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7"/>
      <c r="C424" s="87"/>
      <c r="D424" s="87"/>
      <c r="E424" s="87"/>
      <c r="F424" s="87"/>
      <c r="G424" s="87"/>
      <c r="H424" s="87"/>
      <c r="I424" s="87"/>
      <c r="J424" s="1"/>
      <c r="K424" s="1"/>
      <c r="L424" s="1"/>
      <c r="M424" s="1"/>
      <c r="N424" s="119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19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7"/>
      <c r="C425" s="87"/>
      <c r="D425" s="87"/>
      <c r="E425" s="87"/>
      <c r="F425" s="87"/>
      <c r="G425" s="87"/>
      <c r="H425" s="87"/>
      <c r="I425" s="87"/>
      <c r="J425" s="1"/>
      <c r="K425" s="1"/>
      <c r="L425" s="1"/>
      <c r="M425" s="1"/>
      <c r="N425" s="119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19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7"/>
      <c r="C426" s="87"/>
      <c r="D426" s="87"/>
      <c r="E426" s="87"/>
      <c r="F426" s="87"/>
      <c r="G426" s="87"/>
      <c r="H426" s="87"/>
      <c r="I426" s="87"/>
      <c r="J426" s="1"/>
      <c r="K426" s="1"/>
      <c r="L426" s="1"/>
      <c r="M426" s="1"/>
      <c r="N426" s="119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19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7"/>
      <c r="C427" s="87"/>
      <c r="D427" s="87"/>
      <c r="E427" s="87"/>
      <c r="F427" s="87"/>
      <c r="G427" s="87"/>
      <c r="H427" s="87"/>
      <c r="I427" s="87"/>
      <c r="J427" s="1"/>
      <c r="K427" s="1"/>
      <c r="L427" s="1"/>
      <c r="M427" s="1"/>
      <c r="N427" s="119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19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7"/>
      <c r="C428" s="87"/>
      <c r="D428" s="87"/>
      <c r="E428" s="87"/>
      <c r="F428" s="87"/>
      <c r="G428" s="87"/>
      <c r="H428" s="87"/>
      <c r="I428" s="87"/>
      <c r="J428" s="1"/>
      <c r="K428" s="1"/>
      <c r="L428" s="1"/>
      <c r="M428" s="1"/>
      <c r="N428" s="119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19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7"/>
      <c r="C429" s="87"/>
      <c r="D429" s="87"/>
      <c r="E429" s="87"/>
      <c r="F429" s="87"/>
      <c r="G429" s="87"/>
      <c r="H429" s="87"/>
      <c r="I429" s="87"/>
      <c r="J429" s="1"/>
      <c r="K429" s="1"/>
      <c r="L429" s="1"/>
      <c r="M429" s="1"/>
      <c r="N429" s="119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19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7"/>
      <c r="C430" s="87"/>
      <c r="D430" s="87"/>
      <c r="E430" s="87"/>
      <c r="F430" s="87"/>
      <c r="G430" s="87"/>
      <c r="H430" s="87"/>
      <c r="I430" s="87"/>
      <c r="J430" s="1"/>
      <c r="K430" s="1"/>
      <c r="L430" s="1"/>
      <c r="M430" s="1"/>
      <c r="N430" s="119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19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7"/>
      <c r="C431" s="87"/>
      <c r="D431" s="87"/>
      <c r="E431" s="87"/>
      <c r="F431" s="87"/>
      <c r="G431" s="87"/>
      <c r="H431" s="87"/>
      <c r="I431" s="87"/>
      <c r="J431" s="1"/>
      <c r="K431" s="1"/>
      <c r="L431" s="1"/>
      <c r="M431" s="1"/>
      <c r="N431" s="119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19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7"/>
      <c r="C432" s="87"/>
      <c r="D432" s="87"/>
      <c r="E432" s="87"/>
      <c r="F432" s="87"/>
      <c r="G432" s="87"/>
      <c r="H432" s="87"/>
      <c r="I432" s="87"/>
      <c r="J432" s="1"/>
      <c r="K432" s="1"/>
      <c r="L432" s="1"/>
      <c r="M432" s="1"/>
      <c r="N432" s="119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19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7"/>
      <c r="C433" s="87"/>
      <c r="D433" s="87"/>
      <c r="E433" s="87"/>
      <c r="F433" s="87"/>
      <c r="G433" s="87"/>
      <c r="H433" s="87"/>
      <c r="I433" s="87"/>
      <c r="J433" s="1"/>
      <c r="K433" s="1"/>
      <c r="L433" s="1"/>
      <c r="M433" s="1"/>
      <c r="N433" s="119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19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7"/>
      <c r="C434" s="87"/>
      <c r="D434" s="87"/>
      <c r="E434" s="87"/>
      <c r="F434" s="87"/>
      <c r="G434" s="87"/>
      <c r="H434" s="87"/>
      <c r="I434" s="87"/>
      <c r="J434" s="1"/>
      <c r="K434" s="1"/>
      <c r="L434" s="1"/>
      <c r="M434" s="1"/>
      <c r="N434" s="119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19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7"/>
      <c r="C435" s="87"/>
      <c r="D435" s="87"/>
      <c r="E435" s="87"/>
      <c r="F435" s="87"/>
      <c r="G435" s="87"/>
      <c r="H435" s="87"/>
      <c r="I435" s="87"/>
      <c r="J435" s="1"/>
      <c r="K435" s="1"/>
      <c r="L435" s="1"/>
      <c r="M435" s="1"/>
      <c r="N435" s="119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19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7"/>
      <c r="C436" s="87"/>
      <c r="D436" s="87"/>
      <c r="E436" s="87"/>
      <c r="F436" s="87"/>
      <c r="G436" s="87"/>
      <c r="H436" s="87"/>
      <c r="I436" s="87"/>
      <c r="J436" s="1"/>
      <c r="K436" s="1"/>
      <c r="L436" s="1"/>
      <c r="M436" s="1"/>
      <c r="N436" s="119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19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7"/>
      <c r="C437" s="87"/>
      <c r="D437" s="87"/>
      <c r="E437" s="87"/>
      <c r="F437" s="87"/>
      <c r="G437" s="87"/>
      <c r="H437" s="87"/>
      <c r="I437" s="87"/>
      <c r="J437" s="1"/>
      <c r="K437" s="1"/>
      <c r="L437" s="1"/>
      <c r="M437" s="1"/>
      <c r="N437" s="119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19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7"/>
      <c r="C438" s="87"/>
      <c r="D438" s="87"/>
      <c r="E438" s="87"/>
      <c r="F438" s="87"/>
      <c r="G438" s="87"/>
      <c r="H438" s="87"/>
      <c r="I438" s="87"/>
      <c r="J438" s="1"/>
      <c r="K438" s="1"/>
      <c r="L438" s="1"/>
      <c r="M438" s="1"/>
      <c r="N438" s="119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19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7"/>
      <c r="C439" s="87"/>
      <c r="D439" s="87"/>
      <c r="E439" s="87"/>
      <c r="F439" s="87"/>
      <c r="G439" s="87"/>
      <c r="H439" s="87"/>
      <c r="I439" s="87"/>
      <c r="J439" s="1"/>
      <c r="K439" s="1"/>
      <c r="L439" s="1"/>
      <c r="M439" s="1"/>
      <c r="N439" s="119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19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7"/>
      <c r="C440" s="87"/>
      <c r="D440" s="87"/>
      <c r="E440" s="87"/>
      <c r="F440" s="87"/>
      <c r="G440" s="87"/>
      <c r="H440" s="87"/>
      <c r="I440" s="87"/>
      <c r="J440" s="1"/>
      <c r="K440" s="1"/>
      <c r="L440" s="1"/>
      <c r="M440" s="1"/>
      <c r="N440" s="119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19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7"/>
      <c r="C441" s="87"/>
      <c r="D441" s="87"/>
      <c r="E441" s="87"/>
      <c r="F441" s="87"/>
      <c r="G441" s="87"/>
      <c r="H441" s="87"/>
      <c r="I441" s="87"/>
      <c r="J441" s="1"/>
      <c r="K441" s="1"/>
      <c r="L441" s="1"/>
      <c r="M441" s="1"/>
      <c r="N441" s="119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19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7"/>
      <c r="C442" s="87"/>
      <c r="D442" s="87"/>
      <c r="E442" s="87"/>
      <c r="F442" s="87"/>
      <c r="G442" s="87"/>
      <c r="H442" s="87"/>
      <c r="I442" s="87"/>
      <c r="J442" s="1"/>
      <c r="K442" s="1"/>
      <c r="L442" s="1"/>
      <c r="M442" s="1"/>
      <c r="N442" s="119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19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7"/>
      <c r="C443" s="87"/>
      <c r="D443" s="87"/>
      <c r="E443" s="87"/>
      <c r="F443" s="87"/>
      <c r="G443" s="87"/>
      <c r="H443" s="87"/>
      <c r="I443" s="87"/>
      <c r="J443" s="1"/>
      <c r="K443" s="1"/>
      <c r="L443" s="1"/>
      <c r="M443" s="1"/>
      <c r="N443" s="119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19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7"/>
      <c r="C444" s="87"/>
      <c r="D444" s="87"/>
      <c r="E444" s="87"/>
      <c r="F444" s="87"/>
      <c r="G444" s="87"/>
      <c r="H444" s="87"/>
      <c r="I444" s="87"/>
      <c r="J444" s="1"/>
      <c r="K444" s="1"/>
      <c r="L444" s="1"/>
      <c r="M444" s="1"/>
      <c r="N444" s="119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19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7"/>
      <c r="C445" s="87"/>
      <c r="D445" s="87"/>
      <c r="E445" s="87"/>
      <c r="F445" s="87"/>
      <c r="G445" s="87"/>
      <c r="H445" s="87"/>
      <c r="I445" s="87"/>
      <c r="J445" s="1"/>
      <c r="K445" s="1"/>
      <c r="L445" s="1"/>
      <c r="M445" s="1"/>
      <c r="N445" s="119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19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7"/>
      <c r="C446" s="87"/>
      <c r="D446" s="87"/>
      <c r="E446" s="87"/>
      <c r="F446" s="87"/>
      <c r="G446" s="87"/>
      <c r="H446" s="87"/>
      <c r="I446" s="87"/>
      <c r="J446" s="1"/>
      <c r="K446" s="1"/>
      <c r="L446" s="1"/>
      <c r="M446" s="1"/>
      <c r="N446" s="119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19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7"/>
      <c r="C447" s="87"/>
      <c r="D447" s="87"/>
      <c r="E447" s="87"/>
      <c r="F447" s="87"/>
      <c r="G447" s="87"/>
      <c r="H447" s="87"/>
      <c r="I447" s="87"/>
      <c r="J447" s="1"/>
      <c r="K447" s="1"/>
      <c r="L447" s="1"/>
      <c r="M447" s="1"/>
      <c r="N447" s="119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19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7"/>
      <c r="C448" s="87"/>
      <c r="D448" s="87"/>
      <c r="E448" s="87"/>
      <c r="F448" s="87"/>
      <c r="G448" s="87"/>
      <c r="H448" s="87"/>
      <c r="I448" s="87"/>
      <c r="J448" s="1"/>
      <c r="K448" s="1"/>
      <c r="L448" s="1"/>
      <c r="M448" s="1"/>
      <c r="N448" s="119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19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7"/>
      <c r="C449" s="87"/>
      <c r="D449" s="87"/>
      <c r="E449" s="87"/>
      <c r="F449" s="87"/>
      <c r="G449" s="87"/>
      <c r="H449" s="87"/>
      <c r="I449" s="87"/>
      <c r="J449" s="1"/>
      <c r="K449" s="1"/>
      <c r="L449" s="1"/>
      <c r="M449" s="1"/>
      <c r="N449" s="119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19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7"/>
      <c r="C450" s="87"/>
      <c r="D450" s="87"/>
      <c r="E450" s="87"/>
      <c r="F450" s="87"/>
      <c r="G450" s="87"/>
      <c r="H450" s="87"/>
      <c r="I450" s="87"/>
      <c r="J450" s="1"/>
      <c r="K450" s="1"/>
      <c r="L450" s="1"/>
      <c r="M450" s="1"/>
      <c r="N450" s="119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19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7"/>
      <c r="C451" s="87"/>
      <c r="D451" s="87"/>
      <c r="E451" s="87"/>
      <c r="F451" s="87"/>
      <c r="G451" s="87"/>
      <c r="H451" s="87"/>
      <c r="I451" s="87"/>
      <c r="J451" s="1"/>
      <c r="K451" s="1"/>
      <c r="L451" s="1"/>
      <c r="M451" s="1"/>
      <c r="N451" s="119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19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7"/>
      <c r="C452" s="87"/>
      <c r="D452" s="87"/>
      <c r="E452" s="87"/>
      <c r="F452" s="87"/>
      <c r="G452" s="87"/>
      <c r="H452" s="87"/>
      <c r="I452" s="87"/>
      <c r="J452" s="1"/>
      <c r="K452" s="1"/>
      <c r="L452" s="1"/>
      <c r="M452" s="1"/>
      <c r="N452" s="119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19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7"/>
      <c r="C453" s="87"/>
      <c r="D453" s="87"/>
      <c r="E453" s="87"/>
      <c r="F453" s="87"/>
      <c r="G453" s="87"/>
      <c r="H453" s="87"/>
      <c r="I453" s="87"/>
      <c r="J453" s="1"/>
      <c r="K453" s="1"/>
      <c r="L453" s="1"/>
      <c r="M453" s="1"/>
      <c r="N453" s="119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19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7"/>
      <c r="C454" s="87"/>
      <c r="D454" s="87"/>
      <c r="E454" s="87"/>
      <c r="F454" s="87"/>
      <c r="G454" s="87"/>
      <c r="H454" s="87"/>
      <c r="I454" s="87"/>
      <c r="J454" s="1"/>
      <c r="K454" s="1"/>
      <c r="L454" s="1"/>
      <c r="M454" s="1"/>
      <c r="N454" s="119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19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7"/>
      <c r="C455" s="87"/>
      <c r="D455" s="87"/>
      <c r="E455" s="87"/>
      <c r="F455" s="87"/>
      <c r="G455" s="87"/>
      <c r="H455" s="87"/>
      <c r="I455" s="87"/>
      <c r="J455" s="1"/>
      <c r="K455" s="1"/>
      <c r="L455" s="1"/>
      <c r="M455" s="1"/>
      <c r="N455" s="119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19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7"/>
      <c r="C456" s="87"/>
      <c r="D456" s="87"/>
      <c r="E456" s="87"/>
      <c r="F456" s="87"/>
      <c r="G456" s="87"/>
      <c r="H456" s="87"/>
      <c r="I456" s="87"/>
      <c r="J456" s="1"/>
      <c r="K456" s="1"/>
      <c r="L456" s="1"/>
      <c r="M456" s="1"/>
      <c r="N456" s="119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19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7"/>
      <c r="C457" s="87"/>
      <c r="D457" s="87"/>
      <c r="E457" s="87"/>
      <c r="F457" s="87"/>
      <c r="G457" s="87"/>
      <c r="H457" s="87"/>
      <c r="I457" s="87"/>
      <c r="J457" s="1"/>
      <c r="K457" s="1"/>
      <c r="L457" s="1"/>
      <c r="M457" s="1"/>
      <c r="N457" s="119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19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7"/>
      <c r="C458" s="87"/>
      <c r="D458" s="87"/>
      <c r="E458" s="87"/>
      <c r="F458" s="87"/>
      <c r="G458" s="87"/>
      <c r="H458" s="87"/>
      <c r="I458" s="87"/>
      <c r="J458" s="1"/>
      <c r="K458" s="1"/>
      <c r="L458" s="1"/>
      <c r="M458" s="1"/>
      <c r="N458" s="119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19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7"/>
      <c r="C459" s="87"/>
      <c r="D459" s="87"/>
      <c r="E459" s="87"/>
      <c r="F459" s="87"/>
      <c r="G459" s="87"/>
      <c r="H459" s="87"/>
      <c r="I459" s="87"/>
      <c r="J459" s="1"/>
      <c r="K459" s="1"/>
      <c r="L459" s="1"/>
      <c r="M459" s="1"/>
      <c r="N459" s="119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19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7"/>
      <c r="C460" s="87"/>
      <c r="D460" s="87"/>
      <c r="E460" s="87"/>
      <c r="F460" s="87"/>
      <c r="G460" s="87"/>
      <c r="H460" s="87"/>
      <c r="I460" s="87"/>
      <c r="J460" s="1"/>
      <c r="K460" s="1"/>
      <c r="L460" s="1"/>
      <c r="M460" s="1"/>
      <c r="N460" s="119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19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7"/>
      <c r="C461" s="87"/>
      <c r="D461" s="87"/>
      <c r="E461" s="87"/>
      <c r="F461" s="87"/>
      <c r="G461" s="87"/>
      <c r="H461" s="87"/>
      <c r="I461" s="87"/>
      <c r="J461" s="1"/>
      <c r="K461" s="1"/>
      <c r="L461" s="1"/>
      <c r="M461" s="1"/>
      <c r="N461" s="119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19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7"/>
      <c r="C462" s="87"/>
      <c r="D462" s="87"/>
      <c r="E462" s="87"/>
      <c r="F462" s="87"/>
      <c r="G462" s="87"/>
      <c r="H462" s="87"/>
      <c r="I462" s="87"/>
      <c r="J462" s="1"/>
      <c r="K462" s="1"/>
      <c r="L462" s="1"/>
      <c r="M462" s="1"/>
      <c r="N462" s="119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19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7"/>
      <c r="C463" s="87"/>
      <c r="D463" s="87"/>
      <c r="E463" s="87"/>
      <c r="F463" s="87"/>
      <c r="G463" s="87"/>
      <c r="H463" s="87"/>
      <c r="I463" s="87"/>
      <c r="J463" s="1"/>
      <c r="K463" s="1"/>
      <c r="L463" s="1"/>
      <c r="M463" s="1"/>
      <c r="N463" s="119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19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7"/>
      <c r="C464" s="87"/>
      <c r="D464" s="87"/>
      <c r="E464" s="87"/>
      <c r="F464" s="87"/>
      <c r="G464" s="87"/>
      <c r="H464" s="87"/>
      <c r="I464" s="87"/>
      <c r="J464" s="1"/>
      <c r="K464" s="1"/>
      <c r="L464" s="1"/>
      <c r="M464" s="1"/>
      <c r="N464" s="119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19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7"/>
      <c r="C465" s="87"/>
      <c r="D465" s="87"/>
      <c r="E465" s="87"/>
      <c r="F465" s="87"/>
      <c r="G465" s="87"/>
      <c r="H465" s="87"/>
      <c r="I465" s="87"/>
      <c r="J465" s="1"/>
      <c r="K465" s="1"/>
      <c r="L465" s="1"/>
      <c r="M465" s="1"/>
      <c r="N465" s="119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19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7"/>
      <c r="C466" s="87"/>
      <c r="D466" s="87"/>
      <c r="E466" s="87"/>
      <c r="F466" s="87"/>
      <c r="G466" s="87"/>
      <c r="H466" s="87"/>
      <c r="I466" s="87"/>
      <c r="J466" s="1"/>
      <c r="K466" s="1"/>
      <c r="L466" s="1"/>
      <c r="M466" s="1"/>
      <c r="N466" s="119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19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7"/>
      <c r="C467" s="87"/>
      <c r="D467" s="87"/>
      <c r="E467" s="87"/>
      <c r="F467" s="87"/>
      <c r="G467" s="87"/>
      <c r="H467" s="87"/>
      <c r="I467" s="87"/>
      <c r="J467" s="1"/>
      <c r="K467" s="1"/>
      <c r="L467" s="1"/>
      <c r="M467" s="1"/>
      <c r="N467" s="119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19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7"/>
      <c r="C468" s="87"/>
      <c r="D468" s="87"/>
      <c r="E468" s="87"/>
      <c r="F468" s="87"/>
      <c r="G468" s="87"/>
      <c r="H468" s="87"/>
      <c r="I468" s="87"/>
      <c r="J468" s="1"/>
      <c r="K468" s="1"/>
      <c r="L468" s="1"/>
      <c r="M468" s="1"/>
      <c r="N468" s="119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19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7"/>
      <c r="C469" s="87"/>
      <c r="D469" s="87"/>
      <c r="E469" s="87"/>
      <c r="F469" s="87"/>
      <c r="G469" s="87"/>
      <c r="H469" s="87"/>
      <c r="I469" s="87"/>
      <c r="J469" s="1"/>
      <c r="K469" s="1"/>
      <c r="L469" s="1"/>
      <c r="M469" s="1"/>
      <c r="N469" s="119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19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7"/>
      <c r="C470" s="87"/>
      <c r="D470" s="87"/>
      <c r="E470" s="87"/>
      <c r="F470" s="87"/>
      <c r="G470" s="87"/>
      <c r="H470" s="87"/>
      <c r="I470" s="87"/>
      <c r="J470" s="1"/>
      <c r="K470" s="1"/>
      <c r="L470" s="1"/>
      <c r="M470" s="1"/>
      <c r="N470" s="119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19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7"/>
      <c r="C471" s="87"/>
      <c r="D471" s="87"/>
      <c r="E471" s="87"/>
      <c r="F471" s="87"/>
      <c r="G471" s="87"/>
      <c r="H471" s="87"/>
      <c r="I471" s="87"/>
      <c r="J471" s="1"/>
      <c r="K471" s="1"/>
      <c r="L471" s="1"/>
      <c r="M471" s="1"/>
      <c r="N471" s="119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19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7"/>
      <c r="C472" s="87"/>
      <c r="D472" s="87"/>
      <c r="E472" s="87"/>
      <c r="F472" s="87"/>
      <c r="G472" s="87"/>
      <c r="H472" s="87"/>
      <c r="I472" s="87"/>
      <c r="J472" s="1"/>
      <c r="K472" s="1"/>
      <c r="L472" s="1"/>
      <c r="M472" s="1"/>
      <c r="N472" s="119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19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7"/>
      <c r="C473" s="87"/>
      <c r="D473" s="87"/>
      <c r="E473" s="87"/>
      <c r="F473" s="87"/>
      <c r="G473" s="87"/>
      <c r="H473" s="87"/>
      <c r="I473" s="87"/>
      <c r="J473" s="1"/>
      <c r="K473" s="1"/>
      <c r="L473" s="1"/>
      <c r="M473" s="1"/>
      <c r="N473" s="119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19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7"/>
      <c r="C474" s="87"/>
      <c r="D474" s="87"/>
      <c r="E474" s="87"/>
      <c r="F474" s="87"/>
      <c r="G474" s="87"/>
      <c r="H474" s="87"/>
      <c r="I474" s="87"/>
      <c r="J474" s="1"/>
      <c r="K474" s="1"/>
      <c r="L474" s="1"/>
      <c r="M474" s="1"/>
      <c r="N474" s="119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19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7"/>
      <c r="C475" s="87"/>
      <c r="D475" s="87"/>
      <c r="E475" s="87"/>
      <c r="F475" s="87"/>
      <c r="G475" s="87"/>
      <c r="H475" s="87"/>
      <c r="I475" s="87"/>
      <c r="J475" s="1"/>
      <c r="K475" s="1"/>
      <c r="L475" s="1"/>
      <c r="M475" s="1"/>
      <c r="N475" s="119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19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7"/>
      <c r="C476" s="87"/>
      <c r="D476" s="87"/>
      <c r="E476" s="87"/>
      <c r="F476" s="87"/>
      <c r="G476" s="87"/>
      <c r="H476" s="87"/>
      <c r="I476" s="87"/>
      <c r="J476" s="1"/>
      <c r="K476" s="1"/>
      <c r="L476" s="1"/>
      <c r="M476" s="1"/>
      <c r="N476" s="119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19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7"/>
      <c r="C477" s="87"/>
      <c r="D477" s="87"/>
      <c r="E477" s="87"/>
      <c r="F477" s="87"/>
      <c r="G477" s="87"/>
      <c r="H477" s="87"/>
      <c r="I477" s="87"/>
      <c r="J477" s="1"/>
      <c r="K477" s="1"/>
      <c r="L477" s="1"/>
      <c r="M477" s="1"/>
      <c r="N477" s="119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19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7"/>
      <c r="C478" s="87"/>
      <c r="D478" s="87"/>
      <c r="E478" s="87"/>
      <c r="F478" s="87"/>
      <c r="G478" s="87"/>
      <c r="H478" s="87"/>
      <c r="I478" s="87"/>
      <c r="J478" s="1"/>
      <c r="K478" s="1"/>
      <c r="L478" s="1"/>
      <c r="M478" s="1"/>
      <c r="N478" s="119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19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7"/>
      <c r="C479" s="87"/>
      <c r="D479" s="87"/>
      <c r="E479" s="87"/>
      <c r="F479" s="87"/>
      <c r="G479" s="87"/>
      <c r="H479" s="87"/>
      <c r="I479" s="87"/>
      <c r="J479" s="1"/>
      <c r="K479" s="1"/>
      <c r="L479" s="1"/>
      <c r="M479" s="1"/>
      <c r="N479" s="119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19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7"/>
      <c r="C480" s="87"/>
      <c r="D480" s="87"/>
      <c r="E480" s="87"/>
      <c r="F480" s="87"/>
      <c r="G480" s="87"/>
      <c r="H480" s="87"/>
      <c r="I480" s="87"/>
      <c r="J480" s="1"/>
      <c r="K480" s="1"/>
      <c r="L480" s="1"/>
      <c r="M480" s="1"/>
      <c r="N480" s="119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19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7"/>
      <c r="C481" s="87"/>
      <c r="D481" s="87"/>
      <c r="E481" s="87"/>
      <c r="F481" s="87"/>
      <c r="G481" s="87"/>
      <c r="H481" s="87"/>
      <c r="I481" s="87"/>
      <c r="J481" s="1"/>
      <c r="K481" s="1"/>
      <c r="L481" s="1"/>
      <c r="M481" s="1"/>
      <c r="N481" s="119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19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7"/>
      <c r="C482" s="87"/>
      <c r="D482" s="87"/>
      <c r="E482" s="87"/>
      <c r="F482" s="87"/>
      <c r="G482" s="87"/>
      <c r="H482" s="87"/>
      <c r="I482" s="87"/>
      <c r="J482" s="1"/>
      <c r="K482" s="1"/>
      <c r="L482" s="1"/>
      <c r="M482" s="1"/>
      <c r="N482" s="119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19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7"/>
      <c r="C483" s="87"/>
      <c r="D483" s="87"/>
      <c r="E483" s="87"/>
      <c r="F483" s="87"/>
      <c r="G483" s="87"/>
      <c r="H483" s="87"/>
      <c r="I483" s="87"/>
      <c r="J483" s="1"/>
      <c r="K483" s="1"/>
      <c r="L483" s="1"/>
      <c r="M483" s="1"/>
      <c r="N483" s="119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19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7"/>
      <c r="C484" s="87"/>
      <c r="D484" s="87"/>
      <c r="E484" s="87"/>
      <c r="F484" s="87"/>
      <c r="G484" s="87"/>
      <c r="H484" s="87"/>
      <c r="I484" s="87"/>
      <c r="J484" s="1"/>
      <c r="K484" s="1"/>
      <c r="L484" s="1"/>
      <c r="M484" s="1"/>
      <c r="N484" s="119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19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7"/>
      <c r="C485" s="87"/>
      <c r="D485" s="87"/>
      <c r="E485" s="87"/>
      <c r="F485" s="87"/>
      <c r="G485" s="87"/>
      <c r="H485" s="87"/>
      <c r="I485" s="87"/>
      <c r="J485" s="1"/>
      <c r="K485" s="1"/>
      <c r="L485" s="1"/>
      <c r="M485" s="1"/>
      <c r="N485" s="119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19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7"/>
      <c r="C486" s="87"/>
      <c r="D486" s="87"/>
      <c r="E486" s="87"/>
      <c r="F486" s="87"/>
      <c r="G486" s="87"/>
      <c r="H486" s="87"/>
      <c r="I486" s="87"/>
      <c r="J486" s="1"/>
      <c r="K486" s="1"/>
      <c r="L486" s="1"/>
      <c r="M486" s="1"/>
      <c r="N486" s="119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19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7"/>
      <c r="C487" s="87"/>
      <c r="D487" s="87"/>
      <c r="E487" s="87"/>
      <c r="F487" s="87"/>
      <c r="G487" s="87"/>
      <c r="H487" s="87"/>
      <c r="I487" s="87"/>
      <c r="J487" s="1"/>
      <c r="K487" s="1"/>
      <c r="L487" s="1"/>
      <c r="M487" s="1"/>
      <c r="N487" s="119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19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7"/>
      <c r="C488" s="87"/>
      <c r="D488" s="87"/>
      <c r="E488" s="87"/>
      <c r="F488" s="87"/>
      <c r="G488" s="87"/>
      <c r="H488" s="87"/>
      <c r="I488" s="87"/>
      <c r="J488" s="1"/>
      <c r="K488" s="1"/>
      <c r="L488" s="1"/>
      <c r="M488" s="1"/>
      <c r="N488" s="119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19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7"/>
      <c r="C489" s="87"/>
      <c r="D489" s="87"/>
      <c r="E489" s="87"/>
      <c r="F489" s="87"/>
      <c r="G489" s="87"/>
      <c r="H489" s="87"/>
      <c r="I489" s="87"/>
      <c r="J489" s="1"/>
      <c r="K489" s="1"/>
      <c r="L489" s="1"/>
      <c r="M489" s="1"/>
      <c r="N489" s="119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19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7"/>
      <c r="C490" s="87"/>
      <c r="D490" s="87"/>
      <c r="E490" s="87"/>
      <c r="F490" s="87"/>
      <c r="G490" s="87"/>
      <c r="H490" s="87"/>
      <c r="I490" s="87"/>
      <c r="J490" s="1"/>
      <c r="K490" s="1"/>
      <c r="L490" s="1"/>
      <c r="M490" s="1"/>
      <c r="N490" s="119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19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7"/>
      <c r="C491" s="87"/>
      <c r="D491" s="87"/>
      <c r="E491" s="87"/>
      <c r="F491" s="87"/>
      <c r="G491" s="87"/>
      <c r="H491" s="87"/>
      <c r="I491" s="87"/>
      <c r="J491" s="1"/>
      <c r="K491" s="1"/>
      <c r="L491" s="1"/>
      <c r="M491" s="1"/>
      <c r="N491" s="119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19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7"/>
      <c r="C492" s="87"/>
      <c r="D492" s="87"/>
      <c r="E492" s="87"/>
      <c r="F492" s="87"/>
      <c r="G492" s="87"/>
      <c r="H492" s="87"/>
      <c r="I492" s="87"/>
      <c r="J492" s="1"/>
      <c r="K492" s="1"/>
      <c r="L492" s="1"/>
      <c r="M492" s="1"/>
      <c r="N492" s="119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19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7"/>
      <c r="C493" s="87"/>
      <c r="D493" s="87"/>
      <c r="E493" s="87"/>
      <c r="F493" s="87"/>
      <c r="G493" s="87"/>
      <c r="H493" s="87"/>
      <c r="I493" s="87"/>
      <c r="J493" s="1"/>
      <c r="K493" s="1"/>
      <c r="L493" s="1"/>
      <c r="M493" s="1"/>
      <c r="N493" s="119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19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7"/>
      <c r="C494" s="87"/>
      <c r="D494" s="87"/>
      <c r="E494" s="87"/>
      <c r="F494" s="87"/>
      <c r="G494" s="87"/>
      <c r="H494" s="87"/>
      <c r="I494" s="87"/>
      <c r="J494" s="1"/>
      <c r="K494" s="1"/>
      <c r="L494" s="1"/>
      <c r="M494" s="1"/>
      <c r="N494" s="119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19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7"/>
      <c r="C495" s="87"/>
      <c r="D495" s="87"/>
      <c r="E495" s="87"/>
      <c r="F495" s="87"/>
      <c r="G495" s="87"/>
      <c r="H495" s="87"/>
      <c r="I495" s="87"/>
      <c r="J495" s="1"/>
      <c r="K495" s="1"/>
      <c r="L495" s="1"/>
      <c r="M495" s="1"/>
      <c r="N495" s="119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19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7"/>
      <c r="C496" s="87"/>
      <c r="D496" s="87"/>
      <c r="E496" s="87"/>
      <c r="F496" s="87"/>
      <c r="G496" s="87"/>
      <c r="H496" s="87"/>
      <c r="I496" s="87"/>
      <c r="J496" s="1"/>
      <c r="K496" s="1"/>
      <c r="L496" s="1"/>
      <c r="M496" s="1"/>
      <c r="N496" s="119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19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7"/>
      <c r="C497" s="87"/>
      <c r="D497" s="87"/>
      <c r="E497" s="87"/>
      <c r="F497" s="87"/>
      <c r="G497" s="87"/>
      <c r="H497" s="87"/>
      <c r="I497" s="87"/>
      <c r="J497" s="1"/>
      <c r="K497" s="1"/>
      <c r="L497" s="1"/>
      <c r="M497" s="1"/>
      <c r="N497" s="119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19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7"/>
      <c r="C498" s="87"/>
      <c r="D498" s="87"/>
      <c r="E498" s="87"/>
      <c r="F498" s="87"/>
      <c r="G498" s="87"/>
      <c r="H498" s="87"/>
      <c r="I498" s="87"/>
      <c r="J498" s="1"/>
      <c r="K498" s="1"/>
      <c r="L498" s="1"/>
      <c r="M498" s="1"/>
      <c r="N498" s="119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19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7"/>
      <c r="C499" s="87"/>
      <c r="D499" s="87"/>
      <c r="E499" s="87"/>
      <c r="F499" s="87"/>
      <c r="G499" s="87"/>
      <c r="H499" s="87"/>
      <c r="I499" s="87"/>
      <c r="J499" s="1"/>
      <c r="K499" s="1"/>
      <c r="L499" s="1"/>
      <c r="M499" s="1"/>
      <c r="N499" s="119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19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7"/>
      <c r="C500" s="87"/>
      <c r="D500" s="87"/>
      <c r="E500" s="87"/>
      <c r="F500" s="87"/>
      <c r="G500" s="87"/>
      <c r="H500" s="87"/>
      <c r="I500" s="87"/>
      <c r="J500" s="1"/>
      <c r="K500" s="1"/>
      <c r="L500" s="1"/>
      <c r="M500" s="1"/>
      <c r="N500" s="119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19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7"/>
      <c r="C501" s="87"/>
      <c r="D501" s="87"/>
      <c r="E501" s="87"/>
      <c r="F501" s="87"/>
      <c r="G501" s="87"/>
      <c r="H501" s="87"/>
      <c r="I501" s="87"/>
      <c r="J501" s="1"/>
      <c r="K501" s="1"/>
      <c r="L501" s="1"/>
      <c r="M501" s="1"/>
      <c r="N501" s="119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19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7"/>
      <c r="C502" s="87"/>
      <c r="D502" s="87"/>
      <c r="E502" s="87"/>
      <c r="F502" s="87"/>
      <c r="G502" s="87"/>
      <c r="H502" s="87"/>
      <c r="I502" s="87"/>
      <c r="J502" s="1"/>
      <c r="K502" s="1"/>
      <c r="L502" s="1"/>
      <c r="M502" s="1"/>
      <c r="N502" s="119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19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7"/>
      <c r="C503" s="87"/>
      <c r="D503" s="87"/>
      <c r="E503" s="87"/>
      <c r="F503" s="87"/>
      <c r="G503" s="87"/>
      <c r="H503" s="87"/>
      <c r="I503" s="87"/>
      <c r="J503" s="1"/>
      <c r="K503" s="1"/>
      <c r="L503" s="1"/>
      <c r="M503" s="1"/>
      <c r="N503" s="119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19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7"/>
      <c r="C504" s="87"/>
      <c r="D504" s="87"/>
      <c r="E504" s="87"/>
      <c r="F504" s="87"/>
      <c r="G504" s="87"/>
      <c r="H504" s="87"/>
      <c r="I504" s="87"/>
      <c r="J504" s="1"/>
      <c r="K504" s="1"/>
      <c r="L504" s="1"/>
      <c r="M504" s="1"/>
      <c r="N504" s="119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19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7"/>
      <c r="C505" s="87"/>
      <c r="D505" s="87"/>
      <c r="E505" s="87"/>
      <c r="F505" s="87"/>
      <c r="G505" s="87"/>
      <c r="H505" s="87"/>
      <c r="I505" s="87"/>
      <c r="J505" s="1"/>
      <c r="K505" s="1"/>
      <c r="L505" s="1"/>
      <c r="M505" s="1"/>
      <c r="N505" s="119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19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7"/>
      <c r="C506" s="87"/>
      <c r="D506" s="87"/>
      <c r="E506" s="87"/>
      <c r="F506" s="87"/>
      <c r="G506" s="87"/>
      <c r="H506" s="87"/>
      <c r="I506" s="87"/>
      <c r="J506" s="1"/>
      <c r="K506" s="1"/>
      <c r="L506" s="1"/>
      <c r="M506" s="1"/>
      <c r="N506" s="119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19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7"/>
      <c r="C507" s="87"/>
      <c r="D507" s="87"/>
      <c r="E507" s="87"/>
      <c r="F507" s="87"/>
      <c r="G507" s="87"/>
      <c r="H507" s="87"/>
      <c r="I507" s="87"/>
      <c r="J507" s="1"/>
      <c r="K507" s="1"/>
      <c r="L507" s="1"/>
      <c r="M507" s="1"/>
      <c r="N507" s="119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19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7"/>
      <c r="C508" s="87"/>
      <c r="D508" s="87"/>
      <c r="E508" s="87"/>
      <c r="F508" s="87"/>
      <c r="G508" s="87"/>
      <c r="H508" s="87"/>
      <c r="I508" s="87"/>
      <c r="J508" s="1"/>
      <c r="K508" s="1"/>
      <c r="L508" s="1"/>
      <c r="M508" s="1"/>
      <c r="N508" s="119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19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7"/>
      <c r="C509" s="87"/>
      <c r="D509" s="87"/>
      <c r="E509" s="87"/>
      <c r="F509" s="87"/>
      <c r="G509" s="87"/>
      <c r="H509" s="87"/>
      <c r="I509" s="87"/>
      <c r="J509" s="1"/>
      <c r="K509" s="1"/>
      <c r="L509" s="1"/>
      <c r="M509" s="1"/>
      <c r="N509" s="119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19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7"/>
      <c r="C510" s="87"/>
      <c r="D510" s="87"/>
      <c r="E510" s="87"/>
      <c r="F510" s="87"/>
      <c r="G510" s="87"/>
      <c r="H510" s="87"/>
      <c r="I510" s="87"/>
      <c r="J510" s="1"/>
      <c r="K510" s="1"/>
      <c r="L510" s="1"/>
      <c r="M510" s="1"/>
      <c r="N510" s="119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19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7"/>
      <c r="C511" s="87"/>
      <c r="D511" s="87"/>
      <c r="E511" s="87"/>
      <c r="F511" s="87"/>
      <c r="G511" s="87"/>
      <c r="H511" s="87"/>
      <c r="I511" s="87"/>
      <c r="J511" s="1"/>
      <c r="K511" s="1"/>
      <c r="L511" s="1"/>
      <c r="M511" s="1"/>
      <c r="N511" s="119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19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7"/>
      <c r="C512" s="87"/>
      <c r="D512" s="87"/>
      <c r="E512" s="87"/>
      <c r="F512" s="87"/>
      <c r="G512" s="87"/>
      <c r="H512" s="87"/>
      <c r="I512" s="87"/>
      <c r="J512" s="1"/>
      <c r="K512" s="1"/>
      <c r="L512" s="1"/>
      <c r="M512" s="1"/>
      <c r="N512" s="119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19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7"/>
      <c r="C513" s="87"/>
      <c r="D513" s="87"/>
      <c r="E513" s="87"/>
      <c r="F513" s="87"/>
      <c r="G513" s="87"/>
      <c r="H513" s="87"/>
      <c r="I513" s="87"/>
      <c r="J513" s="1"/>
      <c r="K513" s="1"/>
      <c r="L513" s="1"/>
      <c r="M513" s="1"/>
      <c r="N513" s="119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19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7"/>
      <c r="C514" s="87"/>
      <c r="D514" s="87"/>
      <c r="E514" s="87"/>
      <c r="F514" s="87"/>
      <c r="G514" s="87"/>
      <c r="H514" s="87"/>
      <c r="I514" s="87"/>
      <c r="J514" s="1"/>
      <c r="K514" s="1"/>
      <c r="L514" s="1"/>
      <c r="M514" s="1"/>
      <c r="N514" s="119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19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7"/>
      <c r="C515" s="87"/>
      <c r="D515" s="87"/>
      <c r="E515" s="87"/>
      <c r="F515" s="87"/>
      <c r="G515" s="87"/>
      <c r="H515" s="87"/>
      <c r="I515" s="87"/>
      <c r="J515" s="1"/>
      <c r="K515" s="1"/>
      <c r="L515" s="1"/>
      <c r="M515" s="1"/>
      <c r="N515" s="119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19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7"/>
      <c r="C516" s="87"/>
      <c r="D516" s="87"/>
      <c r="E516" s="87"/>
      <c r="F516" s="87"/>
      <c r="G516" s="87"/>
      <c r="H516" s="87"/>
      <c r="I516" s="87"/>
      <c r="J516" s="1"/>
      <c r="K516" s="1"/>
      <c r="L516" s="1"/>
      <c r="M516" s="1"/>
      <c r="N516" s="119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19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7"/>
      <c r="C517" s="87"/>
      <c r="D517" s="87"/>
      <c r="E517" s="87"/>
      <c r="F517" s="87"/>
      <c r="G517" s="87"/>
      <c r="H517" s="87"/>
      <c r="I517" s="87"/>
      <c r="J517" s="1"/>
      <c r="K517" s="1"/>
      <c r="L517" s="1"/>
      <c r="M517" s="1"/>
      <c r="N517" s="119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19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7"/>
      <c r="C518" s="87"/>
      <c r="D518" s="87"/>
      <c r="E518" s="87"/>
      <c r="F518" s="87"/>
      <c r="G518" s="87"/>
      <c r="H518" s="87"/>
      <c r="I518" s="87"/>
      <c r="J518" s="1"/>
      <c r="K518" s="1"/>
      <c r="L518" s="1"/>
      <c r="M518" s="1"/>
      <c r="N518" s="119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19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7"/>
      <c r="C519" s="87"/>
      <c r="D519" s="87"/>
      <c r="E519" s="87"/>
      <c r="F519" s="87"/>
      <c r="G519" s="87"/>
      <c r="H519" s="87"/>
      <c r="I519" s="87"/>
      <c r="J519" s="1"/>
      <c r="K519" s="1"/>
      <c r="L519" s="1"/>
      <c r="M519" s="1"/>
      <c r="N519" s="119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19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7"/>
      <c r="C520" s="87"/>
      <c r="D520" s="87"/>
      <c r="E520" s="87"/>
      <c r="F520" s="87"/>
      <c r="G520" s="87"/>
      <c r="H520" s="87"/>
      <c r="I520" s="87"/>
      <c r="J520" s="1"/>
      <c r="K520" s="1"/>
      <c r="L520" s="1"/>
      <c r="M520" s="1"/>
      <c r="N520" s="119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19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7"/>
      <c r="C521" s="87"/>
      <c r="D521" s="87"/>
      <c r="E521" s="87"/>
      <c r="F521" s="87"/>
      <c r="G521" s="87"/>
      <c r="H521" s="87"/>
      <c r="I521" s="87"/>
      <c r="J521" s="1"/>
      <c r="K521" s="1"/>
      <c r="L521" s="1"/>
      <c r="M521" s="1"/>
      <c r="N521" s="119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19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7"/>
      <c r="C522" s="87"/>
      <c r="D522" s="87"/>
      <c r="E522" s="87"/>
      <c r="F522" s="87"/>
      <c r="G522" s="87"/>
      <c r="H522" s="87"/>
      <c r="I522" s="87"/>
      <c r="J522" s="1"/>
      <c r="K522" s="1"/>
      <c r="L522" s="1"/>
      <c r="M522" s="1"/>
      <c r="N522" s="119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19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7"/>
      <c r="C523" s="87"/>
      <c r="D523" s="87"/>
      <c r="E523" s="87"/>
      <c r="F523" s="87"/>
      <c r="G523" s="87"/>
      <c r="H523" s="87"/>
      <c r="I523" s="87"/>
      <c r="J523" s="1"/>
      <c r="K523" s="1"/>
      <c r="L523" s="1"/>
      <c r="M523" s="1"/>
      <c r="N523" s="119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19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2:45" ht="15.75">
      <c r="B524" s="87"/>
      <c r="C524" s="87"/>
      <c r="D524" s="87"/>
      <c r="E524" s="87"/>
      <c r="F524" s="87"/>
      <c r="G524" s="87"/>
      <c r="H524" s="87"/>
      <c r="I524" s="87"/>
      <c r="J524" s="1"/>
      <c r="K524" s="1"/>
      <c r="L524" s="1"/>
      <c r="M524" s="1"/>
      <c r="N524" s="119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19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2:45" ht="15.75">
      <c r="B525" s="87"/>
      <c r="C525" s="87"/>
      <c r="D525" s="87"/>
      <c r="E525" s="87"/>
      <c r="F525" s="87"/>
      <c r="G525" s="87"/>
      <c r="H525" s="87"/>
      <c r="I525" s="87"/>
      <c r="J525" s="1"/>
      <c r="K525" s="1"/>
      <c r="L525" s="1"/>
      <c r="M525" s="1"/>
      <c r="N525" s="119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19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2:45" ht="15.75">
      <c r="B526" s="87"/>
      <c r="C526" s="87"/>
      <c r="D526" s="87"/>
      <c r="E526" s="87"/>
      <c r="F526" s="87"/>
      <c r="G526" s="87"/>
      <c r="H526" s="87"/>
      <c r="I526" s="87"/>
      <c r="J526" s="1"/>
      <c r="K526" s="1"/>
      <c r="L526" s="1"/>
      <c r="M526" s="1"/>
      <c r="N526" s="119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19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2:45" ht="15.75">
      <c r="B527" s="87"/>
      <c r="C527" s="87"/>
      <c r="D527" s="87"/>
      <c r="E527" s="87"/>
      <c r="F527" s="87"/>
      <c r="G527" s="87"/>
      <c r="H527" s="87"/>
      <c r="I527" s="87"/>
      <c r="J527" s="1"/>
      <c r="K527" s="1"/>
      <c r="L527" s="1"/>
      <c r="M527" s="1"/>
      <c r="N527" s="119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19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2:45" ht="15.75">
      <c r="B528" s="87"/>
      <c r="C528" s="87"/>
      <c r="D528" s="87"/>
      <c r="E528" s="87"/>
      <c r="F528" s="87"/>
      <c r="G528" s="87"/>
      <c r="H528" s="87"/>
      <c r="I528" s="87"/>
      <c r="J528" s="1"/>
      <c r="K528" s="1"/>
      <c r="L528" s="1"/>
      <c r="M528" s="1"/>
      <c r="N528" s="119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19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2:45" ht="15.75">
      <c r="B529" s="87"/>
      <c r="C529" s="87"/>
      <c r="D529" s="87"/>
      <c r="E529" s="87"/>
      <c r="F529" s="87"/>
      <c r="G529" s="87"/>
      <c r="H529" s="87"/>
      <c r="I529" s="87"/>
      <c r="J529" s="1"/>
      <c r="K529" s="1"/>
      <c r="L529" s="1"/>
      <c r="M529" s="1"/>
      <c r="N529" s="119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19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2:45" ht="15.75">
      <c r="B530" s="87"/>
      <c r="C530" s="87"/>
      <c r="D530" s="87"/>
      <c r="E530" s="87"/>
      <c r="F530" s="87"/>
      <c r="G530" s="87"/>
      <c r="H530" s="87"/>
      <c r="I530" s="87"/>
      <c r="J530" s="1"/>
      <c r="K530" s="1"/>
      <c r="L530" s="1"/>
      <c r="M530" s="1"/>
      <c r="N530" s="119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19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2:45" ht="15.75">
      <c r="B531" s="87"/>
      <c r="C531" s="87"/>
      <c r="D531" s="87"/>
      <c r="E531" s="87"/>
      <c r="F531" s="87"/>
      <c r="G531" s="87"/>
      <c r="H531" s="87"/>
      <c r="I531" s="87"/>
      <c r="J531" s="1"/>
      <c r="K531" s="1"/>
      <c r="L531" s="1"/>
      <c r="M531" s="1"/>
      <c r="N531" s="119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19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2:45" ht="15.75">
      <c r="B532" s="87"/>
      <c r="C532" s="87"/>
      <c r="D532" s="87"/>
      <c r="E532" s="87"/>
      <c r="F532" s="87"/>
      <c r="G532" s="87"/>
      <c r="H532" s="87"/>
      <c r="I532" s="87"/>
      <c r="J532" s="1"/>
      <c r="K532" s="1"/>
      <c r="L532" s="1"/>
      <c r="M532" s="1"/>
      <c r="N532" s="119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19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2:45" ht="15.75">
      <c r="B533" s="87"/>
      <c r="C533" s="87"/>
      <c r="D533" s="87"/>
      <c r="E533" s="87"/>
      <c r="F533" s="87"/>
      <c r="G533" s="87"/>
      <c r="H533" s="87"/>
      <c r="I533" s="87"/>
      <c r="J533" s="1"/>
      <c r="K533" s="1"/>
      <c r="L533" s="1"/>
      <c r="M533" s="1"/>
      <c r="N533" s="119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19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2:45" ht="15.75">
      <c r="B534" s="87"/>
      <c r="C534" s="87"/>
      <c r="D534" s="87"/>
      <c r="E534" s="87"/>
      <c r="F534" s="87"/>
      <c r="G534" s="87"/>
      <c r="H534" s="87"/>
      <c r="I534" s="87"/>
      <c r="J534" s="1"/>
      <c r="K534" s="1"/>
      <c r="L534" s="1"/>
      <c r="M534" s="1"/>
      <c r="N534" s="119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19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2:45" ht="15.75">
      <c r="B535" s="87"/>
      <c r="C535" s="87"/>
      <c r="D535" s="87"/>
      <c r="E535" s="87"/>
      <c r="F535" s="87"/>
      <c r="G535" s="87"/>
      <c r="H535" s="87"/>
      <c r="I535" s="87"/>
      <c r="J535" s="1"/>
      <c r="K535" s="1"/>
      <c r="L535" s="1"/>
      <c r="M535" s="1"/>
      <c r="N535" s="119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19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2:45" ht="15.75">
      <c r="B536" s="87"/>
      <c r="C536" s="87"/>
      <c r="D536" s="87"/>
      <c r="E536" s="87"/>
      <c r="F536" s="87"/>
      <c r="G536" s="87"/>
      <c r="H536" s="87"/>
      <c r="I536" s="87"/>
      <c r="J536" s="1"/>
      <c r="K536" s="1"/>
      <c r="L536" s="1"/>
      <c r="M536" s="1"/>
      <c r="N536" s="119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19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2:45" ht="15.75">
      <c r="B537" s="87"/>
      <c r="C537" s="87"/>
      <c r="D537" s="87"/>
      <c r="E537" s="87"/>
      <c r="F537" s="87"/>
      <c r="G537" s="87"/>
      <c r="H537" s="87"/>
      <c r="I537" s="87"/>
      <c r="J537" s="1"/>
      <c r="K537" s="1"/>
      <c r="L537" s="1"/>
      <c r="M537" s="1"/>
      <c r="N537" s="119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19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2:45" ht="15.75">
      <c r="B538" s="87"/>
      <c r="C538" s="87"/>
      <c r="D538" s="87"/>
      <c r="E538" s="87"/>
      <c r="F538" s="87"/>
      <c r="G538" s="87"/>
      <c r="H538" s="87"/>
      <c r="I538" s="87"/>
      <c r="J538" s="1"/>
      <c r="K538" s="1"/>
      <c r="L538" s="1"/>
      <c r="M538" s="1"/>
      <c r="N538" s="119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19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2:45" ht="15.75">
      <c r="B539" s="87"/>
      <c r="C539" s="87"/>
      <c r="D539" s="87"/>
      <c r="E539" s="87"/>
      <c r="F539" s="87"/>
      <c r="G539" s="87"/>
      <c r="H539" s="87"/>
      <c r="I539" s="87"/>
      <c r="J539" s="1"/>
      <c r="K539" s="1"/>
      <c r="L539" s="1"/>
      <c r="M539" s="1"/>
      <c r="N539" s="119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19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2:45" ht="15.75">
      <c r="B540" s="87"/>
      <c r="C540" s="87"/>
      <c r="D540" s="87"/>
      <c r="E540" s="87"/>
      <c r="F540" s="87"/>
      <c r="G540" s="87"/>
      <c r="H540" s="87"/>
      <c r="I540" s="87"/>
      <c r="J540" s="1"/>
      <c r="K540" s="1"/>
      <c r="L540" s="1"/>
      <c r="M540" s="1"/>
      <c r="N540" s="119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19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2:45" ht="15.75">
      <c r="B541" s="87"/>
      <c r="C541" s="87"/>
      <c r="D541" s="87"/>
      <c r="E541" s="87"/>
      <c r="F541" s="87"/>
      <c r="G541" s="87"/>
      <c r="H541" s="87"/>
      <c r="I541" s="87"/>
      <c r="J541" s="1"/>
      <c r="K541" s="1"/>
      <c r="L541" s="1"/>
      <c r="M541" s="1"/>
      <c r="N541" s="119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19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2:45" ht="15.75">
      <c r="B542" s="87"/>
      <c r="C542" s="87"/>
      <c r="D542" s="87"/>
      <c r="E542" s="87"/>
      <c r="F542" s="87"/>
      <c r="G542" s="87"/>
      <c r="H542" s="87"/>
      <c r="I542" s="87"/>
      <c r="J542" s="1"/>
      <c r="K542" s="1"/>
      <c r="L542" s="1"/>
      <c r="M542" s="1"/>
      <c r="N542" s="119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19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2:45" ht="15.75">
      <c r="B543" s="87"/>
      <c r="C543" s="87"/>
      <c r="D543" s="87"/>
      <c r="E543" s="87"/>
      <c r="F543" s="87"/>
      <c r="G543" s="87"/>
      <c r="H543" s="87"/>
      <c r="I543" s="87"/>
      <c r="J543" s="1"/>
      <c r="K543" s="1"/>
      <c r="L543" s="1"/>
      <c r="M543" s="1"/>
      <c r="N543" s="119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19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2:45" ht="15.75">
      <c r="B544" s="87"/>
      <c r="C544" s="87"/>
      <c r="D544" s="87"/>
      <c r="E544" s="87"/>
      <c r="F544" s="87"/>
      <c r="G544" s="87"/>
      <c r="H544" s="87"/>
      <c r="I544" s="87"/>
      <c r="J544" s="1"/>
      <c r="K544" s="1"/>
      <c r="L544" s="1"/>
      <c r="M544" s="1"/>
      <c r="N544" s="119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19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2:45" ht="15.75">
      <c r="B545" s="87"/>
      <c r="C545" s="87"/>
      <c r="D545" s="87"/>
      <c r="E545" s="87"/>
      <c r="F545" s="87"/>
      <c r="G545" s="87"/>
      <c r="H545" s="87"/>
      <c r="I545" s="87"/>
      <c r="J545" s="1"/>
      <c r="K545" s="1"/>
      <c r="L545" s="1"/>
      <c r="M545" s="1"/>
      <c r="N545" s="119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19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2:45" ht="15.75">
      <c r="B546" s="87"/>
      <c r="C546" s="87"/>
      <c r="D546" s="87"/>
      <c r="E546" s="87"/>
      <c r="F546" s="87"/>
      <c r="G546" s="87"/>
      <c r="H546" s="87"/>
      <c r="I546" s="87"/>
      <c r="J546" s="1"/>
      <c r="K546" s="1"/>
      <c r="L546" s="1"/>
      <c r="M546" s="1"/>
      <c r="N546" s="119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19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2:45" ht="15.75">
      <c r="B547" s="87"/>
      <c r="C547" s="87"/>
      <c r="D547" s="87"/>
      <c r="E547" s="87"/>
      <c r="F547" s="87"/>
      <c r="G547" s="87"/>
      <c r="H547" s="87"/>
      <c r="I547" s="87"/>
      <c r="J547" s="1"/>
      <c r="K547" s="1"/>
      <c r="L547" s="1"/>
      <c r="M547" s="1"/>
      <c r="N547" s="119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19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2:45" ht="15.75">
      <c r="B548" s="87"/>
      <c r="C548" s="87"/>
      <c r="D548" s="87"/>
      <c r="E548" s="87"/>
      <c r="F548" s="87"/>
      <c r="G548" s="87"/>
      <c r="H548" s="87"/>
      <c r="I548" s="87"/>
      <c r="J548" s="1"/>
      <c r="K548" s="1"/>
      <c r="L548" s="1"/>
      <c r="M548" s="1"/>
      <c r="N548" s="119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19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2:45" ht="15.75">
      <c r="B549" s="87"/>
      <c r="C549" s="87"/>
      <c r="D549" s="87"/>
      <c r="E549" s="87"/>
      <c r="F549" s="87"/>
      <c r="G549" s="87"/>
      <c r="H549" s="87"/>
      <c r="I549" s="87"/>
      <c r="J549" s="1"/>
      <c r="K549" s="1"/>
      <c r="L549" s="1"/>
      <c r="M549" s="1"/>
      <c r="N549" s="119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19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2:45" ht="15.75">
      <c r="B550" s="87"/>
      <c r="C550" s="87"/>
      <c r="D550" s="87"/>
      <c r="E550" s="87"/>
      <c r="F550" s="87"/>
      <c r="G550" s="87"/>
      <c r="H550" s="87"/>
      <c r="I550" s="87"/>
      <c r="J550" s="1"/>
      <c r="K550" s="1"/>
      <c r="L550" s="1"/>
      <c r="M550" s="1"/>
      <c r="N550" s="119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19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2:45" ht="15.75">
      <c r="B551" s="87"/>
      <c r="C551" s="87"/>
      <c r="D551" s="87"/>
      <c r="E551" s="87"/>
      <c r="F551" s="87"/>
      <c r="G551" s="87"/>
      <c r="H551" s="87"/>
      <c r="I551" s="87"/>
      <c r="J551" s="1"/>
      <c r="K551" s="1"/>
      <c r="L551" s="1"/>
      <c r="M551" s="1"/>
      <c r="N551" s="119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19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2:45" ht="15.75">
      <c r="B552" s="87"/>
      <c r="C552" s="87"/>
      <c r="D552" s="87"/>
      <c r="E552" s="87"/>
      <c r="F552" s="87"/>
      <c r="G552" s="87"/>
      <c r="H552" s="87"/>
      <c r="I552" s="87"/>
      <c r="J552" s="1"/>
      <c r="K552" s="1"/>
      <c r="L552" s="1"/>
      <c r="M552" s="1"/>
      <c r="N552" s="119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19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2:45" ht="15.75">
      <c r="B553" s="87"/>
      <c r="C553" s="87"/>
      <c r="D553" s="87"/>
      <c r="E553" s="87"/>
      <c r="F553" s="87"/>
      <c r="G553" s="87"/>
      <c r="H553" s="87"/>
      <c r="I553" s="87"/>
      <c r="J553" s="1"/>
      <c r="K553" s="1"/>
      <c r="L553" s="1"/>
      <c r="M553" s="1"/>
      <c r="N553" s="119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19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2:45" ht="15.75">
      <c r="B554" s="87"/>
      <c r="C554" s="87"/>
      <c r="D554" s="87"/>
      <c r="E554" s="87"/>
      <c r="F554" s="87"/>
      <c r="G554" s="87"/>
      <c r="H554" s="87"/>
      <c r="I554" s="87"/>
      <c r="J554" s="1"/>
      <c r="K554" s="1"/>
      <c r="L554" s="1"/>
      <c r="M554" s="1"/>
      <c r="N554" s="119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19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2:45" ht="15.75">
      <c r="B555" s="87"/>
      <c r="C555" s="87"/>
      <c r="D555" s="87"/>
      <c r="E555" s="87"/>
      <c r="F555" s="87"/>
      <c r="G555" s="87"/>
      <c r="H555" s="87"/>
      <c r="I555" s="87"/>
      <c r="J555" s="1"/>
      <c r="K555" s="1"/>
      <c r="L555" s="1"/>
      <c r="M555" s="1"/>
      <c r="N555" s="119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19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2:45" ht="15.75">
      <c r="B556" s="87"/>
      <c r="C556" s="87"/>
      <c r="D556" s="87"/>
      <c r="E556" s="87"/>
      <c r="F556" s="87"/>
      <c r="G556" s="87"/>
      <c r="H556" s="87"/>
      <c r="I556" s="87"/>
      <c r="J556" s="1"/>
      <c r="K556" s="1"/>
      <c r="L556" s="1"/>
      <c r="M556" s="1"/>
      <c r="N556" s="119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19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2:45" ht="15.75">
      <c r="B557" s="87"/>
      <c r="C557" s="87"/>
      <c r="D557" s="87"/>
      <c r="E557" s="87"/>
      <c r="F557" s="87"/>
      <c r="G557" s="87"/>
      <c r="H557" s="87"/>
      <c r="I557" s="87"/>
      <c r="J557" s="1"/>
      <c r="K557" s="1"/>
      <c r="L557" s="1"/>
      <c r="M557" s="1"/>
      <c r="N557" s="119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19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2:45" ht="15.75">
      <c r="B558" s="87"/>
      <c r="C558" s="87"/>
      <c r="D558" s="87"/>
      <c r="E558" s="87"/>
      <c r="F558" s="87"/>
      <c r="G558" s="87"/>
      <c r="H558" s="87"/>
      <c r="I558" s="87"/>
      <c r="J558" s="1"/>
      <c r="K558" s="1"/>
      <c r="L558" s="1"/>
      <c r="M558" s="1"/>
      <c r="N558" s="119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19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2:45" ht="15.75">
      <c r="B559" s="87"/>
      <c r="C559" s="87"/>
      <c r="D559" s="87"/>
      <c r="E559" s="87"/>
      <c r="F559" s="87"/>
      <c r="G559" s="87"/>
      <c r="H559" s="87"/>
      <c r="I559" s="87"/>
      <c r="J559" s="1"/>
      <c r="K559" s="1"/>
      <c r="L559" s="1"/>
      <c r="M559" s="1"/>
      <c r="N559" s="119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19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2:45" ht="15.75">
      <c r="B560" s="87"/>
      <c r="C560" s="87"/>
      <c r="D560" s="87"/>
      <c r="E560" s="87"/>
      <c r="F560" s="87"/>
      <c r="G560" s="87"/>
      <c r="H560" s="87"/>
      <c r="I560" s="87"/>
      <c r="J560" s="1"/>
      <c r="K560" s="1"/>
      <c r="L560" s="1"/>
      <c r="M560" s="1"/>
      <c r="N560" s="119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19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2:45" ht="15.75">
      <c r="B561" s="87"/>
      <c r="C561" s="87"/>
      <c r="D561" s="87"/>
      <c r="E561" s="87"/>
      <c r="F561" s="87"/>
      <c r="G561" s="87"/>
      <c r="H561" s="87"/>
      <c r="I561" s="87"/>
      <c r="J561" s="1"/>
      <c r="K561" s="1"/>
      <c r="L561" s="1"/>
      <c r="M561" s="1"/>
      <c r="N561" s="119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19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2:45" ht="15.75">
      <c r="B562" s="87"/>
      <c r="C562" s="87"/>
      <c r="D562" s="87"/>
      <c r="E562" s="87"/>
      <c r="F562" s="87"/>
      <c r="G562" s="87"/>
      <c r="H562" s="87"/>
      <c r="I562" s="87"/>
      <c r="J562" s="1"/>
      <c r="K562" s="1"/>
      <c r="L562" s="1"/>
      <c r="M562" s="1"/>
      <c r="N562" s="119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19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2:45" ht="15.75">
      <c r="B563" s="87"/>
      <c r="C563" s="87"/>
      <c r="D563" s="87"/>
      <c r="E563" s="87"/>
      <c r="F563" s="87"/>
      <c r="G563" s="87"/>
      <c r="H563" s="87"/>
      <c r="I563" s="87"/>
      <c r="J563" s="1"/>
      <c r="K563" s="1"/>
      <c r="L563" s="1"/>
      <c r="M563" s="1"/>
      <c r="N563" s="119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19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2:45" ht="15.75">
      <c r="B564" s="87"/>
      <c r="C564" s="87"/>
      <c r="D564" s="87"/>
      <c r="E564" s="87"/>
      <c r="F564" s="87"/>
      <c r="G564" s="87"/>
      <c r="H564" s="87"/>
      <c r="I564" s="87"/>
      <c r="J564" s="1"/>
      <c r="K564" s="1"/>
      <c r="L564" s="1"/>
      <c r="M564" s="1"/>
      <c r="N564" s="119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19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2:45" ht="15.75">
      <c r="B565" s="87"/>
      <c r="C565" s="87"/>
      <c r="D565" s="87"/>
      <c r="E565" s="87"/>
      <c r="F565" s="87"/>
      <c r="G565" s="87"/>
      <c r="H565" s="87"/>
      <c r="I565" s="87"/>
      <c r="J565" s="1"/>
      <c r="K565" s="1"/>
      <c r="L565" s="1"/>
      <c r="M565" s="1"/>
      <c r="N565" s="119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19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2:45" ht="15.75">
      <c r="B566" s="87"/>
      <c r="C566" s="87"/>
      <c r="D566" s="87"/>
      <c r="E566" s="87"/>
      <c r="F566" s="87"/>
      <c r="G566" s="87"/>
      <c r="H566" s="87"/>
      <c r="I566" s="87"/>
      <c r="J566" s="1"/>
      <c r="K566" s="1"/>
      <c r="L566" s="1"/>
      <c r="M566" s="1"/>
      <c r="N566" s="119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19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2:45" ht="15.75">
      <c r="B567" s="87"/>
      <c r="C567" s="87"/>
      <c r="D567" s="87"/>
      <c r="E567" s="87"/>
      <c r="F567" s="87"/>
      <c r="G567" s="87"/>
      <c r="H567" s="87"/>
      <c r="I567" s="87"/>
      <c r="J567" s="1"/>
      <c r="K567" s="1"/>
      <c r="L567" s="1"/>
      <c r="M567" s="1"/>
      <c r="N567" s="119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19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2:45" ht="15.75">
      <c r="B568" s="87"/>
      <c r="C568" s="87"/>
      <c r="D568" s="87"/>
      <c r="E568" s="87"/>
      <c r="F568" s="87"/>
      <c r="G568" s="87"/>
      <c r="H568" s="87"/>
      <c r="I568" s="87"/>
      <c r="J568" s="1"/>
      <c r="K568" s="1"/>
      <c r="L568" s="1"/>
      <c r="M568" s="1"/>
      <c r="N568" s="119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19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2:45" ht="15.75">
      <c r="B569" s="87"/>
      <c r="C569" s="87"/>
      <c r="D569" s="87"/>
      <c r="E569" s="87"/>
      <c r="F569" s="87"/>
      <c r="G569" s="87"/>
      <c r="H569" s="87"/>
      <c r="I569" s="87"/>
      <c r="J569" s="1"/>
      <c r="K569" s="1"/>
      <c r="L569" s="1"/>
      <c r="M569" s="1"/>
      <c r="N569" s="119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19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2:45" ht="15.75">
      <c r="B570" s="87"/>
      <c r="C570" s="87"/>
      <c r="D570" s="87"/>
      <c r="E570" s="87"/>
      <c r="F570" s="87"/>
      <c r="G570" s="87"/>
      <c r="H570" s="87"/>
      <c r="I570" s="87"/>
      <c r="J570" s="1"/>
      <c r="K570" s="1"/>
      <c r="L570" s="1"/>
      <c r="M570" s="1"/>
      <c r="N570" s="119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19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2:45" ht="15.75">
      <c r="B571" s="87"/>
      <c r="C571" s="87"/>
      <c r="D571" s="87"/>
      <c r="E571" s="87"/>
      <c r="F571" s="87"/>
      <c r="G571" s="87"/>
      <c r="H571" s="87"/>
      <c r="I571" s="87"/>
      <c r="J571" s="1"/>
      <c r="K571" s="1"/>
      <c r="L571" s="1"/>
      <c r="M571" s="1"/>
      <c r="N571" s="119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19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2:45" ht="15.75">
      <c r="B572" s="87"/>
      <c r="C572" s="87"/>
      <c r="D572" s="87"/>
      <c r="E572" s="87"/>
      <c r="F572" s="87"/>
      <c r="G572" s="87"/>
      <c r="H572" s="87"/>
      <c r="I572" s="87"/>
      <c r="J572" s="1"/>
      <c r="K572" s="1"/>
      <c r="L572" s="1"/>
      <c r="M572" s="1"/>
      <c r="N572" s="119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19"/>
      <c r="AA572" s="1"/>
      <c r="AB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2:45" ht="15.75">
      <c r="B573" s="87"/>
      <c r="C573" s="87"/>
      <c r="D573" s="87"/>
      <c r="E573" s="87"/>
      <c r="F573" s="87"/>
      <c r="G573" s="87"/>
      <c r="H573" s="87"/>
      <c r="I573" s="87"/>
      <c r="J573" s="1"/>
      <c r="K573" s="1"/>
      <c r="L573" s="1"/>
      <c r="M573" s="1"/>
      <c r="N573" s="119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19"/>
      <c r="AA573" s="1"/>
      <c r="AB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2:45" ht="15.75">
      <c r="B574" s="87"/>
      <c r="C574" s="87"/>
      <c r="D574" s="87"/>
      <c r="E574" s="87"/>
      <c r="F574" s="87"/>
      <c r="G574" s="87"/>
      <c r="H574" s="87"/>
      <c r="I574" s="87"/>
      <c r="J574" s="1"/>
      <c r="K574" s="1"/>
      <c r="L574" s="1"/>
      <c r="M574" s="1"/>
      <c r="N574" s="119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19"/>
      <c r="AA574" s="1"/>
      <c r="AB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2:45" ht="15.75">
      <c r="B575" s="87"/>
      <c r="C575" s="87"/>
      <c r="D575" s="87"/>
      <c r="E575" s="87"/>
      <c r="F575" s="87"/>
      <c r="G575" s="87"/>
      <c r="H575" s="87"/>
      <c r="I575" s="87"/>
      <c r="J575" s="1"/>
      <c r="K575" s="1"/>
      <c r="L575" s="1"/>
      <c r="M575" s="1"/>
      <c r="N575" s="119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19"/>
      <c r="AA575" s="1"/>
      <c r="AB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2:45" ht="15.75">
      <c r="B576" s="87"/>
      <c r="C576" s="87"/>
      <c r="D576" s="87"/>
      <c r="E576" s="87"/>
      <c r="F576" s="87"/>
      <c r="G576" s="87"/>
      <c r="H576" s="87"/>
      <c r="I576" s="87"/>
      <c r="J576" s="1"/>
      <c r="K576" s="1"/>
      <c r="L576" s="1"/>
      <c r="M576" s="1"/>
      <c r="N576" s="119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19"/>
      <c r="AA576" s="1"/>
      <c r="AB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2:45" ht="15.75">
      <c r="B577" s="87"/>
      <c r="C577" s="87"/>
      <c r="D577" s="87"/>
      <c r="E577" s="87"/>
      <c r="F577" s="87"/>
      <c r="G577" s="87"/>
      <c r="H577" s="87"/>
      <c r="I577" s="87"/>
      <c r="J577" s="1"/>
      <c r="K577" s="1"/>
      <c r="L577" s="1"/>
      <c r="M577" s="1"/>
      <c r="N577" s="119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19"/>
      <c r="AA577" s="1"/>
      <c r="AB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2:45" ht="15.75">
      <c r="B578" s="87"/>
      <c r="C578" s="87"/>
      <c r="D578" s="87"/>
      <c r="E578" s="87"/>
      <c r="F578" s="87"/>
      <c r="G578" s="87"/>
      <c r="H578" s="87"/>
      <c r="I578" s="87"/>
      <c r="J578" s="1"/>
      <c r="K578" s="1"/>
      <c r="L578" s="1"/>
      <c r="M578" s="1"/>
      <c r="N578" s="119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19"/>
      <c r="AA578" s="1"/>
      <c r="AB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2:45" ht="15.75">
      <c r="B579" s="87"/>
      <c r="C579" s="87"/>
      <c r="D579" s="87"/>
      <c r="E579" s="87"/>
      <c r="F579" s="87"/>
      <c r="G579" s="87"/>
      <c r="H579" s="87"/>
      <c r="I579" s="87"/>
      <c r="J579" s="1"/>
      <c r="K579" s="1"/>
      <c r="L579" s="1"/>
      <c r="M579" s="1"/>
      <c r="N579" s="119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19"/>
      <c r="AA579" s="1"/>
      <c r="AB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2:45" ht="15.75">
      <c r="B580" s="87"/>
      <c r="C580" s="87"/>
      <c r="D580" s="87"/>
      <c r="E580" s="87"/>
      <c r="F580" s="87"/>
      <c r="G580" s="87"/>
      <c r="H580" s="87"/>
      <c r="I580" s="87"/>
      <c r="J580" s="1"/>
      <c r="K580" s="1"/>
      <c r="L580" s="1"/>
      <c r="M580" s="1"/>
      <c r="N580" s="119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19"/>
      <c r="AA580" s="1"/>
      <c r="AB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2:45" ht="15.75">
      <c r="B581" s="87"/>
      <c r="C581" s="87"/>
      <c r="D581" s="87"/>
      <c r="E581" s="87"/>
      <c r="F581" s="87"/>
      <c r="G581" s="87"/>
      <c r="H581" s="87"/>
      <c r="I581" s="87"/>
      <c r="J581" s="1"/>
      <c r="K581" s="1"/>
      <c r="L581" s="1"/>
      <c r="M581" s="1"/>
      <c r="N581" s="119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19"/>
      <c r="AA581" s="1"/>
      <c r="AB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2:45" ht="15.75">
      <c r="B582" s="87"/>
      <c r="C582" s="87"/>
      <c r="D582" s="87"/>
      <c r="E582" s="87"/>
      <c r="F582" s="87"/>
      <c r="G582" s="87"/>
      <c r="H582" s="87"/>
      <c r="I582" s="87"/>
      <c r="J582" s="1"/>
      <c r="K582" s="1"/>
      <c r="L582" s="1"/>
      <c r="M582" s="1"/>
      <c r="N582" s="119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19"/>
      <c r="AA582" s="1"/>
      <c r="AB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2:45" ht="15.75">
      <c r="B583" s="87"/>
      <c r="C583" s="87"/>
      <c r="D583" s="87"/>
      <c r="E583" s="87"/>
      <c r="F583" s="87"/>
      <c r="G583" s="87"/>
      <c r="H583" s="87"/>
      <c r="I583" s="87"/>
      <c r="J583" s="1"/>
      <c r="K583" s="1"/>
      <c r="L583" s="1"/>
      <c r="M583" s="1"/>
      <c r="N583" s="119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19"/>
      <c r="AA583" s="1"/>
      <c r="AB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2:45" ht="15.75">
      <c r="B584" s="87"/>
      <c r="C584" s="87"/>
      <c r="D584" s="87"/>
      <c r="E584" s="87"/>
      <c r="F584" s="87"/>
      <c r="G584" s="87"/>
      <c r="H584" s="87"/>
      <c r="I584" s="87"/>
      <c r="J584" s="1"/>
      <c r="K584" s="1"/>
      <c r="L584" s="1"/>
      <c r="M584" s="1"/>
      <c r="N584" s="119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19"/>
      <c r="AA584" s="1"/>
      <c r="AB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2:45" ht="15.75">
      <c r="B585" s="87"/>
      <c r="C585" s="87"/>
      <c r="D585" s="87"/>
      <c r="E585" s="87"/>
      <c r="F585" s="87"/>
      <c r="G585" s="87"/>
      <c r="H585" s="87"/>
      <c r="I585" s="87"/>
      <c r="J585" s="1"/>
      <c r="K585" s="1"/>
      <c r="L585" s="1"/>
      <c r="M585" s="1"/>
      <c r="N585" s="119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19"/>
      <c r="AA585" s="1"/>
      <c r="AB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2:45" ht="15.75">
      <c r="B586" s="87"/>
      <c r="C586" s="87"/>
      <c r="D586" s="87"/>
      <c r="E586" s="87"/>
      <c r="F586" s="87"/>
      <c r="G586" s="87"/>
      <c r="H586" s="87"/>
      <c r="I586" s="87"/>
      <c r="J586" s="1"/>
      <c r="K586" s="1"/>
      <c r="L586" s="1"/>
      <c r="M586" s="1"/>
      <c r="N586" s="119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19"/>
      <c r="AA586" s="1"/>
      <c r="AB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2:45" ht="15.75">
      <c r="B587" s="87"/>
      <c r="C587" s="87"/>
      <c r="D587" s="87"/>
      <c r="E587" s="87"/>
      <c r="F587" s="87"/>
      <c r="G587" s="87"/>
      <c r="H587" s="87"/>
      <c r="I587" s="87"/>
      <c r="J587" s="1"/>
      <c r="K587" s="1"/>
      <c r="L587" s="1"/>
      <c r="M587" s="1"/>
      <c r="N587" s="119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19"/>
      <c r="AA587" s="1"/>
      <c r="AB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2:45" ht="15.75">
      <c r="B588" s="87"/>
      <c r="C588" s="87"/>
      <c r="D588" s="87"/>
      <c r="E588" s="87"/>
      <c r="F588" s="87"/>
      <c r="G588" s="87"/>
      <c r="H588" s="87"/>
      <c r="I588" s="87"/>
      <c r="J588" s="1"/>
      <c r="K588" s="1"/>
      <c r="L588" s="1"/>
      <c r="M588" s="1"/>
      <c r="N588" s="119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19"/>
      <c r="AA588" s="1"/>
      <c r="AB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2:45" ht="15.75">
      <c r="B589" s="87"/>
      <c r="C589" s="87"/>
      <c r="D589" s="87"/>
      <c r="E589" s="87"/>
      <c r="F589" s="87"/>
      <c r="G589" s="87"/>
      <c r="H589" s="87"/>
      <c r="I589" s="87"/>
      <c r="J589" s="1"/>
      <c r="K589" s="1"/>
      <c r="L589" s="1"/>
      <c r="M589" s="1"/>
      <c r="N589" s="119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19"/>
      <c r="AA589" s="1"/>
      <c r="AB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2:45" ht="15.75">
      <c r="B590" s="87"/>
      <c r="C590" s="87"/>
      <c r="D590" s="87"/>
      <c r="E590" s="87"/>
      <c r="F590" s="87"/>
      <c r="G590" s="87"/>
      <c r="H590" s="87"/>
      <c r="I590" s="87"/>
      <c r="J590" s="1"/>
      <c r="K590" s="1"/>
      <c r="L590" s="1"/>
      <c r="M590" s="1"/>
      <c r="N590" s="119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19"/>
      <c r="AA590" s="1"/>
      <c r="AB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2:45" ht="15.75">
      <c r="B591" s="87"/>
      <c r="C591" s="87"/>
      <c r="D591" s="87"/>
      <c r="E591" s="87"/>
      <c r="F591" s="87"/>
      <c r="G591" s="87"/>
      <c r="H591" s="87"/>
      <c r="I591" s="87"/>
      <c r="J591" s="1"/>
      <c r="K591" s="1"/>
      <c r="L591" s="1"/>
      <c r="M591" s="1"/>
      <c r="N591" s="119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19"/>
      <c r="AA591" s="1"/>
      <c r="AB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2:45" ht="15.75">
      <c r="B592" s="87"/>
      <c r="C592" s="87"/>
      <c r="D592" s="87"/>
      <c r="E592" s="87"/>
      <c r="F592" s="87"/>
      <c r="G592" s="87"/>
      <c r="H592" s="87"/>
      <c r="I592" s="87"/>
      <c r="J592" s="1"/>
      <c r="K592" s="1"/>
      <c r="L592" s="1"/>
      <c r="M592" s="1"/>
      <c r="N592" s="119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19"/>
      <c r="AA592" s="1"/>
      <c r="AB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2:45" ht="15.75">
      <c r="B593" s="87"/>
      <c r="C593" s="87"/>
      <c r="D593" s="87"/>
      <c r="E593" s="87"/>
      <c r="F593" s="87"/>
      <c r="G593" s="87"/>
      <c r="H593" s="87"/>
      <c r="I593" s="87"/>
      <c r="J593" s="1"/>
      <c r="K593" s="1"/>
      <c r="L593" s="1"/>
      <c r="M593" s="1"/>
      <c r="N593" s="119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19"/>
      <c r="AA593" s="1"/>
      <c r="AB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</sheetData>
  <mergeCells count="40">
    <mergeCell ref="Y5:Z5"/>
    <mergeCell ref="Y19:Z19"/>
    <mergeCell ref="M5:N5"/>
    <mergeCell ref="P5:Q5"/>
    <mergeCell ref="P12:Q12"/>
    <mergeCell ref="Y12:Z12"/>
    <mergeCell ref="J5:K5"/>
    <mergeCell ref="S5:T5"/>
    <mergeCell ref="J12:K12"/>
    <mergeCell ref="J19:K19"/>
    <mergeCell ref="J26:K26"/>
    <mergeCell ref="M19:N19"/>
    <mergeCell ref="M26:N26"/>
    <mergeCell ref="P26:Q26"/>
    <mergeCell ref="S12:T12"/>
    <mergeCell ref="S26:T26"/>
    <mergeCell ref="J33:K33"/>
    <mergeCell ref="J40:K40"/>
    <mergeCell ref="J54:K54"/>
    <mergeCell ref="J61:K61"/>
    <mergeCell ref="J117:K117"/>
    <mergeCell ref="M33:N33"/>
    <mergeCell ref="M54:N54"/>
    <mergeCell ref="M61:N61"/>
    <mergeCell ref="M89:N89"/>
    <mergeCell ref="M117:N117"/>
    <mergeCell ref="S117:T117"/>
    <mergeCell ref="P33:Q33"/>
    <mergeCell ref="P40:Q40"/>
    <mergeCell ref="P54:Q54"/>
    <mergeCell ref="P61:Q61"/>
    <mergeCell ref="P117:Q117"/>
    <mergeCell ref="Y26:Z26"/>
    <mergeCell ref="Y40:Z40"/>
    <mergeCell ref="Y54:Z54"/>
    <mergeCell ref="Y61:Z61"/>
    <mergeCell ref="S33:T33"/>
    <mergeCell ref="S40:T40"/>
    <mergeCell ref="S54:T54"/>
    <mergeCell ref="S61:T61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4" manualBreakCount="4">
    <brk id="25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1"/>
  <sheetViews>
    <sheetView zoomScaleNormal="100" workbookViewId="0">
      <pane ySplit="4" topLeftCell="A5" activePane="bottomLeft" state="frozen"/>
      <selection pane="bottomLeft" activeCell="A5" sqref="A5:A23"/>
    </sheetView>
  </sheetViews>
  <sheetFormatPr defaultColWidth="11.25" defaultRowHeight="15" customHeight="1"/>
  <cols>
    <col min="1" max="1" width="6.875" style="62" bestFit="1" customWidth="1"/>
    <col min="2" max="2" width="5.25" style="63" customWidth="1"/>
    <col min="3" max="3" width="11.625" style="63" customWidth="1"/>
    <col min="4" max="4" width="8.875" style="63" customWidth="1"/>
    <col min="5" max="5" width="14.5" style="63" bestFit="1" customWidth="1"/>
    <col min="6" max="6" width="8.875" style="63" customWidth="1"/>
    <col min="7" max="7" width="11.625" style="63" customWidth="1"/>
    <col min="8" max="8" width="8.875" style="63" customWidth="1"/>
    <col min="9" max="9" width="11.625" style="63" customWidth="1"/>
    <col min="10" max="10" width="8.875" style="63" customWidth="1"/>
    <col min="11" max="11" width="5.75" style="63" customWidth="1"/>
    <col min="12" max="12" width="8.875" style="63" customWidth="1"/>
    <col min="13" max="13" width="16.125" style="63" bestFit="1" customWidth="1"/>
    <col min="14" max="14" width="8.875" style="63" customWidth="1"/>
    <col min="15" max="16" width="11.625" style="63" customWidth="1"/>
    <col min="17" max="22" width="4" style="63" customWidth="1"/>
    <col min="23" max="23" width="8.125" style="63" customWidth="1"/>
    <col min="24" max="16384" width="11.25" style="63"/>
  </cols>
  <sheetData>
    <row r="1" spans="1:23" ht="35.25" customHeight="1" thickBot="1">
      <c r="A1" s="353" t="s">
        <v>97</v>
      </c>
      <c r="B1" s="345"/>
      <c r="C1" s="345"/>
      <c r="D1" s="345"/>
      <c r="E1" s="354" t="s">
        <v>106</v>
      </c>
      <c r="F1" s="354"/>
      <c r="G1" s="354" t="s">
        <v>123</v>
      </c>
      <c r="H1" s="354"/>
      <c r="I1" s="345" t="s">
        <v>103</v>
      </c>
      <c r="J1" s="345"/>
      <c r="K1" s="345" t="s">
        <v>107</v>
      </c>
      <c r="L1" s="345"/>
      <c r="M1" s="345" t="s">
        <v>98</v>
      </c>
      <c r="N1" s="345"/>
      <c r="O1" s="345" t="s">
        <v>0</v>
      </c>
      <c r="P1" s="346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349" t="s">
        <v>99</v>
      </c>
      <c r="B3" s="349" t="s">
        <v>100</v>
      </c>
      <c r="C3" s="349" t="s">
        <v>69</v>
      </c>
      <c r="D3" s="358" t="s">
        <v>75</v>
      </c>
      <c r="E3" s="349" t="s">
        <v>70</v>
      </c>
      <c r="F3" s="347" t="s">
        <v>76</v>
      </c>
      <c r="G3" s="349" t="s">
        <v>71</v>
      </c>
      <c r="H3" s="347" t="s">
        <v>77</v>
      </c>
      <c r="I3" s="349" t="s">
        <v>72</v>
      </c>
      <c r="J3" s="347" t="s">
        <v>78</v>
      </c>
      <c r="K3" s="349" t="s">
        <v>73</v>
      </c>
      <c r="L3" s="347" t="s">
        <v>79</v>
      </c>
      <c r="M3" s="349" t="s">
        <v>74</v>
      </c>
      <c r="N3" s="347" t="s">
        <v>80</v>
      </c>
      <c r="O3" s="349" t="s">
        <v>101</v>
      </c>
      <c r="P3" s="351" t="s">
        <v>102</v>
      </c>
      <c r="Q3" s="355" t="s">
        <v>96</v>
      </c>
      <c r="R3" s="356"/>
      <c r="S3" s="356"/>
      <c r="T3" s="356"/>
      <c r="U3" s="356"/>
      <c r="V3" s="356"/>
      <c r="W3" s="357"/>
    </row>
    <row r="4" spans="1:23" ht="15.75" customHeight="1" thickBot="1">
      <c r="A4" s="350"/>
      <c r="B4" s="350"/>
      <c r="C4" s="350"/>
      <c r="D4" s="359"/>
      <c r="E4" s="350"/>
      <c r="F4" s="348"/>
      <c r="G4" s="350"/>
      <c r="H4" s="348"/>
      <c r="I4" s="350"/>
      <c r="J4" s="348"/>
      <c r="K4" s="350"/>
      <c r="L4" s="348"/>
      <c r="M4" s="350"/>
      <c r="N4" s="348"/>
      <c r="O4" s="350"/>
      <c r="P4" s="352"/>
      <c r="Q4" s="148" t="s">
        <v>81</v>
      </c>
      <c r="R4" s="149" t="s">
        <v>82</v>
      </c>
      <c r="S4" s="149" t="s">
        <v>83</v>
      </c>
      <c r="T4" s="149" t="s">
        <v>84</v>
      </c>
      <c r="U4" s="149" t="s">
        <v>85</v>
      </c>
      <c r="V4" s="149" t="s">
        <v>86</v>
      </c>
      <c r="W4" s="150" t="s">
        <v>87</v>
      </c>
    </row>
    <row r="5" spans="1:23" ht="18.75" customHeight="1">
      <c r="A5" s="179">
        <v>45446</v>
      </c>
      <c r="B5" s="52" t="str">
        <f>'非偏鄉國中(葷)'!AE5</f>
        <v>Q1</v>
      </c>
      <c r="C5" s="52" t="str">
        <f>'非偏鄉國中(葷)'!AF5</f>
        <v>白米飯</v>
      </c>
      <c r="D5" s="72" t="str">
        <f>'非偏鄉國中(葷)'!AG5</f>
        <v xml:space="preserve">米     </v>
      </c>
      <c r="E5" s="52" t="str">
        <f>'非偏鄉國中(葷)'!AH5</f>
        <v>蒜泥白肉</v>
      </c>
      <c r="F5" s="72" t="str">
        <f>'非偏鄉國中(葷)'!AI5</f>
        <v xml:space="preserve">豬後腿肉 甘藍 大蒜   </v>
      </c>
      <c r="G5" s="52" t="str">
        <f>'非偏鄉國中(葷)'!AJ5</f>
        <v>芹香干片</v>
      </c>
      <c r="H5" s="72" t="str">
        <f>'非偏鄉國中(葷)'!AK5</f>
        <v xml:space="preserve">豆干 芹菜 胡蘿蔔 大蒜  </v>
      </c>
      <c r="I5" s="52" t="str">
        <f>'非偏鄉國中(葷)'!AL5</f>
        <v>蔬香冬粉</v>
      </c>
      <c r="J5" s="72" t="str">
        <f>'非偏鄉國中(葷)'!AM5</f>
        <v xml:space="preserve">絞肉 冬粉 時蔬 乾木耳 大蒜 </v>
      </c>
      <c r="K5" s="52" t="str">
        <f>'非偏鄉國中(葷)'!AN5</f>
        <v>時蔬</v>
      </c>
      <c r="L5" s="72" t="str">
        <f>'非偏鄉國中(葷)'!AO5</f>
        <v xml:space="preserve">時蔬 大蒜    </v>
      </c>
      <c r="M5" s="52" t="str">
        <f>'非偏鄉國中(葷)'!AP5</f>
        <v>紫菜蛋花湯</v>
      </c>
      <c r="N5" s="72" t="str">
        <f>'非偏鄉國中(葷)'!AQ5</f>
        <v xml:space="preserve">紫菜 雞蛋 薑   </v>
      </c>
      <c r="O5" s="52" t="str">
        <f>'非偏鄉國中(葷)'!AR5</f>
        <v>點心</v>
      </c>
      <c r="P5" s="52">
        <f>'非偏鄉國中(葷)'!AS5</f>
        <v>0</v>
      </c>
      <c r="Q5" s="52">
        <f>'非偏鄉國中(葷)'!AT5</f>
        <v>5.7</v>
      </c>
      <c r="R5" s="52">
        <f>'非偏鄉國中(葷)'!AU5</f>
        <v>3</v>
      </c>
      <c r="S5" s="52">
        <f>'非偏鄉國中(葷)'!AV5</f>
        <v>1.8</v>
      </c>
      <c r="T5" s="52">
        <f>'非偏鄉國中(葷)'!AW5</f>
        <v>2.4</v>
      </c>
      <c r="U5" s="52">
        <f>'非偏鄉國中(葷)'!AX5</f>
        <v>0</v>
      </c>
      <c r="V5" s="52">
        <f>'非偏鄉國中(葷)'!AY5</f>
        <v>0</v>
      </c>
      <c r="W5" s="89">
        <f>'非偏鄉國中(葷)'!AZ5</f>
        <v>772.8</v>
      </c>
    </row>
    <row r="6" spans="1:23" ht="18.75" customHeight="1">
      <c r="A6" s="180">
        <f t="shared" ref="A6:A9" si="0">A5+1</f>
        <v>45447</v>
      </c>
      <c r="B6" s="68" t="str">
        <f>'非偏鄉國中(葷)'!AE12</f>
        <v>Q2</v>
      </c>
      <c r="C6" s="68" t="str">
        <f>'非偏鄉國中(葷)'!AF12</f>
        <v>糙米飯</v>
      </c>
      <c r="D6" s="73" t="str">
        <f>'非偏鄉國中(葷)'!AG12</f>
        <v xml:space="preserve">米 糙米    </v>
      </c>
      <c r="E6" s="68" t="str">
        <f>'非偏鄉國中(葷)'!AH12</f>
        <v>香滷雞腿排</v>
      </c>
      <c r="F6" s="73" t="str">
        <f>'非偏鄉國中(葷)'!AI12</f>
        <v xml:space="preserve">雞腿排 滷包    </v>
      </c>
      <c r="G6" s="68" t="str">
        <f>'非偏鄉國中(葷)'!AJ12</f>
        <v>白仁凍腐</v>
      </c>
      <c r="H6" s="73" t="str">
        <f>'非偏鄉國中(葷)'!AK12</f>
        <v xml:space="preserve">凍豆腐 白蘿蔔 胡蘿蔔 大蒜  </v>
      </c>
      <c r="I6" s="68" t="str">
        <f>'非偏鄉國中(葷)'!AL12</f>
        <v>魚板時蔬</v>
      </c>
      <c r="J6" s="73" t="str">
        <f>'非偏鄉國中(葷)'!AM12</f>
        <v xml:space="preserve">時蔬 魚板 胡蘿蔔 大蒜  </v>
      </c>
      <c r="K6" s="68" t="str">
        <f>'非偏鄉國中(葷)'!AN12</f>
        <v>時蔬</v>
      </c>
      <c r="L6" s="73" t="str">
        <f>'非偏鄉國中(葷)'!AO12</f>
        <v xml:space="preserve">時蔬 大蒜    </v>
      </c>
      <c r="M6" s="68" t="str">
        <f>'非偏鄉國中(葷)'!AP12</f>
        <v>原民野菜湯</v>
      </c>
      <c r="N6" s="73" t="str">
        <f>'非偏鄉國中(葷)'!AQ12</f>
        <v xml:space="preserve">時蔬 南瓜 小魚乾 薑  </v>
      </c>
      <c r="O6" s="68" t="str">
        <f>'非偏鄉國中(葷)'!AR12</f>
        <v>點心</v>
      </c>
      <c r="P6" s="68">
        <f>'非偏鄉國中(葷)'!AS12</f>
        <v>0</v>
      </c>
      <c r="Q6" s="68">
        <f>'非偏鄉國中(葷)'!AT12</f>
        <v>5.2</v>
      </c>
      <c r="R6" s="68">
        <f>'非偏鄉國中(葷)'!AU12</f>
        <v>3</v>
      </c>
      <c r="S6" s="68">
        <f>'非偏鄉國中(葷)'!AV12</f>
        <v>2.2000000000000002</v>
      </c>
      <c r="T6" s="68">
        <f>'非偏鄉國中(葷)'!AW12</f>
        <v>2.6</v>
      </c>
      <c r="U6" s="68">
        <f>'非偏鄉國中(葷)'!AX12</f>
        <v>0</v>
      </c>
      <c r="V6" s="68">
        <f>'非偏鄉國中(葷)'!AY12</f>
        <v>0</v>
      </c>
      <c r="W6" s="90">
        <f>'非偏鄉國中(葷)'!AZ12</f>
        <v>763</v>
      </c>
    </row>
    <row r="7" spans="1:23" ht="18.75" customHeight="1">
      <c r="A7" s="180">
        <f t="shared" si="0"/>
        <v>45448</v>
      </c>
      <c r="B7" s="68" t="str">
        <f>'非偏鄉國中(葷)'!AE19</f>
        <v>Q3</v>
      </c>
      <c r="C7" s="68" t="str">
        <f>'非偏鄉國中(葷)'!AF19</f>
        <v>西式特餐</v>
      </c>
      <c r="D7" s="73" t="str">
        <f>'非偏鄉國中(葷)'!AG19</f>
        <v xml:space="preserve">麵條     </v>
      </c>
      <c r="E7" s="68" t="str">
        <f>'非偏鄉國中(葷)'!AH19</f>
        <v>西西里肉醬</v>
      </c>
      <c r="F7" s="73" t="str">
        <f>'非偏鄉國中(葷)'!AI19</f>
        <v xml:space="preserve">豬絞肉 大番茄 洋蔥 蕃茄醬 義大利香料 </v>
      </c>
      <c r="G7" s="68" t="str">
        <f>'非偏鄉國中(葷)'!AJ19</f>
        <v>熱狗</v>
      </c>
      <c r="H7" s="73" t="str">
        <f>'非偏鄉國中(葷)'!AK19</f>
        <v xml:space="preserve">熱狗     </v>
      </c>
      <c r="I7" s="68" t="str">
        <f>'非偏鄉國中(葷)'!AL19</f>
        <v>田園花椰</v>
      </c>
      <c r="J7" s="73" t="str">
        <f>'非偏鄉國中(葷)'!AM19</f>
        <v xml:space="preserve">冷凍花椰菜 馬鈴薯 胡蘿蔔 大蒜 培根 </v>
      </c>
      <c r="K7" s="68" t="str">
        <f>'非偏鄉國中(葷)'!AN19</f>
        <v>時蔬</v>
      </c>
      <c r="L7" s="73" t="str">
        <f>'非偏鄉國中(葷)'!AO19</f>
        <v xml:space="preserve">時蔬 大蒜    </v>
      </c>
      <c r="M7" s="68" t="str">
        <f>'非偏鄉國中(葷)'!AP19</f>
        <v>肉羹湯</v>
      </c>
      <c r="N7" s="73" t="str">
        <f>'非偏鄉國中(葷)'!AQ19</f>
        <v xml:space="preserve">雞蛋 脆筍 時蔬 肉羹 乾木耳 </v>
      </c>
      <c r="O7" s="68" t="str">
        <f>'非偏鄉國中(葷)'!AR19</f>
        <v>點心</v>
      </c>
      <c r="P7" s="68">
        <f>'非偏鄉國中(葷)'!AS19</f>
        <v>0</v>
      </c>
      <c r="Q7" s="68">
        <f>'非偏鄉國中(葷)'!AT19</f>
        <v>5.2</v>
      </c>
      <c r="R7" s="68">
        <f>'非偏鄉國中(葷)'!AU19</f>
        <v>3.1</v>
      </c>
      <c r="S7" s="68">
        <f>'非偏鄉國中(葷)'!AV19</f>
        <v>2.2000000000000002</v>
      </c>
      <c r="T7" s="68">
        <f>'非偏鄉國中(葷)'!AW19</f>
        <v>2.7</v>
      </c>
      <c r="U7" s="68">
        <f>'非偏鄉國中(葷)'!AX19</f>
        <v>0</v>
      </c>
      <c r="V7" s="68">
        <f>'非偏鄉國中(葷)'!AY19</f>
        <v>0</v>
      </c>
      <c r="W7" s="90">
        <f>'非偏鄉國中(葷)'!AZ19</f>
        <v>775.1</v>
      </c>
    </row>
    <row r="8" spans="1:23" ht="18.75" customHeight="1">
      <c r="A8" s="180">
        <f t="shared" si="0"/>
        <v>45449</v>
      </c>
      <c r="B8" s="68" t="str">
        <f>'非偏鄉國中(葷)'!AE26</f>
        <v>Q4</v>
      </c>
      <c r="C8" s="68" t="str">
        <f>'非偏鄉國中(葷)'!AF26</f>
        <v>糙米飯</v>
      </c>
      <c r="D8" s="73" t="str">
        <f>'非偏鄉國中(葷)'!AG26</f>
        <v xml:space="preserve">米 糙米    </v>
      </c>
      <c r="E8" s="68" t="str">
        <f>'非偏鄉國中(葷)'!AH26</f>
        <v>筍干豬腳</v>
      </c>
      <c r="F8" s="73" t="str">
        <f>'非偏鄉國中(葷)'!AI26</f>
        <v xml:space="preserve">豬後腿肉 豬後腳 麻竹筍干 大蒜 胡蘿蔔 </v>
      </c>
      <c r="G8" s="68" t="str">
        <f>'非偏鄉國中(葷)'!AJ26</f>
        <v>豆包豆芽</v>
      </c>
      <c r="H8" s="73" t="str">
        <f>'非偏鄉國中(葷)'!AK26</f>
        <v xml:space="preserve">豆包 綠豆芽 韮菜 乾木耳 大蒜 </v>
      </c>
      <c r="I8" s="68" t="str">
        <f>'非偏鄉國中(葷)'!AL26</f>
        <v>枸杞甘藍</v>
      </c>
      <c r="J8" s="73" t="str">
        <f>'非偏鄉國中(葷)'!AM26</f>
        <v xml:space="preserve">枸杞 甘藍 胡蘿蔔 大蒜  </v>
      </c>
      <c r="K8" s="68" t="str">
        <f>'非偏鄉國中(葷)'!AN26</f>
        <v>時蔬</v>
      </c>
      <c r="L8" s="73" t="str">
        <f>'非偏鄉國中(葷)'!AO26</f>
        <v xml:space="preserve">時蔬 大蒜    </v>
      </c>
      <c r="M8" s="68" t="str">
        <f>'非偏鄉國中(葷)'!AP26</f>
        <v>綠豆湯</v>
      </c>
      <c r="N8" s="73" t="str">
        <f>'非偏鄉國中(葷)'!AQ26</f>
        <v xml:space="preserve">綠豆 二砂糖    </v>
      </c>
      <c r="O8" s="68" t="str">
        <f>'非偏鄉國中(葷)'!AR26</f>
        <v>點心</v>
      </c>
      <c r="P8" s="68">
        <f>'非偏鄉國中(葷)'!AS26</f>
        <v>0</v>
      </c>
      <c r="Q8" s="68">
        <f>'非偏鄉國中(葷)'!AT26</f>
        <v>5.8</v>
      </c>
      <c r="R8" s="68">
        <f>'非偏鄉國中(葷)'!AU26</f>
        <v>2.4</v>
      </c>
      <c r="S8" s="68">
        <f>'非偏鄉國中(葷)'!AV26</f>
        <v>2.5</v>
      </c>
      <c r="T8" s="68">
        <f>'非偏鄉國中(葷)'!AW26</f>
        <v>2.4</v>
      </c>
      <c r="U8" s="68">
        <f>'非偏鄉國中(葷)'!AX26</f>
        <v>0</v>
      </c>
      <c r="V8" s="68">
        <f>'非偏鄉國中(葷)'!AY26</f>
        <v>0</v>
      </c>
      <c r="W8" s="90">
        <f>'非偏鄉國中(葷)'!AZ26</f>
        <v>755.6</v>
      </c>
    </row>
    <row r="9" spans="1:23" ht="18.75" customHeight="1" thickBot="1">
      <c r="A9" s="180">
        <f t="shared" si="0"/>
        <v>45450</v>
      </c>
      <c r="B9" s="69" t="str">
        <f>'非偏鄉國中(葷)'!AE33</f>
        <v>Q5</v>
      </c>
      <c r="C9" s="69" t="str">
        <f>'非偏鄉國中(葷)'!AF33</f>
        <v>小米飯</v>
      </c>
      <c r="D9" s="74" t="str">
        <f>'非偏鄉國中(葷)'!AG33</f>
        <v xml:space="preserve">米 小米    </v>
      </c>
      <c r="E9" s="69" t="str">
        <f>'非偏鄉國中(葷)'!AH33</f>
        <v>金黃魚排</v>
      </c>
      <c r="F9" s="74" t="str">
        <f>'非偏鄉國中(葷)'!AI33</f>
        <v xml:space="preserve">魚排     </v>
      </c>
      <c r="G9" s="69" t="str">
        <f>'非偏鄉國中(葷)'!AJ33</f>
        <v>麻婆豆腐</v>
      </c>
      <c r="H9" s="74" t="str">
        <f>'非偏鄉國中(葷)'!AK33</f>
        <v xml:space="preserve">豆腐 鴻喜菇 大蒜 豆瓣醬 胡蘿蔔 </v>
      </c>
      <c r="I9" s="69" t="str">
        <f>'非偏鄉國中(葷)'!AL33</f>
        <v>蛋香季豆</v>
      </c>
      <c r="J9" s="74" t="str">
        <f>'非偏鄉國中(葷)'!AM33</f>
        <v xml:space="preserve">雞蛋 冷凍菜豆(莢) 胡蘿蔔 大蒜  </v>
      </c>
      <c r="K9" s="69" t="str">
        <f>'非偏鄉國中(葷)'!AN33</f>
        <v>時蔬</v>
      </c>
      <c r="L9" s="74" t="str">
        <f>'非偏鄉國中(葷)'!AO33</f>
        <v xml:space="preserve">時蔬 大蒜    </v>
      </c>
      <c r="M9" s="69" t="str">
        <f>'非偏鄉國中(葷)'!AP33</f>
        <v>時瓜湯</v>
      </c>
      <c r="N9" s="74" t="str">
        <f>'非偏鄉國中(葷)'!AQ33</f>
        <v xml:space="preserve">時瓜 胡蘿蔔 薑 大骨  </v>
      </c>
      <c r="O9" s="69" t="str">
        <f>'非偏鄉國中(葷)'!AR33</f>
        <v>點心</v>
      </c>
      <c r="P9" s="69" t="str">
        <f>'非偏鄉國中(葷)'!AS33</f>
        <v>有機豆奶</v>
      </c>
      <c r="Q9" s="69">
        <f>'非偏鄉國中(葷)'!AT33</f>
        <v>5.2</v>
      </c>
      <c r="R9" s="69">
        <f>'非偏鄉國中(葷)'!AU33</f>
        <v>2.8</v>
      </c>
      <c r="S9" s="69">
        <f>'非偏鄉國中(葷)'!AV33</f>
        <v>2.1</v>
      </c>
      <c r="T9" s="69">
        <f>'非偏鄉國中(葷)'!AW33</f>
        <v>2.5</v>
      </c>
      <c r="U9" s="69">
        <f>'非偏鄉國中(葷)'!AX33</f>
        <v>0</v>
      </c>
      <c r="V9" s="69">
        <f>'非偏鄉國中(葷)'!AY33</f>
        <v>0</v>
      </c>
      <c r="W9" s="91">
        <f>'非偏鄉國中(葷)'!AZ33</f>
        <v>736</v>
      </c>
    </row>
    <row r="10" spans="1:23" ht="18.75" customHeight="1">
      <c r="A10" s="179">
        <f>A9+4</f>
        <v>45454</v>
      </c>
      <c r="B10" s="52" t="str">
        <f>'非偏鄉國中(葷)'!AE40</f>
        <v>R2</v>
      </c>
      <c r="C10" s="52" t="str">
        <f>'非偏鄉國中(葷)'!AF40</f>
        <v>糙米飯</v>
      </c>
      <c r="D10" s="72" t="str">
        <f>'非偏鄉國中(葷)'!AG40</f>
        <v xml:space="preserve">米 糙米    </v>
      </c>
      <c r="E10" s="52" t="str">
        <f>'非偏鄉國中(葷)'!AH40</f>
        <v>沙茶魷魚</v>
      </c>
      <c r="F10" s="72" t="str">
        <f>'非偏鄉國中(葷)'!AI40</f>
        <v>阿根廷魷 豬後腿肉 筍片 沙茶醬 胡蘿蔔 大蒜</v>
      </c>
      <c r="G10" s="52" t="str">
        <f>'非偏鄉國中(葷)'!AJ40</f>
        <v>蛋香紅仁</v>
      </c>
      <c r="H10" s="72" t="str">
        <f>'非偏鄉國中(葷)'!AK40</f>
        <v xml:space="preserve">雞蛋 胡蘿蔔 大蒜   </v>
      </c>
      <c r="I10" s="52" t="str">
        <f>'非偏鄉國中(葷)'!AL40</f>
        <v>白菜滷</v>
      </c>
      <c r="J10" s="72" t="str">
        <f>'非偏鄉國中(葷)'!AM40</f>
        <v xml:space="preserve">金針菇 結球白菜 乾香菇 胡蘿蔔 大蒜 </v>
      </c>
      <c r="K10" s="52" t="str">
        <f>'非偏鄉國中(葷)'!AN40</f>
        <v>時蔬</v>
      </c>
      <c r="L10" s="72" t="str">
        <f>'非偏鄉國中(葷)'!AO40</f>
        <v xml:space="preserve">時蔬 大蒜    </v>
      </c>
      <c r="M10" s="52" t="str">
        <f>'非偏鄉國中(葷)'!AP40</f>
        <v>味噌湯</v>
      </c>
      <c r="N10" s="72" t="str">
        <f>'非偏鄉國中(葷)'!AQ40</f>
        <v xml:space="preserve">時蔬 味噌 薑 柴魚片  </v>
      </c>
      <c r="O10" s="52" t="str">
        <f>'非偏鄉國中(葷)'!AR40</f>
        <v>點心</v>
      </c>
      <c r="P10" s="52">
        <f>'非偏鄉國中(葷)'!AS40</f>
        <v>0</v>
      </c>
      <c r="Q10" s="52">
        <f>'非偏鄉國中(葷)'!AT40</f>
        <v>5</v>
      </c>
      <c r="R10" s="52">
        <f>'非偏鄉國中(葷)'!AU40</f>
        <v>2.2999999999999998</v>
      </c>
      <c r="S10" s="52">
        <f>'非偏鄉國中(葷)'!AV40</f>
        <v>2.6</v>
      </c>
      <c r="T10" s="52">
        <f>'非偏鄉國中(葷)'!AW40</f>
        <v>2.4</v>
      </c>
      <c r="U10" s="52">
        <f>'非偏鄉國中(葷)'!AX40</f>
        <v>0</v>
      </c>
      <c r="V10" s="52">
        <f>'非偏鄉國中(葷)'!AY40</f>
        <v>0</v>
      </c>
      <c r="W10" s="89">
        <f>'非偏鄉國中(葷)'!AZ40</f>
        <v>695.7</v>
      </c>
    </row>
    <row r="11" spans="1:23" ht="18.75" customHeight="1">
      <c r="A11" s="180">
        <f t="shared" ref="A11:A13" si="1">A10+1</f>
        <v>45455</v>
      </c>
      <c r="B11" s="68" t="str">
        <f>'非偏鄉國中(葷)'!AE47</f>
        <v>R3</v>
      </c>
      <c r="C11" s="68" t="str">
        <f>'非偏鄉國中(葷)'!AF47</f>
        <v>刈包特餐</v>
      </c>
      <c r="D11" s="73" t="str">
        <f>'非偏鄉國中(葷)'!AG47</f>
        <v xml:space="preserve">刈包     </v>
      </c>
      <c r="E11" s="68" t="str">
        <f>'非偏鄉國中(葷)'!AH47</f>
        <v>香滷肉排</v>
      </c>
      <c r="F11" s="73" t="str">
        <f>'非偏鄉國中(葷)'!AI47</f>
        <v xml:space="preserve">肉排 大蒜    </v>
      </c>
      <c r="G11" s="68" t="str">
        <f>'非偏鄉國中(葷)'!AJ47</f>
        <v>刈包配料</v>
      </c>
      <c r="H11" s="73" t="str">
        <f>'非偏鄉國中(葷)'!AK47</f>
        <v xml:space="preserve">豬後腿肉 洋蔥 胡蘿蔔   </v>
      </c>
      <c r="I11" s="68" t="str">
        <f>'非偏鄉國中(葷)'!AL47</f>
        <v>塔香鮑菇</v>
      </c>
      <c r="J11" s="73" t="str">
        <f>'非偏鄉國中(葷)'!AM47</f>
        <v xml:space="preserve">杏鮑菇 薑 九層塔 麵腸  </v>
      </c>
      <c r="K11" s="68" t="str">
        <f>'非偏鄉國中(葷)'!AN47</f>
        <v>時蔬</v>
      </c>
      <c r="L11" s="73" t="str">
        <f>'非偏鄉國中(葷)'!AO47</f>
        <v xml:space="preserve">時蔬 大蒜    </v>
      </c>
      <c r="M11" s="68" t="str">
        <f>'非偏鄉國中(葷)'!AP47</f>
        <v>麵線糊</v>
      </c>
      <c r="N11" s="73" t="str">
        <f>'非偏鄉國中(葷)'!AQ47</f>
        <v>麵線 豬後腿肉 脆筍絲 胡蘿蔔 乾木耳 柴魚片</v>
      </c>
      <c r="O11" s="68" t="str">
        <f>'非偏鄉國中(葷)'!AR47</f>
        <v>點心</v>
      </c>
      <c r="P11" s="68">
        <f>'非偏鄉國中(葷)'!AS47</f>
        <v>0</v>
      </c>
      <c r="Q11" s="68">
        <f>'非偏鄉國中(葷)'!AT47</f>
        <v>4.4000000000000004</v>
      </c>
      <c r="R11" s="68">
        <f>'非偏鄉國中(葷)'!AU47</f>
        <v>2.6</v>
      </c>
      <c r="S11" s="68">
        <f>'非偏鄉國中(葷)'!AV47</f>
        <v>2.1</v>
      </c>
      <c r="T11" s="68">
        <f>'非偏鄉國中(葷)'!AW47</f>
        <v>2.2999999999999998</v>
      </c>
      <c r="U11" s="68">
        <f>'非偏鄉國中(葷)'!AX47</f>
        <v>0</v>
      </c>
      <c r="V11" s="68">
        <f>'非偏鄉國中(葷)'!AY47</f>
        <v>0</v>
      </c>
      <c r="W11" s="90">
        <f>'非偏鄉國中(葷)'!AZ47</f>
        <v>657.6</v>
      </c>
    </row>
    <row r="12" spans="1:23" ht="18.75" customHeight="1">
      <c r="A12" s="180">
        <f t="shared" si="1"/>
        <v>45456</v>
      </c>
      <c r="B12" s="68" t="str">
        <f>'非偏鄉國中(葷)'!AE54</f>
        <v>R4</v>
      </c>
      <c r="C12" s="68" t="str">
        <f>'非偏鄉國中(葷)'!AF54</f>
        <v>糙米飯</v>
      </c>
      <c r="D12" s="73" t="str">
        <f>'非偏鄉國中(葷)'!AG54</f>
        <v xml:space="preserve">米 糙米    </v>
      </c>
      <c r="E12" s="68" t="str">
        <f>'非偏鄉國中(葷)'!AH54</f>
        <v>泡菜燒肉</v>
      </c>
      <c r="F12" s="73" t="str">
        <f>'非偏鄉國中(葷)'!AI54</f>
        <v xml:space="preserve">豬後腿肉 韓式泡菜 結球白菜  大蒜 </v>
      </c>
      <c r="G12" s="68" t="str">
        <f>'非偏鄉國中(葷)'!AJ54</f>
        <v>時蔬蛋香</v>
      </c>
      <c r="H12" s="73" t="str">
        <f>'非偏鄉國中(葷)'!AK54</f>
        <v xml:space="preserve">雞蛋 時蔬 大蒜   </v>
      </c>
      <c r="I12" s="68" t="str">
        <f>'非偏鄉國中(葷)'!AL54</f>
        <v>蜜汁豆干</v>
      </c>
      <c r="J12" s="73" t="str">
        <f>'非偏鄉國中(葷)'!AM54</f>
        <v xml:space="preserve">豆干 芝麻(熟)    </v>
      </c>
      <c r="K12" s="68" t="str">
        <f>'非偏鄉國中(葷)'!AN54</f>
        <v>時蔬</v>
      </c>
      <c r="L12" s="73" t="str">
        <f>'非偏鄉國中(葷)'!AO54</f>
        <v xml:space="preserve">時蔬 大蒜    </v>
      </c>
      <c r="M12" s="68" t="str">
        <f>'非偏鄉國中(葷)'!AP54</f>
        <v>地瓜圓甜湯</v>
      </c>
      <c r="N12" s="73" t="str">
        <f>'非偏鄉國中(葷)'!AQ54</f>
        <v xml:space="preserve">地瓜圓 紅砂糖    </v>
      </c>
      <c r="O12" s="68" t="str">
        <f>'非偏鄉國中(葷)'!AR54</f>
        <v>點心</v>
      </c>
      <c r="P12" s="68">
        <f>'非偏鄉國中(葷)'!AS54</f>
        <v>0</v>
      </c>
      <c r="Q12" s="68">
        <f>'非偏鄉國中(葷)'!AT54</f>
        <v>5.7</v>
      </c>
      <c r="R12" s="68">
        <f>'非偏鄉國中(葷)'!AU54</f>
        <v>3.4</v>
      </c>
      <c r="S12" s="68">
        <f>'非偏鄉國中(葷)'!AV54</f>
        <v>1.8</v>
      </c>
      <c r="T12" s="68">
        <f>'非偏鄉國中(葷)'!AW54</f>
        <v>2.6</v>
      </c>
      <c r="U12" s="68">
        <f>'非偏鄉國中(葷)'!AX54</f>
        <v>0</v>
      </c>
      <c r="V12" s="68">
        <f>'非偏鄉國中(葷)'!AY54</f>
        <v>0</v>
      </c>
      <c r="W12" s="90">
        <f>'非偏鄉國中(葷)'!AZ54</f>
        <v>813.8</v>
      </c>
    </row>
    <row r="13" spans="1:23" ht="18.75" customHeight="1" thickBot="1">
      <c r="A13" s="180">
        <f t="shared" si="1"/>
        <v>45457</v>
      </c>
      <c r="B13" s="69" t="str">
        <f>'非偏鄉國中(葷)'!AE61</f>
        <v>R5</v>
      </c>
      <c r="C13" s="69" t="str">
        <f>'非偏鄉國中(葷)'!AF61</f>
        <v>紫米飯</v>
      </c>
      <c r="D13" s="74" t="str">
        <f>'非偏鄉國中(葷)'!AG61</f>
        <v xml:space="preserve">米 黑秈糯米    </v>
      </c>
      <c r="E13" s="69" t="str">
        <f>'非偏鄉國中(葷)'!AH61</f>
        <v>炸雞塊</v>
      </c>
      <c r="F13" s="74" t="str">
        <f>'非偏鄉國中(葷)'!AI61</f>
        <v xml:space="preserve">冷凍雞塊     </v>
      </c>
      <c r="G13" s="69" t="str">
        <f>'非偏鄉國中(葷)'!AJ61</f>
        <v>培根甘藍</v>
      </c>
      <c r="H13" s="74" t="str">
        <f>'非偏鄉國中(葷)'!AK61</f>
        <v xml:space="preserve">甘藍 培根 大蒜   </v>
      </c>
      <c r="I13" s="69" t="str">
        <f>'非偏鄉國中(葷)'!AL61</f>
        <v>照燒油腐</v>
      </c>
      <c r="J13" s="74" t="str">
        <f>'非偏鄉國中(葷)'!AM61</f>
        <v xml:space="preserve">四角油豆腐 白蘿蔔 醬油 紅砂糖  </v>
      </c>
      <c r="K13" s="69" t="str">
        <f>'非偏鄉國中(葷)'!AN61</f>
        <v>時蔬</v>
      </c>
      <c r="L13" s="74" t="str">
        <f>'非偏鄉國中(葷)'!AO61</f>
        <v xml:space="preserve">時蔬 大蒜    </v>
      </c>
      <c r="M13" s="69" t="str">
        <f>'非偏鄉國中(葷)'!AP61</f>
        <v>鮮菇海芽湯</v>
      </c>
      <c r="N13" s="74" t="str">
        <f>'非偏鄉國中(葷)'!AQ61</f>
        <v xml:space="preserve">乾裙帶菜 金針菇 薑 柴魚片  </v>
      </c>
      <c r="O13" s="69" t="str">
        <f>'非偏鄉國中(葷)'!AR61</f>
        <v>點心</v>
      </c>
      <c r="P13" s="69" t="str">
        <f>'非偏鄉國中(葷)'!AS61</f>
        <v>有機豆奶</v>
      </c>
      <c r="Q13" s="69">
        <f>'非偏鄉國中(葷)'!AT61</f>
        <v>5.2</v>
      </c>
      <c r="R13" s="69">
        <f>'非偏鄉國中(葷)'!AU61</f>
        <v>2.7</v>
      </c>
      <c r="S13" s="69">
        <f>'非偏鄉國中(葷)'!AV61</f>
        <v>2.1</v>
      </c>
      <c r="T13" s="69">
        <f>'非偏鄉國中(葷)'!AW61</f>
        <v>2.4</v>
      </c>
      <c r="U13" s="69">
        <f>'非偏鄉國中(葷)'!AX61</f>
        <v>0</v>
      </c>
      <c r="V13" s="69">
        <f>'非偏鄉國中(葷)'!AY61</f>
        <v>0</v>
      </c>
      <c r="W13" s="91">
        <f>'非偏鄉國中(葷)'!AZ61</f>
        <v>728.5</v>
      </c>
    </row>
    <row r="14" spans="1:23" ht="18.75" customHeight="1">
      <c r="A14" s="179">
        <f>A13+3</f>
        <v>45460</v>
      </c>
      <c r="B14" s="52" t="str">
        <f>'非偏鄉國中(葷)'!AE68</f>
        <v>S1</v>
      </c>
      <c r="C14" s="52" t="str">
        <f>'非偏鄉國中(葷)'!AF68</f>
        <v>白米飯</v>
      </c>
      <c r="D14" s="72" t="str">
        <f>'非偏鄉國中(葷)'!AG68</f>
        <v xml:space="preserve">米     </v>
      </c>
      <c r="E14" s="52" t="str">
        <f>'非偏鄉國中(葷)'!AH68</f>
        <v>鳳梨燒雞</v>
      </c>
      <c r="F14" s="72" t="str">
        <f>'非偏鄉國中(葷)'!AI68</f>
        <v>肉雞 鳳梨 洋蔥 紅蘿蔔 青豆仁 蕃茄醬</v>
      </c>
      <c r="G14" s="52" t="str">
        <f>'非偏鄉國中(葷)'!AJ68</f>
        <v>堅果花椰</v>
      </c>
      <c r="H14" s="72" t="str">
        <f>'非偏鄉國中(葷)'!AK68</f>
        <v xml:space="preserve">冷凍花椰菜 原味腰果 胡蘿蔔 大蒜 肉絲 </v>
      </c>
      <c r="I14" s="52" t="str">
        <f>'非偏鄉國中(葷)'!AL68</f>
        <v>日式黑輪</v>
      </c>
      <c r="J14" s="72" t="str">
        <f>'非偏鄉國中(葷)'!AM68</f>
        <v xml:space="preserve">黑輪條 白蘿蔔 胡蘿蔔 大蒜 柴魚片 </v>
      </c>
      <c r="K14" s="52" t="str">
        <f>'非偏鄉國中(葷)'!AN68</f>
        <v>時蔬</v>
      </c>
      <c r="L14" s="72" t="str">
        <f>'非偏鄉國中(葷)'!AO68</f>
        <v xml:space="preserve">時蔬 大蒜    </v>
      </c>
      <c r="M14" s="52" t="str">
        <f>'非偏鄉國中(葷)'!AP68</f>
        <v>冬瓜大骨湯</v>
      </c>
      <c r="N14" s="72" t="str">
        <f>'非偏鄉國中(葷)'!AQ68</f>
        <v xml:space="preserve">冬瓜 大骨 薑   </v>
      </c>
      <c r="O14" s="52" t="str">
        <f>'非偏鄉國中(葷)'!AR68</f>
        <v>點心</v>
      </c>
      <c r="P14" s="52">
        <f>'非偏鄉國中(葷)'!AS68</f>
        <v>0</v>
      </c>
      <c r="Q14" s="52">
        <f>'非偏鄉國中(葷)'!AT68</f>
        <v>5</v>
      </c>
      <c r="R14" s="52">
        <f>'非偏鄉國中(葷)'!AU68</f>
        <v>3</v>
      </c>
      <c r="S14" s="52">
        <f>'非偏鄉國中(葷)'!AV68</f>
        <v>2.2999999999999998</v>
      </c>
      <c r="T14" s="52">
        <f>'非偏鄉國中(葷)'!AW68</f>
        <v>3</v>
      </c>
      <c r="U14" s="52">
        <f>'非偏鄉國中(葷)'!AX68</f>
        <v>0</v>
      </c>
      <c r="V14" s="52">
        <f>'非偏鄉國中(葷)'!AY68</f>
        <v>0</v>
      </c>
      <c r="W14" s="89">
        <f>'非偏鄉國中(葷)'!AZ68</f>
        <v>764.6</v>
      </c>
    </row>
    <row r="15" spans="1:23" ht="18.75" customHeight="1">
      <c r="A15" s="180">
        <f t="shared" ref="A15:A18" si="2">A14+1</f>
        <v>45461</v>
      </c>
      <c r="B15" s="68" t="str">
        <f>'非偏鄉國中(葷)'!AE75</f>
        <v>S2</v>
      </c>
      <c r="C15" s="68" t="str">
        <f>'非偏鄉國中(葷)'!AF75</f>
        <v>白米飯</v>
      </c>
      <c r="D15" s="73" t="str">
        <f>'非偏鄉國中(葷)'!AG75</f>
        <v xml:space="preserve">米     </v>
      </c>
      <c r="E15" s="68" t="str">
        <f>'非偏鄉國中(葷)'!AH75</f>
        <v>洋芋燒肉</v>
      </c>
      <c r="F15" s="73" t="str">
        <f>'非偏鄉國中(葷)'!AI75</f>
        <v xml:space="preserve">馬鈴薯 豬後腿肉 紅蘿蔔 大蒜  </v>
      </c>
      <c r="G15" s="68" t="str">
        <f>'非偏鄉國中(葷)'!AJ75</f>
        <v>培根豆芽</v>
      </c>
      <c r="H15" s="73" t="str">
        <f>'非偏鄉國中(葷)'!AK75</f>
        <v xml:space="preserve">綠豆芽 培根 韮菜 大蒜  </v>
      </c>
      <c r="I15" s="68" t="str">
        <f>'非偏鄉國中(葷)'!AL75</f>
        <v>螞蟻上樹</v>
      </c>
      <c r="J15" s="73" t="str">
        <f>'非偏鄉國中(葷)'!AM75</f>
        <v xml:space="preserve">豬絞肉 冬粉 時蔬 乾木耳 大蒜 </v>
      </c>
      <c r="K15" s="68" t="str">
        <f>'非偏鄉國中(葷)'!AN75</f>
        <v>時蔬</v>
      </c>
      <c r="L15" s="73" t="str">
        <f>'非偏鄉國中(葷)'!AO75</f>
        <v xml:space="preserve">時蔬 大蒜    </v>
      </c>
      <c r="M15" s="68" t="str">
        <f>'非偏鄉國中(葷)'!AP75</f>
        <v>蕃茄豆腐湯</v>
      </c>
      <c r="N15" s="73" t="str">
        <f>'非偏鄉國中(葷)'!AQ75</f>
        <v xml:space="preserve">凍豆腐 大番茄 薑   </v>
      </c>
      <c r="O15" s="68" t="str">
        <f>'非偏鄉國中(葷)'!AR75</f>
        <v>點心</v>
      </c>
      <c r="P15" s="68">
        <f>'非偏鄉國中(葷)'!AS75</f>
        <v>0</v>
      </c>
      <c r="Q15" s="68">
        <f>'非偏鄉國中(葷)'!AT75</f>
        <v>5.4</v>
      </c>
      <c r="R15" s="68">
        <f>'非偏鄉國中(葷)'!AU75</f>
        <v>2.6</v>
      </c>
      <c r="S15" s="68">
        <f>'非偏鄉國中(葷)'!AV75</f>
        <v>2</v>
      </c>
      <c r="T15" s="68">
        <f>'非偏鄉國中(葷)'!AW75</f>
        <v>2.2999999999999998</v>
      </c>
      <c r="U15" s="68">
        <f>'非偏鄉國中(葷)'!AX75</f>
        <v>0</v>
      </c>
      <c r="V15" s="68">
        <f>'非偏鄉國中(葷)'!AY75</f>
        <v>0</v>
      </c>
      <c r="W15" s="90">
        <f>'非偏鄉國中(葷)'!AZ75</f>
        <v>723.3</v>
      </c>
    </row>
    <row r="16" spans="1:23" ht="18.75" customHeight="1">
      <c r="A16" s="180">
        <f t="shared" si="2"/>
        <v>45462</v>
      </c>
      <c r="B16" s="68" t="str">
        <f>'非偏鄉國中(葷)'!AE82</f>
        <v>S3</v>
      </c>
      <c r="C16" s="68" t="str">
        <f>'非偏鄉國中(葷)'!AF82</f>
        <v>油飯特餐</v>
      </c>
      <c r="D16" s="73" t="str">
        <f>'非偏鄉國中(葷)'!AG82</f>
        <v xml:space="preserve">米 糯米    </v>
      </c>
      <c r="E16" s="68" t="str">
        <f>'非偏鄉國中(葷)'!AH82</f>
        <v>紅燒雞翅</v>
      </c>
      <c r="F16" s="73" t="str">
        <f>'非偏鄉國中(葷)'!AI82</f>
        <v xml:space="preserve">三節翅 滷包    </v>
      </c>
      <c r="G16" s="68" t="str">
        <f>'非偏鄉國中(葷)'!AJ82</f>
        <v>油飯拌料</v>
      </c>
      <c r="H16" s="73" t="str">
        <f>'非偏鄉國中(葷)'!AK82</f>
        <v xml:space="preserve">豆干丁 脆筍 乾香菇 油蔥酥 大蒜 </v>
      </c>
      <c r="I16" s="68" t="str">
        <f>'非偏鄉國中(葷)'!AL82</f>
        <v>乾煸季豆</v>
      </c>
      <c r="J16" s="73" t="str">
        <f>'非偏鄉國中(葷)'!AM82</f>
        <v xml:space="preserve">冷凍菜豆(莢) 豬後腿肉 胡蘿蔔 大蒜  </v>
      </c>
      <c r="K16" s="68" t="str">
        <f>'非偏鄉國中(葷)'!AN82</f>
        <v>時蔬</v>
      </c>
      <c r="L16" s="73" t="str">
        <f>'非偏鄉國中(葷)'!AO82</f>
        <v xml:space="preserve">時蔬 大蒜    </v>
      </c>
      <c r="M16" s="68" t="str">
        <f>'非偏鄉國中(葷)'!AP82</f>
        <v>肉羹湯</v>
      </c>
      <c r="N16" s="73" t="str">
        <f>'非偏鄉國中(葷)'!AQ82</f>
        <v xml:space="preserve">雞蛋 乾木耳 時蔬 肉羹  </v>
      </c>
      <c r="O16" s="68" t="str">
        <f>'非偏鄉國中(葷)'!AR82</f>
        <v>點心</v>
      </c>
      <c r="P16" s="68">
        <f>'非偏鄉國中(葷)'!AS82</f>
        <v>0</v>
      </c>
      <c r="Q16" s="68">
        <f>'非偏鄉國中(葷)'!AT82</f>
        <v>5.5</v>
      </c>
      <c r="R16" s="68">
        <f>'非偏鄉國中(葷)'!AU82</f>
        <v>3.6</v>
      </c>
      <c r="S16" s="68">
        <f>'非偏鄉國中(葷)'!AV82</f>
        <v>1.8</v>
      </c>
      <c r="T16" s="68">
        <f>'非偏鄉國中(葷)'!AW82</f>
        <v>2.7</v>
      </c>
      <c r="U16" s="68">
        <f>'非偏鄉國中(葷)'!AX82</f>
        <v>0</v>
      </c>
      <c r="V16" s="68">
        <f>'非偏鄉國中(葷)'!AY82</f>
        <v>0</v>
      </c>
      <c r="W16" s="90">
        <f>'非偏鄉國中(葷)'!AZ82</f>
        <v>817.4</v>
      </c>
    </row>
    <row r="17" spans="1:23" ht="18.75" customHeight="1">
      <c r="A17" s="180">
        <f t="shared" si="2"/>
        <v>45463</v>
      </c>
      <c r="B17" s="68" t="str">
        <f>'非偏鄉國中(葷)'!AE89</f>
        <v>S4</v>
      </c>
      <c r="C17" s="68" t="str">
        <f>'非偏鄉國中(葷)'!AF89</f>
        <v>糙米飯</v>
      </c>
      <c r="D17" s="73" t="str">
        <f>'非偏鄉國中(葷)'!AG89</f>
        <v xml:space="preserve">米 糙米    </v>
      </c>
      <c r="E17" s="68" t="str">
        <f>'非偏鄉國中(葷)'!AH89</f>
        <v>金黃魚排</v>
      </c>
      <c r="F17" s="73" t="str">
        <f>'非偏鄉國中(葷)'!AI89</f>
        <v xml:space="preserve">魚排     </v>
      </c>
      <c r="G17" s="68" t="str">
        <f>'非偏鄉國中(葷)'!AJ89</f>
        <v>奶油蒜香雙菇</v>
      </c>
      <c r="H17" s="73" t="str">
        <f>'非偏鄉國中(葷)'!AK89</f>
        <v xml:space="preserve">秀珍菇 鴻喜菇 西洋芹 豬後腿肉 奶油(固態) </v>
      </c>
      <c r="I17" s="68" t="str">
        <f>'非偏鄉國中(葷)'!AL89</f>
        <v>關東煮</v>
      </c>
      <c r="J17" s="73" t="str">
        <f>'非偏鄉國中(葷)'!AM89</f>
        <v xml:space="preserve">四角油豆腐 白蘿蔔 玉米 柴魚片 胡蘿蔔 </v>
      </c>
      <c r="K17" s="68" t="str">
        <f>'非偏鄉國中(葷)'!AN89</f>
        <v>時蔬</v>
      </c>
      <c r="L17" s="73" t="str">
        <f>'非偏鄉國中(葷)'!AO89</f>
        <v xml:space="preserve">時蔬 大蒜    </v>
      </c>
      <c r="M17" s="68" t="str">
        <f>'非偏鄉國中(葷)'!AP89</f>
        <v>仙草甜湯</v>
      </c>
      <c r="N17" s="73" t="str">
        <f>'非偏鄉國中(葷)'!AQ89</f>
        <v xml:space="preserve">仙草凍 紅砂糖    </v>
      </c>
      <c r="O17" s="68" t="str">
        <f>'非偏鄉國中(葷)'!AR89</f>
        <v>點心</v>
      </c>
      <c r="P17" s="68">
        <f>'非偏鄉國中(葷)'!AS89</f>
        <v>0</v>
      </c>
      <c r="Q17" s="68">
        <f>'非偏鄉國中(葷)'!AT89</f>
        <v>5.2</v>
      </c>
      <c r="R17" s="68">
        <f>'非偏鄉國中(葷)'!AU89</f>
        <v>2.7</v>
      </c>
      <c r="S17" s="68">
        <f>'非偏鄉國中(葷)'!AV89</f>
        <v>2</v>
      </c>
      <c r="T17" s="68">
        <f>'非偏鄉國中(葷)'!AW89</f>
        <v>2.2999999999999998</v>
      </c>
      <c r="U17" s="68">
        <f>'非偏鄉國中(葷)'!AX89</f>
        <v>0</v>
      </c>
      <c r="V17" s="68">
        <f>'非偏鄉國中(葷)'!AY89</f>
        <v>0</v>
      </c>
      <c r="W17" s="90">
        <f>'非偏鄉國中(葷)'!AZ89</f>
        <v>723.3</v>
      </c>
    </row>
    <row r="18" spans="1:23" ht="18.75" customHeight="1" thickBot="1">
      <c r="A18" s="180">
        <f t="shared" si="2"/>
        <v>45464</v>
      </c>
      <c r="B18" s="69" t="str">
        <f>'非偏鄉國中(葷)'!AE96</f>
        <v>S5</v>
      </c>
      <c r="C18" s="69" t="str">
        <f>'非偏鄉國中(葷)'!AF96</f>
        <v>燕麥飯</v>
      </c>
      <c r="D18" s="74" t="str">
        <f>'非偏鄉國中(葷)'!AG96</f>
        <v xml:space="preserve">米 燕麥    </v>
      </c>
      <c r="E18" s="69" t="str">
        <f>'非偏鄉國中(葷)'!AH96</f>
        <v>鹹豬肉片</v>
      </c>
      <c r="F18" s="74" t="str">
        <f>'非偏鄉國中(葷)'!AI96</f>
        <v xml:space="preserve">豬後腿肉 洋蔥 胡蘿蔔 青蔥 大蒜 </v>
      </c>
      <c r="G18" s="69" t="str">
        <f>'非偏鄉國中(葷)'!AJ96</f>
        <v>蛋香白菜</v>
      </c>
      <c r="H18" s="74" t="str">
        <f>'非偏鄉國中(葷)'!AK96</f>
        <v xml:space="preserve">雞蛋 結球白菜 胡蘿蔔 大蒜  </v>
      </c>
      <c r="I18" s="69" t="str">
        <f>'非偏鄉國中(葷)'!AL96</f>
        <v>香炸薯條</v>
      </c>
      <c r="J18" s="74" t="str">
        <f>'非偏鄉國中(葷)'!AM96</f>
        <v xml:space="preserve">馬鈴薯條     </v>
      </c>
      <c r="K18" s="69" t="str">
        <f>'非偏鄉國中(葷)'!AN96</f>
        <v>時蔬</v>
      </c>
      <c r="L18" s="74" t="str">
        <f>'非偏鄉國中(葷)'!AO96</f>
        <v xml:space="preserve">時蔬 大蒜    </v>
      </c>
      <c r="M18" s="69" t="str">
        <f>'非偏鄉國中(葷)'!AP96</f>
        <v>金針鮮菇湯</v>
      </c>
      <c r="N18" s="74" t="str">
        <f>'非偏鄉國中(葷)'!AQ96</f>
        <v xml:space="preserve">金針菜乾 鮮菇 薑 大骨  </v>
      </c>
      <c r="O18" s="69" t="str">
        <f>'非偏鄉國中(葷)'!AR96</f>
        <v>點心</v>
      </c>
      <c r="P18" s="69" t="str">
        <f>'非偏鄉國中(葷)'!AS96</f>
        <v>有機豆奶</v>
      </c>
      <c r="Q18" s="69">
        <f>'非偏鄉國中(葷)'!AT96</f>
        <v>5.9</v>
      </c>
      <c r="R18" s="69">
        <f>'非偏鄉國中(葷)'!AU96</f>
        <v>2.6</v>
      </c>
      <c r="S18" s="69">
        <f>'非偏鄉國中(葷)'!AV96</f>
        <v>2.7</v>
      </c>
      <c r="T18" s="69">
        <f>'非偏鄉國中(葷)'!AW96</f>
        <v>2.7</v>
      </c>
      <c r="U18" s="69">
        <f>'非偏鄉國中(葷)'!AX96</f>
        <v>0</v>
      </c>
      <c r="V18" s="69">
        <f>'非偏鄉國中(葷)'!AY96</f>
        <v>0</v>
      </c>
      <c r="W18" s="91">
        <f>'非偏鄉國中(葷)'!AZ96</f>
        <v>794.3</v>
      </c>
    </row>
    <row r="19" spans="1:23" ht="18.75" customHeight="1">
      <c r="A19" s="179">
        <f>A18+3</f>
        <v>45467</v>
      </c>
      <c r="B19" s="52" t="str">
        <f>'非偏鄉國中(葷)'!AE103</f>
        <v>T1</v>
      </c>
      <c r="C19" s="52" t="str">
        <f>'非偏鄉國中(葷)'!AF103</f>
        <v>白米飯</v>
      </c>
      <c r="D19" s="72" t="str">
        <f>'非偏鄉國中(葷)'!AG103</f>
        <v xml:space="preserve">米     </v>
      </c>
      <c r="E19" s="52" t="str">
        <f>'非偏鄉國中(葷)'!AH103</f>
        <v>南瓜燒肉</v>
      </c>
      <c r="F19" s="72" t="str">
        <f>'非偏鄉國中(葷)'!AI103</f>
        <v xml:space="preserve">豬後腿肉 南瓜 紅蘿蔔 大蒜  </v>
      </c>
      <c r="G19" s="52" t="str">
        <f>'非偏鄉國中(葷)'!AJ103</f>
        <v>麵筋甘藍</v>
      </c>
      <c r="H19" s="72" t="str">
        <f>'非偏鄉國中(葷)'!AK103</f>
        <v xml:space="preserve">麵筋泡 大蒜 甘藍 胡蘿蔔  </v>
      </c>
      <c r="I19" s="52" t="str">
        <f>'非偏鄉國中(葷)'!AL103</f>
        <v>紅仁炒蛋</v>
      </c>
      <c r="J19" s="72" t="str">
        <f>'非偏鄉國中(葷)'!AM103</f>
        <v xml:space="preserve">雞蛋 紅蘿蔔 大蒜   </v>
      </c>
      <c r="K19" s="52" t="str">
        <f>'非偏鄉國中(葷)'!AN103</f>
        <v>時蔬</v>
      </c>
      <c r="L19" s="72" t="str">
        <f>'非偏鄉國中(葷)'!AO103</f>
        <v xml:space="preserve">時蔬 大蒜    </v>
      </c>
      <c r="M19" s="52" t="str">
        <f>'非偏鄉國中(葷)'!AP103</f>
        <v>時瓜湯</v>
      </c>
      <c r="N19" s="72" t="str">
        <f>'非偏鄉國中(葷)'!AQ103</f>
        <v xml:space="preserve">時瓜 大骨 胡蘿蔔 薑  </v>
      </c>
      <c r="O19" s="52" t="str">
        <f>'非偏鄉國中(葷)'!AR103</f>
        <v>點心</v>
      </c>
      <c r="P19" s="52">
        <f>'非偏鄉國中(葷)'!AS103</f>
        <v>0</v>
      </c>
      <c r="Q19" s="52">
        <f>'非偏鄉國中(葷)'!AT103</f>
        <v>5.2</v>
      </c>
      <c r="R19" s="52">
        <f>'非偏鄉國中(葷)'!AU103</f>
        <v>3.3</v>
      </c>
      <c r="S19" s="52">
        <f>'非偏鄉國中(葷)'!AV103</f>
        <v>2.4</v>
      </c>
      <c r="T19" s="52">
        <f>'非偏鄉國中(葷)'!AW103</f>
        <v>2.9</v>
      </c>
      <c r="U19" s="52">
        <f>'非偏鄉國中(葷)'!AX103</f>
        <v>0</v>
      </c>
      <c r="V19" s="52">
        <f>'非偏鄉國中(葷)'!AY103</f>
        <v>0</v>
      </c>
      <c r="W19" s="89">
        <f>'非偏鄉國中(葷)'!AZ103</f>
        <v>805.4</v>
      </c>
    </row>
    <row r="20" spans="1:23" ht="18.75" customHeight="1">
      <c r="A20" s="180">
        <f t="shared" ref="A20:A23" si="3">A19+1</f>
        <v>45468</v>
      </c>
      <c r="B20" s="68" t="str">
        <f>'非偏鄉國中(葷)'!AE110</f>
        <v>T2</v>
      </c>
      <c r="C20" s="68" t="str">
        <f>'非偏鄉國中(葷)'!AF110</f>
        <v>糙米飯</v>
      </c>
      <c r="D20" s="73" t="str">
        <f>'非偏鄉國中(葷)'!AG110</f>
        <v xml:space="preserve">米 糙米    </v>
      </c>
      <c r="E20" s="68" t="str">
        <f>'非偏鄉國中(葷)'!AH110</f>
        <v>沙茶肉片</v>
      </c>
      <c r="F20" s="73" t="str">
        <f>'非偏鄉國中(葷)'!AI110</f>
        <v xml:space="preserve">豬後腿肉 油菜 胡蘿蔔 大蒜 沙茶醬 </v>
      </c>
      <c r="G20" s="68" t="str">
        <f>'非偏鄉國中(葷)'!AJ110</f>
        <v>玉米時蔬</v>
      </c>
      <c r="H20" s="73" t="str">
        <f>'非偏鄉國中(葷)'!AK110</f>
        <v>冷凍玉米粒 時蔬 乾香菇 胡蘿蔔 大蒜 豬絞肉</v>
      </c>
      <c r="I20" s="68" t="str">
        <f>'非偏鄉國中(葷)'!AL110</f>
        <v>香滷海結</v>
      </c>
      <c r="J20" s="73" t="str">
        <f>'非偏鄉國中(葷)'!AM110</f>
        <v xml:space="preserve">海帶結 芝麻(白)    </v>
      </c>
      <c r="K20" s="68" t="str">
        <f>'非偏鄉國中(葷)'!AN110</f>
        <v>時蔬</v>
      </c>
      <c r="L20" s="73" t="str">
        <f>'非偏鄉國中(葷)'!AO110</f>
        <v xml:space="preserve">時蔬 大蒜    </v>
      </c>
      <c r="M20" s="68" t="str">
        <f>'非偏鄉國中(葷)'!AP110</f>
        <v>時蔬湯</v>
      </c>
      <c r="N20" s="73" t="str">
        <f>'非偏鄉國中(葷)'!AQ110</f>
        <v xml:space="preserve">時蔬 大骨 胡蘿蔔 薑  </v>
      </c>
      <c r="O20" s="68" t="str">
        <f>'非偏鄉國中(葷)'!AR110</f>
        <v>點心</v>
      </c>
      <c r="P20" s="68">
        <f>'非偏鄉國中(葷)'!AS110</f>
        <v>0</v>
      </c>
      <c r="Q20" s="68">
        <f>'非偏鄉國中(葷)'!AT110</f>
        <v>5.2</v>
      </c>
      <c r="R20" s="68">
        <f>'非偏鄉國中(葷)'!AU110</f>
        <v>2.1</v>
      </c>
      <c r="S20" s="68">
        <f>'非偏鄉國中(葷)'!AV110</f>
        <v>2.6</v>
      </c>
      <c r="T20" s="68">
        <f>'非偏鄉國中(葷)'!AW110</f>
        <v>2.2999999999999998</v>
      </c>
      <c r="U20" s="68">
        <f>'非偏鄉國中(葷)'!AX110</f>
        <v>0</v>
      </c>
      <c r="V20" s="68">
        <f>'非偏鄉國中(葷)'!AY110</f>
        <v>0</v>
      </c>
      <c r="W20" s="90">
        <f>'非偏鄉國中(葷)'!AZ110</f>
        <v>689.4</v>
      </c>
    </row>
    <row r="21" spans="1:23" ht="18.75" customHeight="1">
      <c r="A21" s="180">
        <f t="shared" si="3"/>
        <v>45469</v>
      </c>
      <c r="B21" s="68" t="str">
        <f>'非偏鄉國中(葷)'!AE117</f>
        <v>T3</v>
      </c>
      <c r="C21" s="68" t="str">
        <f>'非偏鄉國中(葷)'!AF117</f>
        <v>拌麵特餐</v>
      </c>
      <c r="D21" s="73" t="str">
        <f>'非偏鄉國中(葷)'!AG117</f>
        <v xml:space="preserve">麵條     </v>
      </c>
      <c r="E21" s="68" t="str">
        <f>'非偏鄉國中(葷)'!AH117</f>
        <v>冬瓜絞肉</v>
      </c>
      <c r="F21" s="73" t="str">
        <f>'非偏鄉國中(葷)'!AI117</f>
        <v xml:space="preserve">豬絞肉 冬瓜 甜麵醬   </v>
      </c>
      <c r="G21" s="68" t="str">
        <f>'非偏鄉國中(葷)'!AJ117</f>
        <v>拌麵配料</v>
      </c>
      <c r="H21" s="73" t="str">
        <f>'非偏鄉國中(葷)'!AK117</f>
        <v xml:space="preserve">甘藍 洋蔥 胡蘿蔔 木耳絲 大蒜 </v>
      </c>
      <c r="I21" s="68" t="str">
        <f>'非偏鄉國中(葷)'!AL117</f>
        <v>芝麻包</v>
      </c>
      <c r="J21" s="73" t="str">
        <f>'非偏鄉國中(葷)'!AM117</f>
        <v xml:space="preserve">芝麻包     </v>
      </c>
      <c r="K21" s="68" t="str">
        <f>'非偏鄉國中(葷)'!AN117</f>
        <v>時蔬</v>
      </c>
      <c r="L21" s="73" t="str">
        <f>'非偏鄉國中(葷)'!AO117</f>
        <v xml:space="preserve">時蔬 大蒜    </v>
      </c>
      <c r="M21" s="68" t="str">
        <f>'非偏鄉國中(葷)'!AP117</f>
        <v>芹香蘿蔔湯</v>
      </c>
      <c r="N21" s="73" t="str">
        <f>'非偏鄉國中(葷)'!AQ117</f>
        <v xml:space="preserve">芹菜 白蘿蔔 薑 紅蘿蔔 豬後腿肉 </v>
      </c>
      <c r="O21" s="68" t="str">
        <f>'非偏鄉國中(葷)'!AR117</f>
        <v>點心</v>
      </c>
      <c r="P21" s="68">
        <f>'非偏鄉國中(葷)'!AS117</f>
        <v>0</v>
      </c>
      <c r="Q21" s="68">
        <f>'非偏鄉國中(葷)'!AT117</f>
        <v>6</v>
      </c>
      <c r="R21" s="68">
        <f>'非偏鄉國中(葷)'!AU117</f>
        <v>2</v>
      </c>
      <c r="S21" s="68">
        <f>'非偏鄉國中(葷)'!AV117</f>
        <v>2.4</v>
      </c>
      <c r="T21" s="68">
        <f>'非偏鄉國中(葷)'!AW117</f>
        <v>2.2000000000000002</v>
      </c>
      <c r="U21" s="68">
        <f>'非偏鄉國中(葷)'!AX117</f>
        <v>0</v>
      </c>
      <c r="V21" s="68">
        <f>'非偏鄉國中(葷)'!AY117</f>
        <v>0</v>
      </c>
      <c r="W21" s="90">
        <f>'非偏鄉國中(葷)'!AZ117</f>
        <v>731.1</v>
      </c>
    </row>
    <row r="22" spans="1:23" ht="18.75" customHeight="1">
      <c r="A22" s="180">
        <f t="shared" si="3"/>
        <v>45470</v>
      </c>
      <c r="B22" s="68" t="str">
        <f>'非偏鄉國中(葷)'!AE124</f>
        <v>T4</v>
      </c>
      <c r="C22" s="68" t="str">
        <f>'非偏鄉國中(葷)'!AF124</f>
        <v>糙米飯</v>
      </c>
      <c r="D22" s="73" t="str">
        <f>'非偏鄉國中(葷)'!AG124</f>
        <v xml:space="preserve">米 糙米    </v>
      </c>
      <c r="E22" s="68" t="str">
        <f>'非偏鄉國中(葷)'!AH124</f>
        <v>瓜仔雞</v>
      </c>
      <c r="F22" s="73" t="str">
        <f>'非偏鄉國中(葷)'!AI124</f>
        <v xml:space="preserve">肉雞 花瓜 胡蘿蔔   </v>
      </c>
      <c r="G22" s="68" t="str">
        <f>'非偏鄉國中(葷)'!AJ124</f>
        <v>番茄凍腐</v>
      </c>
      <c r="H22" s="73" t="str">
        <f>'非偏鄉國中(葷)'!AK124</f>
        <v xml:space="preserve">凍豆腐 大番茄 青蔥 薑  </v>
      </c>
      <c r="I22" s="68" t="str">
        <f>'非偏鄉國中(葷)'!AL124</f>
        <v>什錦白菜</v>
      </c>
      <c r="J22" s="73" t="str">
        <f>'非偏鄉國中(葷)'!AM124</f>
        <v>脆筍 結球白菜 乾香菇 胡蘿蔔 大蒜 肉絲</v>
      </c>
      <c r="K22" s="68" t="str">
        <f>'非偏鄉國中(葷)'!AN124</f>
        <v>時蔬</v>
      </c>
      <c r="L22" s="73" t="str">
        <f>'非偏鄉國中(葷)'!AO124</f>
        <v xml:space="preserve">時蔬 大蒜    </v>
      </c>
      <c r="M22" s="68" t="str">
        <f>'非偏鄉國中(葷)'!AP124</f>
        <v>粉圓紅茶</v>
      </c>
      <c r="N22" s="73" t="str">
        <f>'非偏鄉國中(葷)'!AQ124</f>
        <v xml:space="preserve">粉圓 紅茶包 紅砂糖   </v>
      </c>
      <c r="O22" s="68" t="str">
        <f>'非偏鄉國中(葷)'!AR124</f>
        <v>點心</v>
      </c>
      <c r="P22" s="68">
        <f>'非偏鄉國中(葷)'!AS124</f>
        <v>0</v>
      </c>
      <c r="Q22" s="68">
        <f>'非偏鄉國中(葷)'!AT124</f>
        <v>6.3</v>
      </c>
      <c r="R22" s="68">
        <f>'非偏鄉國中(葷)'!AU124</f>
        <v>3.1</v>
      </c>
      <c r="S22" s="68">
        <f>'非偏鄉國中(葷)'!AV124</f>
        <v>2.2000000000000002</v>
      </c>
      <c r="T22" s="68">
        <f>'非偏鄉國中(葷)'!AW124</f>
        <v>2.7</v>
      </c>
      <c r="U22" s="68">
        <f>'非偏鄉國中(葷)'!AX124</f>
        <v>0</v>
      </c>
      <c r="V22" s="68">
        <f>'非偏鄉國中(葷)'!AY124</f>
        <v>0</v>
      </c>
      <c r="W22" s="90">
        <f>'非偏鄉國中(葷)'!AZ124</f>
        <v>850.4</v>
      </c>
    </row>
    <row r="23" spans="1:23" ht="17.25" thickBot="1">
      <c r="A23" s="180">
        <f t="shared" si="3"/>
        <v>45471</v>
      </c>
      <c r="B23" s="69" t="str">
        <f>'非偏鄉國中(葷)'!AE131</f>
        <v>T5</v>
      </c>
      <c r="C23" s="69" t="str">
        <f>'非偏鄉國中(葷)'!AF131</f>
        <v>紫米飯</v>
      </c>
      <c r="D23" s="74" t="str">
        <f>'非偏鄉國中(葷)'!AG131</f>
        <v xml:space="preserve">米 黑糯米    </v>
      </c>
      <c r="E23" s="69" t="str">
        <f>'非偏鄉國中(葷)'!AH131</f>
        <v>香滷肉排</v>
      </c>
      <c r="F23" s="74" t="str">
        <f>'非偏鄉國中(葷)'!AI131</f>
        <v xml:space="preserve">肉排     </v>
      </c>
      <c r="G23" s="69" t="str">
        <f>'非偏鄉國中(葷)'!AJ131</f>
        <v>韓式洋蔥甜條</v>
      </c>
      <c r="H23" s="74" t="str">
        <f>'非偏鄉國中(葷)'!AK131</f>
        <v>洋蔥 甜不辣 胡蘿蔔 大蒜 韓式泡菜 韓式辣醬</v>
      </c>
      <c r="I23" s="69" t="str">
        <f>'非偏鄉國中(葷)'!AL131</f>
        <v>塔香油腐</v>
      </c>
      <c r="J23" s="74" t="str">
        <f>'非偏鄉國中(葷)'!AM131</f>
        <v xml:space="preserve">四角油豆腐 豆薯 九層塔   </v>
      </c>
      <c r="K23" s="69" t="str">
        <f>'非偏鄉國中(葷)'!AN131</f>
        <v>時蔬</v>
      </c>
      <c r="L23" s="74" t="str">
        <f>'非偏鄉國中(葷)'!AO131</f>
        <v xml:space="preserve">時蔬 大蒜    </v>
      </c>
      <c r="M23" s="69" t="str">
        <f>'非偏鄉國中(葷)'!AP131</f>
        <v>味噌海芽湯</v>
      </c>
      <c r="N23" s="74" t="str">
        <f>'非偏鄉國中(葷)'!AQ131</f>
        <v xml:space="preserve">乾裙帶菜 味噌 時蔬 薑 柴魚片 </v>
      </c>
      <c r="O23" s="69" t="str">
        <f>'非偏鄉國中(葷)'!AR131</f>
        <v>點心</v>
      </c>
      <c r="P23" s="69" t="str">
        <f>'非偏鄉國中(葷)'!AS131</f>
        <v>有機豆奶</v>
      </c>
      <c r="Q23" s="69">
        <f>'非偏鄉國中(葷)'!AT131</f>
        <v>5.7</v>
      </c>
      <c r="R23" s="69">
        <f>'非偏鄉國中(葷)'!AU131</f>
        <v>2.6</v>
      </c>
      <c r="S23" s="69">
        <f>'非偏鄉國中(葷)'!AV131</f>
        <v>1.8</v>
      </c>
      <c r="T23" s="69">
        <f>'非偏鄉國中(葷)'!AW131</f>
        <v>2.2000000000000002</v>
      </c>
      <c r="U23" s="69">
        <f>'非偏鄉國中(葷)'!AX131</f>
        <v>0</v>
      </c>
      <c r="V23" s="69">
        <f>'非偏鄉國中(葷)'!AY131</f>
        <v>0</v>
      </c>
      <c r="W23" s="91">
        <f>'非偏鄉國中(葷)'!AZ131</f>
        <v>742</v>
      </c>
    </row>
    <row r="24" spans="1:23" ht="19.5">
      <c r="A24" s="66" t="s">
        <v>111</v>
      </c>
      <c r="B24" s="65"/>
    </row>
    <row r="25" spans="1:23" ht="16.5">
      <c r="B25" s="66"/>
    </row>
    <row r="26" spans="1:23" ht="16.5">
      <c r="A26" s="67" t="s">
        <v>89</v>
      </c>
    </row>
    <row r="27" spans="1:23" ht="16.5" customHeight="1">
      <c r="A27" s="80" t="s">
        <v>92</v>
      </c>
      <c r="B27" s="63" t="s">
        <v>105</v>
      </c>
    </row>
    <row r="28" spans="1:23" ht="16.5" customHeight="1">
      <c r="A28" s="80" t="s">
        <v>93</v>
      </c>
      <c r="B28" s="63" t="s">
        <v>90</v>
      </c>
    </row>
    <row r="29" spans="1:23" ht="16.5" customHeight="1">
      <c r="A29" s="81" t="s">
        <v>94</v>
      </c>
      <c r="B29" s="63" t="s">
        <v>91</v>
      </c>
    </row>
    <row r="30" spans="1:23" ht="16.5" customHeight="1">
      <c r="A30" s="64" t="s">
        <v>95</v>
      </c>
      <c r="B30" s="63" t="s">
        <v>150</v>
      </c>
    </row>
    <row r="31" spans="1:23" ht="16.5" customHeight="1">
      <c r="A31" s="64" t="s">
        <v>104</v>
      </c>
      <c r="B31" s="63" t="s">
        <v>110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91"/>
  <sheetViews>
    <sheetView topLeftCell="E1" zoomScaleNormal="100" zoomScaleSheetLayoutView="85" workbookViewId="0">
      <pane ySplit="4" topLeftCell="A29" activePane="bottomLeft" state="frozen"/>
      <selection pane="bottomLeft" activeCell="S51" sqref="S51:T51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46" customWidth="1"/>
    <col min="31" max="31" width="5.25" style="145" customWidth="1"/>
    <col min="32" max="32" width="5.25" style="49" customWidth="1"/>
    <col min="33" max="33" width="6.75" customWidth="1"/>
    <col min="34" max="45" width="5.25" style="49" customWidth="1"/>
    <col min="46" max="52" width="5.375" style="49" customWidth="1"/>
    <col min="53" max="53" width="11.25" style="49" customWidth="1"/>
    <col min="54" max="16384" width="11.25" style="49"/>
  </cols>
  <sheetData>
    <row r="1" spans="1:52" s="63" customFormat="1" ht="17.25" thickBot="1">
      <c r="A1" s="389" t="s">
        <v>108</v>
      </c>
      <c r="B1" s="390"/>
      <c r="C1" s="390"/>
      <c r="D1" s="390"/>
      <c r="E1" s="390"/>
      <c r="F1" s="390"/>
      <c r="G1" s="390"/>
      <c r="H1" s="390"/>
      <c r="I1" s="390"/>
      <c r="J1" s="391" t="s">
        <v>106</v>
      </c>
      <c r="K1" s="391"/>
      <c r="L1" s="391"/>
      <c r="M1" s="391" t="s">
        <v>124</v>
      </c>
      <c r="N1" s="391"/>
      <c r="O1" s="391"/>
      <c r="P1" s="392" t="s">
        <v>103</v>
      </c>
      <c r="Q1" s="392"/>
      <c r="R1" s="392"/>
      <c r="S1" s="82"/>
      <c r="T1" s="83"/>
      <c r="U1" s="82"/>
      <c r="V1" s="393" t="s">
        <v>107</v>
      </c>
      <c r="W1" s="393"/>
      <c r="X1" s="393"/>
      <c r="Y1" s="393" t="s">
        <v>109</v>
      </c>
      <c r="Z1" s="393"/>
      <c r="AA1" s="393"/>
      <c r="AB1" s="394" t="s">
        <v>0</v>
      </c>
      <c r="AC1" s="394"/>
      <c r="AD1" s="135"/>
      <c r="AE1" s="126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7.25" thickBot="1">
      <c r="A2" s="383" t="s">
        <v>118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5"/>
      <c r="AD2" s="139"/>
      <c r="AE2" s="14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86" t="s">
        <v>119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5"/>
      <c r="AD3" s="139"/>
      <c r="AE3" s="11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69" t="s">
        <v>100</v>
      </c>
      <c r="B4" s="101"/>
      <c r="C4" s="102" t="s">
        <v>2</v>
      </c>
      <c r="D4" s="102" t="s">
        <v>3</v>
      </c>
      <c r="E4" s="102" t="s">
        <v>4</v>
      </c>
      <c r="F4" s="102" t="s">
        <v>5</v>
      </c>
      <c r="G4" s="102" t="s">
        <v>6</v>
      </c>
      <c r="H4" s="102" t="s">
        <v>7</v>
      </c>
      <c r="I4" s="102" t="s">
        <v>8</v>
      </c>
      <c r="J4" s="101" t="s">
        <v>9</v>
      </c>
      <c r="K4" s="101" t="s">
        <v>10</v>
      </c>
      <c r="L4" s="53" t="s">
        <v>68</v>
      </c>
      <c r="M4" s="101" t="s">
        <v>11</v>
      </c>
      <c r="N4" s="101" t="s">
        <v>10</v>
      </c>
      <c r="O4" s="53" t="s">
        <v>68</v>
      </c>
      <c r="P4" s="101" t="s">
        <v>12</v>
      </c>
      <c r="Q4" s="101" t="s">
        <v>10</v>
      </c>
      <c r="R4" s="53" t="s">
        <v>68</v>
      </c>
      <c r="S4" s="101" t="s">
        <v>13</v>
      </c>
      <c r="T4" s="101" t="s">
        <v>10</v>
      </c>
      <c r="U4" s="53" t="s">
        <v>68</v>
      </c>
      <c r="V4" s="101" t="s">
        <v>14</v>
      </c>
      <c r="W4" s="101" t="s">
        <v>10</v>
      </c>
      <c r="X4" s="53" t="s">
        <v>68</v>
      </c>
      <c r="Y4" s="101" t="s">
        <v>15</v>
      </c>
      <c r="Z4" s="101" t="s">
        <v>10</v>
      </c>
      <c r="AA4" s="53" t="s">
        <v>68</v>
      </c>
      <c r="AB4" s="106" t="s">
        <v>101</v>
      </c>
      <c r="AC4" s="86" t="s">
        <v>102</v>
      </c>
      <c r="AD4" s="126"/>
      <c r="AE4" s="141"/>
      <c r="AF4" s="115"/>
      <c r="AG4" s="5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6" t="s">
        <v>81</v>
      </c>
      <c r="AU4" s="116" t="s">
        <v>82</v>
      </c>
      <c r="AV4" s="116" t="s">
        <v>83</v>
      </c>
      <c r="AW4" s="116" t="s">
        <v>84</v>
      </c>
      <c r="AX4" s="116" t="s">
        <v>85</v>
      </c>
      <c r="AY4" s="116" t="s">
        <v>86</v>
      </c>
      <c r="AZ4" s="116" t="s">
        <v>87</v>
      </c>
    </row>
    <row r="5" spans="1:52" s="84" customFormat="1" ht="15" customHeight="1" thickBot="1">
      <c r="A5" s="303" t="s">
        <v>48</v>
      </c>
      <c r="B5" s="95" t="s">
        <v>112</v>
      </c>
      <c r="C5" s="95">
        <v>5.7</v>
      </c>
      <c r="D5" s="95">
        <v>2</v>
      </c>
      <c r="E5" s="95">
        <v>1.8</v>
      </c>
      <c r="F5" s="95">
        <v>0</v>
      </c>
      <c r="G5" s="95">
        <v>0</v>
      </c>
      <c r="H5" s="95">
        <v>2.2000000000000002</v>
      </c>
      <c r="I5" s="95">
        <v>697.6</v>
      </c>
      <c r="J5" s="367" t="s">
        <v>408</v>
      </c>
      <c r="K5" s="335"/>
      <c r="L5" s="117"/>
      <c r="M5" s="366" t="s">
        <v>420</v>
      </c>
      <c r="N5" s="335"/>
      <c r="O5" s="117"/>
      <c r="P5" s="364" t="s">
        <v>245</v>
      </c>
      <c r="Q5" s="337"/>
      <c r="R5" s="117"/>
      <c r="S5" s="367" t="s">
        <v>233</v>
      </c>
      <c r="T5" s="335"/>
      <c r="U5" s="117"/>
      <c r="V5" s="387" t="s">
        <v>16</v>
      </c>
      <c r="W5" s="388"/>
      <c r="X5" s="117"/>
      <c r="Y5" s="367" t="s">
        <v>479</v>
      </c>
      <c r="Z5" s="335"/>
      <c r="AA5" s="117"/>
      <c r="AB5" s="110" t="s">
        <v>117</v>
      </c>
      <c r="AC5" s="334"/>
      <c r="AD5" s="396"/>
      <c r="AE5" s="138" t="str">
        <f>A5</f>
        <v>Q1</v>
      </c>
      <c r="AF5" s="119" t="str">
        <f>J5</f>
        <v>白米飯</v>
      </c>
      <c r="AG5" s="119" t="str">
        <f>J6&amp;" "&amp;J7&amp;" "&amp;J8&amp;" "&amp;J9&amp;" "&amp;J10&amp;" "&amp;J11</f>
        <v xml:space="preserve">米     </v>
      </c>
      <c r="AH5" s="119" t="str">
        <f>M5</f>
        <v>甘藍若片</v>
      </c>
      <c r="AI5" s="119" t="str">
        <f>M6&amp;" "&amp;M7&amp;" "&amp;M8&amp;" "&amp;M9&amp;" "&amp;M10&amp;" "&amp;M11</f>
        <v xml:space="preserve">素肉 甘藍 薑   </v>
      </c>
      <c r="AJ5" s="119" t="str">
        <f>P5</f>
        <v>芹香干片</v>
      </c>
      <c r="AK5" s="119" t="str">
        <f>P6&amp;" "&amp;P7&amp;" "&amp;P8&amp;" "&amp;P9&amp;" "&amp;P10&amp;" "&amp;P11</f>
        <v xml:space="preserve">豆干 芹菜 胡蘿蔔 薑  </v>
      </c>
      <c r="AL5" s="119" t="str">
        <f>S5</f>
        <v>蔬香冬粉</v>
      </c>
      <c r="AM5" s="119" t="str">
        <f>S6&amp;" "&amp;S7&amp;" "&amp;S8&amp;" "&amp;S9&amp;" "&amp;S10&amp;" "&amp;S11</f>
        <v xml:space="preserve">雞蛋 冬粉 時蔬 乾木耳 薑 </v>
      </c>
      <c r="AN5" s="119" t="str">
        <f>V5</f>
        <v>時蔬</v>
      </c>
      <c r="AO5" s="119" t="str">
        <f>V6&amp;" "&amp;V7&amp;" "&amp;V8&amp;" "&amp;V9&amp;" "&amp;V10&amp;" "&amp;V11</f>
        <v xml:space="preserve">蔬菜 薑    </v>
      </c>
      <c r="AP5" s="119" t="str">
        <f>Y5</f>
        <v>鮮菇紫菜湯</v>
      </c>
      <c r="AQ5" s="119" t="str">
        <f>Y6&amp;" "&amp;Y7&amp;" "&amp;Y8&amp;" "&amp;Y9&amp;" "&amp;Y10&amp;" "&amp;Y11</f>
        <v xml:space="preserve">紫菜 金針菇 薑   </v>
      </c>
      <c r="AR5" s="119" t="str">
        <f>AB5</f>
        <v>點心</v>
      </c>
      <c r="AS5" s="119">
        <f>AC5</f>
        <v>0</v>
      </c>
      <c r="AT5" s="120">
        <f>C5</f>
        <v>5.7</v>
      </c>
      <c r="AU5" s="120">
        <f>H5</f>
        <v>2.2000000000000002</v>
      </c>
      <c r="AV5" s="120">
        <f>E5</f>
        <v>1.8</v>
      </c>
      <c r="AW5" s="120">
        <f>D5</f>
        <v>2</v>
      </c>
      <c r="AX5" s="120">
        <f>F5</f>
        <v>0</v>
      </c>
      <c r="AY5" s="120">
        <f>G5</f>
        <v>0</v>
      </c>
      <c r="AZ5" s="120">
        <f>I5</f>
        <v>697.6</v>
      </c>
    </row>
    <row r="6" spans="1:52" s="84" customFormat="1" ht="15" customHeight="1" thickBot="1">
      <c r="A6" s="304"/>
      <c r="B6" s="97"/>
      <c r="C6" s="97"/>
      <c r="D6" s="97"/>
      <c r="E6" s="97"/>
      <c r="F6" s="97"/>
      <c r="G6" s="97"/>
      <c r="H6" s="97"/>
      <c r="I6" s="95"/>
      <c r="J6" s="307" t="s">
        <v>409</v>
      </c>
      <c r="K6" s="50">
        <v>10</v>
      </c>
      <c r="L6" s="54" t="str">
        <f>IF(K6,"公斤","")</f>
        <v>公斤</v>
      </c>
      <c r="M6" s="171" t="s">
        <v>226</v>
      </c>
      <c r="N6" s="171">
        <v>1.2</v>
      </c>
      <c r="O6" s="54" t="str">
        <f>IF(N6,"公斤","")</f>
        <v>公斤</v>
      </c>
      <c r="P6" s="171" t="s">
        <v>246</v>
      </c>
      <c r="Q6" s="171">
        <v>4</v>
      </c>
      <c r="R6" s="54" t="str">
        <f>IF(Q6,"公斤","")</f>
        <v>公斤</v>
      </c>
      <c r="S6" s="50" t="s">
        <v>180</v>
      </c>
      <c r="T6" s="50">
        <v>1.1000000000000001</v>
      </c>
      <c r="U6" s="54" t="str">
        <f>IF(T6,"公斤","")</f>
        <v>公斤</v>
      </c>
      <c r="V6" s="132" t="s">
        <v>14</v>
      </c>
      <c r="W6" s="132">
        <v>7</v>
      </c>
      <c r="X6" s="54" t="str">
        <f>IF(W6,"公斤","")</f>
        <v>公斤</v>
      </c>
      <c r="Y6" s="50" t="s">
        <v>195</v>
      </c>
      <c r="Z6" s="50">
        <v>0.1</v>
      </c>
      <c r="AA6" s="54" t="str">
        <f>IF(Z6,"公斤","")</f>
        <v>公斤</v>
      </c>
      <c r="AB6" s="71" t="s">
        <v>117</v>
      </c>
      <c r="AC6" s="197"/>
      <c r="AD6" s="284"/>
      <c r="AE6" s="142"/>
      <c r="AF6" s="122"/>
      <c r="AG6" s="119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75"/>
      <c r="AU6" s="75"/>
      <c r="AV6" s="75"/>
      <c r="AW6" s="75"/>
      <c r="AX6" s="75"/>
      <c r="AY6" s="75"/>
      <c r="AZ6" s="75"/>
    </row>
    <row r="7" spans="1:52" s="84" customFormat="1" ht="15" customHeight="1">
      <c r="A7" s="304"/>
      <c r="B7" s="97" t="s">
        <v>113</v>
      </c>
      <c r="C7" s="97">
        <v>5</v>
      </c>
      <c r="D7" s="97">
        <v>1.8</v>
      </c>
      <c r="E7" s="97">
        <v>1.5</v>
      </c>
      <c r="F7" s="97">
        <v>0</v>
      </c>
      <c r="G7" s="97">
        <v>0</v>
      </c>
      <c r="H7" s="97">
        <v>2</v>
      </c>
      <c r="I7" s="95">
        <v>617</v>
      </c>
      <c r="J7" s="307"/>
      <c r="K7" s="50"/>
      <c r="L7" s="54" t="str">
        <f>IF(K7,"公斤","")</f>
        <v/>
      </c>
      <c r="M7" s="171" t="s">
        <v>162</v>
      </c>
      <c r="N7" s="171">
        <v>3.5</v>
      </c>
      <c r="O7" s="54" t="str">
        <f t="shared" ref="O7:O11" si="0">IF(N7,"公斤","")</f>
        <v>公斤</v>
      </c>
      <c r="P7" s="171" t="s">
        <v>227</v>
      </c>
      <c r="Q7" s="171">
        <v>1.5</v>
      </c>
      <c r="R7" s="54" t="str">
        <f t="shared" ref="R7:R11" si="1">IF(Q7,"公斤","")</f>
        <v>公斤</v>
      </c>
      <c r="S7" s="50" t="s">
        <v>234</v>
      </c>
      <c r="T7" s="50">
        <v>1</v>
      </c>
      <c r="U7" s="54" t="str">
        <f t="shared" ref="U7:U11" si="2">IF(T7,"公斤","")</f>
        <v>公斤</v>
      </c>
      <c r="V7" s="132" t="s">
        <v>17</v>
      </c>
      <c r="W7" s="132">
        <v>0.05</v>
      </c>
      <c r="X7" s="54" t="str">
        <f t="shared" ref="X7:X11" si="3">IF(W7,"公斤","")</f>
        <v>公斤</v>
      </c>
      <c r="Y7" s="50" t="s">
        <v>196</v>
      </c>
      <c r="Z7" s="50">
        <v>1.5</v>
      </c>
      <c r="AA7" s="54" t="str">
        <f t="shared" ref="AA7:AA11" si="4">IF(Z7,"公斤","")</f>
        <v>公斤</v>
      </c>
      <c r="AB7" s="71"/>
      <c r="AC7" s="197"/>
      <c r="AD7" s="284"/>
      <c r="AE7" s="142"/>
      <c r="AF7" s="122"/>
      <c r="AG7" s="119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75"/>
      <c r="AU7" s="75"/>
      <c r="AV7" s="75"/>
      <c r="AW7" s="75"/>
      <c r="AX7" s="75"/>
      <c r="AY7" s="75"/>
      <c r="AZ7" s="75"/>
    </row>
    <row r="8" spans="1:52" s="84" customFormat="1" ht="15" customHeight="1">
      <c r="A8" s="304"/>
      <c r="B8" s="97"/>
      <c r="C8" s="97"/>
      <c r="D8" s="97"/>
      <c r="E8" s="97"/>
      <c r="F8" s="97"/>
      <c r="G8" s="97"/>
      <c r="H8" s="97"/>
      <c r="I8" s="97"/>
      <c r="J8" s="307"/>
      <c r="K8" s="50"/>
      <c r="L8" s="54" t="str">
        <f t="shared" ref="L8:L11" si="5">IF(K8,"公斤","")</f>
        <v/>
      </c>
      <c r="M8" s="50" t="s">
        <v>17</v>
      </c>
      <c r="N8" s="171">
        <v>0.05</v>
      </c>
      <c r="O8" s="54" t="str">
        <f t="shared" si="0"/>
        <v>公斤</v>
      </c>
      <c r="P8" s="171" t="s">
        <v>154</v>
      </c>
      <c r="Q8" s="171">
        <v>1</v>
      </c>
      <c r="R8" s="54" t="str">
        <f t="shared" si="1"/>
        <v>公斤</v>
      </c>
      <c r="S8" s="50" t="s">
        <v>16</v>
      </c>
      <c r="T8" s="50">
        <v>3</v>
      </c>
      <c r="U8" s="54" t="str">
        <f t="shared" si="2"/>
        <v>公斤</v>
      </c>
      <c r="V8" s="132"/>
      <c r="W8" s="132"/>
      <c r="X8" s="54" t="str">
        <f t="shared" si="3"/>
        <v/>
      </c>
      <c r="Y8" s="50" t="s">
        <v>17</v>
      </c>
      <c r="Z8" s="50">
        <v>0.05</v>
      </c>
      <c r="AA8" s="54" t="str">
        <f t="shared" si="4"/>
        <v>公斤</v>
      </c>
      <c r="AB8" s="71"/>
      <c r="AC8" s="197"/>
      <c r="AD8" s="284"/>
      <c r="AE8" s="142"/>
      <c r="AF8" s="122"/>
      <c r="AG8" s="119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75"/>
      <c r="AU8" s="75"/>
      <c r="AV8" s="75"/>
      <c r="AW8" s="75"/>
      <c r="AX8" s="75"/>
      <c r="AY8" s="75"/>
      <c r="AZ8" s="75"/>
    </row>
    <row r="9" spans="1:52" s="84" customFormat="1" ht="15" customHeight="1">
      <c r="A9" s="304"/>
      <c r="B9" s="97"/>
      <c r="C9" s="97"/>
      <c r="D9" s="97"/>
      <c r="E9" s="97"/>
      <c r="F9" s="97"/>
      <c r="G9" s="97"/>
      <c r="H9" s="97"/>
      <c r="I9" s="97"/>
      <c r="J9" s="307"/>
      <c r="K9" s="50"/>
      <c r="L9" s="54" t="str">
        <f t="shared" si="5"/>
        <v/>
      </c>
      <c r="M9" s="171"/>
      <c r="N9" s="171"/>
      <c r="O9" s="54" t="str">
        <f t="shared" si="0"/>
        <v/>
      </c>
      <c r="P9" s="50" t="s">
        <v>17</v>
      </c>
      <c r="Q9" s="171">
        <v>0.05</v>
      </c>
      <c r="R9" s="54" t="str">
        <f t="shared" si="1"/>
        <v>公斤</v>
      </c>
      <c r="S9" s="50" t="s">
        <v>189</v>
      </c>
      <c r="T9" s="50">
        <v>0.01</v>
      </c>
      <c r="U9" s="54" t="str">
        <f t="shared" si="2"/>
        <v>公斤</v>
      </c>
      <c r="V9" s="132"/>
      <c r="W9" s="132"/>
      <c r="X9" s="54" t="str">
        <f t="shared" si="3"/>
        <v/>
      </c>
      <c r="Y9" s="50"/>
      <c r="Z9" s="50"/>
      <c r="AA9" s="54" t="str">
        <f t="shared" si="4"/>
        <v/>
      </c>
      <c r="AB9" s="71"/>
      <c r="AC9" s="197"/>
      <c r="AD9" s="284"/>
      <c r="AE9" s="142"/>
      <c r="AF9" s="122"/>
      <c r="AG9" s="119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75"/>
      <c r="AU9" s="75"/>
      <c r="AV9" s="75"/>
      <c r="AW9" s="75"/>
      <c r="AX9" s="75"/>
      <c r="AY9" s="75"/>
      <c r="AZ9" s="75"/>
    </row>
    <row r="10" spans="1:52" s="84" customFormat="1" ht="15" customHeight="1">
      <c r="A10" s="304"/>
      <c r="B10" s="97"/>
      <c r="C10" s="97"/>
      <c r="D10" s="97"/>
      <c r="E10" s="97"/>
      <c r="F10" s="97"/>
      <c r="G10" s="97"/>
      <c r="H10" s="97"/>
      <c r="I10" s="97"/>
      <c r="J10" s="307"/>
      <c r="K10" s="50"/>
      <c r="L10" s="54" t="str">
        <f t="shared" si="5"/>
        <v/>
      </c>
      <c r="M10" s="171"/>
      <c r="N10" s="171"/>
      <c r="O10" s="54" t="str">
        <f t="shared" si="0"/>
        <v/>
      </c>
      <c r="P10" s="171"/>
      <c r="Q10" s="171"/>
      <c r="R10" s="54" t="str">
        <f t="shared" si="1"/>
        <v/>
      </c>
      <c r="S10" s="50" t="s">
        <v>17</v>
      </c>
      <c r="T10" s="50">
        <v>0.05</v>
      </c>
      <c r="U10" s="54" t="str">
        <f t="shared" si="2"/>
        <v>公斤</v>
      </c>
      <c r="V10" s="132"/>
      <c r="W10" s="132"/>
      <c r="X10" s="54" t="str">
        <f t="shared" si="3"/>
        <v/>
      </c>
      <c r="Y10" s="50"/>
      <c r="Z10" s="50"/>
      <c r="AA10" s="54" t="str">
        <f t="shared" si="4"/>
        <v/>
      </c>
      <c r="AB10" s="71"/>
      <c r="AC10" s="197"/>
      <c r="AD10" s="284"/>
      <c r="AE10" s="142"/>
      <c r="AF10" s="122"/>
      <c r="AG10" s="119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75"/>
      <c r="AU10" s="75"/>
      <c r="AV10" s="75"/>
      <c r="AW10" s="75"/>
      <c r="AX10" s="75"/>
      <c r="AY10" s="75"/>
      <c r="AZ10" s="75"/>
    </row>
    <row r="11" spans="1:52" s="84" customFormat="1" ht="15" customHeight="1" thickBot="1">
      <c r="A11" s="305"/>
      <c r="B11" s="98"/>
      <c r="C11" s="98"/>
      <c r="D11" s="98"/>
      <c r="E11" s="98"/>
      <c r="F11" s="98"/>
      <c r="G11" s="98"/>
      <c r="H11" s="98"/>
      <c r="I11" s="98"/>
      <c r="J11" s="308"/>
      <c r="K11" s="134"/>
      <c r="L11" s="54" t="str">
        <f t="shared" si="5"/>
        <v/>
      </c>
      <c r="M11" s="193"/>
      <c r="N11" s="193"/>
      <c r="O11" s="54" t="str">
        <f t="shared" si="0"/>
        <v/>
      </c>
      <c r="P11" s="193"/>
      <c r="Q11" s="193"/>
      <c r="R11" s="54" t="str">
        <f t="shared" si="1"/>
        <v/>
      </c>
      <c r="S11" s="134"/>
      <c r="T11" s="134"/>
      <c r="U11" s="54" t="str">
        <f t="shared" si="2"/>
        <v/>
      </c>
      <c r="V11" s="133"/>
      <c r="W11" s="133"/>
      <c r="X11" s="54" t="str">
        <f t="shared" si="3"/>
        <v/>
      </c>
      <c r="Y11" s="134"/>
      <c r="Z11" s="134"/>
      <c r="AA11" s="54" t="str">
        <f t="shared" si="4"/>
        <v/>
      </c>
      <c r="AB11" s="94"/>
      <c r="AC11" s="219"/>
      <c r="AD11" s="285"/>
      <c r="AE11" s="143"/>
      <c r="AF11" s="122"/>
      <c r="AG11" s="119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75"/>
      <c r="AU11" s="75"/>
      <c r="AV11" s="75"/>
      <c r="AW11" s="75"/>
      <c r="AX11" s="75"/>
      <c r="AY11" s="75"/>
      <c r="AZ11" s="75"/>
    </row>
    <row r="12" spans="1:52" s="84" customFormat="1" ht="15" customHeight="1" thickBot="1">
      <c r="A12" s="303" t="s">
        <v>49</v>
      </c>
      <c r="B12" s="97" t="s">
        <v>112</v>
      </c>
      <c r="C12" s="97">
        <v>5</v>
      </c>
      <c r="D12" s="97">
        <v>2.4</v>
      </c>
      <c r="E12" s="97">
        <v>1.6</v>
      </c>
      <c r="F12" s="97">
        <v>0</v>
      </c>
      <c r="G12" s="97">
        <v>0</v>
      </c>
      <c r="H12" s="97">
        <v>3.1</v>
      </c>
      <c r="I12" s="97">
        <v>730.6</v>
      </c>
      <c r="J12" s="367" t="s">
        <v>410</v>
      </c>
      <c r="K12" s="335"/>
      <c r="L12" s="117"/>
      <c r="M12" s="367" t="s">
        <v>421</v>
      </c>
      <c r="N12" s="335"/>
      <c r="O12" s="117"/>
      <c r="P12" s="367" t="s">
        <v>443</v>
      </c>
      <c r="Q12" s="335"/>
      <c r="R12" s="117"/>
      <c r="S12" s="376" t="s">
        <v>463</v>
      </c>
      <c r="T12" s="335"/>
      <c r="U12" s="117"/>
      <c r="V12" s="397" t="s">
        <v>16</v>
      </c>
      <c r="W12" s="398"/>
      <c r="X12" s="117"/>
      <c r="Y12" s="395" t="s">
        <v>480</v>
      </c>
      <c r="Z12" s="335"/>
      <c r="AA12" s="117"/>
      <c r="AB12" s="113" t="s">
        <v>117</v>
      </c>
      <c r="AC12" s="286"/>
      <c r="AD12" s="331"/>
      <c r="AE12" s="138" t="str">
        <f t="shared" ref="AE12" si="6">A12</f>
        <v>Q2</v>
      </c>
      <c r="AF12" s="119" t="str">
        <f t="shared" ref="AF12" si="7">J12</f>
        <v>糙米飯</v>
      </c>
      <c r="AG12" s="119" t="str">
        <f t="shared" ref="AG12" si="8">J13&amp;" "&amp;J14&amp;" "&amp;J15&amp;" "&amp;J16&amp;" "&amp;J17&amp;" "&amp;J18</f>
        <v xml:space="preserve">米 糙米    </v>
      </c>
      <c r="AH12" s="119" t="str">
        <f t="shared" ref="AH12" si="9">M12</f>
        <v>紅燒素排</v>
      </c>
      <c r="AI12" s="119" t="str">
        <f t="shared" ref="AI12" si="10">M13&amp;" "&amp;M14&amp;" "&amp;M15&amp;" "&amp;M16&amp;" "&amp;M17&amp;" "&amp;M18</f>
        <v xml:space="preserve">素排     </v>
      </c>
      <c r="AJ12" s="119" t="str">
        <f t="shared" ref="AJ12" si="11">P12</f>
        <v>白仁凍腐</v>
      </c>
      <c r="AK12" s="119" t="str">
        <f t="shared" ref="AK12" si="12">P13&amp;" "&amp;P14&amp;" "&amp;P15&amp;" "&amp;P16&amp;" "&amp;P17&amp;" "&amp;P18</f>
        <v xml:space="preserve">凍豆腐 白蘿蔔 胡蘿蔔 薑  </v>
      </c>
      <c r="AL12" s="119" t="str">
        <f t="shared" ref="AL12" si="13">S12</f>
        <v>素若時蔬</v>
      </c>
      <c r="AM12" s="119" t="str">
        <f t="shared" ref="AM12" si="14">S13&amp;" "&amp;S14&amp;" "&amp;S15&amp;" "&amp;S16&amp;" "&amp;S17&amp;" "&amp;S18</f>
        <v xml:space="preserve">時蔬 素絞肉 胡蘿蔔 薑  </v>
      </c>
      <c r="AN12" s="119" t="str">
        <f t="shared" ref="AN12" si="15">V12</f>
        <v>時蔬</v>
      </c>
      <c r="AO12" s="119" t="str">
        <f t="shared" ref="AO12" si="16">V13&amp;" "&amp;V14&amp;" "&amp;V15&amp;" "&amp;V16&amp;" "&amp;V17&amp;" "&amp;V18</f>
        <v xml:space="preserve">蔬菜 薑    </v>
      </c>
      <c r="AP12" s="119" t="str">
        <f t="shared" ref="AP12" si="17">Y12</f>
        <v>野菜蛋花湯</v>
      </c>
      <c r="AQ12" s="119" t="str">
        <f t="shared" ref="AQ12" si="18">Y13&amp;" "&amp;Y14&amp;" "&amp;Y15&amp;" "&amp;Y16&amp;" "&amp;Y17&amp;" "&amp;Y18</f>
        <v xml:space="preserve">時蔬 雞蛋 薑   </v>
      </c>
      <c r="AR12" s="119" t="str">
        <f>AB12</f>
        <v>點心</v>
      </c>
      <c r="AS12" s="119">
        <f>AC12</f>
        <v>0</v>
      </c>
      <c r="AT12" s="120">
        <f t="shared" ref="AT12" si="19">C12</f>
        <v>5</v>
      </c>
      <c r="AU12" s="120">
        <f t="shared" ref="AU12" si="20">H12</f>
        <v>3.1</v>
      </c>
      <c r="AV12" s="120">
        <f t="shared" ref="AV12" si="21">E12</f>
        <v>1.6</v>
      </c>
      <c r="AW12" s="120">
        <f t="shared" ref="AW12" si="22">D12</f>
        <v>2.4</v>
      </c>
      <c r="AX12" s="120">
        <f t="shared" ref="AX12" si="23">F12</f>
        <v>0</v>
      </c>
      <c r="AY12" s="120">
        <f t="shared" ref="AY12" si="24">G12</f>
        <v>0</v>
      </c>
      <c r="AZ12" s="120">
        <f t="shared" ref="AZ12" si="25">I12</f>
        <v>730.6</v>
      </c>
    </row>
    <row r="13" spans="1:52" s="84" customFormat="1" ht="15" customHeight="1" thickBot="1">
      <c r="A13" s="304"/>
      <c r="B13" s="97"/>
      <c r="C13" s="97"/>
      <c r="D13" s="97"/>
      <c r="E13" s="97"/>
      <c r="F13" s="97"/>
      <c r="G13" s="97"/>
      <c r="H13" s="97"/>
      <c r="I13" s="95"/>
      <c r="J13" s="307" t="s">
        <v>409</v>
      </c>
      <c r="K13" s="50">
        <v>7</v>
      </c>
      <c r="L13" s="54" t="str">
        <f t="shared" ref="L13:L74" si="26">IF(K13,"公斤","")</f>
        <v>公斤</v>
      </c>
      <c r="M13" s="214" t="s">
        <v>422</v>
      </c>
      <c r="N13" s="214">
        <v>6</v>
      </c>
      <c r="O13" s="54" t="str">
        <f t="shared" ref="O13:O74" si="27">IF(N13,"公斤","")</f>
        <v>公斤</v>
      </c>
      <c r="P13" s="214" t="s">
        <v>327</v>
      </c>
      <c r="Q13" s="214">
        <v>4</v>
      </c>
      <c r="R13" s="54" t="str">
        <f t="shared" ref="R13:R74" si="28">IF(Q13,"公斤","")</f>
        <v>公斤</v>
      </c>
      <c r="S13" s="174" t="s">
        <v>1</v>
      </c>
      <c r="T13" s="260">
        <v>5</v>
      </c>
      <c r="U13" s="54" t="str">
        <f t="shared" ref="U13:U74" si="29">IF(T13,"公斤","")</f>
        <v>公斤</v>
      </c>
      <c r="V13" s="132" t="s">
        <v>14</v>
      </c>
      <c r="W13" s="132">
        <v>7</v>
      </c>
      <c r="X13" s="54" t="str">
        <f t="shared" ref="X13:X74" si="30">IF(W13,"公斤","")</f>
        <v>公斤</v>
      </c>
      <c r="Y13" s="203" t="s">
        <v>1</v>
      </c>
      <c r="Z13" s="203">
        <v>0.1</v>
      </c>
      <c r="AA13" s="54" t="str">
        <f t="shared" ref="AA13:AA74" si="31">IF(Z13,"公斤","")</f>
        <v>公斤</v>
      </c>
      <c r="AB13" s="71" t="s">
        <v>117</v>
      </c>
      <c r="AC13" s="284"/>
      <c r="AD13" s="142"/>
      <c r="AE13" s="142"/>
      <c r="AF13" s="122"/>
      <c r="AG13" s="119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75"/>
      <c r="AU13" s="75"/>
      <c r="AV13" s="75"/>
      <c r="AW13" s="75"/>
      <c r="AX13" s="75"/>
      <c r="AY13" s="75"/>
      <c r="AZ13" s="75"/>
    </row>
    <row r="14" spans="1:52" s="84" customFormat="1" ht="15" customHeight="1">
      <c r="A14" s="304"/>
      <c r="B14" s="97" t="s">
        <v>113</v>
      </c>
      <c r="C14" s="97">
        <v>5</v>
      </c>
      <c r="D14" s="97">
        <v>1.8</v>
      </c>
      <c r="E14" s="97">
        <v>1.1000000000000001</v>
      </c>
      <c r="F14" s="97">
        <v>0</v>
      </c>
      <c r="G14" s="97">
        <v>0</v>
      </c>
      <c r="H14" s="97">
        <v>2.6</v>
      </c>
      <c r="I14" s="95">
        <v>655.4</v>
      </c>
      <c r="J14" s="307" t="s">
        <v>411</v>
      </c>
      <c r="K14" s="50">
        <v>3</v>
      </c>
      <c r="L14" s="54" t="str">
        <f t="shared" si="26"/>
        <v>公斤</v>
      </c>
      <c r="M14" s="214"/>
      <c r="N14" s="214"/>
      <c r="O14" s="54" t="str">
        <f t="shared" si="27"/>
        <v/>
      </c>
      <c r="P14" s="214" t="s">
        <v>311</v>
      </c>
      <c r="Q14" s="214">
        <v>3</v>
      </c>
      <c r="R14" s="54" t="str">
        <f t="shared" si="28"/>
        <v>公斤</v>
      </c>
      <c r="S14" s="174" t="s">
        <v>464</v>
      </c>
      <c r="T14" s="325">
        <v>0.6</v>
      </c>
      <c r="U14" s="54" t="str">
        <f t="shared" si="29"/>
        <v>公斤</v>
      </c>
      <c r="V14" s="132" t="s">
        <v>17</v>
      </c>
      <c r="W14" s="132">
        <v>0.05</v>
      </c>
      <c r="X14" s="54" t="str">
        <f t="shared" si="30"/>
        <v>公斤</v>
      </c>
      <c r="Y14" s="203" t="s">
        <v>138</v>
      </c>
      <c r="Z14" s="203">
        <v>0.6</v>
      </c>
      <c r="AA14" s="54" t="str">
        <f t="shared" si="31"/>
        <v>公斤</v>
      </c>
      <c r="AB14" s="71"/>
      <c r="AC14" s="284"/>
      <c r="AD14" s="142"/>
      <c r="AE14" s="142"/>
      <c r="AF14" s="122"/>
      <c r="AG14" s="119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75"/>
      <c r="AU14" s="75"/>
      <c r="AV14" s="75"/>
      <c r="AW14" s="75"/>
      <c r="AX14" s="75"/>
      <c r="AY14" s="75"/>
      <c r="AZ14" s="75"/>
    </row>
    <row r="15" spans="1:52" s="84" customFormat="1" ht="15" customHeight="1">
      <c r="A15" s="304"/>
      <c r="B15" s="97"/>
      <c r="C15" s="97"/>
      <c r="D15" s="97"/>
      <c r="E15" s="97"/>
      <c r="F15" s="97"/>
      <c r="G15" s="97"/>
      <c r="H15" s="97"/>
      <c r="I15" s="97"/>
      <c r="J15" s="307"/>
      <c r="K15" s="50"/>
      <c r="L15" s="54" t="str">
        <f t="shared" si="26"/>
        <v/>
      </c>
      <c r="M15" s="214"/>
      <c r="N15" s="214"/>
      <c r="O15" s="54" t="str">
        <f t="shared" si="27"/>
        <v/>
      </c>
      <c r="P15" s="214" t="s">
        <v>133</v>
      </c>
      <c r="Q15" s="214">
        <v>0.5</v>
      </c>
      <c r="R15" s="54" t="str">
        <f t="shared" si="28"/>
        <v>公斤</v>
      </c>
      <c r="S15" s="174" t="s">
        <v>133</v>
      </c>
      <c r="T15" s="260">
        <v>0.5</v>
      </c>
      <c r="U15" s="54" t="str">
        <f t="shared" si="29"/>
        <v>公斤</v>
      </c>
      <c r="V15" s="132"/>
      <c r="W15" s="132"/>
      <c r="X15" s="54" t="str">
        <f t="shared" si="30"/>
        <v/>
      </c>
      <c r="Y15" s="203" t="s">
        <v>144</v>
      </c>
      <c r="Z15" s="203">
        <v>0.05</v>
      </c>
      <c r="AA15" s="54" t="str">
        <f t="shared" si="31"/>
        <v>公斤</v>
      </c>
      <c r="AB15" s="71"/>
      <c r="AC15" s="284"/>
      <c r="AD15" s="142"/>
      <c r="AE15" s="142"/>
      <c r="AF15" s="122"/>
      <c r="AG15" s="119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75"/>
      <c r="AU15" s="75"/>
      <c r="AV15" s="75"/>
      <c r="AW15" s="75"/>
      <c r="AX15" s="75"/>
      <c r="AY15" s="75"/>
      <c r="AZ15" s="75"/>
    </row>
    <row r="16" spans="1:52" s="84" customFormat="1" ht="15" customHeight="1">
      <c r="A16" s="304"/>
      <c r="B16" s="97"/>
      <c r="C16" s="97"/>
      <c r="D16" s="97"/>
      <c r="E16" s="97"/>
      <c r="F16" s="97"/>
      <c r="G16" s="97"/>
      <c r="H16" s="97"/>
      <c r="I16" s="97"/>
      <c r="J16" s="307"/>
      <c r="K16" s="50"/>
      <c r="L16" s="54" t="str">
        <f t="shared" si="26"/>
        <v/>
      </c>
      <c r="M16" s="214"/>
      <c r="N16" s="214"/>
      <c r="O16" s="54" t="str">
        <f t="shared" si="27"/>
        <v/>
      </c>
      <c r="P16" s="214" t="s">
        <v>144</v>
      </c>
      <c r="Q16" s="214">
        <v>0.05</v>
      </c>
      <c r="R16" s="54" t="str">
        <f t="shared" si="28"/>
        <v>公斤</v>
      </c>
      <c r="S16" s="214" t="s">
        <v>144</v>
      </c>
      <c r="T16" s="214">
        <v>0.05</v>
      </c>
      <c r="U16" s="54" t="str">
        <f t="shared" si="29"/>
        <v>公斤</v>
      </c>
      <c r="V16" s="132"/>
      <c r="W16" s="132"/>
      <c r="X16" s="54" t="str">
        <f t="shared" si="30"/>
        <v/>
      </c>
      <c r="Y16" s="214"/>
      <c r="Z16" s="214"/>
      <c r="AA16" s="54" t="str">
        <f t="shared" si="31"/>
        <v/>
      </c>
      <c r="AB16" s="71"/>
      <c r="AC16" s="284"/>
      <c r="AD16" s="142"/>
      <c r="AE16" s="142"/>
      <c r="AF16" s="122"/>
      <c r="AG16" s="119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75"/>
      <c r="AU16" s="75"/>
      <c r="AV16" s="75"/>
      <c r="AW16" s="75"/>
      <c r="AX16" s="75"/>
      <c r="AY16" s="75"/>
      <c r="AZ16" s="75"/>
    </row>
    <row r="17" spans="1:55" s="84" customFormat="1" ht="15" customHeight="1">
      <c r="A17" s="304"/>
      <c r="B17" s="97"/>
      <c r="C17" s="97"/>
      <c r="D17" s="97"/>
      <c r="E17" s="97"/>
      <c r="F17" s="97"/>
      <c r="G17" s="97"/>
      <c r="H17" s="97"/>
      <c r="I17" s="97"/>
      <c r="J17" s="307"/>
      <c r="K17" s="50"/>
      <c r="L17" s="54" t="str">
        <f t="shared" si="26"/>
        <v/>
      </c>
      <c r="M17" s="214"/>
      <c r="N17" s="214"/>
      <c r="O17" s="54" t="str">
        <f t="shared" si="27"/>
        <v/>
      </c>
      <c r="P17" s="214"/>
      <c r="Q17" s="214"/>
      <c r="R17" s="54" t="str">
        <f t="shared" si="28"/>
        <v/>
      </c>
      <c r="S17" s="214"/>
      <c r="T17" s="214"/>
      <c r="U17" s="54" t="str">
        <f t="shared" si="29"/>
        <v/>
      </c>
      <c r="V17" s="132"/>
      <c r="W17" s="132"/>
      <c r="X17" s="54" t="str">
        <f t="shared" si="30"/>
        <v/>
      </c>
      <c r="Y17" s="214"/>
      <c r="Z17" s="214"/>
      <c r="AA17" s="54" t="str">
        <f t="shared" si="31"/>
        <v/>
      </c>
      <c r="AB17" s="71"/>
      <c r="AC17" s="284"/>
      <c r="AD17" s="142"/>
      <c r="AE17" s="142"/>
      <c r="AF17" s="122"/>
      <c r="AG17" s="119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75"/>
      <c r="AU17" s="75"/>
      <c r="AV17" s="75"/>
      <c r="AW17" s="75"/>
      <c r="AX17" s="75"/>
      <c r="AY17" s="75"/>
      <c r="AZ17" s="75"/>
    </row>
    <row r="18" spans="1:55" s="84" customFormat="1" ht="15" customHeight="1" thickBot="1">
      <c r="A18" s="305"/>
      <c r="B18" s="98"/>
      <c r="C18" s="98"/>
      <c r="D18" s="98"/>
      <c r="E18" s="98"/>
      <c r="F18" s="98"/>
      <c r="G18" s="98"/>
      <c r="H18" s="98"/>
      <c r="I18" s="98"/>
      <c r="J18" s="309"/>
      <c r="K18" s="176"/>
      <c r="L18" s="54" t="str">
        <f t="shared" si="26"/>
        <v/>
      </c>
      <c r="M18" s="176"/>
      <c r="N18" s="176"/>
      <c r="O18" s="54" t="str">
        <f t="shared" si="27"/>
        <v/>
      </c>
      <c r="P18" s="176"/>
      <c r="Q18" s="176"/>
      <c r="R18" s="54" t="str">
        <f t="shared" si="28"/>
        <v/>
      </c>
      <c r="S18" s="176"/>
      <c r="T18" s="176"/>
      <c r="U18" s="54" t="str">
        <f t="shared" si="29"/>
        <v/>
      </c>
      <c r="V18" s="132"/>
      <c r="W18" s="132"/>
      <c r="X18" s="54" t="str">
        <f t="shared" si="30"/>
        <v/>
      </c>
      <c r="Y18" s="176"/>
      <c r="Z18" s="176"/>
      <c r="AA18" s="54" t="str">
        <f t="shared" si="31"/>
        <v/>
      </c>
      <c r="AB18" s="94"/>
      <c r="AC18" s="285"/>
      <c r="AD18" s="143"/>
      <c r="AE18" s="143"/>
      <c r="AF18" s="122"/>
      <c r="AG18" s="119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75"/>
      <c r="AU18" s="75"/>
      <c r="AV18" s="75"/>
      <c r="AW18" s="75"/>
      <c r="AX18" s="75"/>
      <c r="AY18" s="75"/>
      <c r="AZ18" s="75"/>
    </row>
    <row r="19" spans="1:55" s="84" customFormat="1" ht="15" customHeight="1" thickBot="1">
      <c r="A19" s="304" t="s">
        <v>50</v>
      </c>
      <c r="B19" s="97" t="s">
        <v>112</v>
      </c>
      <c r="C19" s="97">
        <v>5.4</v>
      </c>
      <c r="D19" s="97">
        <v>2.2999999999999998</v>
      </c>
      <c r="E19" s="97">
        <v>2.4</v>
      </c>
      <c r="F19" s="97">
        <v>0</v>
      </c>
      <c r="G19" s="97">
        <v>0</v>
      </c>
      <c r="H19" s="97">
        <v>2.2000000000000002</v>
      </c>
      <c r="I19" s="97">
        <v>706.5</v>
      </c>
      <c r="J19" s="175" t="s">
        <v>412</v>
      </c>
      <c r="K19" s="310"/>
      <c r="L19" s="117"/>
      <c r="M19" s="366" t="s">
        <v>217</v>
      </c>
      <c r="N19" s="335"/>
      <c r="O19" s="117"/>
      <c r="P19" s="209" t="s">
        <v>206</v>
      </c>
      <c r="Q19" s="209"/>
      <c r="R19" s="117"/>
      <c r="S19" s="368" t="s">
        <v>465</v>
      </c>
      <c r="T19" s="335"/>
      <c r="U19" s="117"/>
      <c r="V19" s="397" t="s">
        <v>16</v>
      </c>
      <c r="W19" s="398"/>
      <c r="X19" s="117"/>
      <c r="Y19" s="365" t="s">
        <v>481</v>
      </c>
      <c r="Z19" s="335"/>
      <c r="AA19" s="117"/>
      <c r="AB19" s="113" t="s">
        <v>117</v>
      </c>
      <c r="AC19" s="286"/>
      <c r="AD19" s="286"/>
      <c r="AE19" s="138" t="str">
        <f t="shared" ref="AE19" si="32">A19</f>
        <v>Q3</v>
      </c>
      <c r="AF19" s="119" t="str">
        <f t="shared" ref="AF19" si="33">J19</f>
        <v>西式特餐</v>
      </c>
      <c r="AG19" s="119" t="str">
        <f t="shared" ref="AG19" si="34">J20&amp;" "&amp;J21&amp;" "&amp;J22&amp;" "&amp;J23&amp;" "&amp;J24&amp;" "&amp;J25</f>
        <v xml:space="preserve">麵條     </v>
      </c>
      <c r="AH19" s="119" t="str">
        <f t="shared" ref="AH19" si="35">M19</f>
        <v>西西里若醬</v>
      </c>
      <c r="AI19" s="119" t="str">
        <f t="shared" ref="AI19" si="36">M20&amp;" "&amp;M21&amp;" "&amp;M22&amp;" "&amp;M23&amp;" "&amp;M24&amp;" "&amp;M25</f>
        <v xml:space="preserve">素肉 大番茄 芹菜 蕃茄醬 義大利香料 </v>
      </c>
      <c r="AJ19" s="119" t="str">
        <f t="shared" ref="AJ19" si="37">P19</f>
        <v>啵啵玉米</v>
      </c>
      <c r="AK19" s="119" t="str">
        <f t="shared" ref="AK19" si="38">P20&amp;" "&amp;P21&amp;" "&amp;P22&amp;" "&amp;P23&amp;" "&amp;P24&amp;" "&amp;P25</f>
        <v xml:space="preserve">冷凍玉米粒 冷凍毛豆仁 胡蘿蔔 豆干  </v>
      </c>
      <c r="AL19" s="119" t="str">
        <f t="shared" ref="AL19" si="39">S19</f>
        <v>田園花椰</v>
      </c>
      <c r="AM19" s="119" t="str">
        <f t="shared" ref="AM19" si="40">S20&amp;" "&amp;S21&amp;" "&amp;S22&amp;" "&amp;S23&amp;" "&amp;S24&amp;" "&amp;S25</f>
        <v xml:space="preserve">冷凍花椰菜 馬鈴薯 胡蘿蔔 豆包 薑 </v>
      </c>
      <c r="AN19" s="119" t="str">
        <f t="shared" ref="AN19" si="41">V19</f>
        <v>時蔬</v>
      </c>
      <c r="AO19" s="119" t="str">
        <f t="shared" ref="AO19" si="42">V20&amp;" "&amp;V21&amp;" "&amp;V22&amp;" "&amp;V23&amp;" "&amp;V24&amp;" "&amp;V25</f>
        <v xml:space="preserve">蔬菜 薑    </v>
      </c>
      <c r="AP19" s="119" t="str">
        <f t="shared" ref="AP19" si="43">Y19</f>
        <v>肉羹湯</v>
      </c>
      <c r="AQ19" s="119" t="str">
        <f t="shared" ref="AQ19" si="44">Y20&amp;" "&amp;Y21&amp;" "&amp;Y22&amp;" "&amp;Y23&amp;" "&amp;Y24&amp;" "&amp;Y25</f>
        <v xml:space="preserve">雞蛋 脆筍 時蔬 肉羹 乾木耳 </v>
      </c>
      <c r="AR19" s="119" t="str">
        <f>AB19</f>
        <v>點心</v>
      </c>
      <c r="AS19" s="119">
        <f>AC19</f>
        <v>0</v>
      </c>
      <c r="AT19" s="120">
        <f t="shared" ref="AT19" si="45">C19</f>
        <v>5.4</v>
      </c>
      <c r="AU19" s="120">
        <f t="shared" ref="AU19" si="46">H19</f>
        <v>2.2000000000000002</v>
      </c>
      <c r="AV19" s="120">
        <f t="shared" ref="AV19" si="47">E19</f>
        <v>2.4</v>
      </c>
      <c r="AW19" s="120">
        <f t="shared" ref="AW19" si="48">D19</f>
        <v>2.2999999999999998</v>
      </c>
      <c r="AX19" s="120">
        <f t="shared" ref="AX19" si="49">F19</f>
        <v>0</v>
      </c>
      <c r="AY19" s="120">
        <f t="shared" ref="AY19" si="50">G19</f>
        <v>0</v>
      </c>
      <c r="AZ19" s="120">
        <f t="shared" ref="AZ19" si="51">I19</f>
        <v>706.5</v>
      </c>
      <c r="BB19" s="382"/>
      <c r="BC19" s="375"/>
    </row>
    <row r="20" spans="1:55" s="84" customFormat="1" ht="15" customHeight="1" thickBot="1">
      <c r="A20" s="304"/>
      <c r="B20" s="97"/>
      <c r="C20" s="97"/>
      <c r="D20" s="97"/>
      <c r="E20" s="97"/>
      <c r="F20" s="97"/>
      <c r="G20" s="97"/>
      <c r="H20" s="97"/>
      <c r="I20" s="95"/>
      <c r="J20" s="307" t="s">
        <v>413</v>
      </c>
      <c r="K20" s="50">
        <v>15</v>
      </c>
      <c r="L20" s="54" t="str">
        <f t="shared" ref="L20:L21" si="52">IF(K20,"公斤","")</f>
        <v>公斤</v>
      </c>
      <c r="M20" s="50" t="s">
        <v>218</v>
      </c>
      <c r="N20" s="50">
        <v>1.7</v>
      </c>
      <c r="O20" s="54" t="str">
        <f t="shared" ref="O20" si="53">IF(N20,"公斤","")</f>
        <v>公斤</v>
      </c>
      <c r="P20" s="210" t="s">
        <v>207</v>
      </c>
      <c r="Q20" s="210">
        <v>2</v>
      </c>
      <c r="R20" s="54" t="str">
        <f t="shared" ref="R20" si="54">IF(Q20,"公斤","")</f>
        <v>公斤</v>
      </c>
      <c r="S20" s="213" t="s">
        <v>229</v>
      </c>
      <c r="T20" s="213">
        <v>6</v>
      </c>
      <c r="U20" s="54" t="str">
        <f t="shared" ref="U20" si="55">IF(T20,"公斤","")</f>
        <v>公斤</v>
      </c>
      <c r="V20" s="132" t="s">
        <v>14</v>
      </c>
      <c r="W20" s="132">
        <v>7</v>
      </c>
      <c r="X20" s="54" t="str">
        <f t="shared" ref="X20" si="56">IF(W20,"公斤","")</f>
        <v>公斤</v>
      </c>
      <c r="Y20" s="197" t="s">
        <v>156</v>
      </c>
      <c r="Z20" s="197">
        <v>1.5</v>
      </c>
      <c r="AA20" s="54" t="str">
        <f t="shared" ref="AA20" si="57">IF(Z20,"公斤","")</f>
        <v>公斤</v>
      </c>
      <c r="AB20" s="71" t="s">
        <v>117</v>
      </c>
      <c r="AC20" s="284"/>
      <c r="AD20" s="284"/>
      <c r="AE20" s="142"/>
      <c r="AF20" s="122"/>
      <c r="AG20" s="119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75"/>
      <c r="AU20" s="75"/>
      <c r="AV20" s="75"/>
      <c r="AW20" s="75"/>
      <c r="AX20" s="75"/>
      <c r="AY20" s="75"/>
      <c r="AZ20" s="75"/>
      <c r="BB20" s="166"/>
      <c r="BC20" s="166"/>
    </row>
    <row r="21" spans="1:55" s="84" customFormat="1" ht="15" customHeight="1">
      <c r="A21" s="304"/>
      <c r="B21" s="97" t="s">
        <v>113</v>
      </c>
      <c r="C21" s="97">
        <v>5.2</v>
      </c>
      <c r="D21" s="97">
        <v>1.9</v>
      </c>
      <c r="E21" s="97">
        <v>1.7</v>
      </c>
      <c r="F21" s="97">
        <v>0</v>
      </c>
      <c r="G21" s="97">
        <v>0</v>
      </c>
      <c r="H21" s="97">
        <v>2.1</v>
      </c>
      <c r="I21" s="95">
        <v>651.6</v>
      </c>
      <c r="J21" s="307"/>
      <c r="K21" s="50"/>
      <c r="L21" s="54" t="str">
        <f t="shared" si="52"/>
        <v/>
      </c>
      <c r="M21" s="230" t="s">
        <v>262</v>
      </c>
      <c r="N21" s="50">
        <v>2</v>
      </c>
      <c r="O21" s="54" t="str">
        <f t="shared" si="27"/>
        <v>公斤</v>
      </c>
      <c r="P21" s="210" t="s">
        <v>142</v>
      </c>
      <c r="Q21" s="210">
        <v>1.5</v>
      </c>
      <c r="R21" s="54" t="str">
        <f t="shared" si="28"/>
        <v>公斤</v>
      </c>
      <c r="S21" s="213" t="s">
        <v>219</v>
      </c>
      <c r="T21" s="213">
        <v>1.8</v>
      </c>
      <c r="U21" s="54" t="str">
        <f t="shared" si="29"/>
        <v>公斤</v>
      </c>
      <c r="V21" s="132" t="s">
        <v>17</v>
      </c>
      <c r="W21" s="132">
        <v>0.05</v>
      </c>
      <c r="X21" s="54" t="str">
        <f t="shared" si="30"/>
        <v>公斤</v>
      </c>
      <c r="Y21" s="197" t="s">
        <v>385</v>
      </c>
      <c r="Z21" s="197">
        <v>2</v>
      </c>
      <c r="AA21" s="54" t="str">
        <f t="shared" si="31"/>
        <v>公斤</v>
      </c>
      <c r="AB21" s="71"/>
      <c r="AC21" s="284"/>
      <c r="AD21" s="284"/>
      <c r="AE21" s="142"/>
      <c r="AF21" s="122"/>
      <c r="AG21" s="119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75"/>
      <c r="AU21" s="75"/>
      <c r="AV21" s="75"/>
      <c r="AW21" s="75"/>
      <c r="AX21" s="75"/>
      <c r="AY21" s="75"/>
      <c r="AZ21" s="75"/>
      <c r="BB21" s="166"/>
      <c r="BC21" s="166"/>
    </row>
    <row r="22" spans="1:55" s="84" customFormat="1" ht="15" customHeight="1">
      <c r="A22" s="304"/>
      <c r="B22" s="97"/>
      <c r="C22" s="97"/>
      <c r="D22" s="97"/>
      <c r="E22" s="97"/>
      <c r="F22" s="97"/>
      <c r="G22" s="97"/>
      <c r="H22" s="97"/>
      <c r="I22" s="97"/>
      <c r="J22" s="307"/>
      <c r="K22" s="50"/>
      <c r="L22" s="54" t="str">
        <f t="shared" si="26"/>
        <v/>
      </c>
      <c r="M22" s="50" t="s">
        <v>179</v>
      </c>
      <c r="N22" s="50">
        <v>2</v>
      </c>
      <c r="O22" s="54" t="str">
        <f t="shared" si="27"/>
        <v>公斤</v>
      </c>
      <c r="P22" s="210" t="s">
        <v>133</v>
      </c>
      <c r="Q22" s="210">
        <v>1</v>
      </c>
      <c r="R22" s="54" t="str">
        <f t="shared" si="28"/>
        <v>公斤</v>
      </c>
      <c r="S22" s="213" t="s">
        <v>177</v>
      </c>
      <c r="T22" s="213">
        <v>0.5</v>
      </c>
      <c r="U22" s="54" t="str">
        <f t="shared" si="29"/>
        <v>公斤</v>
      </c>
      <c r="V22" s="132"/>
      <c r="W22" s="132"/>
      <c r="X22" s="54" t="str">
        <f t="shared" si="30"/>
        <v/>
      </c>
      <c r="Y22" s="197" t="s">
        <v>121</v>
      </c>
      <c r="Z22" s="197">
        <v>1.5</v>
      </c>
      <c r="AA22" s="54" t="str">
        <f t="shared" si="31"/>
        <v>公斤</v>
      </c>
      <c r="AB22" s="71"/>
      <c r="AC22" s="284"/>
      <c r="AD22" s="284"/>
      <c r="AE22" s="142"/>
      <c r="AF22" s="122"/>
      <c r="AG22" s="119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75"/>
      <c r="AU22" s="75"/>
      <c r="AV22" s="75"/>
      <c r="AW22" s="75"/>
      <c r="AX22" s="75"/>
      <c r="AY22" s="75"/>
      <c r="AZ22" s="75"/>
      <c r="BB22" s="166"/>
      <c r="BC22" s="166"/>
    </row>
    <row r="23" spans="1:55" s="84" customFormat="1" ht="15" customHeight="1">
      <c r="A23" s="304"/>
      <c r="B23" s="97"/>
      <c r="C23" s="97"/>
      <c r="D23" s="97"/>
      <c r="E23" s="97"/>
      <c r="F23" s="97"/>
      <c r="G23" s="97"/>
      <c r="H23" s="97"/>
      <c r="I23" s="97"/>
      <c r="J23" s="307"/>
      <c r="K23" s="50"/>
      <c r="L23" s="54" t="str">
        <f t="shared" si="26"/>
        <v/>
      </c>
      <c r="M23" s="50" t="s">
        <v>220</v>
      </c>
      <c r="N23" s="50"/>
      <c r="O23" s="54" t="str">
        <f t="shared" si="27"/>
        <v/>
      </c>
      <c r="P23" s="210" t="s">
        <v>141</v>
      </c>
      <c r="Q23" s="210">
        <v>1.5</v>
      </c>
      <c r="R23" s="54" t="str">
        <f t="shared" si="28"/>
        <v>公斤</v>
      </c>
      <c r="S23" s="214" t="s">
        <v>140</v>
      </c>
      <c r="T23" s="50">
        <v>0.3</v>
      </c>
      <c r="U23" s="54" t="str">
        <f t="shared" si="29"/>
        <v>公斤</v>
      </c>
      <c r="V23" s="132"/>
      <c r="W23" s="132"/>
      <c r="X23" s="54" t="str">
        <f t="shared" si="30"/>
        <v/>
      </c>
      <c r="Y23" s="197" t="s">
        <v>386</v>
      </c>
      <c r="Z23" s="197">
        <v>1.5</v>
      </c>
      <c r="AA23" s="54" t="str">
        <f t="shared" si="31"/>
        <v>公斤</v>
      </c>
      <c r="AB23" s="71"/>
      <c r="AC23" s="284"/>
      <c r="AD23" s="284"/>
      <c r="AE23" s="142"/>
      <c r="AF23" s="122"/>
      <c r="AG23" s="119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75"/>
      <c r="AU23" s="75"/>
      <c r="AV23" s="75"/>
      <c r="AW23" s="75"/>
      <c r="AX23" s="75"/>
      <c r="AY23" s="75"/>
      <c r="AZ23" s="75"/>
      <c r="BB23" s="166"/>
      <c r="BC23" s="166"/>
    </row>
    <row r="24" spans="1:55" s="84" customFormat="1" ht="15" customHeight="1">
      <c r="A24" s="304"/>
      <c r="B24" s="97"/>
      <c r="C24" s="97"/>
      <c r="D24" s="97"/>
      <c r="E24" s="97"/>
      <c r="F24" s="97"/>
      <c r="G24" s="97"/>
      <c r="H24" s="97"/>
      <c r="I24" s="97"/>
      <c r="J24" s="307"/>
      <c r="K24" s="50"/>
      <c r="L24" s="54" t="str">
        <f t="shared" si="26"/>
        <v/>
      </c>
      <c r="M24" s="50" t="s">
        <v>221</v>
      </c>
      <c r="N24" s="50"/>
      <c r="O24" s="54" t="str">
        <f t="shared" si="27"/>
        <v/>
      </c>
      <c r="P24" s="171"/>
      <c r="Q24" s="171"/>
      <c r="R24" s="54" t="str">
        <f t="shared" si="28"/>
        <v/>
      </c>
      <c r="S24" s="213" t="s">
        <v>17</v>
      </c>
      <c r="T24" s="213">
        <v>0.05</v>
      </c>
      <c r="U24" s="54" t="str">
        <f t="shared" si="29"/>
        <v>公斤</v>
      </c>
      <c r="V24" s="132"/>
      <c r="W24" s="132"/>
      <c r="X24" s="54" t="str">
        <f t="shared" si="30"/>
        <v/>
      </c>
      <c r="Y24" s="197" t="s">
        <v>163</v>
      </c>
      <c r="Z24" s="197">
        <v>0.01</v>
      </c>
      <c r="AA24" s="54" t="str">
        <f t="shared" si="31"/>
        <v>公斤</v>
      </c>
      <c r="AB24" s="71"/>
      <c r="AC24" s="284"/>
      <c r="AD24" s="284"/>
      <c r="AE24" s="142"/>
      <c r="AF24" s="122"/>
      <c r="AG24" s="119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75"/>
      <c r="AU24" s="75"/>
      <c r="AV24" s="75"/>
      <c r="AW24" s="75"/>
      <c r="AX24" s="75"/>
      <c r="AY24" s="75"/>
      <c r="AZ24" s="75"/>
      <c r="BB24" s="166"/>
      <c r="BC24" s="166"/>
    </row>
    <row r="25" spans="1:55" s="84" customFormat="1" ht="15" customHeight="1" thickBot="1">
      <c r="A25" s="304"/>
      <c r="B25" s="98"/>
      <c r="C25" s="98"/>
      <c r="D25" s="98"/>
      <c r="E25" s="98"/>
      <c r="F25" s="98"/>
      <c r="G25" s="98"/>
      <c r="H25" s="98"/>
      <c r="I25" s="98"/>
      <c r="J25" s="309"/>
      <c r="K25" s="176"/>
      <c r="L25" s="54" t="str">
        <f t="shared" si="26"/>
        <v/>
      </c>
      <c r="M25" s="230"/>
      <c r="N25" s="176"/>
      <c r="O25" s="54" t="str">
        <f t="shared" si="27"/>
        <v/>
      </c>
      <c r="P25" s="176"/>
      <c r="Q25" s="172"/>
      <c r="R25" s="54" t="str">
        <f t="shared" si="28"/>
        <v/>
      </c>
      <c r="S25" s="176"/>
      <c r="T25" s="176"/>
      <c r="U25" s="54" t="str">
        <f t="shared" si="29"/>
        <v/>
      </c>
      <c r="V25" s="132"/>
      <c r="W25" s="132"/>
      <c r="X25" s="54" t="str">
        <f t="shared" si="30"/>
        <v/>
      </c>
      <c r="Y25" s="176"/>
      <c r="Z25" s="176"/>
      <c r="AA25" s="54" t="str">
        <f t="shared" si="31"/>
        <v/>
      </c>
      <c r="AB25" s="94"/>
      <c r="AC25" s="285"/>
      <c r="AD25" s="285"/>
      <c r="AE25" s="143"/>
      <c r="AF25" s="122"/>
      <c r="AG25" s="119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75"/>
      <c r="AU25" s="75"/>
      <c r="AV25" s="75"/>
      <c r="AW25" s="75"/>
      <c r="AX25" s="75"/>
      <c r="AY25" s="75"/>
      <c r="AZ25" s="75"/>
      <c r="BB25" s="166"/>
      <c r="BC25" s="166"/>
    </row>
    <row r="26" spans="1:55" s="84" customFormat="1" ht="15" customHeight="1" thickBot="1">
      <c r="A26" s="303" t="s">
        <v>51</v>
      </c>
      <c r="B26" s="97" t="s">
        <v>112</v>
      </c>
      <c r="C26" s="97">
        <v>5</v>
      </c>
      <c r="D26" s="97">
        <v>2.5</v>
      </c>
      <c r="E26" s="97">
        <v>2.5</v>
      </c>
      <c r="F26" s="97">
        <v>0</v>
      </c>
      <c r="G26" s="97">
        <v>0</v>
      </c>
      <c r="H26" s="97">
        <v>2.5</v>
      </c>
      <c r="I26" s="97">
        <v>715.8</v>
      </c>
      <c r="J26" s="362" t="s">
        <v>410</v>
      </c>
      <c r="K26" s="337"/>
      <c r="L26" s="117"/>
      <c r="M26" s="362" t="s">
        <v>423</v>
      </c>
      <c r="N26" s="337"/>
      <c r="O26" s="117"/>
      <c r="P26" s="365" t="s">
        <v>444</v>
      </c>
      <c r="Q26" s="335"/>
      <c r="R26" s="117"/>
      <c r="S26" s="362" t="s">
        <v>466</v>
      </c>
      <c r="T26" s="337"/>
      <c r="U26" s="117"/>
      <c r="V26" s="379" t="s">
        <v>16</v>
      </c>
      <c r="W26" s="380"/>
      <c r="X26" s="117"/>
      <c r="Y26" s="364" t="s">
        <v>387</v>
      </c>
      <c r="Z26" s="337"/>
      <c r="AA26" s="117"/>
      <c r="AB26" s="113" t="s">
        <v>117</v>
      </c>
      <c r="AC26" s="270"/>
      <c r="AD26" s="331"/>
      <c r="AE26" s="138" t="str">
        <f t="shared" ref="AE26" si="58">A26</f>
        <v>Q4</v>
      </c>
      <c r="AF26" s="119" t="str">
        <f t="shared" ref="AF26" si="59">J26</f>
        <v>糙米飯</v>
      </c>
      <c r="AG26" s="119" t="str">
        <f t="shared" ref="AG26" si="60">J27&amp;" "&amp;J28&amp;" "&amp;J29&amp;" "&amp;J30&amp;" "&amp;J31&amp;" "&amp;J32</f>
        <v xml:space="preserve">米 糙米    </v>
      </c>
      <c r="AH26" s="119" t="str">
        <f t="shared" ref="AH26" si="61">M26</f>
        <v>筍干麵腸</v>
      </c>
      <c r="AI26" s="119" t="str">
        <f t="shared" ref="AI26" si="62">M27&amp;" "&amp;M28&amp;" "&amp;M29&amp;" "&amp;M30&amp;" "&amp;M31&amp;" "&amp;M32</f>
        <v xml:space="preserve">麵腸 麻竹筍干 薑 胡蘿蔔  </v>
      </c>
      <c r="AJ26" s="119" t="str">
        <f t="shared" ref="AJ26" si="63">P26</f>
        <v>豆芽干丁</v>
      </c>
      <c r="AK26" s="119" t="str">
        <f t="shared" ref="AK26" si="64">P27&amp;" "&amp;P28&amp;" "&amp;P29&amp;" "&amp;P30&amp;" "&amp;P31&amp;" "&amp;P32</f>
        <v xml:space="preserve">豆干丁 綠豆芽 乾木耳 薑  </v>
      </c>
      <c r="AL26" s="119" t="str">
        <f t="shared" ref="AL26" si="65">S26</f>
        <v>枸杞甘藍</v>
      </c>
      <c r="AM26" s="119" t="str">
        <f t="shared" ref="AM26" si="66">S27&amp;" "&amp;S28&amp;" "&amp;S29&amp;" "&amp;S30&amp;" "&amp;S31&amp;" "&amp;S32</f>
        <v xml:space="preserve">素肉 甘藍 胡蘿蔔 薑 枸杞 </v>
      </c>
      <c r="AN26" s="119" t="str">
        <f t="shared" ref="AN26" si="67">V26</f>
        <v>時蔬</v>
      </c>
      <c r="AO26" s="119" t="str">
        <f t="shared" ref="AO26" si="68">V27&amp;" "&amp;V28&amp;" "&amp;V29&amp;" "&amp;V30&amp;" "&amp;V31&amp;" "&amp;V32</f>
        <v xml:space="preserve">蔬菜 薑    </v>
      </c>
      <c r="AP26" s="119" t="str">
        <f t="shared" ref="AP26" si="69">Y26</f>
        <v>綠豆湯</v>
      </c>
      <c r="AQ26" s="119" t="str">
        <f t="shared" ref="AQ26" si="70">Y27&amp;" "&amp;Y28&amp;" "&amp;Y29&amp;" "&amp;Y30&amp;" "&amp;Y31&amp;" "&amp;Y32</f>
        <v xml:space="preserve">綠豆 二砂糖    </v>
      </c>
      <c r="AR26" s="119" t="str">
        <f>AB26</f>
        <v>點心</v>
      </c>
      <c r="AS26" s="119">
        <f>AC26</f>
        <v>0</v>
      </c>
      <c r="AT26" s="120">
        <f t="shared" ref="AT26" si="71">C26</f>
        <v>5</v>
      </c>
      <c r="AU26" s="120">
        <f t="shared" ref="AU26" si="72">H26</f>
        <v>2.5</v>
      </c>
      <c r="AV26" s="120">
        <f t="shared" ref="AV26" si="73">E26</f>
        <v>2.5</v>
      </c>
      <c r="AW26" s="120">
        <f t="shared" ref="AW26" si="74">D26</f>
        <v>2.5</v>
      </c>
      <c r="AX26" s="120">
        <f t="shared" ref="AX26" si="75">F26</f>
        <v>0</v>
      </c>
      <c r="AY26" s="120">
        <f t="shared" ref="AY26" si="76">G26</f>
        <v>0</v>
      </c>
      <c r="AZ26" s="120">
        <f t="shared" ref="AZ26" si="77">I26</f>
        <v>715.8</v>
      </c>
    </row>
    <row r="27" spans="1:55" s="84" customFormat="1" ht="15" customHeight="1" thickBot="1">
      <c r="A27" s="304"/>
      <c r="B27" s="97"/>
      <c r="C27" s="97"/>
      <c r="D27" s="97"/>
      <c r="E27" s="97"/>
      <c r="F27" s="97"/>
      <c r="G27" s="97"/>
      <c r="H27" s="97"/>
      <c r="I27" s="95"/>
      <c r="J27" s="307" t="s">
        <v>409</v>
      </c>
      <c r="K27" s="50">
        <v>7</v>
      </c>
      <c r="L27" s="54" t="str">
        <f t="shared" ref="L27:L28" si="78">IF(K27,"公斤","")</f>
        <v>公斤</v>
      </c>
      <c r="M27" s="50" t="s">
        <v>223</v>
      </c>
      <c r="N27" s="50">
        <v>6</v>
      </c>
      <c r="O27" s="54" t="str">
        <f t="shared" ref="O27" si="79">IF(N27,"公斤","")</f>
        <v>公斤</v>
      </c>
      <c r="P27" s="316" t="s">
        <v>343</v>
      </c>
      <c r="Q27" s="316">
        <v>2</v>
      </c>
      <c r="R27" s="54" t="str">
        <f t="shared" ref="R27" si="80">IF(Q27,"公斤","")</f>
        <v>公斤</v>
      </c>
      <c r="S27" s="50" t="s">
        <v>218</v>
      </c>
      <c r="T27" s="50">
        <v>0.4</v>
      </c>
      <c r="U27" s="54" t="str">
        <f t="shared" ref="U27" si="81">IF(T27,"公斤","")</f>
        <v>公斤</v>
      </c>
      <c r="V27" s="50" t="s">
        <v>14</v>
      </c>
      <c r="W27" s="50">
        <v>7</v>
      </c>
      <c r="X27" s="54" t="str">
        <f t="shared" ref="X27" si="82">IF(W27,"公斤","")</f>
        <v>公斤</v>
      </c>
      <c r="Y27" s="171" t="s">
        <v>388</v>
      </c>
      <c r="Z27" s="171">
        <v>2</v>
      </c>
      <c r="AA27" s="54" t="str">
        <f t="shared" ref="AA27" si="83">IF(Z27,"公斤","")</f>
        <v>公斤</v>
      </c>
      <c r="AB27" s="71" t="s">
        <v>117</v>
      </c>
      <c r="AC27" s="197"/>
      <c r="AD27" s="284">
        <v>19</v>
      </c>
      <c r="AE27" s="142"/>
      <c r="AF27" s="122"/>
      <c r="AG27" s="119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75"/>
      <c r="AU27" s="75"/>
      <c r="AV27" s="75"/>
      <c r="AW27" s="75"/>
      <c r="AX27" s="75"/>
      <c r="AY27" s="75"/>
      <c r="AZ27" s="75"/>
    </row>
    <row r="28" spans="1:55" s="84" customFormat="1" ht="15" customHeight="1">
      <c r="A28" s="304"/>
      <c r="B28" s="97" t="s">
        <v>113</v>
      </c>
      <c r="C28" s="97">
        <v>5</v>
      </c>
      <c r="D28" s="97">
        <v>2</v>
      </c>
      <c r="E28" s="97">
        <v>1.8</v>
      </c>
      <c r="F28" s="97">
        <v>0</v>
      </c>
      <c r="G28" s="97">
        <v>0</v>
      </c>
      <c r="H28" s="97">
        <v>2.2000000000000002</v>
      </c>
      <c r="I28" s="95">
        <v>652.1</v>
      </c>
      <c r="J28" s="307" t="s">
        <v>411</v>
      </c>
      <c r="K28" s="50">
        <v>3</v>
      </c>
      <c r="L28" s="54" t="str">
        <f t="shared" si="78"/>
        <v>公斤</v>
      </c>
      <c r="M28" s="178" t="s">
        <v>238</v>
      </c>
      <c r="N28" s="177">
        <v>4</v>
      </c>
      <c r="O28" s="54" t="str">
        <f t="shared" si="27"/>
        <v>公斤</v>
      </c>
      <c r="P28" s="50" t="s">
        <v>188</v>
      </c>
      <c r="Q28" s="50">
        <v>5</v>
      </c>
      <c r="R28" s="54" t="str">
        <f t="shared" si="28"/>
        <v>公斤</v>
      </c>
      <c r="S28" s="50" t="s">
        <v>185</v>
      </c>
      <c r="T28" s="50">
        <v>6</v>
      </c>
      <c r="U28" s="54" t="str">
        <f t="shared" si="29"/>
        <v>公斤</v>
      </c>
      <c r="V28" s="50" t="s">
        <v>17</v>
      </c>
      <c r="W28" s="50">
        <v>0.05</v>
      </c>
      <c r="X28" s="54" t="str">
        <f t="shared" si="30"/>
        <v>公斤</v>
      </c>
      <c r="Y28" s="171" t="s">
        <v>389</v>
      </c>
      <c r="Z28" s="171">
        <v>1</v>
      </c>
      <c r="AA28" s="54" t="str">
        <f t="shared" si="31"/>
        <v>公斤</v>
      </c>
      <c r="AB28" s="71"/>
      <c r="AC28" s="197"/>
      <c r="AD28" s="284"/>
      <c r="AE28" s="142"/>
      <c r="AF28" s="122"/>
      <c r="AG28" s="119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75"/>
      <c r="AU28" s="75"/>
      <c r="AV28" s="75"/>
      <c r="AW28" s="75"/>
      <c r="AX28" s="75"/>
      <c r="AY28" s="75"/>
      <c r="AZ28" s="75"/>
    </row>
    <row r="29" spans="1:55" s="84" customFormat="1" ht="15" customHeight="1">
      <c r="A29" s="304"/>
      <c r="B29" s="97"/>
      <c r="C29" s="97"/>
      <c r="D29" s="97"/>
      <c r="E29" s="97"/>
      <c r="F29" s="97"/>
      <c r="G29" s="97"/>
      <c r="H29" s="97"/>
      <c r="I29" s="97"/>
      <c r="J29" s="307"/>
      <c r="K29" s="50"/>
      <c r="L29" s="54" t="str">
        <f t="shared" si="26"/>
        <v/>
      </c>
      <c r="M29" s="50" t="s">
        <v>17</v>
      </c>
      <c r="N29" s="50">
        <v>0.05</v>
      </c>
      <c r="O29" s="54" t="str">
        <f t="shared" si="27"/>
        <v>公斤</v>
      </c>
      <c r="P29" s="50" t="s">
        <v>189</v>
      </c>
      <c r="Q29" s="50">
        <v>0.01</v>
      </c>
      <c r="R29" s="54" t="str">
        <f t="shared" si="28"/>
        <v>公斤</v>
      </c>
      <c r="S29" s="50" t="s">
        <v>177</v>
      </c>
      <c r="T29" s="50">
        <v>0.5</v>
      </c>
      <c r="U29" s="54" t="str">
        <f t="shared" si="29"/>
        <v>公斤</v>
      </c>
      <c r="V29" s="50"/>
      <c r="W29" s="50"/>
      <c r="X29" s="54" t="str">
        <f t="shared" si="30"/>
        <v/>
      </c>
      <c r="Y29" s="171"/>
      <c r="Z29" s="171"/>
      <c r="AA29" s="54" t="str">
        <f t="shared" si="31"/>
        <v/>
      </c>
      <c r="AB29" s="71"/>
      <c r="AC29" s="197"/>
      <c r="AD29" s="284"/>
      <c r="AE29" s="142"/>
      <c r="AF29" s="122"/>
      <c r="AG29" s="119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75"/>
      <c r="AU29" s="75"/>
      <c r="AV29" s="75"/>
      <c r="AW29" s="75"/>
      <c r="AX29" s="75"/>
      <c r="AY29" s="75"/>
      <c r="AZ29" s="75"/>
    </row>
    <row r="30" spans="1:55" s="84" customFormat="1" ht="15" customHeight="1">
      <c r="A30" s="304"/>
      <c r="B30" s="97"/>
      <c r="C30" s="97"/>
      <c r="D30" s="97"/>
      <c r="E30" s="97"/>
      <c r="F30" s="97"/>
      <c r="G30" s="97"/>
      <c r="H30" s="97"/>
      <c r="I30" s="97"/>
      <c r="J30" s="307"/>
      <c r="K30" s="50"/>
      <c r="L30" s="54" t="str">
        <f t="shared" si="26"/>
        <v/>
      </c>
      <c r="M30" s="132" t="s">
        <v>177</v>
      </c>
      <c r="N30" s="132">
        <v>2</v>
      </c>
      <c r="O30" s="54" t="str">
        <f t="shared" si="27"/>
        <v>公斤</v>
      </c>
      <c r="P30" s="50" t="s">
        <v>17</v>
      </c>
      <c r="Q30" s="50">
        <v>0.05</v>
      </c>
      <c r="R30" s="54" t="str">
        <f t="shared" si="28"/>
        <v>公斤</v>
      </c>
      <c r="S30" s="50" t="s">
        <v>17</v>
      </c>
      <c r="T30" s="50">
        <v>0.05</v>
      </c>
      <c r="U30" s="54" t="str">
        <f t="shared" si="29"/>
        <v>公斤</v>
      </c>
      <c r="V30" s="50"/>
      <c r="W30" s="50"/>
      <c r="X30" s="54" t="str">
        <f t="shared" si="30"/>
        <v/>
      </c>
      <c r="Y30" s="171"/>
      <c r="Z30" s="171"/>
      <c r="AA30" s="54" t="str">
        <f t="shared" si="31"/>
        <v/>
      </c>
      <c r="AB30" s="71"/>
      <c r="AC30" s="197"/>
      <c r="AD30" s="284"/>
      <c r="AE30" s="142"/>
      <c r="AF30" s="122"/>
      <c r="AG30" s="119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75"/>
      <c r="AU30" s="75"/>
      <c r="AV30" s="75"/>
      <c r="AW30" s="75"/>
      <c r="AX30" s="75"/>
      <c r="AY30" s="75"/>
      <c r="AZ30" s="75"/>
    </row>
    <row r="31" spans="1:55" s="84" customFormat="1" ht="15" customHeight="1">
      <c r="A31" s="304"/>
      <c r="B31" s="97"/>
      <c r="C31" s="97"/>
      <c r="D31" s="97"/>
      <c r="E31" s="97"/>
      <c r="F31" s="97"/>
      <c r="G31" s="97"/>
      <c r="H31" s="97"/>
      <c r="I31" s="97"/>
      <c r="J31" s="307"/>
      <c r="K31" s="50"/>
      <c r="L31" s="54" t="str">
        <f t="shared" si="26"/>
        <v/>
      </c>
      <c r="M31" s="50"/>
      <c r="N31" s="50"/>
      <c r="O31" s="54" t="str">
        <f t="shared" si="27"/>
        <v/>
      </c>
      <c r="P31" s="50"/>
      <c r="Q31" s="50"/>
      <c r="R31" s="54" t="str">
        <f t="shared" si="28"/>
        <v/>
      </c>
      <c r="S31" s="50" t="s">
        <v>467</v>
      </c>
      <c r="T31" s="50">
        <v>0.01</v>
      </c>
      <c r="U31" s="54" t="str">
        <f t="shared" si="29"/>
        <v>公斤</v>
      </c>
      <c r="V31" s="50"/>
      <c r="W31" s="50"/>
      <c r="X31" s="54" t="str">
        <f t="shared" si="30"/>
        <v/>
      </c>
      <c r="Y31" s="171"/>
      <c r="Z31" s="171"/>
      <c r="AA31" s="54" t="str">
        <f t="shared" si="31"/>
        <v/>
      </c>
      <c r="AB31" s="71"/>
      <c r="AC31" s="197"/>
      <c r="AD31" s="284"/>
      <c r="AE31" s="142"/>
      <c r="AF31" s="122"/>
      <c r="AG31" s="119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75"/>
      <c r="AU31" s="75"/>
      <c r="AV31" s="75"/>
      <c r="AW31" s="75"/>
      <c r="AX31" s="75"/>
      <c r="AY31" s="75"/>
      <c r="AZ31" s="75"/>
    </row>
    <row r="32" spans="1:55" s="84" customFormat="1" ht="15" customHeight="1" thickBot="1">
      <c r="A32" s="305"/>
      <c r="B32" s="98"/>
      <c r="C32" s="98"/>
      <c r="D32" s="98"/>
      <c r="E32" s="98"/>
      <c r="F32" s="98"/>
      <c r="G32" s="98"/>
      <c r="H32" s="98"/>
      <c r="I32" s="98"/>
      <c r="J32" s="308"/>
      <c r="K32" s="134"/>
      <c r="L32" s="54" t="str">
        <f t="shared" si="26"/>
        <v/>
      </c>
      <c r="M32" s="134"/>
      <c r="N32" s="134"/>
      <c r="O32" s="54" t="str">
        <f t="shared" si="27"/>
        <v/>
      </c>
      <c r="P32" s="134"/>
      <c r="Q32" s="134"/>
      <c r="R32" s="54" t="str">
        <f t="shared" si="28"/>
        <v/>
      </c>
      <c r="S32" s="134"/>
      <c r="T32" s="134"/>
      <c r="U32" s="54" t="str">
        <f t="shared" si="29"/>
        <v/>
      </c>
      <c r="V32" s="51"/>
      <c r="W32" s="51"/>
      <c r="X32" s="54" t="str">
        <f t="shared" si="30"/>
        <v/>
      </c>
      <c r="Y32" s="193"/>
      <c r="Z32" s="193"/>
      <c r="AA32" s="54" t="str">
        <f t="shared" si="31"/>
        <v/>
      </c>
      <c r="AB32" s="94"/>
      <c r="AC32" s="219"/>
      <c r="AD32" s="285"/>
      <c r="AE32" s="143"/>
      <c r="AF32" s="122"/>
      <c r="AG32" s="119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75"/>
      <c r="AU32" s="75"/>
      <c r="AV32" s="75"/>
      <c r="AW32" s="75"/>
      <c r="AX32" s="75"/>
      <c r="AY32" s="75"/>
      <c r="AZ32" s="75"/>
    </row>
    <row r="33" spans="1:52" s="84" customFormat="1" ht="15" customHeight="1">
      <c r="A33" s="303" t="s">
        <v>52</v>
      </c>
      <c r="B33" s="97" t="s">
        <v>112</v>
      </c>
      <c r="C33" s="97">
        <v>5.2</v>
      </c>
      <c r="D33" s="97">
        <v>2.5</v>
      </c>
      <c r="E33" s="97">
        <v>2.1</v>
      </c>
      <c r="F33" s="97">
        <v>0</v>
      </c>
      <c r="G33" s="97">
        <v>0</v>
      </c>
      <c r="H33" s="97">
        <v>3</v>
      </c>
      <c r="I33" s="97">
        <v>753.5</v>
      </c>
      <c r="J33" s="367" t="s">
        <v>414</v>
      </c>
      <c r="K33" s="335"/>
      <c r="L33" s="117"/>
      <c r="M33" s="367" t="s">
        <v>424</v>
      </c>
      <c r="N33" s="335"/>
      <c r="O33" s="117"/>
      <c r="P33" s="367" t="s">
        <v>235</v>
      </c>
      <c r="Q33" s="335"/>
      <c r="R33" s="117"/>
      <c r="S33" s="367" t="s">
        <v>468</v>
      </c>
      <c r="T33" s="335"/>
      <c r="U33" s="117"/>
      <c r="V33" s="379" t="s">
        <v>16</v>
      </c>
      <c r="W33" s="380"/>
      <c r="X33" s="117"/>
      <c r="Y33" s="365" t="s">
        <v>326</v>
      </c>
      <c r="Z33" s="335"/>
      <c r="AA33" s="117"/>
      <c r="AB33" s="113" t="s">
        <v>117</v>
      </c>
      <c r="AC33" s="286" t="s">
        <v>405</v>
      </c>
      <c r="AD33" s="286"/>
      <c r="AE33" s="138" t="str">
        <f t="shared" ref="AE33" si="84">A33</f>
        <v>Q5</v>
      </c>
      <c r="AF33" s="119" t="str">
        <f t="shared" ref="AF33" si="85">J33</f>
        <v>小米飯</v>
      </c>
      <c r="AG33" s="119" t="str">
        <f t="shared" ref="AG33" si="86">J34&amp;" "&amp;J35&amp;" "&amp;J36&amp;" "&amp;J37&amp;" "&amp;J38&amp;" "&amp;J39</f>
        <v xml:space="preserve">米 小米    </v>
      </c>
      <c r="AH33" s="119" t="str">
        <f t="shared" ref="AH33" si="87">M33</f>
        <v>酥炸豆包</v>
      </c>
      <c r="AI33" s="119" t="str">
        <f t="shared" ref="AI33" si="88">M34&amp;" "&amp;M35&amp;" "&amp;M36&amp;" "&amp;M37&amp;" "&amp;M38&amp;" "&amp;M39</f>
        <v xml:space="preserve">豆包     </v>
      </c>
      <c r="AJ33" s="119" t="str">
        <f t="shared" ref="AJ33" si="89">P33</f>
        <v>麻婆豆腐</v>
      </c>
      <c r="AK33" s="119" t="str">
        <f t="shared" ref="AK33" si="90">P34&amp;" "&amp;P35&amp;" "&amp;P36&amp;" "&amp;P37&amp;" "&amp;P38&amp;" "&amp;P39</f>
        <v xml:space="preserve">豆腐 薑 豆瓣醬 胡蘿蔔 鴻喜菇 </v>
      </c>
      <c r="AL33" s="119" t="str">
        <f t="shared" ref="AL33" si="91">S33</f>
        <v>蛋香季豆</v>
      </c>
      <c r="AM33" s="119" t="str">
        <f t="shared" ref="AM33" si="92">S34&amp;" "&amp;S35&amp;" "&amp;S36&amp;" "&amp;S37&amp;" "&amp;S38&amp;" "&amp;S39</f>
        <v xml:space="preserve">雞蛋 冷凍菜豆(莢) 胡蘿蔔 薑  </v>
      </c>
      <c r="AN33" s="119" t="str">
        <f t="shared" ref="AN33" si="93">V33</f>
        <v>時蔬</v>
      </c>
      <c r="AO33" s="119" t="str">
        <f t="shared" ref="AO33" si="94">V34&amp;" "&amp;V35&amp;" "&amp;V36&amp;" "&amp;V37&amp;" "&amp;V38&amp;" "&amp;V39</f>
        <v xml:space="preserve">蔬菜 薑    </v>
      </c>
      <c r="AP33" s="119" t="str">
        <f t="shared" ref="AP33" si="95">Y33</f>
        <v>時瓜湯</v>
      </c>
      <c r="AQ33" s="119" t="str">
        <f t="shared" ref="AQ33" si="96">Y34&amp;" "&amp;Y35&amp;" "&amp;Y36&amp;" "&amp;Y37&amp;" "&amp;Y38&amp;" "&amp;Y39</f>
        <v xml:space="preserve">時瓜 胡蘿蔔 薑 素羊肉  </v>
      </c>
      <c r="AR33" s="119" t="str">
        <f>AB33</f>
        <v>點心</v>
      </c>
      <c r="AS33" s="119" t="str">
        <f>AC33</f>
        <v>有機豆奶</v>
      </c>
      <c r="AT33" s="120">
        <f t="shared" ref="AT33" si="97">C33</f>
        <v>5.2</v>
      </c>
      <c r="AU33" s="120">
        <f t="shared" ref="AU33" si="98">H33</f>
        <v>3</v>
      </c>
      <c r="AV33" s="120">
        <f t="shared" ref="AV33" si="99">E33</f>
        <v>2.1</v>
      </c>
      <c r="AW33" s="120">
        <f t="shared" ref="AW33" si="100">D33</f>
        <v>2.5</v>
      </c>
      <c r="AX33" s="120">
        <f t="shared" ref="AX33" si="101">F33</f>
        <v>0</v>
      </c>
      <c r="AY33" s="120">
        <f t="shared" ref="AY33" si="102">G33</f>
        <v>0</v>
      </c>
      <c r="AZ33" s="120">
        <f t="shared" ref="AZ33" si="103">I33</f>
        <v>753.5</v>
      </c>
    </row>
    <row r="34" spans="1:52" s="84" customFormat="1" ht="15" customHeight="1">
      <c r="A34" s="304"/>
      <c r="B34" s="97"/>
      <c r="C34" s="97"/>
      <c r="D34" s="97"/>
      <c r="E34" s="97"/>
      <c r="F34" s="97"/>
      <c r="G34" s="97"/>
      <c r="H34" s="99"/>
      <c r="I34" s="96"/>
      <c r="J34" s="307" t="s">
        <v>409</v>
      </c>
      <c r="K34" s="50">
        <v>10</v>
      </c>
      <c r="L34" s="54" t="str">
        <f t="shared" ref="L34:L35" si="104">IF(K34,"公斤","")</f>
        <v>公斤</v>
      </c>
      <c r="M34" s="50" t="s">
        <v>187</v>
      </c>
      <c r="N34" s="50">
        <v>6</v>
      </c>
      <c r="O34" s="54" t="str">
        <f t="shared" ref="O34" si="105">IF(N34,"公斤","")</f>
        <v>公斤</v>
      </c>
      <c r="P34" s="50" t="s">
        <v>205</v>
      </c>
      <c r="Q34" s="50">
        <v>4</v>
      </c>
      <c r="R34" s="54" t="str">
        <f t="shared" ref="R34" si="106">IF(Q34,"公斤","")</f>
        <v>公斤</v>
      </c>
      <c r="S34" s="50" t="s">
        <v>180</v>
      </c>
      <c r="T34" s="50">
        <v>2.7</v>
      </c>
      <c r="U34" s="54" t="str">
        <f t="shared" ref="U34" si="107">IF(T34,"公斤","")</f>
        <v>公斤</v>
      </c>
      <c r="V34" s="50" t="s">
        <v>14</v>
      </c>
      <c r="W34" s="50">
        <v>7</v>
      </c>
      <c r="X34" s="54" t="str">
        <f t="shared" ref="X34" si="108">IF(W34,"公斤","")</f>
        <v>公斤</v>
      </c>
      <c r="Y34" s="316" t="s">
        <v>329</v>
      </c>
      <c r="Z34" s="316">
        <v>3.5</v>
      </c>
      <c r="AA34" s="54" t="str">
        <f t="shared" ref="AA34" si="109">IF(Z34,"公斤","")</f>
        <v>公斤</v>
      </c>
      <c r="AB34" s="71" t="s">
        <v>117</v>
      </c>
      <c r="AC34" s="284" t="s">
        <v>405</v>
      </c>
      <c r="AD34" s="284"/>
      <c r="AE34" s="142"/>
      <c r="AF34" s="122"/>
      <c r="AG34" s="119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75"/>
      <c r="AU34" s="75"/>
      <c r="AV34" s="75"/>
      <c r="AW34" s="75"/>
      <c r="AX34" s="75"/>
      <c r="AY34" s="75"/>
      <c r="AZ34" s="75"/>
    </row>
    <row r="35" spans="1:52" s="84" customFormat="1" ht="15" customHeight="1">
      <c r="A35" s="304"/>
      <c r="B35" s="97" t="s">
        <v>113</v>
      </c>
      <c r="C35" s="97">
        <v>5.2</v>
      </c>
      <c r="D35" s="97">
        <v>2</v>
      </c>
      <c r="E35" s="97">
        <v>1.5</v>
      </c>
      <c r="F35" s="97">
        <v>0</v>
      </c>
      <c r="G35" s="97">
        <v>0</v>
      </c>
      <c r="H35" s="97">
        <v>2.5</v>
      </c>
      <c r="I35" s="97">
        <v>677.1</v>
      </c>
      <c r="J35" s="307" t="s">
        <v>415</v>
      </c>
      <c r="K35" s="50">
        <v>0.4</v>
      </c>
      <c r="L35" s="54" t="str">
        <f t="shared" si="104"/>
        <v>公斤</v>
      </c>
      <c r="M35" s="50"/>
      <c r="N35" s="50"/>
      <c r="O35" s="54" t="str">
        <f t="shared" si="27"/>
        <v/>
      </c>
      <c r="P35" s="50" t="s">
        <v>17</v>
      </c>
      <c r="Q35" s="50">
        <v>0.05</v>
      </c>
      <c r="R35" s="54" t="str">
        <f t="shared" si="28"/>
        <v>公斤</v>
      </c>
      <c r="S35" s="50" t="s">
        <v>469</v>
      </c>
      <c r="T35" s="50">
        <v>5.5</v>
      </c>
      <c r="U35" s="54" t="str">
        <f t="shared" si="29"/>
        <v>公斤</v>
      </c>
      <c r="V35" s="50" t="s">
        <v>17</v>
      </c>
      <c r="W35" s="50">
        <v>0.05</v>
      </c>
      <c r="X35" s="54" t="str">
        <f t="shared" si="30"/>
        <v>公斤</v>
      </c>
      <c r="Y35" s="316" t="s">
        <v>133</v>
      </c>
      <c r="Z35" s="316">
        <v>0.5</v>
      </c>
      <c r="AA35" s="54" t="str">
        <f t="shared" si="31"/>
        <v>公斤</v>
      </c>
      <c r="AB35" s="71"/>
      <c r="AC35" s="284"/>
      <c r="AD35" s="284"/>
      <c r="AE35" s="142"/>
      <c r="AF35" s="122"/>
      <c r="AG35" s="119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75"/>
      <c r="AU35" s="75"/>
      <c r="AV35" s="75"/>
      <c r="AW35" s="75"/>
      <c r="AX35" s="75"/>
      <c r="AY35" s="75"/>
      <c r="AZ35" s="75"/>
    </row>
    <row r="36" spans="1:52" s="84" customFormat="1" ht="15" customHeight="1">
      <c r="A36" s="304"/>
      <c r="B36" s="97"/>
      <c r="C36" s="97"/>
      <c r="D36" s="97"/>
      <c r="E36" s="97"/>
      <c r="F36" s="97"/>
      <c r="G36" s="97"/>
      <c r="H36" s="97"/>
      <c r="I36" s="97"/>
      <c r="J36" s="307"/>
      <c r="K36" s="50"/>
      <c r="L36" s="54" t="str">
        <f t="shared" si="26"/>
        <v/>
      </c>
      <c r="M36" s="50"/>
      <c r="N36" s="50"/>
      <c r="O36" s="54" t="str">
        <f t="shared" si="27"/>
        <v/>
      </c>
      <c r="P36" s="50" t="s">
        <v>445</v>
      </c>
      <c r="Q36" s="50">
        <v>0.1</v>
      </c>
      <c r="R36" s="54" t="str">
        <f t="shared" si="28"/>
        <v>公斤</v>
      </c>
      <c r="S36" s="50" t="s">
        <v>177</v>
      </c>
      <c r="T36" s="50">
        <v>0.5</v>
      </c>
      <c r="U36" s="54" t="str">
        <f t="shared" si="29"/>
        <v>公斤</v>
      </c>
      <c r="V36" s="50"/>
      <c r="W36" s="50"/>
      <c r="X36" s="54" t="str">
        <f t="shared" si="30"/>
        <v/>
      </c>
      <c r="Y36" s="316" t="s">
        <v>144</v>
      </c>
      <c r="Z36" s="316">
        <v>0.05</v>
      </c>
      <c r="AA36" s="54" t="str">
        <f t="shared" si="31"/>
        <v>公斤</v>
      </c>
      <c r="AB36" s="71"/>
      <c r="AC36" s="284"/>
      <c r="AD36" s="284"/>
      <c r="AE36" s="142"/>
      <c r="AF36" s="122"/>
      <c r="AG36" s="119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75"/>
      <c r="AU36" s="75"/>
      <c r="AV36" s="75"/>
      <c r="AW36" s="75"/>
      <c r="AX36" s="75"/>
      <c r="AY36" s="75"/>
      <c r="AZ36" s="75"/>
    </row>
    <row r="37" spans="1:52" s="84" customFormat="1" ht="15" customHeight="1">
      <c r="A37" s="304"/>
      <c r="B37" s="97"/>
      <c r="C37" s="97"/>
      <c r="D37" s="97"/>
      <c r="E37" s="97"/>
      <c r="F37" s="97"/>
      <c r="G37" s="97"/>
      <c r="H37" s="97"/>
      <c r="I37" s="97"/>
      <c r="J37" s="307"/>
      <c r="K37" s="50"/>
      <c r="L37" s="54" t="str">
        <f t="shared" si="26"/>
        <v/>
      </c>
      <c r="M37" s="50"/>
      <c r="N37" s="50"/>
      <c r="O37" s="54" t="str">
        <f t="shared" si="27"/>
        <v/>
      </c>
      <c r="P37" s="50" t="s">
        <v>177</v>
      </c>
      <c r="Q37" s="50">
        <v>0.5</v>
      </c>
      <c r="R37" s="54" t="str">
        <f t="shared" si="28"/>
        <v>公斤</v>
      </c>
      <c r="S37" s="50" t="s">
        <v>17</v>
      </c>
      <c r="T37" s="50">
        <v>0.05</v>
      </c>
      <c r="U37" s="54" t="str">
        <f t="shared" si="29"/>
        <v>公斤</v>
      </c>
      <c r="V37" s="50"/>
      <c r="W37" s="50"/>
      <c r="X37" s="54" t="str">
        <f t="shared" si="30"/>
        <v/>
      </c>
      <c r="Y37" s="316" t="s">
        <v>482</v>
      </c>
      <c r="Z37" s="316">
        <v>1</v>
      </c>
      <c r="AA37" s="54" t="str">
        <f t="shared" si="31"/>
        <v>公斤</v>
      </c>
      <c r="AB37" s="71"/>
      <c r="AC37" s="284"/>
      <c r="AD37" s="284"/>
      <c r="AE37" s="142"/>
      <c r="AF37" s="122"/>
      <c r="AG37" s="119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75"/>
      <c r="AU37" s="75"/>
      <c r="AV37" s="75"/>
      <c r="AW37" s="75"/>
      <c r="AX37" s="75"/>
      <c r="AY37" s="75"/>
      <c r="AZ37" s="75"/>
    </row>
    <row r="38" spans="1:52" s="84" customFormat="1" ht="15" customHeight="1">
      <c r="A38" s="304"/>
      <c r="B38" s="97"/>
      <c r="C38" s="97"/>
      <c r="D38" s="97"/>
      <c r="E38" s="97"/>
      <c r="F38" s="97"/>
      <c r="G38" s="97"/>
      <c r="H38" s="97"/>
      <c r="I38" s="97"/>
      <c r="J38" s="307"/>
      <c r="K38" s="50"/>
      <c r="L38" s="54" t="str">
        <f t="shared" si="26"/>
        <v/>
      </c>
      <c r="M38" s="50"/>
      <c r="N38" s="50"/>
      <c r="O38" s="54" t="str">
        <f t="shared" si="27"/>
        <v/>
      </c>
      <c r="P38" s="50" t="s">
        <v>446</v>
      </c>
      <c r="Q38" s="50">
        <v>2</v>
      </c>
      <c r="R38" s="54" t="str">
        <f t="shared" si="28"/>
        <v>公斤</v>
      </c>
      <c r="S38" s="50"/>
      <c r="T38" s="50"/>
      <c r="U38" s="54" t="str">
        <f t="shared" si="29"/>
        <v/>
      </c>
      <c r="V38" s="50"/>
      <c r="W38" s="50"/>
      <c r="X38" s="54" t="str">
        <f t="shared" si="30"/>
        <v/>
      </c>
      <c r="Y38" s="171"/>
      <c r="Z38" s="171"/>
      <c r="AA38" s="54" t="str">
        <f t="shared" si="31"/>
        <v/>
      </c>
      <c r="AB38" s="71"/>
      <c r="AC38" s="284"/>
      <c r="AD38" s="284"/>
      <c r="AE38" s="142"/>
      <c r="AF38" s="122"/>
      <c r="AG38" s="119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75"/>
      <c r="AU38" s="75"/>
      <c r="AV38" s="75"/>
      <c r="AW38" s="75"/>
      <c r="AX38" s="75"/>
      <c r="AY38" s="75"/>
      <c r="AZ38" s="75"/>
    </row>
    <row r="39" spans="1:52" s="84" customFormat="1" ht="15" customHeight="1" thickBot="1">
      <c r="A39" s="305"/>
      <c r="B39" s="98"/>
      <c r="C39" s="97"/>
      <c r="D39" s="98"/>
      <c r="E39" s="97"/>
      <c r="F39" s="97"/>
      <c r="G39" s="97"/>
      <c r="H39" s="97"/>
      <c r="I39" s="98"/>
      <c r="J39" s="309"/>
      <c r="K39" s="176"/>
      <c r="L39" s="54" t="str">
        <f t="shared" si="26"/>
        <v/>
      </c>
      <c r="M39" s="176"/>
      <c r="N39" s="176"/>
      <c r="O39" s="54" t="str">
        <f t="shared" si="27"/>
        <v/>
      </c>
      <c r="P39" s="176"/>
      <c r="Q39" s="176"/>
      <c r="R39" s="54" t="str">
        <f t="shared" si="28"/>
        <v/>
      </c>
      <c r="S39" s="176"/>
      <c r="T39" s="176"/>
      <c r="U39" s="54" t="str">
        <f t="shared" si="29"/>
        <v/>
      </c>
      <c r="V39" s="51"/>
      <c r="W39" s="51"/>
      <c r="X39" s="54" t="str">
        <f t="shared" si="30"/>
        <v/>
      </c>
      <c r="Y39" s="172"/>
      <c r="Z39" s="172"/>
      <c r="AA39" s="54" t="str">
        <f t="shared" si="31"/>
        <v/>
      </c>
      <c r="AB39" s="94"/>
      <c r="AC39" s="285"/>
      <c r="AD39" s="285"/>
      <c r="AE39" s="143"/>
      <c r="AF39" s="122"/>
      <c r="AG39" s="119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75"/>
      <c r="AU39" s="75"/>
      <c r="AV39" s="75"/>
      <c r="AW39" s="75"/>
      <c r="AX39" s="75"/>
      <c r="AY39" s="75"/>
      <c r="AZ39" s="75"/>
    </row>
    <row r="40" spans="1:52" s="84" customFormat="1" ht="15" customHeight="1" thickBot="1">
      <c r="A40" s="304" t="s">
        <v>54</v>
      </c>
      <c r="B40" s="97" t="s">
        <v>112</v>
      </c>
      <c r="C40" s="95">
        <v>5</v>
      </c>
      <c r="D40" s="97">
        <v>2.4</v>
      </c>
      <c r="E40" s="95">
        <v>2.6</v>
      </c>
      <c r="F40" s="95">
        <v>0</v>
      </c>
      <c r="G40" s="95">
        <v>0</v>
      </c>
      <c r="H40" s="95">
        <v>2.1</v>
      </c>
      <c r="I40" s="97">
        <v>683.7</v>
      </c>
      <c r="J40" s="367" t="s">
        <v>410</v>
      </c>
      <c r="K40" s="335"/>
      <c r="L40" s="117"/>
      <c r="M40" s="372" t="s">
        <v>425</v>
      </c>
      <c r="N40" s="335"/>
      <c r="O40" s="117"/>
      <c r="P40" s="367" t="s">
        <v>447</v>
      </c>
      <c r="Q40" s="335"/>
      <c r="R40" s="117"/>
      <c r="S40" s="367" t="s">
        <v>230</v>
      </c>
      <c r="T40" s="335"/>
      <c r="U40" s="117"/>
      <c r="V40" s="362" t="s">
        <v>16</v>
      </c>
      <c r="W40" s="378"/>
      <c r="X40" s="117"/>
      <c r="Y40" s="366" t="s">
        <v>165</v>
      </c>
      <c r="Z40" s="335"/>
      <c r="AA40" s="117"/>
      <c r="AB40" s="113" t="s">
        <v>117</v>
      </c>
      <c r="AC40" s="286"/>
      <c r="AD40" s="331"/>
      <c r="AE40" s="138" t="str">
        <f t="shared" ref="AE40" si="110">A40</f>
        <v>R2</v>
      </c>
      <c r="AF40" s="119" t="str">
        <f t="shared" ref="AF40" si="111">J40</f>
        <v>糙米飯</v>
      </c>
      <c r="AG40" s="119" t="str">
        <f t="shared" ref="AG40" si="112">J41&amp;" "&amp;J42&amp;" "&amp;J43&amp;" "&amp;J44&amp;" "&amp;J45&amp;" "&amp;J46</f>
        <v xml:space="preserve">米 糙米    </v>
      </c>
      <c r="AH40" s="119" t="str">
        <f t="shared" ref="AH40" si="113">M40</f>
        <v>沙茶毛豆</v>
      </c>
      <c r="AI40" s="119" t="str">
        <f t="shared" ref="AI40" si="114">M41&amp;" "&amp;M42&amp;" "&amp;M43&amp;" "&amp;M44&amp;" "&amp;M45&amp;" "&amp;M46</f>
        <v xml:space="preserve">毛豆仁 甘藍 胡蘿蔔 薑 素沙茶醬 </v>
      </c>
      <c r="AJ40" s="119" t="str">
        <f t="shared" ref="AJ40" si="115">P40</f>
        <v>蛋香紅仁</v>
      </c>
      <c r="AK40" s="119" t="str">
        <f t="shared" ref="AK40" si="116">P41&amp;" "&amp;P42&amp;" "&amp;P43&amp;" "&amp;P44&amp;" "&amp;P45&amp;" "&amp;P46</f>
        <v xml:space="preserve">雞蛋 胡蘿蔔 薑   </v>
      </c>
      <c r="AL40" s="119" t="str">
        <f t="shared" ref="AL40" si="117">S40</f>
        <v>白菜滷</v>
      </c>
      <c r="AM40" s="119" t="str">
        <f t="shared" ref="AM40" si="118">S41&amp;" "&amp;S42&amp;" "&amp;S43&amp;" "&amp;S44&amp;" "&amp;S45&amp;" "&amp;S46</f>
        <v>麵筋 結球白菜 乾香菇 胡蘿蔔 金針菇 薑</v>
      </c>
      <c r="AN40" s="119" t="str">
        <f t="shared" ref="AN40" si="119">V40</f>
        <v>時蔬</v>
      </c>
      <c r="AO40" s="119" t="str">
        <f t="shared" ref="AO40" si="120">V41&amp;" "&amp;V42&amp;" "&amp;V43&amp;" "&amp;V44&amp;" "&amp;V45&amp;" "&amp;V46</f>
        <v xml:space="preserve">蔬菜 薑    </v>
      </c>
      <c r="AP40" s="119" t="str">
        <f t="shared" ref="AP40" si="121">Y40</f>
        <v>味噌湯</v>
      </c>
      <c r="AQ40" s="119" t="str">
        <f t="shared" ref="AQ40" si="122">Y41&amp;" "&amp;Y42&amp;" "&amp;Y43&amp;" "&amp;Y44&amp;" "&amp;Y45&amp;" "&amp;Y46</f>
        <v xml:space="preserve">時蔬 味噌 薑   </v>
      </c>
      <c r="AR40" s="119" t="str">
        <f>AB40</f>
        <v>點心</v>
      </c>
      <c r="AS40" s="119">
        <f>AC40</f>
        <v>0</v>
      </c>
      <c r="AT40" s="120">
        <f t="shared" ref="AT40" si="123">C40</f>
        <v>5</v>
      </c>
      <c r="AU40" s="120">
        <f t="shared" ref="AU40" si="124">H40</f>
        <v>2.1</v>
      </c>
      <c r="AV40" s="120">
        <f t="shared" ref="AV40" si="125">E40</f>
        <v>2.6</v>
      </c>
      <c r="AW40" s="120">
        <f t="shared" ref="AW40" si="126">D40</f>
        <v>2.4</v>
      </c>
      <c r="AX40" s="120">
        <f t="shared" ref="AX40" si="127">F40</f>
        <v>0</v>
      </c>
      <c r="AY40" s="120">
        <f t="shared" ref="AY40" si="128">G40</f>
        <v>0</v>
      </c>
      <c r="AZ40" s="120">
        <f t="shared" ref="AZ40" si="129">I40</f>
        <v>683.7</v>
      </c>
    </row>
    <row r="41" spans="1:52" s="84" customFormat="1" ht="15" customHeight="1" thickBot="1">
      <c r="A41" s="304"/>
      <c r="B41" s="97"/>
      <c r="C41" s="97"/>
      <c r="D41" s="97"/>
      <c r="E41" s="97"/>
      <c r="F41" s="97"/>
      <c r="G41" s="97"/>
      <c r="H41" s="97"/>
      <c r="I41" s="95"/>
      <c r="J41" s="307" t="s">
        <v>409</v>
      </c>
      <c r="K41" s="50">
        <v>7</v>
      </c>
      <c r="L41" s="54" t="str">
        <f t="shared" ref="L41:L42" si="130">IF(K41,"公斤","")</f>
        <v>公斤</v>
      </c>
      <c r="M41" s="214" t="s">
        <v>204</v>
      </c>
      <c r="N41" s="50">
        <v>5</v>
      </c>
      <c r="O41" s="54" t="str">
        <f t="shared" ref="O41" si="131">IF(N41,"公斤","")</f>
        <v>公斤</v>
      </c>
      <c r="P41" s="50" t="s">
        <v>180</v>
      </c>
      <c r="Q41" s="50">
        <v>5.5</v>
      </c>
      <c r="R41" s="54" t="str">
        <f t="shared" ref="R41" si="132">IF(Q41,"公斤","")</f>
        <v>公斤</v>
      </c>
      <c r="S41" s="50" t="s">
        <v>459</v>
      </c>
      <c r="T41" s="50">
        <v>0.5</v>
      </c>
      <c r="U41" s="54" t="str">
        <f t="shared" ref="U41" si="133">IF(T41,"公斤","")</f>
        <v>公斤</v>
      </c>
      <c r="V41" s="50" t="s">
        <v>14</v>
      </c>
      <c r="W41" s="50">
        <v>7</v>
      </c>
      <c r="X41" s="54" t="str">
        <f t="shared" ref="X41" si="134">IF(W41,"公斤","")</f>
        <v>公斤</v>
      </c>
      <c r="Y41" s="171" t="s">
        <v>121</v>
      </c>
      <c r="Z41" s="171">
        <v>2</v>
      </c>
      <c r="AA41" s="54" t="str">
        <f t="shared" ref="AA41" si="135">IF(Z41,"公斤","")</f>
        <v>公斤</v>
      </c>
      <c r="AB41" s="71" t="s">
        <v>117</v>
      </c>
      <c r="AC41" s="284"/>
      <c r="AD41" s="142">
        <v>19</v>
      </c>
      <c r="AE41" s="142"/>
      <c r="AF41" s="122"/>
      <c r="AG41" s="119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75"/>
      <c r="AU41" s="75"/>
      <c r="AV41" s="75"/>
      <c r="AW41" s="75"/>
      <c r="AX41" s="75"/>
      <c r="AY41" s="75"/>
      <c r="AZ41" s="75"/>
    </row>
    <row r="42" spans="1:52" s="84" customFormat="1" ht="15" customHeight="1">
      <c r="A42" s="304"/>
      <c r="B42" s="97" t="s">
        <v>113</v>
      </c>
      <c r="C42" s="97">
        <v>5</v>
      </c>
      <c r="D42" s="97">
        <v>1.9</v>
      </c>
      <c r="E42" s="97">
        <v>1.9</v>
      </c>
      <c r="F42" s="97">
        <v>0</v>
      </c>
      <c r="G42" s="97">
        <v>0</v>
      </c>
      <c r="H42" s="97">
        <v>2</v>
      </c>
      <c r="I42" s="95">
        <v>633.79999999999995</v>
      </c>
      <c r="J42" s="307" t="s">
        <v>411</v>
      </c>
      <c r="K42" s="50">
        <v>3</v>
      </c>
      <c r="L42" s="54" t="str">
        <f t="shared" si="130"/>
        <v>公斤</v>
      </c>
      <c r="M42" s="165" t="s">
        <v>302</v>
      </c>
      <c r="N42" s="165">
        <v>3</v>
      </c>
      <c r="O42" s="54" t="str">
        <f t="shared" si="27"/>
        <v>公斤</v>
      </c>
      <c r="P42" s="50" t="s">
        <v>177</v>
      </c>
      <c r="Q42" s="50">
        <v>6</v>
      </c>
      <c r="R42" s="54" t="str">
        <f t="shared" si="28"/>
        <v>公斤</v>
      </c>
      <c r="S42" s="50" t="s">
        <v>182</v>
      </c>
      <c r="T42" s="50">
        <v>6</v>
      </c>
      <c r="U42" s="54" t="str">
        <f t="shared" si="29"/>
        <v>公斤</v>
      </c>
      <c r="V42" s="50" t="s">
        <v>17</v>
      </c>
      <c r="W42" s="50">
        <v>0.05</v>
      </c>
      <c r="X42" s="54" t="str">
        <f t="shared" si="30"/>
        <v>公斤</v>
      </c>
      <c r="Y42" s="171" t="s">
        <v>167</v>
      </c>
      <c r="Z42" s="171">
        <v>0.5</v>
      </c>
      <c r="AA42" s="54" t="str">
        <f t="shared" si="31"/>
        <v>公斤</v>
      </c>
      <c r="AB42" s="71"/>
      <c r="AC42" s="284"/>
      <c r="AD42" s="142"/>
      <c r="AE42" s="142"/>
      <c r="AF42" s="122"/>
      <c r="AG42" s="119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75"/>
      <c r="AU42" s="75"/>
      <c r="AV42" s="75"/>
      <c r="AW42" s="75"/>
      <c r="AX42" s="75"/>
      <c r="AY42" s="75"/>
      <c r="AZ42" s="75"/>
    </row>
    <row r="43" spans="1:52" s="84" customFormat="1" ht="15" customHeight="1">
      <c r="A43" s="304"/>
      <c r="B43" s="97"/>
      <c r="C43" s="97"/>
      <c r="D43" s="97"/>
      <c r="E43" s="97"/>
      <c r="F43" s="97"/>
      <c r="G43" s="97"/>
      <c r="H43" s="97"/>
      <c r="I43" s="97"/>
      <c r="J43" s="307"/>
      <c r="K43" s="50"/>
      <c r="L43" s="54" t="str">
        <f t="shared" si="26"/>
        <v/>
      </c>
      <c r="M43" s="165" t="s">
        <v>133</v>
      </c>
      <c r="N43" s="165">
        <v>0.5</v>
      </c>
      <c r="O43" s="54" t="str">
        <f t="shared" si="27"/>
        <v>公斤</v>
      </c>
      <c r="P43" s="50" t="s">
        <v>17</v>
      </c>
      <c r="Q43" s="50">
        <v>0.05</v>
      </c>
      <c r="R43" s="54" t="str">
        <f t="shared" si="28"/>
        <v>公斤</v>
      </c>
      <c r="S43" s="50" t="s">
        <v>184</v>
      </c>
      <c r="T43" s="50">
        <v>0.01</v>
      </c>
      <c r="U43" s="54" t="str">
        <f t="shared" si="29"/>
        <v>公斤</v>
      </c>
      <c r="V43" s="50"/>
      <c r="W43" s="50"/>
      <c r="X43" s="54" t="str">
        <f t="shared" si="30"/>
        <v/>
      </c>
      <c r="Y43" s="171" t="s">
        <v>160</v>
      </c>
      <c r="Z43" s="171">
        <v>0.05</v>
      </c>
      <c r="AA43" s="54" t="str">
        <f t="shared" si="31"/>
        <v>公斤</v>
      </c>
      <c r="AB43" s="71"/>
      <c r="AC43" s="284"/>
      <c r="AD43" s="142"/>
      <c r="AE43" s="142"/>
      <c r="AF43" s="122"/>
      <c r="AG43" s="119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75"/>
      <c r="AU43" s="75"/>
      <c r="AV43" s="75"/>
      <c r="AW43" s="75"/>
      <c r="AX43" s="75"/>
      <c r="AY43" s="75"/>
      <c r="AZ43" s="75"/>
    </row>
    <row r="44" spans="1:52" s="84" customFormat="1" ht="15" customHeight="1">
      <c r="A44" s="304"/>
      <c r="B44" s="97"/>
      <c r="C44" s="97"/>
      <c r="D44" s="97"/>
      <c r="E44" s="97"/>
      <c r="F44" s="97"/>
      <c r="G44" s="97"/>
      <c r="H44" s="97"/>
      <c r="I44" s="97"/>
      <c r="J44" s="307"/>
      <c r="K44" s="50"/>
      <c r="L44" s="54" t="str">
        <f t="shared" si="26"/>
        <v/>
      </c>
      <c r="M44" s="316" t="s">
        <v>144</v>
      </c>
      <c r="N44" s="165">
        <v>0.05</v>
      </c>
      <c r="O44" s="54" t="str">
        <f t="shared" si="27"/>
        <v>公斤</v>
      </c>
      <c r="P44" s="50"/>
      <c r="Q44" s="50"/>
      <c r="R44" s="54" t="str">
        <f t="shared" si="28"/>
        <v/>
      </c>
      <c r="S44" s="50" t="s">
        <v>177</v>
      </c>
      <c r="T44" s="50">
        <v>0.5</v>
      </c>
      <c r="U44" s="54" t="str">
        <f t="shared" si="29"/>
        <v>公斤</v>
      </c>
      <c r="V44" s="50"/>
      <c r="W44" s="50"/>
      <c r="X44" s="54" t="str">
        <f t="shared" si="30"/>
        <v/>
      </c>
      <c r="Y44" s="171"/>
      <c r="Z44" s="171"/>
      <c r="AA44" s="54" t="str">
        <f t="shared" si="31"/>
        <v/>
      </c>
      <c r="AB44" s="71"/>
      <c r="AC44" s="284"/>
      <c r="AD44" s="142"/>
      <c r="AE44" s="142"/>
      <c r="AF44" s="122"/>
      <c r="AG44" s="119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75"/>
      <c r="AU44" s="75"/>
      <c r="AV44" s="75"/>
      <c r="AW44" s="75"/>
      <c r="AX44" s="75"/>
      <c r="AY44" s="75"/>
      <c r="AZ44" s="75"/>
    </row>
    <row r="45" spans="1:52" s="84" customFormat="1" ht="15" customHeight="1">
      <c r="A45" s="304"/>
      <c r="B45" s="97"/>
      <c r="C45" s="97"/>
      <c r="D45" s="97"/>
      <c r="E45" s="97"/>
      <c r="F45" s="97"/>
      <c r="G45" s="97"/>
      <c r="H45" s="97"/>
      <c r="I45" s="97"/>
      <c r="J45" s="307"/>
      <c r="K45" s="50"/>
      <c r="L45" s="54" t="str">
        <f t="shared" si="26"/>
        <v/>
      </c>
      <c r="M45" s="165" t="s">
        <v>426</v>
      </c>
      <c r="N45" s="165"/>
      <c r="O45" s="54" t="str">
        <f t="shared" si="27"/>
        <v/>
      </c>
      <c r="P45" s="50"/>
      <c r="Q45" s="50"/>
      <c r="R45" s="54" t="str">
        <f t="shared" si="28"/>
        <v/>
      </c>
      <c r="S45" s="50" t="s">
        <v>196</v>
      </c>
      <c r="T45" s="50">
        <v>1</v>
      </c>
      <c r="U45" s="54" t="str">
        <f t="shared" si="29"/>
        <v>公斤</v>
      </c>
      <c r="V45" s="50"/>
      <c r="W45" s="50"/>
      <c r="X45" s="54" t="str">
        <f t="shared" si="30"/>
        <v/>
      </c>
      <c r="Y45" s="171"/>
      <c r="Z45" s="171"/>
      <c r="AA45" s="54" t="str">
        <f t="shared" si="31"/>
        <v/>
      </c>
      <c r="AB45" s="71"/>
      <c r="AC45" s="284"/>
      <c r="AD45" s="142"/>
      <c r="AE45" s="142"/>
      <c r="AF45" s="122"/>
      <c r="AG45" s="119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75"/>
      <c r="AU45" s="75"/>
      <c r="AV45" s="75"/>
      <c r="AW45" s="75"/>
      <c r="AX45" s="75"/>
      <c r="AY45" s="75"/>
      <c r="AZ45" s="75"/>
    </row>
    <row r="46" spans="1:52" s="84" customFormat="1" ht="15" customHeight="1" thickBot="1">
      <c r="A46" s="304"/>
      <c r="B46" s="98"/>
      <c r="C46" s="98"/>
      <c r="D46" s="98"/>
      <c r="E46" s="98"/>
      <c r="F46" s="98"/>
      <c r="G46" s="98"/>
      <c r="H46" s="98"/>
      <c r="I46" s="98"/>
      <c r="J46" s="309"/>
      <c r="K46" s="176"/>
      <c r="L46" s="54" t="str">
        <f t="shared" si="26"/>
        <v/>
      </c>
      <c r="M46" s="196"/>
      <c r="N46" s="196"/>
      <c r="O46" s="54" t="str">
        <f t="shared" si="27"/>
        <v/>
      </c>
      <c r="P46" s="176"/>
      <c r="Q46" s="176"/>
      <c r="R46" s="54" t="str">
        <f t="shared" si="28"/>
        <v/>
      </c>
      <c r="S46" s="176" t="s">
        <v>17</v>
      </c>
      <c r="T46" s="176">
        <v>0.05</v>
      </c>
      <c r="U46" s="54" t="str">
        <f t="shared" si="29"/>
        <v>公斤</v>
      </c>
      <c r="V46" s="134"/>
      <c r="W46" s="134"/>
      <c r="X46" s="54" t="str">
        <f t="shared" si="30"/>
        <v/>
      </c>
      <c r="Y46" s="172"/>
      <c r="Z46" s="172"/>
      <c r="AA46" s="54" t="str">
        <f t="shared" si="31"/>
        <v/>
      </c>
      <c r="AB46" s="94"/>
      <c r="AC46" s="285"/>
      <c r="AD46" s="143"/>
      <c r="AE46" s="143"/>
      <c r="AF46" s="122"/>
      <c r="AG46" s="119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75"/>
      <c r="AU46" s="75"/>
      <c r="AV46" s="75"/>
      <c r="AW46" s="75"/>
      <c r="AX46" s="75"/>
      <c r="AY46" s="75"/>
      <c r="AZ46" s="75"/>
    </row>
    <row r="47" spans="1:52" s="84" customFormat="1" ht="15" customHeight="1" thickBot="1">
      <c r="A47" s="303" t="s">
        <v>55</v>
      </c>
      <c r="B47" s="97" t="s">
        <v>112</v>
      </c>
      <c r="C47" s="97">
        <v>4.4000000000000004</v>
      </c>
      <c r="D47" s="97">
        <v>2.8</v>
      </c>
      <c r="E47" s="97">
        <v>2.1</v>
      </c>
      <c r="F47" s="97">
        <v>0</v>
      </c>
      <c r="G47" s="97">
        <v>0</v>
      </c>
      <c r="H47" s="97">
        <v>3.5</v>
      </c>
      <c r="I47" s="97">
        <v>746</v>
      </c>
      <c r="J47" s="311" t="s">
        <v>251</v>
      </c>
      <c r="K47" s="312"/>
      <c r="L47" s="117"/>
      <c r="M47" s="132" t="s">
        <v>427</v>
      </c>
      <c r="N47" s="317"/>
      <c r="O47" s="117"/>
      <c r="P47" s="132" t="s">
        <v>448</v>
      </c>
      <c r="Q47" s="317"/>
      <c r="R47" s="117"/>
      <c r="S47" s="132" t="s">
        <v>470</v>
      </c>
      <c r="T47" s="317"/>
      <c r="U47" s="117"/>
      <c r="V47" s="379" t="s">
        <v>16</v>
      </c>
      <c r="W47" s="380"/>
      <c r="X47" s="117"/>
      <c r="Y47" s="167" t="s">
        <v>390</v>
      </c>
      <c r="Z47" s="168"/>
      <c r="AA47" s="117"/>
      <c r="AB47" s="113" t="s">
        <v>117</v>
      </c>
      <c r="AC47" s="270"/>
      <c r="AD47" s="286"/>
      <c r="AE47" s="138" t="str">
        <f t="shared" ref="AE47" si="136">A47</f>
        <v>R3</v>
      </c>
      <c r="AF47" s="119" t="str">
        <f t="shared" ref="AF47" si="137">J47</f>
        <v>刈包特餐</v>
      </c>
      <c r="AG47" s="119" t="str">
        <f t="shared" ref="AG47" si="138">J48&amp;" "&amp;J49&amp;" "&amp;J50&amp;" "&amp;J51&amp;" "&amp;J52&amp;" "&amp;J53</f>
        <v xml:space="preserve">刈包     </v>
      </c>
      <c r="AH47" s="119" t="str">
        <f t="shared" ref="AH47" si="139">M47</f>
        <v>香滷素排</v>
      </c>
      <c r="AI47" s="119" t="str">
        <f t="shared" ref="AI47" si="140">M48&amp;" "&amp;M49&amp;" "&amp;M50&amp;" "&amp;M51&amp;" "&amp;M52&amp;" "&amp;M53</f>
        <v xml:space="preserve">素排 薑    </v>
      </c>
      <c r="AJ47" s="119" t="str">
        <f t="shared" ref="AJ47" si="141">P47</f>
        <v>刈包配料</v>
      </c>
      <c r="AK47" s="119" t="str">
        <f t="shared" ref="AK47" si="142">P48&amp;" "&amp;P49&amp;" "&amp;P50&amp;" "&amp;P51&amp;" "&amp;P52&amp;" "&amp;P53</f>
        <v xml:space="preserve">麵腸 酸菜 胡蘿蔔   </v>
      </c>
      <c r="AL47" s="119" t="str">
        <f t="shared" ref="AL47" si="143">S47</f>
        <v>塔香鮑菇</v>
      </c>
      <c r="AM47" s="119" t="str">
        <f t="shared" ref="AM47" si="144">S48&amp;" "&amp;S49&amp;" "&amp;S50&amp;" "&amp;S51&amp;" "&amp;S52&amp;" "&amp;S53</f>
        <v xml:space="preserve">杏鮑菇 薑 九層塔   </v>
      </c>
      <c r="AN47" s="119" t="str">
        <f t="shared" ref="AN47" si="145">V47</f>
        <v>時蔬</v>
      </c>
      <c r="AO47" s="119" t="str">
        <f t="shared" ref="AO47" si="146">V48&amp;" "&amp;V49&amp;" "&amp;V50&amp;" "&amp;V51&amp;" "&amp;V52&amp;" "&amp;V53</f>
        <v xml:space="preserve">蔬菜 薑    </v>
      </c>
      <c r="AP47" s="119" t="str">
        <f t="shared" ref="AP47" si="147">Y47</f>
        <v>麵線糊</v>
      </c>
      <c r="AQ47" s="119" t="str">
        <f t="shared" ref="AQ47" si="148">Y48&amp;" "&amp;Y49&amp;" "&amp;Y50&amp;" "&amp;Y51&amp;" "&amp;Y52&amp;" "&amp;Y53</f>
        <v xml:space="preserve">麵線 素肉 脆筍 胡蘿蔔 乾木耳 </v>
      </c>
      <c r="AR47" s="119" t="str">
        <f>AB47</f>
        <v>點心</v>
      </c>
      <c r="AS47" s="119">
        <f>AC47</f>
        <v>0</v>
      </c>
      <c r="AT47" s="120">
        <f t="shared" ref="AT47" si="149">C47</f>
        <v>4.4000000000000004</v>
      </c>
      <c r="AU47" s="120">
        <f t="shared" ref="AU47" si="150">H47</f>
        <v>3.5</v>
      </c>
      <c r="AV47" s="120">
        <f t="shared" ref="AV47" si="151">E47</f>
        <v>2.1</v>
      </c>
      <c r="AW47" s="120">
        <f t="shared" ref="AW47" si="152">D47</f>
        <v>2.8</v>
      </c>
      <c r="AX47" s="120">
        <f t="shared" ref="AX47" si="153">F47</f>
        <v>0</v>
      </c>
      <c r="AY47" s="120">
        <f t="shared" ref="AY47" si="154">G47</f>
        <v>0</v>
      </c>
      <c r="AZ47" s="120">
        <f t="shared" ref="AZ47" si="155">I47</f>
        <v>746</v>
      </c>
    </row>
    <row r="48" spans="1:52" s="84" customFormat="1" ht="15" customHeight="1" thickBot="1">
      <c r="A48" s="304"/>
      <c r="B48" s="97"/>
      <c r="C48" s="97"/>
      <c r="D48" s="97"/>
      <c r="E48" s="97"/>
      <c r="F48" s="97"/>
      <c r="G48" s="97"/>
      <c r="H48" s="97"/>
      <c r="I48" s="95"/>
      <c r="J48" s="311" t="s">
        <v>252</v>
      </c>
      <c r="K48" s="132">
        <v>6</v>
      </c>
      <c r="L48" s="54" t="str">
        <f t="shared" ref="L48:L49" si="156">IF(K48,"公斤","")</f>
        <v>公斤</v>
      </c>
      <c r="M48" s="132" t="s">
        <v>428</v>
      </c>
      <c r="N48" s="132">
        <v>6</v>
      </c>
      <c r="O48" s="54" t="str">
        <f t="shared" ref="O48" si="157">IF(N48,"公斤","")</f>
        <v>公斤</v>
      </c>
      <c r="P48" s="132" t="s">
        <v>223</v>
      </c>
      <c r="Q48" s="132">
        <v>3</v>
      </c>
      <c r="R48" s="54" t="str">
        <f t="shared" ref="R48" si="158">IF(Q48,"公斤","")</f>
        <v>公斤</v>
      </c>
      <c r="S48" s="132" t="s">
        <v>237</v>
      </c>
      <c r="T48" s="132">
        <v>6</v>
      </c>
      <c r="U48" s="54" t="str">
        <f t="shared" ref="U48" si="159">IF(T48,"公斤","")</f>
        <v>公斤</v>
      </c>
      <c r="V48" s="50" t="s">
        <v>14</v>
      </c>
      <c r="W48" s="50">
        <v>7</v>
      </c>
      <c r="X48" s="54" t="str">
        <f t="shared" ref="X48" si="160">IF(W48,"公斤","")</f>
        <v>公斤</v>
      </c>
      <c r="Y48" s="162" t="s">
        <v>391</v>
      </c>
      <c r="Z48" s="162">
        <v>6</v>
      </c>
      <c r="AA48" s="54" t="str">
        <f t="shared" ref="AA48" si="161">IF(Z48,"公斤","")</f>
        <v>公斤</v>
      </c>
      <c r="AB48" s="71" t="s">
        <v>117</v>
      </c>
      <c r="AC48" s="197"/>
      <c r="AD48" s="284"/>
      <c r="AE48" s="142"/>
      <c r="AF48" s="122"/>
      <c r="AG48" s="119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75"/>
      <c r="AU48" s="75"/>
      <c r="AV48" s="75"/>
      <c r="AW48" s="75"/>
      <c r="AX48" s="75"/>
      <c r="AY48" s="75"/>
      <c r="AZ48" s="75"/>
    </row>
    <row r="49" spans="1:52" s="84" customFormat="1" ht="15" customHeight="1">
      <c r="A49" s="304"/>
      <c r="B49" s="97" t="s">
        <v>113</v>
      </c>
      <c r="C49" s="97">
        <v>4.4000000000000004</v>
      </c>
      <c r="D49" s="97">
        <v>2.2999999999999998</v>
      </c>
      <c r="E49" s="97">
        <v>1.5</v>
      </c>
      <c r="F49" s="97">
        <v>0</v>
      </c>
      <c r="G49" s="97">
        <v>0</v>
      </c>
      <c r="H49" s="97">
        <v>3.2</v>
      </c>
      <c r="I49" s="95">
        <v>688.9</v>
      </c>
      <c r="J49" s="311"/>
      <c r="K49" s="132"/>
      <c r="L49" s="54" t="str">
        <f t="shared" si="156"/>
        <v/>
      </c>
      <c r="M49" s="132" t="s">
        <v>17</v>
      </c>
      <c r="N49" s="132">
        <v>0.05</v>
      </c>
      <c r="O49" s="54" t="str">
        <f t="shared" si="27"/>
        <v>公斤</v>
      </c>
      <c r="P49" s="132" t="s">
        <v>449</v>
      </c>
      <c r="Q49" s="132">
        <v>4</v>
      </c>
      <c r="R49" s="54" t="str">
        <f t="shared" si="28"/>
        <v>公斤</v>
      </c>
      <c r="S49" s="132" t="s">
        <v>17</v>
      </c>
      <c r="T49" s="132">
        <v>0.05</v>
      </c>
      <c r="U49" s="54" t="str">
        <f t="shared" si="29"/>
        <v>公斤</v>
      </c>
      <c r="V49" s="50" t="s">
        <v>17</v>
      </c>
      <c r="W49" s="50">
        <v>0.05</v>
      </c>
      <c r="X49" s="54" t="str">
        <f t="shared" si="30"/>
        <v>公斤</v>
      </c>
      <c r="Y49" s="162" t="s">
        <v>149</v>
      </c>
      <c r="Z49" s="162">
        <v>0.4</v>
      </c>
      <c r="AA49" s="54" t="str">
        <f t="shared" si="31"/>
        <v>公斤</v>
      </c>
      <c r="AB49" s="71"/>
      <c r="AC49" s="197"/>
      <c r="AD49" s="284"/>
      <c r="AE49" s="142"/>
      <c r="AF49" s="122"/>
      <c r="AG49" s="119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75"/>
      <c r="AU49" s="75"/>
      <c r="AV49" s="75"/>
      <c r="AW49" s="75"/>
      <c r="AX49" s="75"/>
      <c r="AY49" s="75"/>
      <c r="AZ49" s="75"/>
    </row>
    <row r="50" spans="1:52" s="84" customFormat="1" ht="15" customHeight="1">
      <c r="A50" s="304"/>
      <c r="B50" s="97"/>
      <c r="C50" s="97"/>
      <c r="D50" s="97"/>
      <c r="E50" s="97"/>
      <c r="F50" s="97"/>
      <c r="G50" s="97"/>
      <c r="H50" s="97"/>
      <c r="I50" s="97"/>
      <c r="J50" s="311"/>
      <c r="K50" s="132"/>
      <c r="L50" s="54" t="str">
        <f t="shared" si="26"/>
        <v/>
      </c>
      <c r="M50" s="132"/>
      <c r="N50" s="132"/>
      <c r="O50" s="54" t="str">
        <f t="shared" si="27"/>
        <v/>
      </c>
      <c r="P50" s="132" t="s">
        <v>177</v>
      </c>
      <c r="Q50" s="132">
        <v>1</v>
      </c>
      <c r="R50" s="54" t="str">
        <f t="shared" si="28"/>
        <v>公斤</v>
      </c>
      <c r="S50" s="132" t="s">
        <v>225</v>
      </c>
      <c r="T50" s="132">
        <v>0.1</v>
      </c>
      <c r="U50" s="54" t="str">
        <f t="shared" si="29"/>
        <v>公斤</v>
      </c>
      <c r="V50" s="50"/>
      <c r="W50" s="50"/>
      <c r="X50" s="54" t="str">
        <f t="shared" si="30"/>
        <v/>
      </c>
      <c r="Y50" s="162" t="s">
        <v>344</v>
      </c>
      <c r="Z50" s="162">
        <v>2</v>
      </c>
      <c r="AA50" s="54" t="str">
        <f t="shared" si="31"/>
        <v>公斤</v>
      </c>
      <c r="AB50" s="71"/>
      <c r="AC50" s="197"/>
      <c r="AD50" s="284"/>
      <c r="AE50" s="142"/>
      <c r="AF50" s="122"/>
      <c r="AG50" s="119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75"/>
      <c r="AU50" s="75"/>
      <c r="AV50" s="75"/>
      <c r="AW50" s="75"/>
      <c r="AX50" s="75"/>
      <c r="AY50" s="75"/>
      <c r="AZ50" s="75"/>
    </row>
    <row r="51" spans="1:52" s="84" customFormat="1" ht="15" customHeight="1">
      <c r="A51" s="304"/>
      <c r="B51" s="97"/>
      <c r="C51" s="97"/>
      <c r="D51" s="97"/>
      <c r="E51" s="97"/>
      <c r="F51" s="97"/>
      <c r="G51" s="97"/>
      <c r="H51" s="97"/>
      <c r="I51" s="97"/>
      <c r="J51" s="311"/>
      <c r="K51" s="132"/>
      <c r="L51" s="54" t="str">
        <f t="shared" si="26"/>
        <v/>
      </c>
      <c r="M51" s="132"/>
      <c r="N51" s="132"/>
      <c r="O51" s="54" t="str">
        <f t="shared" si="27"/>
        <v/>
      </c>
      <c r="P51" s="317"/>
      <c r="Q51" s="317"/>
      <c r="R51" s="54" t="str">
        <f t="shared" si="28"/>
        <v/>
      </c>
      <c r="S51" s="332"/>
      <c r="T51" s="333"/>
      <c r="U51" s="54" t="str">
        <f t="shared" si="29"/>
        <v/>
      </c>
      <c r="V51" s="50"/>
      <c r="W51" s="50"/>
      <c r="X51" s="54" t="str">
        <f t="shared" si="30"/>
        <v/>
      </c>
      <c r="Y51" s="162" t="s">
        <v>133</v>
      </c>
      <c r="Z51" s="162">
        <v>0.5</v>
      </c>
      <c r="AA51" s="54" t="str">
        <f t="shared" si="31"/>
        <v>公斤</v>
      </c>
      <c r="AB51" s="71"/>
      <c r="AC51" s="197"/>
      <c r="AD51" s="284"/>
      <c r="AE51" s="142"/>
      <c r="AF51" s="122"/>
      <c r="AG51" s="119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75"/>
      <c r="AU51" s="75"/>
      <c r="AV51" s="75"/>
      <c r="AW51" s="75"/>
      <c r="AX51" s="75"/>
      <c r="AY51" s="75"/>
      <c r="AZ51" s="75"/>
    </row>
    <row r="52" spans="1:52" s="84" customFormat="1" ht="15" customHeight="1">
      <c r="A52" s="304"/>
      <c r="B52" s="97"/>
      <c r="C52" s="97"/>
      <c r="D52" s="97"/>
      <c r="E52" s="97"/>
      <c r="F52" s="97"/>
      <c r="G52" s="97"/>
      <c r="H52" s="97"/>
      <c r="I52" s="97"/>
      <c r="J52" s="311"/>
      <c r="K52" s="132"/>
      <c r="L52" s="54" t="str">
        <f t="shared" si="26"/>
        <v/>
      </c>
      <c r="M52" s="132"/>
      <c r="N52" s="132"/>
      <c r="O52" s="54" t="str">
        <f t="shared" si="27"/>
        <v/>
      </c>
      <c r="P52" s="132"/>
      <c r="Q52" s="132"/>
      <c r="R52" s="54" t="str">
        <f t="shared" si="28"/>
        <v/>
      </c>
      <c r="S52" s="317"/>
      <c r="T52" s="317"/>
      <c r="U52" s="54" t="str">
        <f t="shared" si="29"/>
        <v/>
      </c>
      <c r="V52" s="50"/>
      <c r="W52" s="50"/>
      <c r="X52" s="54" t="str">
        <f t="shared" si="30"/>
        <v/>
      </c>
      <c r="Y52" s="162" t="s">
        <v>139</v>
      </c>
      <c r="Z52" s="162">
        <v>0.02</v>
      </c>
      <c r="AA52" s="54" t="str">
        <f t="shared" si="31"/>
        <v>公斤</v>
      </c>
      <c r="AB52" s="71"/>
      <c r="AC52" s="197"/>
      <c r="AD52" s="284"/>
      <c r="AE52" s="142"/>
      <c r="AF52" s="122"/>
      <c r="AG52" s="119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75"/>
      <c r="AU52" s="75"/>
      <c r="AV52" s="75"/>
      <c r="AW52" s="75"/>
      <c r="AX52" s="75"/>
      <c r="AY52" s="75"/>
      <c r="AZ52" s="75"/>
    </row>
    <row r="53" spans="1:52" s="84" customFormat="1" ht="15" customHeight="1" thickBot="1">
      <c r="A53" s="305"/>
      <c r="B53" s="98"/>
      <c r="C53" s="98"/>
      <c r="D53" s="98"/>
      <c r="E53" s="98"/>
      <c r="F53" s="98"/>
      <c r="G53" s="98"/>
      <c r="H53" s="98"/>
      <c r="I53" s="98"/>
      <c r="J53" s="311"/>
      <c r="K53" s="132"/>
      <c r="L53" s="54" t="str">
        <f t="shared" si="26"/>
        <v/>
      </c>
      <c r="M53" s="317"/>
      <c r="N53" s="317"/>
      <c r="O53" s="54" t="str">
        <f t="shared" si="27"/>
        <v/>
      </c>
      <c r="P53" s="317"/>
      <c r="Q53" s="317"/>
      <c r="R53" s="54" t="str">
        <f t="shared" si="28"/>
        <v/>
      </c>
      <c r="S53" s="317"/>
      <c r="T53" s="317"/>
      <c r="U53" s="54" t="str">
        <f t="shared" si="29"/>
        <v/>
      </c>
      <c r="V53" s="51"/>
      <c r="W53" s="51"/>
      <c r="X53" s="54" t="str">
        <f t="shared" si="30"/>
        <v/>
      </c>
      <c r="Y53" s="328"/>
      <c r="Z53" s="133"/>
      <c r="AA53" s="54" t="str">
        <f t="shared" si="31"/>
        <v/>
      </c>
      <c r="AB53" s="94"/>
      <c r="AC53" s="219"/>
      <c r="AD53" s="285"/>
      <c r="AE53" s="143"/>
      <c r="AF53" s="122"/>
      <c r="AG53" s="119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75"/>
      <c r="AU53" s="75"/>
      <c r="AV53" s="75"/>
      <c r="AW53" s="75"/>
      <c r="AX53" s="75"/>
      <c r="AY53" s="75"/>
      <c r="AZ53" s="75"/>
    </row>
    <row r="54" spans="1:52" s="84" customFormat="1" ht="15" customHeight="1" thickBot="1">
      <c r="A54" s="304" t="s">
        <v>56</v>
      </c>
      <c r="B54" s="97" t="s">
        <v>112</v>
      </c>
      <c r="C54" s="97">
        <v>5.7</v>
      </c>
      <c r="D54" s="97">
        <v>2.4</v>
      </c>
      <c r="E54" s="97">
        <v>1.7</v>
      </c>
      <c r="F54" s="97">
        <v>0</v>
      </c>
      <c r="G54" s="97">
        <v>0</v>
      </c>
      <c r="H54" s="97">
        <v>3.2</v>
      </c>
      <c r="I54" s="97">
        <v>786.4</v>
      </c>
      <c r="J54" s="362" t="s">
        <v>410</v>
      </c>
      <c r="K54" s="337"/>
      <c r="L54" s="117"/>
      <c r="M54" s="367" t="s">
        <v>429</v>
      </c>
      <c r="N54" s="335"/>
      <c r="O54" s="117"/>
      <c r="P54" s="367" t="s">
        <v>236</v>
      </c>
      <c r="Q54" s="335"/>
      <c r="R54" s="117"/>
      <c r="S54" s="362" t="s">
        <v>231</v>
      </c>
      <c r="T54" s="337"/>
      <c r="U54" s="117"/>
      <c r="V54" s="379" t="s">
        <v>16</v>
      </c>
      <c r="W54" s="380"/>
      <c r="X54" s="117"/>
      <c r="Y54" s="366" t="s">
        <v>393</v>
      </c>
      <c r="Z54" s="335"/>
      <c r="AA54" s="117"/>
      <c r="AB54" s="113" t="s">
        <v>117</v>
      </c>
      <c r="AC54" s="270"/>
      <c r="AD54" s="286"/>
      <c r="AE54" s="138" t="str">
        <f t="shared" ref="AE54" si="162">A54</f>
        <v>R4</v>
      </c>
      <c r="AF54" s="119" t="str">
        <f t="shared" ref="AF54" si="163">J54</f>
        <v>糙米飯</v>
      </c>
      <c r="AG54" s="119" t="str">
        <f t="shared" ref="AG54" si="164">J55&amp;" "&amp;J56&amp;" "&amp;J57&amp;" "&amp;J58&amp;" "&amp;J59&amp;" "&amp;J60</f>
        <v xml:space="preserve">米 糙米    </v>
      </c>
      <c r="AH54" s="119" t="str">
        <f t="shared" ref="AH54" si="165">M54</f>
        <v>泡菜若片</v>
      </c>
      <c r="AI54" s="119" t="str">
        <f t="shared" ref="AI54" si="166">M55&amp;" "&amp;M56&amp;" "&amp;M57&amp;" "&amp;M58&amp;" "&amp;M59&amp;" "&amp;M60</f>
        <v xml:space="preserve">素肉 韓式泡菜 結球白菜 薑  </v>
      </c>
      <c r="AJ54" s="119" t="str">
        <f t="shared" ref="AJ54" si="167">P54</f>
        <v>時蔬蛋香</v>
      </c>
      <c r="AK54" s="119" t="str">
        <f t="shared" ref="AK54" si="168">P55&amp;" "&amp;P56&amp;" "&amp;P57&amp;" "&amp;P58&amp;" "&amp;P59&amp;" "&amp;P60</f>
        <v xml:space="preserve">雞蛋 時蔬 薑   </v>
      </c>
      <c r="AL54" s="119" t="str">
        <f t="shared" ref="AL54" si="169">S54</f>
        <v>蜜汁豆干</v>
      </c>
      <c r="AM54" s="119" t="str">
        <f t="shared" ref="AM54" si="170">S55&amp;" "&amp;S56&amp;" "&amp;S57&amp;" "&amp;S58&amp;" "&amp;S59&amp;" "&amp;S60</f>
        <v xml:space="preserve">豆干 芝麻(熟)    </v>
      </c>
      <c r="AN54" s="119" t="str">
        <f t="shared" ref="AN54" si="171">V54</f>
        <v>時蔬</v>
      </c>
      <c r="AO54" s="119" t="str">
        <f t="shared" ref="AO54" si="172">V55&amp;" "&amp;V56&amp;" "&amp;V57&amp;" "&amp;V58&amp;" "&amp;V59&amp;" "&amp;V60</f>
        <v xml:space="preserve">蔬菜 薑    </v>
      </c>
      <c r="AP54" s="119" t="str">
        <f t="shared" ref="AP54" si="173">Y54</f>
        <v>地瓜圓甜湯</v>
      </c>
      <c r="AQ54" s="119" t="str">
        <f t="shared" ref="AQ54" si="174">Y55&amp;" "&amp;Y56&amp;" "&amp;Y57&amp;" "&amp;Y58&amp;" "&amp;Y59&amp;" "&amp;Y60</f>
        <v xml:space="preserve">地瓜圓 紅砂糖    </v>
      </c>
      <c r="AR54" s="119" t="str">
        <f>AB54</f>
        <v>點心</v>
      </c>
      <c r="AS54" s="119">
        <f>AC54</f>
        <v>0</v>
      </c>
      <c r="AT54" s="120">
        <f t="shared" ref="AT54" si="175">C54</f>
        <v>5.7</v>
      </c>
      <c r="AU54" s="120">
        <f t="shared" ref="AU54" si="176">H54</f>
        <v>3.2</v>
      </c>
      <c r="AV54" s="120">
        <f t="shared" ref="AV54" si="177">E54</f>
        <v>1.7</v>
      </c>
      <c r="AW54" s="120">
        <f t="shared" ref="AW54" si="178">D54</f>
        <v>2.4</v>
      </c>
      <c r="AX54" s="120">
        <f t="shared" ref="AX54" si="179">F54</f>
        <v>0</v>
      </c>
      <c r="AY54" s="120">
        <f t="shared" ref="AY54" si="180">G54</f>
        <v>0</v>
      </c>
      <c r="AZ54" s="120">
        <f t="shared" ref="AZ54" si="181">I54</f>
        <v>786.4</v>
      </c>
    </row>
    <row r="55" spans="1:52" s="84" customFormat="1" ht="15" customHeight="1" thickBot="1">
      <c r="A55" s="304"/>
      <c r="B55" s="97"/>
      <c r="C55" s="97"/>
      <c r="D55" s="97"/>
      <c r="E55" s="97"/>
      <c r="F55" s="97"/>
      <c r="G55" s="97"/>
      <c r="H55" s="97"/>
      <c r="I55" s="95"/>
      <c r="J55" s="307" t="s">
        <v>409</v>
      </c>
      <c r="K55" s="50">
        <v>7</v>
      </c>
      <c r="L55" s="54" t="str">
        <f t="shared" ref="L55:L56" si="182">IF(K55,"公斤","")</f>
        <v>公斤</v>
      </c>
      <c r="M55" s="50" t="s">
        <v>218</v>
      </c>
      <c r="N55" s="50">
        <v>1.5</v>
      </c>
      <c r="O55" s="54" t="str">
        <f t="shared" ref="O55" si="183">IF(N55,"公斤","")</f>
        <v>公斤</v>
      </c>
      <c r="P55" s="50" t="s">
        <v>180</v>
      </c>
      <c r="Q55" s="50">
        <v>2.7</v>
      </c>
      <c r="R55" s="54" t="str">
        <f t="shared" ref="R55" si="184">IF(Q55,"公斤","")</f>
        <v>公斤</v>
      </c>
      <c r="S55" s="50" t="s">
        <v>178</v>
      </c>
      <c r="T55" s="50">
        <v>5</v>
      </c>
      <c r="U55" s="54" t="str">
        <f t="shared" ref="U55" si="185">IF(T55,"公斤","")</f>
        <v>公斤</v>
      </c>
      <c r="V55" s="50" t="s">
        <v>14</v>
      </c>
      <c r="W55" s="50">
        <v>7</v>
      </c>
      <c r="X55" s="54" t="str">
        <f t="shared" ref="X55" si="186">IF(W55,"公斤","")</f>
        <v>公斤</v>
      </c>
      <c r="Y55" s="171" t="s">
        <v>394</v>
      </c>
      <c r="Z55" s="171">
        <v>2</v>
      </c>
      <c r="AA55" s="54" t="str">
        <f t="shared" ref="AA55" si="187">IF(Z55,"公斤","")</f>
        <v>公斤</v>
      </c>
      <c r="AB55" s="71" t="s">
        <v>117</v>
      </c>
      <c r="AC55" s="197"/>
      <c r="AD55" s="284"/>
      <c r="AE55" s="142"/>
      <c r="AF55" s="122"/>
      <c r="AG55" s="119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75"/>
      <c r="AU55" s="75"/>
      <c r="AV55" s="75"/>
      <c r="AW55" s="75"/>
      <c r="AX55" s="75"/>
      <c r="AY55" s="75"/>
      <c r="AZ55" s="75"/>
    </row>
    <row r="56" spans="1:52" s="84" customFormat="1" ht="15" customHeight="1">
      <c r="A56" s="304"/>
      <c r="B56" s="97" t="s">
        <v>113</v>
      </c>
      <c r="C56" s="97">
        <v>5.7</v>
      </c>
      <c r="D56" s="97">
        <v>1.7</v>
      </c>
      <c r="E56" s="97">
        <v>1.7</v>
      </c>
      <c r="F56" s="97">
        <v>0</v>
      </c>
      <c r="G56" s="97">
        <v>0</v>
      </c>
      <c r="H56" s="97">
        <v>1.7</v>
      </c>
      <c r="I56" s="95">
        <v>647.20000000000005</v>
      </c>
      <c r="J56" s="307" t="s">
        <v>411</v>
      </c>
      <c r="K56" s="50">
        <v>3</v>
      </c>
      <c r="L56" s="54" t="str">
        <f t="shared" si="182"/>
        <v>公斤</v>
      </c>
      <c r="M56" s="50" t="s">
        <v>222</v>
      </c>
      <c r="N56" s="50">
        <v>1</v>
      </c>
      <c r="O56" s="54" t="str">
        <f t="shared" si="27"/>
        <v>公斤</v>
      </c>
      <c r="P56" s="50" t="s">
        <v>16</v>
      </c>
      <c r="Q56" s="50">
        <v>5</v>
      </c>
      <c r="R56" s="54" t="str">
        <f t="shared" si="28"/>
        <v>公斤</v>
      </c>
      <c r="S56" s="50" t="s">
        <v>228</v>
      </c>
      <c r="T56" s="50"/>
      <c r="U56" s="54" t="str">
        <f t="shared" si="29"/>
        <v/>
      </c>
      <c r="V56" s="50" t="s">
        <v>17</v>
      </c>
      <c r="W56" s="50">
        <v>0.05</v>
      </c>
      <c r="X56" s="54" t="str">
        <f t="shared" si="30"/>
        <v>公斤</v>
      </c>
      <c r="Y56" s="171" t="s">
        <v>170</v>
      </c>
      <c r="Z56" s="171">
        <v>1</v>
      </c>
      <c r="AA56" s="54" t="str">
        <f t="shared" si="31"/>
        <v>公斤</v>
      </c>
      <c r="AB56" s="71"/>
      <c r="AC56" s="197"/>
      <c r="AD56" s="284"/>
      <c r="AE56" s="142"/>
      <c r="AF56" s="122"/>
      <c r="AG56" s="119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75"/>
      <c r="AU56" s="75"/>
      <c r="AV56" s="75"/>
      <c r="AW56" s="75"/>
      <c r="AX56" s="75"/>
      <c r="AY56" s="75"/>
      <c r="AZ56" s="75"/>
    </row>
    <row r="57" spans="1:52" s="84" customFormat="1" ht="15" customHeight="1">
      <c r="A57" s="304"/>
      <c r="B57" s="97"/>
      <c r="C57" s="97"/>
      <c r="D57" s="97"/>
      <c r="E57" s="97"/>
      <c r="F57" s="97"/>
      <c r="G57" s="97"/>
      <c r="H57" s="97"/>
      <c r="I57" s="97"/>
      <c r="J57" s="307"/>
      <c r="K57" s="50"/>
      <c r="L57" s="54" t="str">
        <f t="shared" si="26"/>
        <v/>
      </c>
      <c r="M57" s="50" t="s">
        <v>182</v>
      </c>
      <c r="N57" s="50">
        <v>4</v>
      </c>
      <c r="O57" s="54" t="str">
        <f t="shared" si="27"/>
        <v>公斤</v>
      </c>
      <c r="P57" s="50" t="s">
        <v>17</v>
      </c>
      <c r="Q57" s="50">
        <v>0.05</v>
      </c>
      <c r="R57" s="54" t="str">
        <f t="shared" si="28"/>
        <v>公斤</v>
      </c>
      <c r="S57" s="50"/>
      <c r="T57" s="50"/>
      <c r="U57" s="54" t="str">
        <f t="shared" si="29"/>
        <v/>
      </c>
      <c r="V57" s="50"/>
      <c r="W57" s="50"/>
      <c r="X57" s="54" t="str">
        <f t="shared" si="30"/>
        <v/>
      </c>
      <c r="Y57" s="171"/>
      <c r="Z57" s="171"/>
      <c r="AA57" s="54" t="str">
        <f t="shared" si="31"/>
        <v/>
      </c>
      <c r="AB57" s="71"/>
      <c r="AC57" s="197"/>
      <c r="AD57" s="284"/>
      <c r="AE57" s="142"/>
      <c r="AF57" s="122"/>
      <c r="AG57" s="119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75"/>
      <c r="AU57" s="75"/>
      <c r="AV57" s="75"/>
      <c r="AW57" s="75"/>
      <c r="AX57" s="75"/>
      <c r="AY57" s="75"/>
      <c r="AZ57" s="75"/>
    </row>
    <row r="58" spans="1:52" s="84" customFormat="1" ht="15" customHeight="1">
      <c r="A58" s="304"/>
      <c r="B58" s="97"/>
      <c r="C58" s="97"/>
      <c r="D58" s="97"/>
      <c r="E58" s="97"/>
      <c r="F58" s="97"/>
      <c r="G58" s="97"/>
      <c r="H58" s="97"/>
      <c r="I58" s="97"/>
      <c r="J58" s="307"/>
      <c r="K58" s="50"/>
      <c r="L58" s="54" t="str">
        <f t="shared" si="26"/>
        <v/>
      </c>
      <c r="M58" s="50" t="s">
        <v>17</v>
      </c>
      <c r="N58" s="50">
        <v>0.05</v>
      </c>
      <c r="O58" s="54" t="str">
        <f t="shared" si="27"/>
        <v>公斤</v>
      </c>
      <c r="P58" s="50"/>
      <c r="Q58" s="50"/>
      <c r="R58" s="54" t="str">
        <f t="shared" si="28"/>
        <v/>
      </c>
      <c r="S58" s="50"/>
      <c r="T58" s="50"/>
      <c r="U58" s="54" t="str">
        <f t="shared" si="29"/>
        <v/>
      </c>
      <c r="V58" s="50"/>
      <c r="W58" s="50"/>
      <c r="X58" s="54" t="str">
        <f t="shared" si="30"/>
        <v/>
      </c>
      <c r="Y58" s="171"/>
      <c r="Z58" s="171"/>
      <c r="AA58" s="54" t="str">
        <f t="shared" si="31"/>
        <v/>
      </c>
      <c r="AB58" s="71"/>
      <c r="AC58" s="197"/>
      <c r="AD58" s="284"/>
      <c r="AE58" s="142"/>
      <c r="AF58" s="122"/>
      <c r="AG58" s="119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75"/>
      <c r="AU58" s="75"/>
      <c r="AV58" s="75"/>
      <c r="AW58" s="75"/>
      <c r="AX58" s="75"/>
      <c r="AY58" s="75"/>
      <c r="AZ58" s="75"/>
    </row>
    <row r="59" spans="1:52" s="84" customFormat="1" ht="15" customHeight="1">
      <c r="A59" s="304"/>
      <c r="B59" s="97"/>
      <c r="C59" s="97"/>
      <c r="D59" s="97"/>
      <c r="E59" s="97"/>
      <c r="F59" s="97"/>
      <c r="G59" s="97"/>
      <c r="H59" s="97"/>
      <c r="I59" s="97"/>
      <c r="J59" s="307"/>
      <c r="K59" s="50"/>
      <c r="L59" s="54" t="str">
        <f t="shared" si="26"/>
        <v/>
      </c>
      <c r="M59" s="50"/>
      <c r="N59" s="50"/>
      <c r="O59" s="54" t="str">
        <f t="shared" si="27"/>
        <v/>
      </c>
      <c r="P59" s="50"/>
      <c r="Q59" s="50"/>
      <c r="R59" s="54" t="str">
        <f t="shared" si="28"/>
        <v/>
      </c>
      <c r="S59" s="50"/>
      <c r="T59" s="50"/>
      <c r="U59" s="54" t="str">
        <f t="shared" si="29"/>
        <v/>
      </c>
      <c r="V59" s="50"/>
      <c r="W59" s="50"/>
      <c r="X59" s="54" t="str">
        <f t="shared" si="30"/>
        <v/>
      </c>
      <c r="Y59" s="171"/>
      <c r="Z59" s="171"/>
      <c r="AA59" s="54" t="str">
        <f t="shared" si="31"/>
        <v/>
      </c>
      <c r="AB59" s="71"/>
      <c r="AC59" s="197"/>
      <c r="AD59" s="284"/>
      <c r="AE59" s="142"/>
      <c r="AF59" s="122"/>
      <c r="AG59" s="119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75"/>
      <c r="AU59" s="75"/>
      <c r="AV59" s="75"/>
      <c r="AW59" s="75"/>
      <c r="AX59" s="75"/>
      <c r="AY59" s="75"/>
      <c r="AZ59" s="75"/>
    </row>
    <row r="60" spans="1:52" s="84" customFormat="1" ht="15" customHeight="1" thickBot="1">
      <c r="A60" s="304"/>
      <c r="B60" s="98"/>
      <c r="C60" s="97"/>
      <c r="D60" s="98"/>
      <c r="E60" s="97"/>
      <c r="F60" s="97"/>
      <c r="G60" s="97"/>
      <c r="H60" s="97"/>
      <c r="I60" s="98"/>
      <c r="J60" s="308"/>
      <c r="K60" s="134"/>
      <c r="L60" s="54" t="str">
        <f t="shared" si="26"/>
        <v/>
      </c>
      <c r="M60" s="176"/>
      <c r="N60" s="176"/>
      <c r="O60" s="54" t="str">
        <f t="shared" si="27"/>
        <v/>
      </c>
      <c r="P60" s="134"/>
      <c r="Q60" s="134"/>
      <c r="R60" s="54" t="str">
        <f t="shared" si="28"/>
        <v/>
      </c>
      <c r="S60" s="134"/>
      <c r="T60" s="134"/>
      <c r="U60" s="54" t="str">
        <f t="shared" si="29"/>
        <v/>
      </c>
      <c r="V60" s="51"/>
      <c r="W60" s="51"/>
      <c r="X60" s="54" t="str">
        <f t="shared" si="30"/>
        <v/>
      </c>
      <c r="Y60" s="172"/>
      <c r="Z60" s="172"/>
      <c r="AA60" s="54" t="str">
        <f t="shared" si="31"/>
        <v/>
      </c>
      <c r="AB60" s="94"/>
      <c r="AC60" s="219"/>
      <c r="AD60" s="285"/>
      <c r="AE60" s="143"/>
      <c r="AF60" s="122"/>
      <c r="AG60" s="119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75"/>
      <c r="AU60" s="75"/>
      <c r="AV60" s="75"/>
      <c r="AW60" s="75"/>
      <c r="AX60" s="75"/>
      <c r="AY60" s="75"/>
      <c r="AZ60" s="75"/>
    </row>
    <row r="61" spans="1:52" s="84" customFormat="1" ht="15" customHeight="1" thickBot="1">
      <c r="A61" s="303" t="s">
        <v>57</v>
      </c>
      <c r="B61" s="97" t="s">
        <v>112</v>
      </c>
      <c r="C61" s="95">
        <v>5.2</v>
      </c>
      <c r="D61" s="97">
        <v>2.2000000000000002</v>
      </c>
      <c r="E61" s="95">
        <v>2</v>
      </c>
      <c r="F61" s="95">
        <v>0</v>
      </c>
      <c r="G61" s="95">
        <v>0</v>
      </c>
      <c r="H61" s="95">
        <v>2.5</v>
      </c>
      <c r="I61" s="97">
        <v>701.3</v>
      </c>
      <c r="J61" s="367" t="s">
        <v>416</v>
      </c>
      <c r="K61" s="335"/>
      <c r="L61" s="117"/>
      <c r="M61" s="369" t="s">
        <v>430</v>
      </c>
      <c r="N61" s="335"/>
      <c r="O61" s="117"/>
      <c r="P61" s="367" t="s">
        <v>450</v>
      </c>
      <c r="Q61" s="335"/>
      <c r="R61" s="117"/>
      <c r="S61" s="367" t="s">
        <v>471</v>
      </c>
      <c r="T61" s="335"/>
      <c r="U61" s="117"/>
      <c r="V61" s="379" t="s">
        <v>16</v>
      </c>
      <c r="W61" s="380"/>
      <c r="X61" s="117"/>
      <c r="Y61" s="367" t="s">
        <v>483</v>
      </c>
      <c r="Z61" s="335"/>
      <c r="AA61" s="117"/>
      <c r="AB61" s="113" t="s">
        <v>117</v>
      </c>
      <c r="AC61" s="197" t="s">
        <v>405</v>
      </c>
      <c r="AD61" s="286"/>
      <c r="AE61" s="138" t="str">
        <f t="shared" ref="AE61" si="188">A61</f>
        <v>R5</v>
      </c>
      <c r="AF61" s="119" t="str">
        <f t="shared" ref="AF61" si="189">J61</f>
        <v>紫米飯</v>
      </c>
      <c r="AG61" s="119" t="str">
        <f t="shared" ref="AG61" si="190">J62&amp;" "&amp;J63&amp;" "&amp;J64&amp;" "&amp;J65&amp;" "&amp;J66&amp;" "&amp;J67</f>
        <v xml:space="preserve">米 黑糯米    </v>
      </c>
      <c r="AH61" s="119" t="str">
        <f t="shared" ref="AH61" si="191">M61</f>
        <v>炸素雞塊</v>
      </c>
      <c r="AI61" s="119" t="str">
        <f t="shared" ref="AI61" si="192">M62&amp;" "&amp;M63&amp;" "&amp;M64&amp;" "&amp;M65&amp;" "&amp;M66&amp;" "&amp;M67</f>
        <v xml:space="preserve">素雞塊     </v>
      </c>
      <c r="AJ61" s="119" t="str">
        <f t="shared" ref="AJ61" si="193">P61</f>
        <v>火腿甘藍</v>
      </c>
      <c r="AK61" s="119" t="str">
        <f t="shared" ref="AK61" si="194">P62&amp;" "&amp;P63&amp;" "&amp;P64&amp;" "&amp;P65&amp;" "&amp;P66&amp;" "&amp;P67</f>
        <v xml:space="preserve">甘藍 素火腿 薑   </v>
      </c>
      <c r="AL61" s="119" t="str">
        <f t="shared" ref="AL61" si="195">S61</f>
        <v>照燒油腐</v>
      </c>
      <c r="AM61" s="119" t="str">
        <f t="shared" ref="AM61" si="196">S62&amp;" "&amp;S63&amp;" "&amp;S64&amp;" "&amp;S65&amp;" "&amp;S66&amp;" "&amp;S67</f>
        <v xml:space="preserve">四角油豆腐 白蘿蔔 醬油 紅砂糖  </v>
      </c>
      <c r="AN61" s="119" t="str">
        <f t="shared" ref="AN61" si="197">V61</f>
        <v>時蔬</v>
      </c>
      <c r="AO61" s="119" t="str">
        <f t="shared" ref="AO61" si="198">V62&amp;" "&amp;V63&amp;" "&amp;V64&amp;" "&amp;V65&amp;" "&amp;V66&amp;" "&amp;V67</f>
        <v xml:space="preserve">蔬菜 薑    </v>
      </c>
      <c r="AP61" s="119" t="str">
        <f t="shared" ref="AP61" si="199">Y61</f>
        <v>鮮菇海芽湯</v>
      </c>
      <c r="AQ61" s="119" t="str">
        <f t="shared" ref="AQ61" si="200">Y62&amp;" "&amp;Y63&amp;" "&amp;Y64&amp;" "&amp;Y65&amp;" "&amp;Y66&amp;" "&amp;Y67</f>
        <v xml:space="preserve">乾裙帶菜 金針菇 薑   </v>
      </c>
      <c r="AR61" s="119" t="str">
        <f>AB61</f>
        <v>點心</v>
      </c>
      <c r="AS61" s="119" t="str">
        <f>AC61</f>
        <v>有機豆奶</v>
      </c>
      <c r="AT61" s="120">
        <f t="shared" ref="AT61" si="201">C61</f>
        <v>5.2</v>
      </c>
      <c r="AU61" s="120">
        <f t="shared" ref="AU61" si="202">H61</f>
        <v>2.5</v>
      </c>
      <c r="AV61" s="120">
        <f t="shared" ref="AV61" si="203">E61</f>
        <v>2</v>
      </c>
      <c r="AW61" s="120">
        <f t="shared" ref="AW61" si="204">D61</f>
        <v>2.2000000000000002</v>
      </c>
      <c r="AX61" s="120">
        <f t="shared" ref="AX61" si="205">F61</f>
        <v>0</v>
      </c>
      <c r="AY61" s="120">
        <f t="shared" ref="AY61" si="206">G61</f>
        <v>0</v>
      </c>
      <c r="AZ61" s="120">
        <f t="shared" ref="AZ61" si="207">I61</f>
        <v>701.3</v>
      </c>
    </row>
    <row r="62" spans="1:52" s="84" customFormat="1" ht="15" customHeight="1" thickBot="1">
      <c r="A62" s="304"/>
      <c r="B62" s="97"/>
      <c r="C62" s="97"/>
      <c r="D62" s="97"/>
      <c r="E62" s="97"/>
      <c r="F62" s="97"/>
      <c r="G62" s="97"/>
      <c r="H62" s="97"/>
      <c r="I62" s="95"/>
      <c r="J62" s="307" t="s">
        <v>409</v>
      </c>
      <c r="K62" s="50">
        <v>10</v>
      </c>
      <c r="L62" s="54" t="str">
        <f t="shared" ref="L62:L63" si="208">IF(K62,"公斤","")</f>
        <v>公斤</v>
      </c>
      <c r="M62" s="171" t="s">
        <v>431</v>
      </c>
      <c r="N62" s="171">
        <v>6</v>
      </c>
      <c r="O62" s="54" t="str">
        <f t="shared" ref="O62" si="209">IF(N62,"公斤","")</f>
        <v>公斤</v>
      </c>
      <c r="P62" s="50" t="s">
        <v>185</v>
      </c>
      <c r="Q62" s="50">
        <v>7</v>
      </c>
      <c r="R62" s="54" t="str">
        <f t="shared" ref="R62" si="210">IF(Q62,"公斤","")</f>
        <v>公斤</v>
      </c>
      <c r="S62" s="50" t="s">
        <v>176</v>
      </c>
      <c r="T62" s="50">
        <v>5</v>
      </c>
      <c r="U62" s="54" t="str">
        <f t="shared" ref="U62" si="211">IF(T62,"公斤","")</f>
        <v>公斤</v>
      </c>
      <c r="V62" s="50" t="s">
        <v>14</v>
      </c>
      <c r="W62" s="50">
        <v>7</v>
      </c>
      <c r="X62" s="54" t="str">
        <f t="shared" ref="X62" si="212">IF(W62,"公斤","")</f>
        <v>公斤</v>
      </c>
      <c r="Y62" s="50" t="s">
        <v>191</v>
      </c>
      <c r="Z62" s="50">
        <v>0.1</v>
      </c>
      <c r="AA62" s="54" t="str">
        <f t="shared" ref="AA62" si="213">IF(Z62,"公斤","")</f>
        <v>公斤</v>
      </c>
      <c r="AB62" s="71" t="s">
        <v>117</v>
      </c>
      <c r="AC62" s="197" t="s">
        <v>405</v>
      </c>
      <c r="AD62" s="284"/>
      <c r="AE62" s="142"/>
      <c r="AF62" s="122"/>
      <c r="AG62" s="119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75"/>
      <c r="AU62" s="75"/>
      <c r="AV62" s="75"/>
      <c r="AW62" s="75"/>
      <c r="AX62" s="75"/>
      <c r="AY62" s="75"/>
      <c r="AZ62" s="75"/>
    </row>
    <row r="63" spans="1:52" s="84" customFormat="1" ht="15" customHeight="1">
      <c r="A63" s="304"/>
      <c r="B63" s="97" t="s">
        <v>113</v>
      </c>
      <c r="C63" s="97">
        <v>5.2</v>
      </c>
      <c r="D63" s="97">
        <v>1.6</v>
      </c>
      <c r="E63" s="97">
        <v>1.7</v>
      </c>
      <c r="F63" s="97">
        <v>0</v>
      </c>
      <c r="G63" s="97">
        <v>0</v>
      </c>
      <c r="H63" s="97">
        <v>1.6</v>
      </c>
      <c r="I63" s="95">
        <v>596.1</v>
      </c>
      <c r="J63" s="307" t="s">
        <v>417</v>
      </c>
      <c r="K63" s="50">
        <v>0.4</v>
      </c>
      <c r="L63" s="54" t="str">
        <f t="shared" si="208"/>
        <v>公斤</v>
      </c>
      <c r="M63" s="171"/>
      <c r="N63" s="171"/>
      <c r="O63" s="54" t="str">
        <f t="shared" si="27"/>
        <v/>
      </c>
      <c r="P63" s="50" t="s">
        <v>451</v>
      </c>
      <c r="Q63" s="50">
        <v>1.5</v>
      </c>
      <c r="R63" s="54" t="str">
        <f t="shared" si="28"/>
        <v>公斤</v>
      </c>
      <c r="S63" s="50" t="s">
        <v>190</v>
      </c>
      <c r="T63" s="50">
        <v>3.5</v>
      </c>
      <c r="U63" s="54" t="str">
        <f t="shared" si="29"/>
        <v>公斤</v>
      </c>
      <c r="V63" s="50" t="s">
        <v>17</v>
      </c>
      <c r="W63" s="50">
        <v>0.05</v>
      </c>
      <c r="X63" s="54" t="str">
        <f t="shared" si="30"/>
        <v>公斤</v>
      </c>
      <c r="Y63" s="50" t="s">
        <v>196</v>
      </c>
      <c r="Z63" s="50">
        <v>1.5</v>
      </c>
      <c r="AA63" s="54" t="str">
        <f t="shared" si="31"/>
        <v>公斤</v>
      </c>
      <c r="AB63" s="71"/>
      <c r="AC63" s="284"/>
      <c r="AD63" s="284"/>
      <c r="AE63" s="142"/>
      <c r="AF63" s="122"/>
      <c r="AG63" s="119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75"/>
      <c r="AU63" s="75"/>
      <c r="AV63" s="75"/>
      <c r="AW63" s="75"/>
      <c r="AX63" s="75"/>
      <c r="AY63" s="75"/>
      <c r="AZ63" s="75"/>
    </row>
    <row r="64" spans="1:52" s="84" customFormat="1" ht="15" customHeight="1">
      <c r="A64" s="304"/>
      <c r="B64" s="97"/>
      <c r="C64" s="97"/>
      <c r="D64" s="97"/>
      <c r="E64" s="97"/>
      <c r="F64" s="97"/>
      <c r="G64" s="97"/>
      <c r="H64" s="97"/>
      <c r="I64" s="97"/>
      <c r="J64" s="307"/>
      <c r="K64" s="50"/>
      <c r="L64" s="54" t="str">
        <f t="shared" si="26"/>
        <v/>
      </c>
      <c r="M64" s="171"/>
      <c r="N64" s="171"/>
      <c r="O64" s="54" t="str">
        <f t="shared" si="27"/>
        <v/>
      </c>
      <c r="P64" s="50" t="s">
        <v>17</v>
      </c>
      <c r="Q64" s="50">
        <v>0.05</v>
      </c>
      <c r="R64" s="54" t="str">
        <f t="shared" si="28"/>
        <v>公斤</v>
      </c>
      <c r="S64" s="50" t="s">
        <v>232</v>
      </c>
      <c r="T64" s="50"/>
      <c r="U64" s="54" t="str">
        <f t="shared" si="29"/>
        <v/>
      </c>
      <c r="V64" s="50"/>
      <c r="W64" s="50"/>
      <c r="X64" s="54" t="str">
        <f t="shared" si="30"/>
        <v/>
      </c>
      <c r="Y64" s="50" t="s">
        <v>17</v>
      </c>
      <c r="Z64" s="50">
        <v>0.05</v>
      </c>
      <c r="AA64" s="54" t="str">
        <f t="shared" si="31"/>
        <v>公斤</v>
      </c>
      <c r="AB64" s="71"/>
      <c r="AC64" s="284"/>
      <c r="AD64" s="284"/>
      <c r="AE64" s="142"/>
      <c r="AF64" s="122"/>
      <c r="AG64" s="119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75"/>
      <c r="AU64" s="75"/>
      <c r="AV64" s="75"/>
      <c r="AW64" s="75"/>
      <c r="AX64" s="75"/>
      <c r="AY64" s="75"/>
      <c r="AZ64" s="75"/>
    </row>
    <row r="65" spans="1:52" s="84" customFormat="1" ht="15" customHeight="1">
      <c r="A65" s="304"/>
      <c r="B65" s="97"/>
      <c r="C65" s="97"/>
      <c r="D65" s="97"/>
      <c r="E65" s="97"/>
      <c r="F65" s="97"/>
      <c r="G65" s="97"/>
      <c r="H65" s="97"/>
      <c r="I65" s="97"/>
      <c r="J65" s="307"/>
      <c r="K65" s="50"/>
      <c r="L65" s="54" t="str">
        <f t="shared" si="26"/>
        <v/>
      </c>
      <c r="M65" s="171"/>
      <c r="N65" s="171"/>
      <c r="O65" s="54" t="str">
        <f t="shared" si="27"/>
        <v/>
      </c>
      <c r="P65" s="50"/>
      <c r="Q65" s="50"/>
      <c r="R65" s="54" t="str">
        <f t="shared" si="28"/>
        <v/>
      </c>
      <c r="S65" s="50" t="s">
        <v>193</v>
      </c>
      <c r="T65" s="50"/>
      <c r="U65" s="54" t="str">
        <f t="shared" si="29"/>
        <v/>
      </c>
      <c r="V65" s="50"/>
      <c r="W65" s="50"/>
      <c r="X65" s="54" t="str">
        <f t="shared" si="30"/>
        <v/>
      </c>
      <c r="Y65" s="50"/>
      <c r="Z65" s="50"/>
      <c r="AA65" s="54" t="str">
        <f t="shared" si="31"/>
        <v/>
      </c>
      <c r="AB65" s="71"/>
      <c r="AC65" s="284"/>
      <c r="AD65" s="284"/>
      <c r="AE65" s="142"/>
      <c r="AF65" s="122"/>
      <c r="AG65" s="119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75"/>
      <c r="AU65" s="75"/>
      <c r="AV65" s="75"/>
      <c r="AW65" s="75"/>
      <c r="AX65" s="75"/>
      <c r="AY65" s="75"/>
      <c r="AZ65" s="75"/>
    </row>
    <row r="66" spans="1:52" s="84" customFormat="1" ht="15" customHeight="1">
      <c r="A66" s="304"/>
      <c r="B66" s="97"/>
      <c r="C66" s="97"/>
      <c r="D66" s="97"/>
      <c r="E66" s="97"/>
      <c r="F66" s="97"/>
      <c r="G66" s="97"/>
      <c r="H66" s="97"/>
      <c r="I66" s="97"/>
      <c r="J66" s="307"/>
      <c r="K66" s="50"/>
      <c r="L66" s="54" t="str">
        <f t="shared" si="26"/>
        <v/>
      </c>
      <c r="M66" s="171"/>
      <c r="N66" s="171"/>
      <c r="O66" s="54" t="str">
        <f t="shared" si="27"/>
        <v/>
      </c>
      <c r="P66" s="50"/>
      <c r="Q66" s="50"/>
      <c r="R66" s="54" t="str">
        <f t="shared" si="28"/>
        <v/>
      </c>
      <c r="S66" s="50"/>
      <c r="T66" s="50"/>
      <c r="U66" s="54" t="str">
        <f t="shared" si="29"/>
        <v/>
      </c>
      <c r="V66" s="50"/>
      <c r="W66" s="50"/>
      <c r="X66" s="54" t="str">
        <f t="shared" si="30"/>
        <v/>
      </c>
      <c r="Y66" s="50"/>
      <c r="Z66" s="50"/>
      <c r="AA66" s="54" t="str">
        <f t="shared" si="31"/>
        <v/>
      </c>
      <c r="AB66" s="71"/>
      <c r="AC66" s="284"/>
      <c r="AD66" s="284"/>
      <c r="AE66" s="142"/>
      <c r="AF66" s="122"/>
      <c r="AG66" s="119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75"/>
      <c r="AU66" s="75"/>
      <c r="AV66" s="75"/>
      <c r="AW66" s="75"/>
      <c r="AX66" s="75"/>
      <c r="AY66" s="75"/>
      <c r="AZ66" s="75"/>
    </row>
    <row r="67" spans="1:52" s="84" customFormat="1" ht="15" customHeight="1" thickBot="1">
      <c r="A67" s="305"/>
      <c r="B67" s="98"/>
      <c r="C67" s="98"/>
      <c r="D67" s="98"/>
      <c r="E67" s="98"/>
      <c r="F67" s="98"/>
      <c r="G67" s="98"/>
      <c r="H67" s="98"/>
      <c r="I67" s="98"/>
      <c r="J67" s="309"/>
      <c r="K67" s="176"/>
      <c r="L67" s="54" t="str">
        <f t="shared" si="26"/>
        <v/>
      </c>
      <c r="M67" s="172"/>
      <c r="N67" s="172"/>
      <c r="O67" s="54" t="str">
        <f t="shared" si="27"/>
        <v/>
      </c>
      <c r="P67" s="176"/>
      <c r="Q67" s="176"/>
      <c r="R67" s="54" t="str">
        <f t="shared" si="28"/>
        <v/>
      </c>
      <c r="S67" s="176"/>
      <c r="T67" s="176"/>
      <c r="U67" s="54" t="str">
        <f t="shared" si="29"/>
        <v/>
      </c>
      <c r="V67" s="51"/>
      <c r="W67" s="51"/>
      <c r="X67" s="54" t="str">
        <f t="shared" si="30"/>
        <v/>
      </c>
      <c r="Y67" s="176"/>
      <c r="Z67" s="176"/>
      <c r="AA67" s="54" t="str">
        <f t="shared" si="31"/>
        <v/>
      </c>
      <c r="AB67" s="94"/>
      <c r="AC67" s="285"/>
      <c r="AD67" s="285"/>
      <c r="AE67" s="143"/>
      <c r="AF67" s="122"/>
      <c r="AG67" s="119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75"/>
      <c r="AU67" s="75"/>
      <c r="AV67" s="75"/>
      <c r="AW67" s="75"/>
      <c r="AX67" s="75"/>
      <c r="AY67" s="75"/>
      <c r="AZ67" s="75"/>
    </row>
    <row r="68" spans="1:52" s="84" customFormat="1" ht="15" customHeight="1" thickBot="1">
      <c r="A68" s="306" t="s">
        <v>58</v>
      </c>
      <c r="B68" s="97" t="s">
        <v>112</v>
      </c>
      <c r="C68" s="97">
        <v>5</v>
      </c>
      <c r="D68" s="97">
        <v>2.6</v>
      </c>
      <c r="E68" s="97">
        <v>2.5</v>
      </c>
      <c r="F68" s="97">
        <v>0</v>
      </c>
      <c r="G68" s="97">
        <v>0</v>
      </c>
      <c r="H68" s="97">
        <v>2.7</v>
      </c>
      <c r="I68" s="97">
        <v>732.3</v>
      </c>
      <c r="J68" s="367" t="s">
        <v>408</v>
      </c>
      <c r="K68" s="335"/>
      <c r="L68" s="117"/>
      <c r="M68" s="175" t="s">
        <v>224</v>
      </c>
      <c r="N68" s="238"/>
      <c r="O68" s="117"/>
      <c r="P68" s="373" t="s">
        <v>340</v>
      </c>
      <c r="Q68" s="341"/>
      <c r="R68" s="117"/>
      <c r="S68" s="372" t="s">
        <v>369</v>
      </c>
      <c r="T68" s="335"/>
      <c r="U68" s="117"/>
      <c r="V68" s="362" t="s">
        <v>16</v>
      </c>
      <c r="W68" s="378"/>
      <c r="X68" s="117"/>
      <c r="Y68" s="367" t="s">
        <v>484</v>
      </c>
      <c r="Z68" s="335"/>
      <c r="AA68" s="117"/>
      <c r="AB68" s="113" t="s">
        <v>117</v>
      </c>
      <c r="AC68" s="270"/>
      <c r="AD68" s="286"/>
      <c r="AE68" s="138" t="str">
        <f t="shared" ref="AE68" si="214">A68</f>
        <v>S1</v>
      </c>
      <c r="AF68" s="119" t="str">
        <f t="shared" ref="AF68" si="215">J68</f>
        <v>白米飯</v>
      </c>
      <c r="AG68" s="119" t="str">
        <f t="shared" ref="AG68" si="216">J69&amp;" "&amp;J70&amp;" "&amp;J71&amp;" "&amp;J72&amp;" "&amp;J73&amp;" "&amp;J74</f>
        <v xml:space="preserve">米     </v>
      </c>
      <c r="AH68" s="119" t="str">
        <f t="shared" ref="AH68" si="217">M68</f>
        <v>三杯麵腸</v>
      </c>
      <c r="AI68" s="119" t="str">
        <f t="shared" ref="AI68" si="218">M69&amp;" "&amp;M70&amp;" "&amp;M71&amp;" "&amp;M72&amp;" "&amp;M73&amp;" "&amp;M74</f>
        <v xml:space="preserve">麵腸 胡蘿蔔 九層塔 薑  </v>
      </c>
      <c r="AJ68" s="119" t="str">
        <f t="shared" ref="AJ68" si="219">P68</f>
        <v>堅果花椰</v>
      </c>
      <c r="AK68" s="119" t="str">
        <f t="shared" ref="AK68" si="220">P69&amp;" "&amp;P70&amp;" "&amp;P71&amp;" "&amp;P72&amp;" "&amp;P73&amp;" "&amp;P74</f>
        <v xml:space="preserve">冷凍花椰菜 堅果 胡蘿蔔 薑  </v>
      </c>
      <c r="AL68" s="119" t="str">
        <f t="shared" ref="AL68" si="221">S68</f>
        <v>日式黑輪</v>
      </c>
      <c r="AM68" s="119" t="str">
        <f t="shared" ref="AM68" si="222">S69&amp;" "&amp;S70&amp;" "&amp;S71&amp;" "&amp;S72&amp;" "&amp;S73&amp;" "&amp;S74</f>
        <v xml:space="preserve">黑輪條 白蘿蔔 胡蘿蔔 薑  </v>
      </c>
      <c r="AN68" s="119" t="str">
        <f t="shared" ref="AN68" si="223">V68</f>
        <v>時蔬</v>
      </c>
      <c r="AO68" s="119" t="str">
        <f t="shared" ref="AO68" si="224">V69&amp;" "&amp;V70&amp;" "&amp;V71&amp;" "&amp;V72&amp;" "&amp;V73&amp;" "&amp;V74</f>
        <v xml:space="preserve">蔬菜 薑    </v>
      </c>
      <c r="AP68" s="119" t="str">
        <f t="shared" ref="AP68" si="225">Y68</f>
        <v>冬瓜湯</v>
      </c>
      <c r="AQ68" s="119" t="str">
        <f t="shared" ref="AQ68" si="226">Y69&amp;" "&amp;Y70&amp;" "&amp;Y71&amp;" "&amp;Y72&amp;" "&amp;Y73&amp;" "&amp;Y74</f>
        <v xml:space="preserve">冬瓜 薑 素羊肉   </v>
      </c>
      <c r="AR68" s="119" t="str">
        <f>AB68</f>
        <v>點心</v>
      </c>
      <c r="AS68" s="119">
        <f>AC68</f>
        <v>0</v>
      </c>
      <c r="AT68" s="120">
        <f t="shared" ref="AT68" si="227">C68</f>
        <v>5</v>
      </c>
      <c r="AU68" s="120">
        <f t="shared" ref="AU68" si="228">H68</f>
        <v>2.7</v>
      </c>
      <c r="AV68" s="120">
        <f t="shared" ref="AV68" si="229">E68</f>
        <v>2.5</v>
      </c>
      <c r="AW68" s="120">
        <f t="shared" ref="AW68" si="230">D68</f>
        <v>2.6</v>
      </c>
      <c r="AX68" s="120">
        <f t="shared" ref="AX68" si="231">F68</f>
        <v>0</v>
      </c>
      <c r="AY68" s="120">
        <f t="shared" ref="AY68" si="232">G68</f>
        <v>0</v>
      </c>
      <c r="AZ68" s="120">
        <f t="shared" ref="AZ68" si="233">I68</f>
        <v>732.3</v>
      </c>
    </row>
    <row r="69" spans="1:52" s="84" customFormat="1" ht="15" customHeight="1" thickBot="1">
      <c r="A69" s="304"/>
      <c r="B69" s="97"/>
      <c r="C69" s="97"/>
      <c r="D69" s="97"/>
      <c r="E69" s="97"/>
      <c r="F69" s="97"/>
      <c r="G69" s="97"/>
      <c r="H69" s="97"/>
      <c r="I69" s="95"/>
      <c r="J69" s="307" t="s">
        <v>409</v>
      </c>
      <c r="K69" s="50">
        <v>10</v>
      </c>
      <c r="L69" s="54" t="str">
        <f t="shared" ref="L69:L70" si="234">IF(K69,"公斤","")</f>
        <v>公斤</v>
      </c>
      <c r="M69" s="50" t="s">
        <v>223</v>
      </c>
      <c r="N69" s="50">
        <v>6</v>
      </c>
      <c r="O69" s="54" t="str">
        <f t="shared" ref="O69" si="235">IF(N69,"公斤","")</f>
        <v>公斤</v>
      </c>
      <c r="P69" s="213" t="s">
        <v>229</v>
      </c>
      <c r="Q69" s="213">
        <v>6.5</v>
      </c>
      <c r="R69" s="54" t="str">
        <f t="shared" ref="R69" si="236">IF(Q69,"公斤","")</f>
        <v>公斤</v>
      </c>
      <c r="S69" s="165" t="s">
        <v>370</v>
      </c>
      <c r="T69" s="165">
        <v>3</v>
      </c>
      <c r="U69" s="54" t="str">
        <f t="shared" ref="U69" si="237">IF(T69,"公斤","")</f>
        <v>公斤</v>
      </c>
      <c r="V69" s="50" t="s">
        <v>14</v>
      </c>
      <c r="W69" s="50">
        <v>7</v>
      </c>
      <c r="X69" s="54" t="str">
        <f t="shared" ref="X69" si="238">IF(W69,"公斤","")</f>
        <v>公斤</v>
      </c>
      <c r="Y69" s="50" t="s">
        <v>485</v>
      </c>
      <c r="Z69" s="50">
        <v>3.5</v>
      </c>
      <c r="AA69" s="54" t="str">
        <f t="shared" ref="AA69" si="239">IF(Z69,"公斤","")</f>
        <v>公斤</v>
      </c>
      <c r="AB69" s="71" t="s">
        <v>117</v>
      </c>
      <c r="AC69" s="197"/>
      <c r="AD69" s="284"/>
      <c r="AE69" s="142"/>
      <c r="AF69" s="122"/>
      <c r="AG69" s="119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75"/>
      <c r="AU69" s="75"/>
      <c r="AV69" s="75"/>
      <c r="AW69" s="75"/>
      <c r="AX69" s="75"/>
      <c r="AY69" s="75"/>
      <c r="AZ69" s="75"/>
    </row>
    <row r="70" spans="1:52" s="84" customFormat="1" ht="15" customHeight="1">
      <c r="A70" s="304"/>
      <c r="B70" s="97" t="s">
        <v>113</v>
      </c>
      <c r="C70" s="97">
        <v>5</v>
      </c>
      <c r="D70" s="97">
        <v>1.9</v>
      </c>
      <c r="E70" s="97">
        <v>2.1</v>
      </c>
      <c r="F70" s="97">
        <v>0</v>
      </c>
      <c r="G70" s="97">
        <v>0</v>
      </c>
      <c r="H70" s="97">
        <v>1.7</v>
      </c>
      <c r="I70" s="95">
        <v>617.9</v>
      </c>
      <c r="J70" s="307"/>
      <c r="K70" s="50"/>
      <c r="L70" s="54" t="str">
        <f t="shared" si="234"/>
        <v/>
      </c>
      <c r="M70" s="50" t="s">
        <v>177</v>
      </c>
      <c r="N70" s="50">
        <v>3</v>
      </c>
      <c r="O70" s="54" t="str">
        <f t="shared" si="27"/>
        <v>公斤</v>
      </c>
      <c r="P70" s="260" t="s">
        <v>452</v>
      </c>
      <c r="Q70" s="327">
        <v>0.3</v>
      </c>
      <c r="R70" s="54" t="str">
        <f t="shared" si="28"/>
        <v>公斤</v>
      </c>
      <c r="S70" s="165" t="s">
        <v>311</v>
      </c>
      <c r="T70" s="165">
        <v>3</v>
      </c>
      <c r="U70" s="54" t="str">
        <f t="shared" si="29"/>
        <v>公斤</v>
      </c>
      <c r="V70" s="50" t="s">
        <v>17</v>
      </c>
      <c r="W70" s="50">
        <v>0.05</v>
      </c>
      <c r="X70" s="54" t="str">
        <f t="shared" si="30"/>
        <v>公斤</v>
      </c>
      <c r="Y70" s="50" t="s">
        <v>17</v>
      </c>
      <c r="Z70" s="50">
        <v>0.05</v>
      </c>
      <c r="AA70" s="54" t="str">
        <f t="shared" si="31"/>
        <v>公斤</v>
      </c>
      <c r="AB70" s="71"/>
      <c r="AC70" s="197"/>
      <c r="AD70" s="284"/>
      <c r="AE70" s="142"/>
      <c r="AF70" s="122"/>
      <c r="AG70" s="119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75"/>
      <c r="AU70" s="75"/>
      <c r="AV70" s="75"/>
      <c r="AW70" s="75"/>
      <c r="AX70" s="75"/>
      <c r="AY70" s="75"/>
      <c r="AZ70" s="75"/>
    </row>
    <row r="71" spans="1:52" s="84" customFormat="1" ht="15" customHeight="1">
      <c r="A71" s="304"/>
      <c r="B71" s="97"/>
      <c r="C71" s="97"/>
      <c r="D71" s="97"/>
      <c r="E71" s="97"/>
      <c r="F71" s="97"/>
      <c r="G71" s="97"/>
      <c r="H71" s="97"/>
      <c r="I71" s="97"/>
      <c r="J71" s="307"/>
      <c r="K71" s="50"/>
      <c r="L71" s="54" t="str">
        <f t="shared" si="26"/>
        <v/>
      </c>
      <c r="M71" s="50" t="s">
        <v>225</v>
      </c>
      <c r="N71" s="50">
        <v>0.01</v>
      </c>
      <c r="O71" s="54" t="str">
        <f t="shared" si="27"/>
        <v>公斤</v>
      </c>
      <c r="P71" s="213" t="s">
        <v>177</v>
      </c>
      <c r="Q71" s="213">
        <v>0.5</v>
      </c>
      <c r="R71" s="54" t="str">
        <f t="shared" si="28"/>
        <v>公斤</v>
      </c>
      <c r="S71" s="165" t="s">
        <v>133</v>
      </c>
      <c r="T71" s="165">
        <v>0.5</v>
      </c>
      <c r="U71" s="54" t="str">
        <f t="shared" si="29"/>
        <v>公斤</v>
      </c>
      <c r="V71" s="50"/>
      <c r="W71" s="50"/>
      <c r="X71" s="54" t="str">
        <f t="shared" si="30"/>
        <v/>
      </c>
      <c r="Y71" s="50" t="s">
        <v>194</v>
      </c>
      <c r="Z71" s="50">
        <v>0.5</v>
      </c>
      <c r="AA71" s="54" t="str">
        <f t="shared" si="31"/>
        <v>公斤</v>
      </c>
      <c r="AB71" s="71"/>
      <c r="AC71" s="197"/>
      <c r="AD71" s="284"/>
      <c r="AE71" s="142"/>
      <c r="AF71" s="122"/>
      <c r="AG71" s="119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75"/>
      <c r="AU71" s="75"/>
      <c r="AV71" s="75"/>
      <c r="AW71" s="75"/>
      <c r="AX71" s="75"/>
      <c r="AY71" s="75"/>
      <c r="AZ71" s="75"/>
    </row>
    <row r="72" spans="1:52" s="84" customFormat="1" ht="15" customHeight="1">
      <c r="A72" s="304"/>
      <c r="B72" s="97"/>
      <c r="C72" s="97"/>
      <c r="D72" s="97"/>
      <c r="E72" s="97"/>
      <c r="F72" s="97"/>
      <c r="G72" s="97"/>
      <c r="H72" s="97"/>
      <c r="I72" s="97"/>
      <c r="J72" s="307"/>
      <c r="K72" s="50"/>
      <c r="L72" s="54" t="str">
        <f t="shared" si="26"/>
        <v/>
      </c>
      <c r="M72" s="50" t="s">
        <v>17</v>
      </c>
      <c r="N72" s="50">
        <v>0.05</v>
      </c>
      <c r="O72" s="54" t="str">
        <f t="shared" si="27"/>
        <v>公斤</v>
      </c>
      <c r="P72" s="213" t="s">
        <v>17</v>
      </c>
      <c r="Q72" s="213">
        <v>0.05</v>
      </c>
      <c r="R72" s="54" t="str">
        <f t="shared" si="28"/>
        <v>公斤</v>
      </c>
      <c r="S72" s="50" t="s">
        <v>17</v>
      </c>
      <c r="T72" s="171">
        <v>0.05</v>
      </c>
      <c r="U72" s="54" t="str">
        <f t="shared" si="29"/>
        <v>公斤</v>
      </c>
      <c r="V72" s="50"/>
      <c r="W72" s="50"/>
      <c r="X72" s="54" t="str">
        <f t="shared" si="30"/>
        <v/>
      </c>
      <c r="Y72" s="50"/>
      <c r="Z72" s="50"/>
      <c r="AA72" s="54" t="str">
        <f t="shared" si="31"/>
        <v/>
      </c>
      <c r="AB72" s="71"/>
      <c r="AC72" s="197"/>
      <c r="AD72" s="284"/>
      <c r="AE72" s="142"/>
      <c r="AF72" s="122"/>
      <c r="AG72" s="119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75"/>
      <c r="AU72" s="75"/>
      <c r="AV72" s="75"/>
      <c r="AW72" s="75"/>
      <c r="AX72" s="75"/>
      <c r="AY72" s="75"/>
      <c r="AZ72" s="75"/>
    </row>
    <row r="73" spans="1:52" s="84" customFormat="1" ht="15" customHeight="1">
      <c r="A73" s="304"/>
      <c r="B73" s="97"/>
      <c r="C73" s="97"/>
      <c r="D73" s="97"/>
      <c r="E73" s="97"/>
      <c r="F73" s="97"/>
      <c r="G73" s="97"/>
      <c r="H73" s="97"/>
      <c r="I73" s="97"/>
      <c r="J73" s="307"/>
      <c r="K73" s="50"/>
      <c r="L73" s="54" t="str">
        <f t="shared" si="26"/>
        <v/>
      </c>
      <c r="M73" s="50"/>
      <c r="N73" s="50"/>
      <c r="O73" s="54" t="str">
        <f t="shared" si="27"/>
        <v/>
      </c>
      <c r="P73" s="213"/>
      <c r="Q73" s="213"/>
      <c r="R73" s="54" t="str">
        <f t="shared" si="28"/>
        <v/>
      </c>
      <c r="S73" s="171"/>
      <c r="T73" s="171"/>
      <c r="U73" s="54" t="str">
        <f t="shared" si="29"/>
        <v/>
      </c>
      <c r="V73" s="50"/>
      <c r="W73" s="50"/>
      <c r="X73" s="54" t="str">
        <f t="shared" si="30"/>
        <v/>
      </c>
      <c r="Y73" s="50"/>
      <c r="Z73" s="50"/>
      <c r="AA73" s="54" t="str">
        <f t="shared" si="31"/>
        <v/>
      </c>
      <c r="AB73" s="71"/>
      <c r="AC73" s="197"/>
      <c r="AD73" s="284"/>
      <c r="AE73" s="142"/>
      <c r="AF73" s="122"/>
      <c r="AG73" s="119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75"/>
      <c r="AU73" s="75"/>
      <c r="AV73" s="75"/>
      <c r="AW73" s="75"/>
      <c r="AX73" s="75"/>
      <c r="AY73" s="75"/>
      <c r="AZ73" s="75"/>
    </row>
    <row r="74" spans="1:52" s="84" customFormat="1" ht="15" customHeight="1" thickBot="1">
      <c r="A74" s="304"/>
      <c r="B74" s="98"/>
      <c r="C74" s="97"/>
      <c r="D74" s="98"/>
      <c r="E74" s="97"/>
      <c r="F74" s="97"/>
      <c r="G74" s="97"/>
      <c r="H74" s="97"/>
      <c r="I74" s="98"/>
      <c r="J74" s="309"/>
      <c r="K74" s="176"/>
      <c r="L74" s="54" t="str">
        <f t="shared" si="26"/>
        <v/>
      </c>
      <c r="M74" s="176"/>
      <c r="N74" s="176"/>
      <c r="O74" s="54" t="str">
        <f t="shared" si="27"/>
        <v/>
      </c>
      <c r="P74" s="176"/>
      <c r="Q74" s="176"/>
      <c r="R74" s="54" t="str">
        <f t="shared" si="28"/>
        <v/>
      </c>
      <c r="S74" s="172"/>
      <c r="T74" s="172"/>
      <c r="U74" s="54" t="str">
        <f t="shared" si="29"/>
        <v/>
      </c>
      <c r="V74" s="134"/>
      <c r="W74" s="134"/>
      <c r="X74" s="54" t="str">
        <f t="shared" si="30"/>
        <v/>
      </c>
      <c r="Y74" s="176"/>
      <c r="Z74" s="176"/>
      <c r="AA74" s="54" t="str">
        <f t="shared" si="31"/>
        <v/>
      </c>
      <c r="AB74" s="94"/>
      <c r="AC74" s="197"/>
      <c r="AD74" s="285"/>
      <c r="AE74" s="143"/>
      <c r="AF74" s="122"/>
      <c r="AG74" s="119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75"/>
      <c r="AU74" s="75"/>
      <c r="AV74" s="75"/>
      <c r="AW74" s="75"/>
      <c r="AX74" s="75"/>
      <c r="AY74" s="75"/>
      <c r="AZ74" s="75"/>
    </row>
    <row r="75" spans="1:52" s="84" customFormat="1" ht="15" customHeight="1" thickBot="1">
      <c r="A75" s="303" t="s">
        <v>59</v>
      </c>
      <c r="B75" s="97" t="s">
        <v>112</v>
      </c>
      <c r="C75" s="95">
        <v>4</v>
      </c>
      <c r="D75" s="97">
        <v>2.5</v>
      </c>
      <c r="E75" s="95">
        <v>2</v>
      </c>
      <c r="F75" s="95">
        <v>0</v>
      </c>
      <c r="G75" s="95">
        <v>0</v>
      </c>
      <c r="H75" s="95">
        <v>3</v>
      </c>
      <c r="I75" s="97">
        <v>666.4</v>
      </c>
      <c r="J75" s="367" t="s">
        <v>408</v>
      </c>
      <c r="K75" s="335"/>
      <c r="L75" s="117"/>
      <c r="M75" s="360" t="s">
        <v>432</v>
      </c>
      <c r="N75" s="341"/>
      <c r="O75" s="117"/>
      <c r="P75" s="320" t="s">
        <v>453</v>
      </c>
      <c r="Q75" s="237"/>
      <c r="R75" s="117"/>
      <c r="S75" s="367" t="s">
        <v>233</v>
      </c>
      <c r="T75" s="335"/>
      <c r="U75" s="117"/>
      <c r="V75" s="379" t="s">
        <v>16</v>
      </c>
      <c r="W75" s="380"/>
      <c r="X75" s="117"/>
      <c r="Y75" s="381" t="s">
        <v>398</v>
      </c>
      <c r="Z75" s="341"/>
      <c r="AA75" s="117"/>
      <c r="AB75" s="113" t="s">
        <v>117</v>
      </c>
      <c r="AC75" s="197"/>
      <c r="AD75" s="331"/>
      <c r="AE75" s="138" t="str">
        <f t="shared" ref="AE75" si="240">A75</f>
        <v>S2</v>
      </c>
      <c r="AF75" s="119" t="str">
        <f t="shared" ref="AF75" si="241">J75</f>
        <v>白米飯</v>
      </c>
      <c r="AG75" s="119" t="str">
        <f t="shared" ref="AG75" si="242">J76&amp;" "&amp;J77&amp;" "&amp;J78&amp;" "&amp;J79&amp;" "&amp;J80&amp;" "&amp;J81</f>
        <v xml:space="preserve">米     </v>
      </c>
      <c r="AH75" s="119" t="str">
        <f t="shared" ref="AH75" si="243">M75</f>
        <v>洋芋麵輪</v>
      </c>
      <c r="AI75" s="119" t="str">
        <f t="shared" ref="AI75" si="244">M76&amp;" "&amp;M77&amp;" "&amp;M78&amp;" "&amp;M79&amp;" "&amp;M80&amp;" "&amp;M81</f>
        <v xml:space="preserve">麵輪 馬鈴薯 紅蘿蔔 薑  </v>
      </c>
      <c r="AJ75" s="119" t="str">
        <f t="shared" ref="AJ75" si="245">P75</f>
        <v>若絲豆芽</v>
      </c>
      <c r="AK75" s="119" t="str">
        <f t="shared" ref="AK75" si="246">P76&amp;" "&amp;P77&amp;" "&amp;P78&amp;" "&amp;P79&amp;" "&amp;P80&amp;" "&amp;P81</f>
        <v xml:space="preserve">素肉絲 綠豆芽 芹菜 乾木耳 薑 </v>
      </c>
      <c r="AL75" s="119" t="str">
        <f t="shared" ref="AL75" si="247">S75</f>
        <v>蔬香冬粉</v>
      </c>
      <c r="AM75" s="119" t="str">
        <f t="shared" ref="AM75" si="248">S76&amp;" "&amp;S77&amp;" "&amp;S78&amp;" "&amp;S79&amp;" "&amp;S80&amp;" "&amp;S81</f>
        <v xml:space="preserve">素肉 冬粉 時蔬 乾木耳 薑 </v>
      </c>
      <c r="AN75" s="119" t="str">
        <f t="shared" ref="AN75" si="249">V75</f>
        <v>時蔬</v>
      </c>
      <c r="AO75" s="119" t="str">
        <f t="shared" ref="AO75" si="250">V76&amp;" "&amp;V77&amp;" "&amp;V78&amp;" "&amp;V79&amp;" "&amp;V80&amp;" "&amp;V81</f>
        <v xml:space="preserve">蔬菜 薑    </v>
      </c>
      <c r="AP75" s="119" t="str">
        <f t="shared" ref="AP75" si="251">Y75</f>
        <v>蕃茄豆腐湯</v>
      </c>
      <c r="AQ75" s="119" t="str">
        <f t="shared" ref="AQ75" si="252">Y76&amp;" "&amp;Y77&amp;" "&amp;Y78&amp;" "&amp;Y79&amp;" "&amp;Y80&amp;" "&amp;Y81</f>
        <v xml:space="preserve">大番茄 凍豆腐 薑   </v>
      </c>
      <c r="AR75" s="119" t="str">
        <f>AB75</f>
        <v>點心</v>
      </c>
      <c r="AS75" s="119">
        <f>AC75</f>
        <v>0</v>
      </c>
      <c r="AT75" s="120">
        <f t="shared" ref="AT75" si="253">C75</f>
        <v>4</v>
      </c>
      <c r="AU75" s="120">
        <f t="shared" ref="AU75" si="254">H75</f>
        <v>3</v>
      </c>
      <c r="AV75" s="120">
        <f t="shared" ref="AV75" si="255">E75</f>
        <v>2</v>
      </c>
      <c r="AW75" s="120">
        <f t="shared" ref="AW75" si="256">D75</f>
        <v>2.5</v>
      </c>
      <c r="AX75" s="120">
        <f t="shared" ref="AX75" si="257">F75</f>
        <v>0</v>
      </c>
      <c r="AY75" s="120">
        <f t="shared" ref="AY75" si="258">G75</f>
        <v>0</v>
      </c>
      <c r="AZ75" s="120">
        <f t="shared" ref="AZ75" si="259">I75</f>
        <v>666.4</v>
      </c>
    </row>
    <row r="76" spans="1:52" s="84" customFormat="1" ht="15" customHeight="1" thickBot="1">
      <c r="A76" s="304"/>
      <c r="B76" s="97"/>
      <c r="C76" s="97"/>
      <c r="D76" s="97"/>
      <c r="E76" s="97"/>
      <c r="F76" s="97"/>
      <c r="G76" s="97"/>
      <c r="H76" s="97"/>
      <c r="I76" s="95"/>
      <c r="J76" s="307" t="s">
        <v>409</v>
      </c>
      <c r="K76" s="50">
        <v>10</v>
      </c>
      <c r="L76" s="54" t="str">
        <f t="shared" ref="L76:L137" si="260">IF(K76,"公斤","")</f>
        <v>公斤</v>
      </c>
      <c r="M76" s="203" t="s">
        <v>147</v>
      </c>
      <c r="N76" s="171">
        <v>7</v>
      </c>
      <c r="O76" s="54" t="str">
        <f t="shared" ref="O76:O137" si="261">IF(N76,"公斤","")</f>
        <v>公斤</v>
      </c>
      <c r="P76" s="316" t="s">
        <v>454</v>
      </c>
      <c r="Q76" s="316">
        <v>0.6</v>
      </c>
      <c r="R76" s="54" t="str">
        <f t="shared" ref="R76:R137" si="262">IF(Q76,"公斤","")</f>
        <v>公斤</v>
      </c>
      <c r="S76" s="50" t="s">
        <v>218</v>
      </c>
      <c r="T76" s="50">
        <v>0.3</v>
      </c>
      <c r="U76" s="54" t="str">
        <f t="shared" ref="U76:U137" si="263">IF(T76,"公斤","")</f>
        <v>公斤</v>
      </c>
      <c r="V76" s="50" t="s">
        <v>14</v>
      </c>
      <c r="W76" s="50">
        <v>7</v>
      </c>
      <c r="X76" s="54" t="str">
        <f t="shared" ref="X76:X137" si="264">IF(W76,"公斤","")</f>
        <v>公斤</v>
      </c>
      <c r="Y76" s="250" t="s">
        <v>262</v>
      </c>
      <c r="Z76" s="173">
        <v>2</v>
      </c>
      <c r="AA76" s="54" t="str">
        <f t="shared" ref="AA76:AA137" si="265">IF(Z76,"公斤","")</f>
        <v>公斤</v>
      </c>
      <c r="AB76" s="71" t="s">
        <v>117</v>
      </c>
      <c r="AC76" s="197"/>
      <c r="AD76" s="284">
        <v>19</v>
      </c>
      <c r="AE76" s="142"/>
      <c r="AF76" s="122"/>
      <c r="AG76" s="119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75"/>
      <c r="AU76" s="75"/>
      <c r="AV76" s="75"/>
      <c r="AW76" s="75"/>
      <c r="AX76" s="75"/>
      <c r="AY76" s="75"/>
      <c r="AZ76" s="75"/>
    </row>
    <row r="77" spans="1:52" s="84" customFormat="1" ht="15" customHeight="1">
      <c r="A77" s="304"/>
      <c r="B77" s="97" t="s">
        <v>113</v>
      </c>
      <c r="C77" s="97">
        <v>3.3</v>
      </c>
      <c r="D77" s="97">
        <v>2.4</v>
      </c>
      <c r="E77" s="97">
        <v>2</v>
      </c>
      <c r="F77" s="97">
        <v>0</v>
      </c>
      <c r="G77" s="97">
        <v>0</v>
      </c>
      <c r="H77" s="97">
        <v>2.8</v>
      </c>
      <c r="I77" s="95">
        <v>594.79999999999995</v>
      </c>
      <c r="J77" s="307"/>
      <c r="K77" s="50"/>
      <c r="L77" s="54" t="str">
        <f t="shared" si="260"/>
        <v/>
      </c>
      <c r="M77" s="203" t="s">
        <v>284</v>
      </c>
      <c r="N77" s="171">
        <v>3</v>
      </c>
      <c r="O77" s="54" t="str">
        <f t="shared" si="261"/>
        <v>公斤</v>
      </c>
      <c r="P77" s="316" t="s">
        <v>306</v>
      </c>
      <c r="Q77" s="316">
        <v>6</v>
      </c>
      <c r="R77" s="54" t="str">
        <f t="shared" si="262"/>
        <v>公斤</v>
      </c>
      <c r="S77" s="50" t="s">
        <v>234</v>
      </c>
      <c r="T77" s="50">
        <v>1</v>
      </c>
      <c r="U77" s="54" t="str">
        <f t="shared" si="263"/>
        <v>公斤</v>
      </c>
      <c r="V77" s="50" t="s">
        <v>17</v>
      </c>
      <c r="W77" s="50">
        <v>0.05</v>
      </c>
      <c r="X77" s="54" t="str">
        <f t="shared" si="264"/>
        <v>公斤</v>
      </c>
      <c r="Y77" s="329" t="s">
        <v>327</v>
      </c>
      <c r="Z77" s="173">
        <v>2</v>
      </c>
      <c r="AA77" s="54" t="str">
        <f t="shared" si="265"/>
        <v>公斤</v>
      </c>
      <c r="AB77" s="71"/>
      <c r="AC77" s="197"/>
      <c r="AD77" s="284"/>
      <c r="AE77" s="142"/>
      <c r="AF77" s="122"/>
      <c r="AG77" s="119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75"/>
      <c r="AU77" s="75"/>
      <c r="AV77" s="75"/>
      <c r="AW77" s="75"/>
      <c r="AX77" s="75"/>
      <c r="AY77" s="75"/>
      <c r="AZ77" s="75"/>
    </row>
    <row r="78" spans="1:52" s="84" customFormat="1" ht="15" customHeight="1">
      <c r="A78" s="304"/>
      <c r="B78" s="97"/>
      <c r="C78" s="97"/>
      <c r="D78" s="97"/>
      <c r="E78" s="97"/>
      <c r="F78" s="97"/>
      <c r="G78" s="97"/>
      <c r="H78" s="97"/>
      <c r="I78" s="97"/>
      <c r="J78" s="307"/>
      <c r="K78" s="50"/>
      <c r="L78" s="54" t="str">
        <f t="shared" si="260"/>
        <v/>
      </c>
      <c r="M78" s="203" t="s">
        <v>134</v>
      </c>
      <c r="N78" s="171">
        <v>0.5</v>
      </c>
      <c r="O78" s="54" t="str">
        <f t="shared" si="261"/>
        <v>公斤</v>
      </c>
      <c r="P78" s="50" t="s">
        <v>179</v>
      </c>
      <c r="Q78" s="50">
        <v>1</v>
      </c>
      <c r="R78" s="54" t="str">
        <f t="shared" si="262"/>
        <v>公斤</v>
      </c>
      <c r="S78" s="50" t="s">
        <v>16</v>
      </c>
      <c r="T78" s="50">
        <v>3</v>
      </c>
      <c r="U78" s="54" t="str">
        <f t="shared" si="263"/>
        <v>公斤</v>
      </c>
      <c r="V78" s="50"/>
      <c r="W78" s="50"/>
      <c r="X78" s="54" t="str">
        <f t="shared" si="264"/>
        <v/>
      </c>
      <c r="Y78" s="329" t="s">
        <v>144</v>
      </c>
      <c r="Z78" s="173">
        <v>0.05</v>
      </c>
      <c r="AA78" s="54" t="str">
        <f t="shared" si="265"/>
        <v>公斤</v>
      </c>
      <c r="AB78" s="71"/>
      <c r="AC78" s="197"/>
      <c r="AD78" s="284"/>
      <c r="AE78" s="142"/>
      <c r="AF78" s="122"/>
      <c r="AG78" s="119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75"/>
      <c r="AU78" s="75"/>
      <c r="AV78" s="75"/>
      <c r="AW78" s="75"/>
      <c r="AX78" s="75"/>
      <c r="AY78" s="75"/>
      <c r="AZ78" s="75"/>
    </row>
    <row r="79" spans="1:52" s="84" customFormat="1" ht="15" customHeight="1">
      <c r="A79" s="304"/>
      <c r="B79" s="97"/>
      <c r="C79" s="97"/>
      <c r="D79" s="97"/>
      <c r="E79" s="97"/>
      <c r="F79" s="97"/>
      <c r="G79" s="97"/>
      <c r="H79" s="97"/>
      <c r="I79" s="97"/>
      <c r="J79" s="307"/>
      <c r="K79" s="50"/>
      <c r="L79" s="54" t="str">
        <f t="shared" si="260"/>
        <v/>
      </c>
      <c r="M79" s="260" t="s">
        <v>144</v>
      </c>
      <c r="N79" s="318">
        <v>0.05</v>
      </c>
      <c r="O79" s="54" t="str">
        <f t="shared" si="261"/>
        <v>公斤</v>
      </c>
      <c r="P79" s="50" t="s">
        <v>189</v>
      </c>
      <c r="Q79" s="50">
        <v>0.01</v>
      </c>
      <c r="R79" s="54" t="str">
        <f t="shared" si="262"/>
        <v>公斤</v>
      </c>
      <c r="S79" s="50" t="s">
        <v>189</v>
      </c>
      <c r="T79" s="50">
        <v>0.01</v>
      </c>
      <c r="U79" s="54" t="str">
        <f t="shared" si="263"/>
        <v>公斤</v>
      </c>
      <c r="V79" s="50"/>
      <c r="W79" s="50"/>
      <c r="X79" s="54" t="str">
        <f t="shared" si="264"/>
        <v/>
      </c>
      <c r="Y79" s="318"/>
      <c r="Z79" s="318"/>
      <c r="AA79" s="54" t="str">
        <f t="shared" si="265"/>
        <v/>
      </c>
      <c r="AB79" s="71"/>
      <c r="AC79" s="197"/>
      <c r="AD79" s="284"/>
      <c r="AE79" s="142"/>
      <c r="AF79" s="122"/>
      <c r="AG79" s="119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75"/>
      <c r="AU79" s="75"/>
      <c r="AV79" s="75"/>
      <c r="AW79" s="75"/>
      <c r="AX79" s="75"/>
      <c r="AY79" s="75"/>
      <c r="AZ79" s="75"/>
    </row>
    <row r="80" spans="1:52" s="84" customFormat="1" ht="15" customHeight="1">
      <c r="A80" s="304"/>
      <c r="B80" s="97"/>
      <c r="C80" s="97"/>
      <c r="D80" s="97"/>
      <c r="E80" s="97"/>
      <c r="F80" s="97"/>
      <c r="G80" s="97"/>
      <c r="H80" s="97"/>
      <c r="I80" s="97"/>
      <c r="J80" s="307"/>
      <c r="K80" s="50"/>
      <c r="L80" s="54" t="str">
        <f t="shared" si="260"/>
        <v/>
      </c>
      <c r="M80" s="171"/>
      <c r="N80" s="171"/>
      <c r="O80" s="54" t="str">
        <f t="shared" si="261"/>
        <v/>
      </c>
      <c r="P80" s="50" t="s">
        <v>17</v>
      </c>
      <c r="Q80" s="50">
        <v>0.05</v>
      </c>
      <c r="R80" s="54" t="str">
        <f t="shared" si="262"/>
        <v>公斤</v>
      </c>
      <c r="S80" s="50" t="s">
        <v>17</v>
      </c>
      <c r="T80" s="50">
        <v>0.05</v>
      </c>
      <c r="U80" s="54" t="str">
        <f t="shared" si="263"/>
        <v>公斤</v>
      </c>
      <c r="V80" s="50"/>
      <c r="W80" s="50"/>
      <c r="X80" s="54" t="str">
        <f t="shared" si="264"/>
        <v/>
      </c>
      <c r="Y80" s="171"/>
      <c r="Z80" s="171"/>
      <c r="AA80" s="54" t="str">
        <f t="shared" si="265"/>
        <v/>
      </c>
      <c r="AB80" s="71"/>
      <c r="AC80" s="197"/>
      <c r="AD80" s="284"/>
      <c r="AE80" s="142"/>
      <c r="AF80" s="122"/>
      <c r="AG80" s="119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75"/>
      <c r="AU80" s="75"/>
      <c r="AV80" s="75"/>
      <c r="AW80" s="75"/>
      <c r="AX80" s="75"/>
      <c r="AY80" s="75"/>
      <c r="AZ80" s="75"/>
    </row>
    <row r="81" spans="1:52" s="84" customFormat="1" ht="15" customHeight="1" thickBot="1">
      <c r="A81" s="305"/>
      <c r="B81" s="98"/>
      <c r="C81" s="98"/>
      <c r="D81" s="98"/>
      <c r="E81" s="98"/>
      <c r="F81" s="98"/>
      <c r="G81" s="98"/>
      <c r="H81" s="98"/>
      <c r="I81" s="98"/>
      <c r="J81" s="308"/>
      <c r="K81" s="134"/>
      <c r="L81" s="54" t="str">
        <f t="shared" si="260"/>
        <v/>
      </c>
      <c r="M81" s="172"/>
      <c r="N81" s="172"/>
      <c r="O81" s="54" t="str">
        <f t="shared" si="261"/>
        <v/>
      </c>
      <c r="P81" s="176"/>
      <c r="Q81" s="176"/>
      <c r="R81" s="54" t="str">
        <f t="shared" si="262"/>
        <v/>
      </c>
      <c r="S81" s="134"/>
      <c r="T81" s="134"/>
      <c r="U81" s="54" t="str">
        <f t="shared" si="263"/>
        <v/>
      </c>
      <c r="V81" s="51"/>
      <c r="W81" s="51"/>
      <c r="X81" s="54" t="str">
        <f t="shared" si="264"/>
        <v/>
      </c>
      <c r="Y81" s="172"/>
      <c r="Z81" s="172"/>
      <c r="AA81" s="54" t="str">
        <f t="shared" si="265"/>
        <v/>
      </c>
      <c r="AB81" s="94"/>
      <c r="AC81" s="197"/>
      <c r="AD81" s="285"/>
      <c r="AE81" s="143"/>
      <c r="AF81" s="122"/>
      <c r="AG81" s="119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75"/>
      <c r="AU81" s="75"/>
      <c r="AV81" s="75"/>
      <c r="AW81" s="75"/>
      <c r="AX81" s="75"/>
      <c r="AY81" s="75"/>
      <c r="AZ81" s="75"/>
    </row>
    <row r="82" spans="1:52" s="84" customFormat="1" ht="15" customHeight="1" thickBot="1">
      <c r="A82" s="304" t="s">
        <v>60</v>
      </c>
      <c r="B82" s="97" t="s">
        <v>112</v>
      </c>
      <c r="C82" s="97">
        <v>5.5</v>
      </c>
      <c r="D82" s="97">
        <v>2.6</v>
      </c>
      <c r="E82" s="100">
        <v>1.8</v>
      </c>
      <c r="F82" s="97">
        <v>0</v>
      </c>
      <c r="G82" s="97">
        <v>0</v>
      </c>
      <c r="H82" s="97">
        <v>3.4</v>
      </c>
      <c r="I82" s="97">
        <v>804.5</v>
      </c>
      <c r="J82" s="366" t="s">
        <v>255</v>
      </c>
      <c r="K82" s="335"/>
      <c r="L82" s="117"/>
      <c r="M82" s="362" t="s">
        <v>433</v>
      </c>
      <c r="N82" s="337"/>
      <c r="O82" s="117"/>
      <c r="P82" s="370" t="s">
        <v>342</v>
      </c>
      <c r="Q82" s="341"/>
      <c r="R82" s="117"/>
      <c r="S82" s="370" t="s">
        <v>371</v>
      </c>
      <c r="T82" s="341"/>
      <c r="U82" s="117"/>
      <c r="V82" s="362" t="s">
        <v>16</v>
      </c>
      <c r="W82" s="378"/>
      <c r="X82" s="117"/>
      <c r="Y82" s="360" t="s">
        <v>239</v>
      </c>
      <c r="Z82" s="341"/>
      <c r="AA82" s="117"/>
      <c r="AB82" s="113" t="s">
        <v>117</v>
      </c>
      <c r="AC82" s="197"/>
      <c r="AD82" s="286"/>
      <c r="AE82" s="138" t="str">
        <f t="shared" ref="AE82" si="266">A82</f>
        <v>S3</v>
      </c>
      <c r="AF82" s="119" t="str">
        <f t="shared" ref="AF82" si="267">J82</f>
        <v>油飯特餐</v>
      </c>
      <c r="AG82" s="119" t="str">
        <f t="shared" ref="AG82" si="268">J83&amp;" "&amp;J84&amp;" "&amp;J85&amp;" "&amp;J86&amp;" "&amp;J87&amp;" "&amp;J88</f>
        <v xml:space="preserve">米 糯米    </v>
      </c>
      <c r="AH82" s="119" t="str">
        <f t="shared" ref="AH82" si="269">M82</f>
        <v>紅燒豆包</v>
      </c>
      <c r="AI82" s="119" t="str">
        <f t="shared" ref="AI82" si="270">M83&amp;" "&amp;M84&amp;" "&amp;M85&amp;" "&amp;M86&amp;" "&amp;M87&amp;" "&amp;M88</f>
        <v xml:space="preserve">豆包 滷包    </v>
      </c>
      <c r="AJ82" s="119" t="str">
        <f t="shared" ref="AJ82" si="271">P82</f>
        <v>油飯拌料</v>
      </c>
      <c r="AK82" s="119" t="str">
        <f t="shared" ref="AK82" si="272">P83&amp;" "&amp;P84&amp;" "&amp;P85&amp;" "&amp;P86&amp;" "&amp;P87&amp;" "&amp;P88</f>
        <v xml:space="preserve">豆干丁 脆筍 乾香菇 薑  </v>
      </c>
      <c r="AL82" s="119" t="str">
        <f t="shared" ref="AL82" si="273">S82</f>
        <v>乾煸季豆</v>
      </c>
      <c r="AM82" s="119" t="str">
        <f t="shared" ref="AM82" si="274">S83&amp;" "&amp;S84&amp;" "&amp;S85&amp;" "&amp;S86&amp;" "&amp;S87&amp;" "&amp;S88</f>
        <v xml:space="preserve">冷凍季豆 素肉 胡蘿蔔 薑  </v>
      </c>
      <c r="AN82" s="119" t="str">
        <f t="shared" ref="AN82" si="275">V82</f>
        <v>時蔬</v>
      </c>
      <c r="AO82" s="119" t="str">
        <f t="shared" ref="AO82" si="276">V83&amp;" "&amp;V84&amp;" "&amp;V85&amp;" "&amp;V86&amp;" "&amp;V87&amp;" "&amp;V88</f>
        <v xml:space="preserve">蔬菜 薑    </v>
      </c>
      <c r="AP82" s="119" t="str">
        <f t="shared" ref="AP82" si="277">Y82</f>
        <v>素羹湯</v>
      </c>
      <c r="AQ82" s="119" t="str">
        <f t="shared" ref="AQ82" si="278">Y83&amp;" "&amp;Y84&amp;" "&amp;Y85&amp;" "&amp;Y86&amp;" "&amp;Y87&amp;" "&amp;Y88</f>
        <v xml:space="preserve">雞蛋 乾木耳 時蔬 素肉羹  </v>
      </c>
      <c r="AR82" s="119" t="str">
        <f>AB82</f>
        <v>點心</v>
      </c>
      <c r="AS82" s="119">
        <f>AC82</f>
        <v>0</v>
      </c>
      <c r="AT82" s="120">
        <f t="shared" ref="AT82" si="279">C82</f>
        <v>5.5</v>
      </c>
      <c r="AU82" s="120">
        <f t="shared" ref="AU82" si="280">H82</f>
        <v>3.4</v>
      </c>
      <c r="AV82" s="120">
        <f t="shared" ref="AV82" si="281">E82</f>
        <v>1.8</v>
      </c>
      <c r="AW82" s="120">
        <f t="shared" ref="AW82" si="282">D82</f>
        <v>2.6</v>
      </c>
      <c r="AX82" s="120">
        <f t="shared" ref="AX82" si="283">F82</f>
        <v>0</v>
      </c>
      <c r="AY82" s="120">
        <f t="shared" ref="AY82" si="284">G82</f>
        <v>0</v>
      </c>
      <c r="AZ82" s="120">
        <f t="shared" ref="AZ82" si="285">I82</f>
        <v>804.5</v>
      </c>
    </row>
    <row r="83" spans="1:52" s="84" customFormat="1" ht="15" customHeight="1" thickBot="1">
      <c r="A83" s="304"/>
      <c r="B83" s="97"/>
      <c r="C83" s="97"/>
      <c r="D83" s="97"/>
      <c r="E83" s="97"/>
      <c r="F83" s="97"/>
      <c r="G83" s="97"/>
      <c r="H83" s="97"/>
      <c r="I83" s="95"/>
      <c r="J83" s="313" t="s">
        <v>125</v>
      </c>
      <c r="K83" s="171">
        <v>8</v>
      </c>
      <c r="L83" s="54" t="str">
        <f t="shared" ref="L83:L84" si="286">IF(K83,"公斤","")</f>
        <v>公斤</v>
      </c>
      <c r="M83" s="50" t="s">
        <v>187</v>
      </c>
      <c r="N83" s="50">
        <v>6</v>
      </c>
      <c r="O83" s="54" t="str">
        <f t="shared" ref="O83" si="287">IF(N83,"公斤","")</f>
        <v>公斤</v>
      </c>
      <c r="P83" s="245" t="s">
        <v>343</v>
      </c>
      <c r="Q83" s="318">
        <v>2</v>
      </c>
      <c r="R83" s="54" t="str">
        <f t="shared" ref="R83" si="288">IF(Q83,"公斤","")</f>
        <v>公斤</v>
      </c>
      <c r="S83" s="245" t="s">
        <v>472</v>
      </c>
      <c r="T83" s="318">
        <v>4.5</v>
      </c>
      <c r="U83" s="54" t="str">
        <f t="shared" ref="U83" si="289">IF(T83,"公斤","")</f>
        <v>公斤</v>
      </c>
      <c r="V83" s="50" t="s">
        <v>14</v>
      </c>
      <c r="W83" s="50">
        <v>7</v>
      </c>
      <c r="X83" s="54" t="str">
        <f t="shared" ref="X83" si="290">IF(W83,"公斤","")</f>
        <v>公斤</v>
      </c>
      <c r="Y83" s="203" t="s">
        <v>138</v>
      </c>
      <c r="Z83" s="171">
        <v>0.6</v>
      </c>
      <c r="AA83" s="54" t="str">
        <f t="shared" ref="AA83" si="291">IF(Z83,"公斤","")</f>
        <v>公斤</v>
      </c>
      <c r="AB83" s="71" t="s">
        <v>117</v>
      </c>
      <c r="AC83" s="197"/>
      <c r="AD83" s="284"/>
      <c r="AE83" s="142"/>
      <c r="AF83" s="122"/>
      <c r="AG83" s="119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75"/>
      <c r="AU83" s="75"/>
      <c r="AV83" s="75"/>
      <c r="AW83" s="75"/>
      <c r="AX83" s="75"/>
      <c r="AY83" s="75"/>
      <c r="AZ83" s="75"/>
    </row>
    <row r="84" spans="1:52" s="84" customFormat="1" ht="15" customHeight="1">
      <c r="A84" s="304"/>
      <c r="B84" s="97" t="s">
        <v>113</v>
      </c>
      <c r="C84" s="97">
        <v>5.5</v>
      </c>
      <c r="D84" s="97">
        <v>2.1</v>
      </c>
      <c r="E84" s="97">
        <v>1.3</v>
      </c>
      <c r="F84" s="97">
        <v>0</v>
      </c>
      <c r="G84" s="97">
        <v>0</v>
      </c>
      <c r="H84" s="97">
        <v>2.9</v>
      </c>
      <c r="I84" s="95">
        <v>732</v>
      </c>
      <c r="J84" s="313" t="s">
        <v>256</v>
      </c>
      <c r="K84" s="171">
        <v>3</v>
      </c>
      <c r="L84" s="54" t="str">
        <f t="shared" si="286"/>
        <v>公斤</v>
      </c>
      <c r="M84" s="50" t="s">
        <v>175</v>
      </c>
      <c r="N84" s="50"/>
      <c r="O84" s="54" t="str">
        <f t="shared" si="261"/>
        <v/>
      </c>
      <c r="P84" s="245" t="s">
        <v>344</v>
      </c>
      <c r="Q84" s="318">
        <v>3</v>
      </c>
      <c r="R84" s="54" t="str">
        <f t="shared" si="262"/>
        <v>公斤</v>
      </c>
      <c r="S84" s="245" t="s">
        <v>149</v>
      </c>
      <c r="T84" s="318">
        <v>0.6</v>
      </c>
      <c r="U84" s="54" t="str">
        <f t="shared" si="263"/>
        <v>公斤</v>
      </c>
      <c r="V84" s="50" t="s">
        <v>17</v>
      </c>
      <c r="W84" s="50">
        <v>0.05</v>
      </c>
      <c r="X84" s="54" t="str">
        <f t="shared" si="264"/>
        <v>公斤</v>
      </c>
      <c r="Y84" s="203" t="s">
        <v>139</v>
      </c>
      <c r="Z84" s="171">
        <v>0.01</v>
      </c>
      <c r="AA84" s="54" t="str">
        <f t="shared" si="265"/>
        <v>公斤</v>
      </c>
      <c r="AB84" s="71"/>
      <c r="AC84" s="197"/>
      <c r="AD84" s="284"/>
      <c r="AE84" s="142"/>
      <c r="AF84" s="122"/>
      <c r="AG84" s="119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75"/>
      <c r="AU84" s="75"/>
      <c r="AV84" s="75"/>
      <c r="AW84" s="75"/>
      <c r="AX84" s="75"/>
      <c r="AY84" s="75"/>
      <c r="AZ84" s="75"/>
    </row>
    <row r="85" spans="1:52" s="84" customFormat="1" ht="15" customHeight="1">
      <c r="A85" s="304"/>
      <c r="B85" s="97"/>
      <c r="C85" s="97"/>
      <c r="D85" s="97"/>
      <c r="E85" s="97"/>
      <c r="F85" s="97"/>
      <c r="G85" s="97"/>
      <c r="H85" s="97"/>
      <c r="I85" s="97"/>
      <c r="J85" s="313"/>
      <c r="K85" s="171"/>
      <c r="L85" s="54" t="str">
        <f t="shared" si="260"/>
        <v/>
      </c>
      <c r="M85" s="50"/>
      <c r="N85" s="50"/>
      <c r="O85" s="54" t="str">
        <f t="shared" si="261"/>
        <v/>
      </c>
      <c r="P85" s="245" t="s">
        <v>322</v>
      </c>
      <c r="Q85" s="318">
        <v>0.05</v>
      </c>
      <c r="R85" s="54" t="str">
        <f t="shared" si="262"/>
        <v>公斤</v>
      </c>
      <c r="S85" s="245" t="s">
        <v>133</v>
      </c>
      <c r="T85" s="318">
        <v>0.5</v>
      </c>
      <c r="U85" s="54" t="str">
        <f t="shared" si="263"/>
        <v>公斤</v>
      </c>
      <c r="V85" s="50"/>
      <c r="W85" s="50"/>
      <c r="X85" s="54" t="str">
        <f t="shared" si="264"/>
        <v/>
      </c>
      <c r="Y85" s="203" t="s">
        <v>1</v>
      </c>
      <c r="Z85" s="171">
        <v>3</v>
      </c>
      <c r="AA85" s="54" t="str">
        <f t="shared" si="265"/>
        <v>公斤</v>
      </c>
      <c r="AB85" s="71"/>
      <c r="AC85" s="197"/>
      <c r="AD85" s="284"/>
      <c r="AE85" s="142"/>
      <c r="AF85" s="122"/>
      <c r="AG85" s="119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75"/>
      <c r="AU85" s="75"/>
      <c r="AV85" s="75"/>
      <c r="AW85" s="75"/>
      <c r="AX85" s="75"/>
      <c r="AY85" s="75"/>
      <c r="AZ85" s="75"/>
    </row>
    <row r="86" spans="1:52" s="84" customFormat="1" ht="15" customHeight="1">
      <c r="A86" s="304"/>
      <c r="B86" s="97"/>
      <c r="C86" s="97"/>
      <c r="D86" s="97"/>
      <c r="E86" s="97"/>
      <c r="F86" s="97"/>
      <c r="G86" s="97"/>
      <c r="H86" s="97"/>
      <c r="I86" s="97"/>
      <c r="J86" s="313"/>
      <c r="K86" s="171"/>
      <c r="L86" s="54" t="str">
        <f t="shared" si="260"/>
        <v/>
      </c>
      <c r="M86" s="50"/>
      <c r="N86" s="50"/>
      <c r="O86" s="54" t="str">
        <f t="shared" si="261"/>
        <v/>
      </c>
      <c r="P86" s="214" t="s">
        <v>144</v>
      </c>
      <c r="Q86" s="171">
        <v>0.05</v>
      </c>
      <c r="R86" s="54" t="str">
        <f t="shared" si="262"/>
        <v>公斤</v>
      </c>
      <c r="S86" s="260" t="s">
        <v>144</v>
      </c>
      <c r="T86" s="318">
        <v>0.05</v>
      </c>
      <c r="U86" s="54" t="str">
        <f t="shared" si="263"/>
        <v>公斤</v>
      </c>
      <c r="V86" s="50"/>
      <c r="W86" s="50"/>
      <c r="X86" s="54" t="str">
        <f t="shared" si="264"/>
        <v/>
      </c>
      <c r="Y86" s="203" t="s">
        <v>240</v>
      </c>
      <c r="Z86" s="171">
        <v>1.5</v>
      </c>
      <c r="AA86" s="54" t="str">
        <f t="shared" si="265"/>
        <v>公斤</v>
      </c>
      <c r="AB86" s="71"/>
      <c r="AC86" s="197"/>
      <c r="AD86" s="284"/>
      <c r="AE86" s="142"/>
      <c r="AF86" s="122"/>
      <c r="AG86" s="119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75"/>
      <c r="AU86" s="75"/>
      <c r="AV86" s="75"/>
      <c r="AW86" s="75"/>
      <c r="AX86" s="75"/>
      <c r="AY86" s="75"/>
      <c r="AZ86" s="75"/>
    </row>
    <row r="87" spans="1:52" s="84" customFormat="1" ht="15" customHeight="1">
      <c r="A87" s="304"/>
      <c r="B87" s="97"/>
      <c r="C87" s="97"/>
      <c r="D87" s="97"/>
      <c r="E87" s="97"/>
      <c r="F87" s="97"/>
      <c r="G87" s="97"/>
      <c r="H87" s="97"/>
      <c r="I87" s="97"/>
      <c r="J87" s="313"/>
      <c r="K87" s="171"/>
      <c r="L87" s="54" t="str">
        <f t="shared" si="260"/>
        <v/>
      </c>
      <c r="M87" s="50"/>
      <c r="N87" s="50"/>
      <c r="O87" s="54" t="str">
        <f t="shared" si="261"/>
        <v/>
      </c>
      <c r="P87" s="171"/>
      <c r="Q87" s="171"/>
      <c r="R87" s="54" t="str">
        <f t="shared" si="262"/>
        <v/>
      </c>
      <c r="S87" s="171"/>
      <c r="T87" s="171"/>
      <c r="U87" s="54" t="str">
        <f t="shared" si="263"/>
        <v/>
      </c>
      <c r="V87" s="50"/>
      <c r="W87" s="50"/>
      <c r="X87" s="54" t="str">
        <f t="shared" si="264"/>
        <v/>
      </c>
      <c r="Y87" s="171"/>
      <c r="Z87" s="171"/>
      <c r="AA87" s="54" t="str">
        <f t="shared" si="265"/>
        <v/>
      </c>
      <c r="AB87" s="71"/>
      <c r="AC87" s="197"/>
      <c r="AD87" s="284"/>
      <c r="AE87" s="142"/>
      <c r="AF87" s="122"/>
      <c r="AG87" s="119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75"/>
      <c r="AU87" s="75"/>
      <c r="AV87" s="75"/>
      <c r="AW87" s="75"/>
      <c r="AX87" s="75"/>
      <c r="AY87" s="75"/>
      <c r="AZ87" s="75"/>
    </row>
    <row r="88" spans="1:52" s="84" customFormat="1" ht="15" customHeight="1" thickBot="1">
      <c r="A88" s="304"/>
      <c r="B88" s="98"/>
      <c r="C88" s="98"/>
      <c r="D88" s="98"/>
      <c r="E88" s="98"/>
      <c r="F88" s="98"/>
      <c r="G88" s="98"/>
      <c r="H88" s="98"/>
      <c r="I88" s="98"/>
      <c r="J88" s="314"/>
      <c r="K88" s="172"/>
      <c r="L88" s="54" t="str">
        <f t="shared" si="260"/>
        <v/>
      </c>
      <c r="M88" s="134"/>
      <c r="N88" s="134"/>
      <c r="O88" s="54" t="str">
        <f t="shared" si="261"/>
        <v/>
      </c>
      <c r="P88" s="172"/>
      <c r="Q88" s="172"/>
      <c r="R88" s="54" t="str">
        <f t="shared" si="262"/>
        <v/>
      </c>
      <c r="S88" s="172"/>
      <c r="T88" s="172"/>
      <c r="U88" s="54" t="str">
        <f t="shared" si="263"/>
        <v/>
      </c>
      <c r="V88" s="134"/>
      <c r="W88" s="134"/>
      <c r="X88" s="54" t="str">
        <f t="shared" si="264"/>
        <v/>
      </c>
      <c r="Y88" s="172"/>
      <c r="Z88" s="172"/>
      <c r="AA88" s="54" t="str">
        <f t="shared" si="265"/>
        <v/>
      </c>
      <c r="AB88" s="94"/>
      <c r="AC88" s="219"/>
      <c r="AD88" s="285"/>
      <c r="AE88" s="143"/>
      <c r="AF88" s="122"/>
      <c r="AG88" s="119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75"/>
      <c r="AU88" s="75"/>
      <c r="AV88" s="75"/>
      <c r="AW88" s="75"/>
      <c r="AX88" s="75"/>
      <c r="AY88" s="75"/>
      <c r="AZ88" s="75"/>
    </row>
    <row r="89" spans="1:52" s="84" customFormat="1" ht="15" customHeight="1" thickBot="1">
      <c r="A89" s="303" t="s">
        <v>61</v>
      </c>
      <c r="B89" s="97" t="s">
        <v>112</v>
      </c>
      <c r="C89" s="97">
        <v>5.2</v>
      </c>
      <c r="D89" s="97">
        <v>2</v>
      </c>
      <c r="E89" s="97">
        <v>1.9</v>
      </c>
      <c r="F89" s="97">
        <v>0</v>
      </c>
      <c r="G89" s="97">
        <v>0</v>
      </c>
      <c r="H89" s="97">
        <v>2.1</v>
      </c>
      <c r="I89" s="97">
        <v>661.4</v>
      </c>
      <c r="J89" s="367" t="s">
        <v>410</v>
      </c>
      <c r="K89" s="335"/>
      <c r="L89" s="117"/>
      <c r="M89" s="201" t="s">
        <v>434</v>
      </c>
      <c r="N89" s="238"/>
      <c r="O89" s="117"/>
      <c r="P89" s="367" t="s">
        <v>455</v>
      </c>
      <c r="Q89" s="335"/>
      <c r="R89" s="117"/>
      <c r="S89" s="371" t="s">
        <v>473</v>
      </c>
      <c r="T89" s="335"/>
      <c r="U89" s="117"/>
      <c r="V89" s="379" t="s">
        <v>16</v>
      </c>
      <c r="W89" s="380"/>
      <c r="X89" s="117"/>
      <c r="Y89" s="360" t="s">
        <v>315</v>
      </c>
      <c r="Z89" s="341"/>
      <c r="AA89" s="117"/>
      <c r="AB89" s="113" t="s">
        <v>117</v>
      </c>
      <c r="AC89" s="270"/>
      <c r="AD89" s="286"/>
      <c r="AE89" s="138" t="str">
        <f t="shared" ref="AE89" si="292">A89</f>
        <v>S4</v>
      </c>
      <c r="AF89" s="119" t="str">
        <f t="shared" ref="AF89" si="293">J89</f>
        <v>糙米飯</v>
      </c>
      <c r="AG89" s="119" t="str">
        <f t="shared" ref="AG89" si="294">J90&amp;" "&amp;J91&amp;" "&amp;J92&amp;" "&amp;J93&amp;" "&amp;J94&amp;" "&amp;J95</f>
        <v xml:space="preserve">米 糙米    </v>
      </c>
      <c r="AH89" s="119" t="str">
        <f t="shared" ref="AH89" si="295">M89</f>
        <v>素棒腿</v>
      </c>
      <c r="AI89" s="119" t="str">
        <f t="shared" ref="AI89" si="296">M90&amp;" "&amp;M91&amp;" "&amp;M92&amp;" "&amp;M93&amp;" "&amp;M94&amp;" "&amp;M95</f>
        <v xml:space="preserve">素棒腿     </v>
      </c>
      <c r="AJ89" s="119" t="str">
        <f t="shared" ref="AJ89" si="297">P89</f>
        <v>奶香雙菇</v>
      </c>
      <c r="AK89" s="119" t="str">
        <f t="shared" ref="AK89" si="298">P90&amp;" "&amp;P91&amp;" "&amp;P92&amp;" "&amp;P93&amp;" "&amp;P94&amp;" "&amp;P95</f>
        <v xml:space="preserve">秀珍菇 鴻喜菇 西洋芹 素肉絲 奶油(固態) </v>
      </c>
      <c r="AL89" s="119" t="str">
        <f t="shared" ref="AL89" si="299">S89</f>
        <v>關東煮</v>
      </c>
      <c r="AM89" s="119" t="str">
        <f t="shared" ref="AM89" si="300">S90&amp;" "&amp;S91&amp;" "&amp;S92&amp;" "&amp;S93&amp;" "&amp;S94&amp;" "&amp;S95</f>
        <v xml:space="preserve">油豆腐 白蘿蔔 玉米 胡蘿蔔  </v>
      </c>
      <c r="AN89" s="119" t="str">
        <f t="shared" ref="AN89" si="301">V89</f>
        <v>時蔬</v>
      </c>
      <c r="AO89" s="119" t="str">
        <f t="shared" ref="AO89" si="302">V90&amp;" "&amp;V91&amp;" "&amp;V92&amp;" "&amp;V93&amp;" "&amp;V94&amp;" "&amp;V95</f>
        <v xml:space="preserve">蔬菜 薑    </v>
      </c>
      <c r="AP89" s="119" t="str">
        <f t="shared" ref="AP89" si="303">Y89</f>
        <v>仙草甜湯</v>
      </c>
      <c r="AQ89" s="119" t="str">
        <f t="shared" ref="AQ89" si="304">Y90&amp;" "&amp;Y91&amp;" "&amp;Y92&amp;" "&amp;Y93&amp;" "&amp;Y94&amp;" "&amp;Y95</f>
        <v xml:space="preserve">仙草凍 紅砂糖    </v>
      </c>
      <c r="AR89" s="119" t="str">
        <f>AB89</f>
        <v>點心</v>
      </c>
      <c r="AS89" s="119">
        <f>AC89</f>
        <v>0</v>
      </c>
      <c r="AT89" s="120">
        <f t="shared" ref="AT89" si="305">C89</f>
        <v>5.2</v>
      </c>
      <c r="AU89" s="120">
        <f t="shared" ref="AU89" si="306">H89</f>
        <v>2.1</v>
      </c>
      <c r="AV89" s="120">
        <f t="shared" ref="AV89" si="307">E89</f>
        <v>1.9</v>
      </c>
      <c r="AW89" s="120">
        <f t="shared" ref="AW89" si="308">D89</f>
        <v>2</v>
      </c>
      <c r="AX89" s="120">
        <f t="shared" ref="AX89" si="309">F89</f>
        <v>0</v>
      </c>
      <c r="AY89" s="120">
        <f t="shared" ref="AY89" si="310">G89</f>
        <v>0</v>
      </c>
      <c r="AZ89" s="120">
        <f t="shared" ref="AZ89" si="311">I89</f>
        <v>661.4</v>
      </c>
    </row>
    <row r="90" spans="1:52" s="84" customFormat="1" ht="15" customHeight="1" thickBot="1">
      <c r="A90" s="304"/>
      <c r="B90" s="97"/>
      <c r="C90" s="97"/>
      <c r="D90" s="97"/>
      <c r="E90" s="97"/>
      <c r="F90" s="97"/>
      <c r="G90" s="97"/>
      <c r="H90" s="97"/>
      <c r="I90" s="95"/>
      <c r="J90" s="307" t="s">
        <v>409</v>
      </c>
      <c r="K90" s="50">
        <v>7</v>
      </c>
      <c r="L90" s="54" t="str">
        <f t="shared" ref="L90:L91" si="312">IF(K90,"公斤","")</f>
        <v>公斤</v>
      </c>
      <c r="M90" s="203" t="s">
        <v>434</v>
      </c>
      <c r="N90" s="171">
        <v>4</v>
      </c>
      <c r="O90" s="54" t="str">
        <f t="shared" ref="O90" si="313">IF(N90,"公斤","")</f>
        <v>公斤</v>
      </c>
      <c r="P90" s="50" t="s">
        <v>186</v>
      </c>
      <c r="Q90" s="50">
        <v>2.5</v>
      </c>
      <c r="R90" s="54" t="str">
        <f t="shared" ref="R90" si="314">IF(Q90,"公斤","")</f>
        <v>公斤</v>
      </c>
      <c r="S90" s="203" t="s">
        <v>474</v>
      </c>
      <c r="T90" s="171">
        <v>2.5</v>
      </c>
      <c r="U90" s="54" t="str">
        <f t="shared" ref="U90" si="315">IF(T90,"公斤","")</f>
        <v>公斤</v>
      </c>
      <c r="V90" s="50" t="s">
        <v>14</v>
      </c>
      <c r="W90" s="50">
        <v>7</v>
      </c>
      <c r="X90" s="54" t="str">
        <f t="shared" ref="X90" si="316">IF(W90,"公斤","")</f>
        <v>公斤</v>
      </c>
      <c r="Y90" s="197" t="s">
        <v>211</v>
      </c>
      <c r="Z90" s="197">
        <v>6</v>
      </c>
      <c r="AA90" s="54" t="str">
        <f t="shared" ref="AA90" si="317">IF(Z90,"公斤","")</f>
        <v>公斤</v>
      </c>
      <c r="AB90" s="71" t="s">
        <v>117</v>
      </c>
      <c r="AC90" s="197"/>
      <c r="AD90" s="284"/>
      <c r="AE90" s="142"/>
      <c r="AF90" s="122"/>
      <c r="AG90" s="119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75"/>
      <c r="AU90" s="75"/>
      <c r="AV90" s="75"/>
      <c r="AW90" s="75"/>
      <c r="AX90" s="75"/>
      <c r="AY90" s="75"/>
      <c r="AZ90" s="75"/>
    </row>
    <row r="91" spans="1:52" s="84" customFormat="1" ht="15" customHeight="1">
      <c r="A91" s="304"/>
      <c r="B91" s="97" t="s">
        <v>113</v>
      </c>
      <c r="C91" s="97">
        <v>5</v>
      </c>
      <c r="D91" s="97">
        <v>1.5</v>
      </c>
      <c r="E91" s="97">
        <v>1.4</v>
      </c>
      <c r="F91" s="97">
        <v>0</v>
      </c>
      <c r="G91" s="97">
        <v>0</v>
      </c>
      <c r="H91" s="97">
        <v>1.7</v>
      </c>
      <c r="I91" s="95">
        <v>579.20000000000005</v>
      </c>
      <c r="J91" s="307" t="s">
        <v>411</v>
      </c>
      <c r="K91" s="50">
        <v>3</v>
      </c>
      <c r="L91" s="54" t="str">
        <f t="shared" si="312"/>
        <v>公斤</v>
      </c>
      <c r="M91" s="171"/>
      <c r="N91" s="171"/>
      <c r="O91" s="54" t="str">
        <f t="shared" si="261"/>
        <v/>
      </c>
      <c r="P91" s="50" t="s">
        <v>446</v>
      </c>
      <c r="Q91" s="50">
        <v>2.5</v>
      </c>
      <c r="R91" s="54" t="str">
        <f t="shared" si="262"/>
        <v>公斤</v>
      </c>
      <c r="S91" s="322" t="s">
        <v>164</v>
      </c>
      <c r="T91" s="318">
        <v>3.5</v>
      </c>
      <c r="U91" s="54" t="str">
        <f t="shared" si="263"/>
        <v>公斤</v>
      </c>
      <c r="V91" s="50" t="s">
        <v>17</v>
      </c>
      <c r="W91" s="50">
        <v>0.05</v>
      </c>
      <c r="X91" s="54" t="str">
        <f t="shared" si="264"/>
        <v>公斤</v>
      </c>
      <c r="Y91" s="197" t="s">
        <v>170</v>
      </c>
      <c r="Z91" s="197">
        <v>2</v>
      </c>
      <c r="AA91" s="54" t="str">
        <f t="shared" si="265"/>
        <v>公斤</v>
      </c>
      <c r="AB91" s="71"/>
      <c r="AC91" s="197"/>
      <c r="AD91" s="284"/>
      <c r="AE91" s="142"/>
      <c r="AF91" s="122"/>
      <c r="AG91" s="119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75"/>
      <c r="AU91" s="75"/>
      <c r="AV91" s="75"/>
      <c r="AW91" s="75"/>
      <c r="AX91" s="75"/>
      <c r="AY91" s="75"/>
      <c r="AZ91" s="75"/>
    </row>
    <row r="92" spans="1:52" s="84" customFormat="1" ht="15" customHeight="1">
      <c r="A92" s="304"/>
      <c r="B92" s="97"/>
      <c r="C92" s="97"/>
      <c r="D92" s="97"/>
      <c r="E92" s="97"/>
      <c r="F92" s="97"/>
      <c r="G92" s="97"/>
      <c r="H92" s="97"/>
      <c r="I92" s="97"/>
      <c r="J92" s="307"/>
      <c r="K92" s="50"/>
      <c r="L92" s="54" t="str">
        <f t="shared" si="260"/>
        <v/>
      </c>
      <c r="M92" s="171"/>
      <c r="N92" s="171"/>
      <c r="O92" s="54" t="str">
        <f t="shared" si="261"/>
        <v/>
      </c>
      <c r="P92" s="214" t="s">
        <v>348</v>
      </c>
      <c r="Q92" s="50">
        <v>2</v>
      </c>
      <c r="R92" s="54" t="str">
        <f t="shared" si="262"/>
        <v>公斤</v>
      </c>
      <c r="S92" s="322" t="s">
        <v>475</v>
      </c>
      <c r="T92" s="318">
        <v>2</v>
      </c>
      <c r="U92" s="54" t="str">
        <f t="shared" si="263"/>
        <v>公斤</v>
      </c>
      <c r="V92" s="50"/>
      <c r="W92" s="50"/>
      <c r="X92" s="54" t="str">
        <f t="shared" si="264"/>
        <v/>
      </c>
      <c r="Y92" s="171"/>
      <c r="Z92" s="171"/>
      <c r="AA92" s="54" t="str">
        <f t="shared" si="265"/>
        <v/>
      </c>
      <c r="AB92" s="71"/>
      <c r="AC92" s="197"/>
      <c r="AD92" s="284"/>
      <c r="AE92" s="142"/>
      <c r="AF92" s="122"/>
      <c r="AG92" s="119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75"/>
      <c r="AU92" s="75"/>
      <c r="AV92" s="75"/>
      <c r="AW92" s="75"/>
      <c r="AX92" s="75"/>
      <c r="AY92" s="75"/>
      <c r="AZ92" s="75"/>
    </row>
    <row r="93" spans="1:52" s="84" customFormat="1" ht="15" customHeight="1">
      <c r="A93" s="304"/>
      <c r="B93" s="97"/>
      <c r="C93" s="97"/>
      <c r="D93" s="97"/>
      <c r="E93" s="97"/>
      <c r="F93" s="97"/>
      <c r="G93" s="97"/>
      <c r="H93" s="97"/>
      <c r="I93" s="97"/>
      <c r="J93" s="307"/>
      <c r="K93" s="50"/>
      <c r="L93" s="54" t="str">
        <f t="shared" si="260"/>
        <v/>
      </c>
      <c r="M93" s="319"/>
      <c r="N93" s="171"/>
      <c r="O93" s="54" t="str">
        <f t="shared" si="261"/>
        <v/>
      </c>
      <c r="P93" s="50" t="s">
        <v>181</v>
      </c>
      <c r="Q93" s="50">
        <v>0.8</v>
      </c>
      <c r="R93" s="54" t="str">
        <f t="shared" si="262"/>
        <v>公斤</v>
      </c>
      <c r="S93" s="322" t="s">
        <v>154</v>
      </c>
      <c r="T93" s="318">
        <v>1</v>
      </c>
      <c r="U93" s="54" t="str">
        <f t="shared" si="263"/>
        <v>公斤</v>
      </c>
      <c r="V93" s="50"/>
      <c r="W93" s="50"/>
      <c r="X93" s="54" t="str">
        <f t="shared" si="264"/>
        <v/>
      </c>
      <c r="Y93" s="171"/>
      <c r="Z93" s="171"/>
      <c r="AA93" s="54" t="str">
        <f t="shared" si="265"/>
        <v/>
      </c>
      <c r="AB93" s="71"/>
      <c r="AC93" s="197"/>
      <c r="AD93" s="284"/>
      <c r="AE93" s="142"/>
      <c r="AF93" s="122"/>
      <c r="AG93" s="119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75"/>
      <c r="AU93" s="75"/>
      <c r="AV93" s="75"/>
      <c r="AW93" s="75"/>
      <c r="AX93" s="75"/>
      <c r="AY93" s="75"/>
      <c r="AZ93" s="75"/>
    </row>
    <row r="94" spans="1:52" s="84" customFormat="1" ht="15" customHeight="1">
      <c r="A94" s="304"/>
      <c r="B94" s="97"/>
      <c r="C94" s="97"/>
      <c r="D94" s="97"/>
      <c r="E94" s="97"/>
      <c r="F94" s="97"/>
      <c r="G94" s="97"/>
      <c r="H94" s="97"/>
      <c r="I94" s="97"/>
      <c r="J94" s="307"/>
      <c r="K94" s="50"/>
      <c r="L94" s="54" t="str">
        <f t="shared" si="260"/>
        <v/>
      </c>
      <c r="M94" s="319"/>
      <c r="N94" s="171"/>
      <c r="O94" s="54" t="str">
        <f t="shared" si="261"/>
        <v/>
      </c>
      <c r="P94" s="50" t="s">
        <v>456</v>
      </c>
      <c r="Q94" s="50">
        <v>0.6</v>
      </c>
      <c r="R94" s="54" t="str">
        <f t="shared" si="262"/>
        <v>公斤</v>
      </c>
      <c r="S94" s="322"/>
      <c r="T94" s="318"/>
      <c r="U94" s="54" t="str">
        <f t="shared" si="263"/>
        <v/>
      </c>
      <c r="V94" s="50"/>
      <c r="W94" s="50"/>
      <c r="X94" s="54" t="str">
        <f t="shared" si="264"/>
        <v/>
      </c>
      <c r="Y94" s="171"/>
      <c r="Z94" s="171"/>
      <c r="AA94" s="54" t="str">
        <f t="shared" si="265"/>
        <v/>
      </c>
      <c r="AB94" s="71"/>
      <c r="AC94" s="197"/>
      <c r="AD94" s="284"/>
      <c r="AE94" s="142"/>
      <c r="AF94" s="122"/>
      <c r="AG94" s="119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75"/>
      <c r="AU94" s="75"/>
      <c r="AV94" s="75"/>
      <c r="AW94" s="75"/>
      <c r="AX94" s="75"/>
      <c r="AY94" s="75"/>
      <c r="AZ94" s="75"/>
    </row>
    <row r="95" spans="1:52" s="84" customFormat="1" ht="15" customHeight="1" thickBot="1">
      <c r="A95" s="305"/>
      <c r="B95" s="98"/>
      <c r="C95" s="98"/>
      <c r="D95" s="98"/>
      <c r="E95" s="98"/>
      <c r="F95" s="98"/>
      <c r="G95" s="98"/>
      <c r="H95" s="98"/>
      <c r="I95" s="98"/>
      <c r="J95" s="309"/>
      <c r="K95" s="176"/>
      <c r="L95" s="54" t="str">
        <f t="shared" si="260"/>
        <v/>
      </c>
      <c r="M95" s="193"/>
      <c r="N95" s="193"/>
      <c r="O95" s="54" t="str">
        <f t="shared" si="261"/>
        <v/>
      </c>
      <c r="P95" s="323"/>
      <c r="Q95" s="172"/>
      <c r="R95" s="54" t="str">
        <f t="shared" si="262"/>
        <v/>
      </c>
      <c r="S95" s="172"/>
      <c r="T95" s="172"/>
      <c r="U95" s="54" t="str">
        <f t="shared" si="263"/>
        <v/>
      </c>
      <c r="V95" s="51"/>
      <c r="W95" s="51"/>
      <c r="X95" s="54" t="str">
        <f t="shared" si="264"/>
        <v/>
      </c>
      <c r="Y95" s="172"/>
      <c r="Z95" s="172"/>
      <c r="AA95" s="54" t="str">
        <f t="shared" si="265"/>
        <v/>
      </c>
      <c r="AB95" s="94"/>
      <c r="AC95" s="219"/>
      <c r="AD95" s="285"/>
      <c r="AE95" s="143"/>
      <c r="AF95" s="122"/>
      <c r="AG95" s="119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75"/>
      <c r="AU95" s="75"/>
      <c r="AV95" s="75"/>
      <c r="AW95" s="75"/>
      <c r="AX95" s="75"/>
      <c r="AY95" s="75"/>
      <c r="AZ95" s="75"/>
    </row>
    <row r="96" spans="1:52" s="84" customFormat="1" ht="15" customHeight="1" thickBot="1">
      <c r="A96" s="303" t="s">
        <v>62</v>
      </c>
      <c r="B96" s="97" t="s">
        <v>112</v>
      </c>
      <c r="C96" s="97">
        <v>5.9</v>
      </c>
      <c r="D96" s="97">
        <v>2.2999999999999998</v>
      </c>
      <c r="E96" s="97">
        <v>2.7</v>
      </c>
      <c r="F96" s="97">
        <v>0</v>
      </c>
      <c r="G96" s="97">
        <v>0</v>
      </c>
      <c r="H96" s="97">
        <v>2</v>
      </c>
      <c r="I96" s="97">
        <v>728.1</v>
      </c>
      <c r="J96" s="367" t="s">
        <v>418</v>
      </c>
      <c r="K96" s="335"/>
      <c r="L96" s="117"/>
      <c r="M96" s="367" t="s">
        <v>435</v>
      </c>
      <c r="N96" s="335"/>
      <c r="O96" s="117"/>
      <c r="P96" s="367" t="s">
        <v>457</v>
      </c>
      <c r="Q96" s="335"/>
      <c r="R96" s="117"/>
      <c r="S96" s="367" t="s">
        <v>476</v>
      </c>
      <c r="T96" s="335"/>
      <c r="U96" s="117"/>
      <c r="V96" s="379" t="s">
        <v>16</v>
      </c>
      <c r="W96" s="380"/>
      <c r="X96" s="117"/>
      <c r="Y96" s="360" t="s">
        <v>399</v>
      </c>
      <c r="Z96" s="341"/>
      <c r="AA96" s="117"/>
      <c r="AB96" s="113" t="s">
        <v>117</v>
      </c>
      <c r="AC96" s="197" t="s">
        <v>405</v>
      </c>
      <c r="AD96" s="286"/>
      <c r="AE96" s="138" t="str">
        <f t="shared" ref="AE96" si="318">A96</f>
        <v>S5</v>
      </c>
      <c r="AF96" s="119" t="str">
        <f t="shared" ref="AF96" si="319">J96</f>
        <v>燕麥飯</v>
      </c>
      <c r="AG96" s="119" t="str">
        <f t="shared" ref="AG96" si="320">J97&amp;" "&amp;J98&amp;" "&amp;J99&amp;" "&amp;J100&amp;" "&amp;J101&amp;" "&amp;J102</f>
        <v xml:space="preserve">米 燕麥    </v>
      </c>
      <c r="AH96" s="119" t="str">
        <f t="shared" ref="AH96" si="321">M96</f>
        <v>芹香素排</v>
      </c>
      <c r="AI96" s="119" t="str">
        <f t="shared" ref="AI96" si="322">M97&amp;" "&amp;M98&amp;" "&amp;M99&amp;" "&amp;M100&amp;" "&amp;M101&amp;" "&amp;M102</f>
        <v xml:space="preserve">素排 芹菜 胡蘿蔔 薑  </v>
      </c>
      <c r="AJ96" s="119" t="str">
        <f t="shared" ref="AJ96" si="323">P96</f>
        <v>蛋香白菜</v>
      </c>
      <c r="AK96" s="119" t="str">
        <f t="shared" ref="AK96" si="324">P97&amp;" "&amp;P98&amp;" "&amp;P99&amp;" "&amp;P100&amp;" "&amp;P101&amp;" "&amp;P102</f>
        <v xml:space="preserve">雞蛋 結球白菜 胡蘿蔔 薑 素火腿 </v>
      </c>
      <c r="AL96" s="119" t="str">
        <f t="shared" ref="AL96" si="325">S96</f>
        <v>香炸薯條</v>
      </c>
      <c r="AM96" s="119" t="str">
        <f t="shared" ref="AM96" si="326">S97&amp;" "&amp;S98&amp;" "&amp;S99&amp;" "&amp;S100&amp;" "&amp;S101&amp;" "&amp;S102</f>
        <v xml:space="preserve">馬鈴薯條     </v>
      </c>
      <c r="AN96" s="119" t="str">
        <f t="shared" ref="AN96" si="327">V96</f>
        <v>時蔬</v>
      </c>
      <c r="AO96" s="119" t="str">
        <f t="shared" ref="AO96" si="328">V97&amp;" "&amp;V98&amp;" "&amp;V99&amp;" "&amp;V100&amp;" "&amp;V101&amp;" "&amp;V102</f>
        <v xml:space="preserve">蔬菜 薑    </v>
      </c>
      <c r="AP96" s="119" t="str">
        <f t="shared" ref="AP96" si="329">Y96</f>
        <v>金針鮮菇湯</v>
      </c>
      <c r="AQ96" s="119" t="str">
        <f t="shared" ref="AQ96" si="330">Y97&amp;" "&amp;Y98&amp;" "&amp;Y99&amp;" "&amp;Y100&amp;" "&amp;Y101&amp;" "&amp;Y102</f>
        <v xml:space="preserve">金針菜乾 鮮菇 薑   </v>
      </c>
      <c r="AR96" s="119" t="str">
        <f>AB96</f>
        <v>點心</v>
      </c>
      <c r="AS96" s="119" t="str">
        <f>AC96</f>
        <v>有機豆奶</v>
      </c>
      <c r="AT96" s="120">
        <f t="shared" ref="AT96" si="331">C96</f>
        <v>5.9</v>
      </c>
      <c r="AU96" s="120">
        <f t="shared" ref="AU96" si="332">H96</f>
        <v>2</v>
      </c>
      <c r="AV96" s="120">
        <f t="shared" ref="AV96" si="333">E96</f>
        <v>2.7</v>
      </c>
      <c r="AW96" s="120">
        <f t="shared" ref="AW96" si="334">D96</f>
        <v>2.2999999999999998</v>
      </c>
      <c r="AX96" s="120">
        <f t="shared" ref="AX96" si="335">F96</f>
        <v>0</v>
      </c>
      <c r="AY96" s="120">
        <f t="shared" ref="AY96" si="336">G96</f>
        <v>0</v>
      </c>
      <c r="AZ96" s="120">
        <f t="shared" ref="AZ96" si="337">I96</f>
        <v>728.1</v>
      </c>
    </row>
    <row r="97" spans="1:52" s="84" customFormat="1" ht="15" customHeight="1" thickBot="1">
      <c r="A97" s="304"/>
      <c r="B97" s="97"/>
      <c r="C97" s="97"/>
      <c r="D97" s="97"/>
      <c r="E97" s="97"/>
      <c r="F97" s="97"/>
      <c r="G97" s="97"/>
      <c r="H97" s="97"/>
      <c r="I97" s="95"/>
      <c r="J97" s="307" t="s">
        <v>409</v>
      </c>
      <c r="K97" s="50">
        <v>10</v>
      </c>
      <c r="L97" s="54" t="str">
        <f t="shared" ref="L97:L98" si="338">IF(K97,"公斤","")</f>
        <v>公斤</v>
      </c>
      <c r="M97" s="50" t="s">
        <v>428</v>
      </c>
      <c r="N97" s="50">
        <v>6</v>
      </c>
      <c r="O97" s="54" t="str">
        <f t="shared" ref="O97" si="339">IF(N97,"公斤","")</f>
        <v>公斤</v>
      </c>
      <c r="P97" s="50" t="s">
        <v>180</v>
      </c>
      <c r="Q97" s="50">
        <v>2.5</v>
      </c>
      <c r="R97" s="54" t="str">
        <f t="shared" ref="R97" si="340">IF(Q97,"公斤","")</f>
        <v>公斤</v>
      </c>
      <c r="S97" s="50" t="s">
        <v>477</v>
      </c>
      <c r="T97" s="50">
        <v>6</v>
      </c>
      <c r="U97" s="54" t="str">
        <f t="shared" ref="U97" si="341">IF(T97,"公斤","")</f>
        <v>公斤</v>
      </c>
      <c r="V97" s="50" t="s">
        <v>14</v>
      </c>
      <c r="W97" s="50">
        <v>7</v>
      </c>
      <c r="X97" s="54" t="str">
        <f t="shared" ref="X97" si="342">IF(W97,"公斤","")</f>
        <v>公斤</v>
      </c>
      <c r="Y97" s="203" t="s">
        <v>321</v>
      </c>
      <c r="Z97" s="171">
        <v>0.2</v>
      </c>
      <c r="AA97" s="54" t="str">
        <f t="shared" ref="AA97" si="343">IF(Z97,"公斤","")</f>
        <v>公斤</v>
      </c>
      <c r="AB97" s="71" t="s">
        <v>117</v>
      </c>
      <c r="AC97" s="197" t="s">
        <v>405</v>
      </c>
      <c r="AD97" s="284"/>
      <c r="AE97" s="142"/>
      <c r="AF97" s="122"/>
      <c r="AG97" s="119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75"/>
      <c r="AU97" s="75"/>
      <c r="AV97" s="75"/>
      <c r="AW97" s="75"/>
      <c r="AX97" s="75"/>
      <c r="AY97" s="75"/>
      <c r="AZ97" s="75"/>
    </row>
    <row r="98" spans="1:52" s="84" customFormat="1" ht="15" customHeight="1">
      <c r="A98" s="304"/>
      <c r="B98" s="97" t="s">
        <v>113</v>
      </c>
      <c r="C98" s="97">
        <v>5.2</v>
      </c>
      <c r="D98" s="97">
        <v>2.2999999999999998</v>
      </c>
      <c r="E98" s="97">
        <v>2.7</v>
      </c>
      <c r="F98" s="97">
        <v>0</v>
      </c>
      <c r="G98" s="97">
        <v>0</v>
      </c>
      <c r="H98" s="97">
        <v>2</v>
      </c>
      <c r="I98" s="95">
        <v>681.4</v>
      </c>
      <c r="J98" s="307" t="s">
        <v>419</v>
      </c>
      <c r="K98" s="50">
        <v>0.4</v>
      </c>
      <c r="L98" s="54" t="str">
        <f t="shared" si="338"/>
        <v>公斤</v>
      </c>
      <c r="M98" s="50" t="s">
        <v>179</v>
      </c>
      <c r="N98" s="50">
        <v>3</v>
      </c>
      <c r="O98" s="54" t="str">
        <f t="shared" si="261"/>
        <v>公斤</v>
      </c>
      <c r="P98" s="50" t="s">
        <v>182</v>
      </c>
      <c r="Q98" s="50">
        <v>4</v>
      </c>
      <c r="R98" s="54" t="str">
        <f t="shared" si="262"/>
        <v>公斤</v>
      </c>
      <c r="S98" s="50"/>
      <c r="T98" s="50"/>
      <c r="U98" s="54" t="str">
        <f t="shared" si="263"/>
        <v/>
      </c>
      <c r="V98" s="50" t="s">
        <v>17</v>
      </c>
      <c r="W98" s="50">
        <v>0.05</v>
      </c>
      <c r="X98" s="54" t="str">
        <f t="shared" si="264"/>
        <v>公斤</v>
      </c>
      <c r="Y98" s="329" t="s">
        <v>400</v>
      </c>
      <c r="Z98" s="318">
        <v>10</v>
      </c>
      <c r="AA98" s="54" t="str">
        <f t="shared" si="265"/>
        <v>公斤</v>
      </c>
      <c r="AB98" s="71"/>
      <c r="AC98" s="284"/>
      <c r="AD98" s="284"/>
      <c r="AE98" s="142"/>
      <c r="AF98" s="122"/>
      <c r="AG98" s="119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75"/>
      <c r="AU98" s="75"/>
      <c r="AV98" s="75"/>
      <c r="AW98" s="75"/>
      <c r="AX98" s="75"/>
      <c r="AY98" s="75"/>
      <c r="AZ98" s="75"/>
    </row>
    <row r="99" spans="1:52" s="84" customFormat="1" ht="15" customHeight="1">
      <c r="A99" s="304"/>
      <c r="B99" s="97"/>
      <c r="C99" s="97"/>
      <c r="D99" s="97"/>
      <c r="E99" s="97"/>
      <c r="F99" s="97"/>
      <c r="G99" s="97"/>
      <c r="H99" s="97"/>
      <c r="I99" s="97"/>
      <c r="J99" s="307"/>
      <c r="K99" s="50"/>
      <c r="L99" s="54" t="str">
        <f t="shared" si="260"/>
        <v/>
      </c>
      <c r="M99" s="50" t="s">
        <v>177</v>
      </c>
      <c r="N99" s="50">
        <v>1</v>
      </c>
      <c r="O99" s="54" t="str">
        <f t="shared" si="261"/>
        <v>公斤</v>
      </c>
      <c r="P99" s="50" t="s">
        <v>177</v>
      </c>
      <c r="Q99" s="50">
        <v>0.5</v>
      </c>
      <c r="R99" s="54" t="str">
        <f t="shared" si="262"/>
        <v>公斤</v>
      </c>
      <c r="S99" s="50"/>
      <c r="T99" s="50"/>
      <c r="U99" s="54" t="str">
        <f t="shared" si="263"/>
        <v/>
      </c>
      <c r="V99" s="50"/>
      <c r="W99" s="50"/>
      <c r="X99" s="54" t="str">
        <f t="shared" si="264"/>
        <v/>
      </c>
      <c r="Y99" s="203" t="s">
        <v>144</v>
      </c>
      <c r="Z99" s="171">
        <v>0.05</v>
      </c>
      <c r="AA99" s="54" t="str">
        <f t="shared" si="265"/>
        <v>公斤</v>
      </c>
      <c r="AB99" s="71"/>
      <c r="AC99" s="284"/>
      <c r="AD99" s="284"/>
      <c r="AE99" s="142"/>
      <c r="AF99" s="122"/>
      <c r="AG99" s="119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75"/>
      <c r="AU99" s="75"/>
      <c r="AV99" s="75"/>
      <c r="AW99" s="75"/>
      <c r="AX99" s="75"/>
      <c r="AY99" s="75"/>
      <c r="AZ99" s="75"/>
    </row>
    <row r="100" spans="1:52" s="84" customFormat="1" ht="15" customHeight="1">
      <c r="A100" s="304"/>
      <c r="B100" s="97"/>
      <c r="C100" s="97"/>
      <c r="D100" s="97"/>
      <c r="E100" s="97"/>
      <c r="F100" s="97"/>
      <c r="G100" s="97"/>
      <c r="H100" s="97"/>
      <c r="I100" s="97"/>
      <c r="J100" s="307"/>
      <c r="K100" s="50"/>
      <c r="L100" s="54" t="str">
        <f t="shared" si="260"/>
        <v/>
      </c>
      <c r="M100" s="50" t="s">
        <v>17</v>
      </c>
      <c r="N100" s="50">
        <v>0.05</v>
      </c>
      <c r="O100" s="54" t="str">
        <f t="shared" si="261"/>
        <v>公斤</v>
      </c>
      <c r="P100" s="50" t="s">
        <v>17</v>
      </c>
      <c r="Q100" s="50">
        <v>0.05</v>
      </c>
      <c r="R100" s="54" t="str">
        <f t="shared" si="262"/>
        <v>公斤</v>
      </c>
      <c r="S100" s="50"/>
      <c r="T100" s="50"/>
      <c r="U100" s="54" t="str">
        <f t="shared" si="263"/>
        <v/>
      </c>
      <c r="V100" s="50"/>
      <c r="W100" s="50"/>
      <c r="X100" s="54" t="str">
        <f t="shared" si="264"/>
        <v/>
      </c>
      <c r="Y100" s="203"/>
      <c r="Z100" s="171"/>
      <c r="AA100" s="54" t="str">
        <f t="shared" si="265"/>
        <v/>
      </c>
      <c r="AB100" s="71"/>
      <c r="AC100" s="284"/>
      <c r="AD100" s="284"/>
      <c r="AE100" s="142"/>
      <c r="AF100" s="122"/>
      <c r="AG100" s="119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75"/>
      <c r="AU100" s="75"/>
      <c r="AV100" s="75"/>
      <c r="AW100" s="75"/>
      <c r="AX100" s="75"/>
      <c r="AY100" s="75"/>
      <c r="AZ100" s="75"/>
    </row>
    <row r="101" spans="1:52" s="84" customFormat="1" ht="15" customHeight="1">
      <c r="A101" s="304"/>
      <c r="B101" s="97"/>
      <c r="C101" s="97"/>
      <c r="D101" s="97"/>
      <c r="E101" s="97"/>
      <c r="F101" s="97"/>
      <c r="G101" s="97"/>
      <c r="H101" s="97"/>
      <c r="I101" s="97"/>
      <c r="J101" s="307"/>
      <c r="K101" s="50"/>
      <c r="L101" s="54" t="str">
        <f t="shared" si="260"/>
        <v/>
      </c>
      <c r="M101" s="50"/>
      <c r="N101" s="50"/>
      <c r="O101" s="54" t="str">
        <f t="shared" si="261"/>
        <v/>
      </c>
      <c r="P101" s="50" t="s">
        <v>451</v>
      </c>
      <c r="Q101" s="50">
        <v>2</v>
      </c>
      <c r="R101" s="54" t="str">
        <f t="shared" si="262"/>
        <v>公斤</v>
      </c>
      <c r="S101" s="50"/>
      <c r="T101" s="50"/>
      <c r="U101" s="54" t="str">
        <f t="shared" si="263"/>
        <v/>
      </c>
      <c r="V101" s="50"/>
      <c r="W101" s="50"/>
      <c r="X101" s="54" t="str">
        <f t="shared" si="264"/>
        <v/>
      </c>
      <c r="Y101" s="171"/>
      <c r="Z101" s="171"/>
      <c r="AA101" s="54" t="str">
        <f t="shared" si="265"/>
        <v/>
      </c>
      <c r="AB101" s="71"/>
      <c r="AC101" s="284"/>
      <c r="AD101" s="284"/>
      <c r="AE101" s="142"/>
      <c r="AF101" s="122"/>
      <c r="AG101" s="119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75"/>
      <c r="AU101" s="75"/>
      <c r="AV101" s="75"/>
      <c r="AW101" s="75"/>
      <c r="AX101" s="75"/>
      <c r="AY101" s="75"/>
      <c r="AZ101" s="75"/>
    </row>
    <row r="102" spans="1:52" s="84" customFormat="1" ht="15" customHeight="1" thickBot="1">
      <c r="A102" s="304"/>
      <c r="B102" s="98"/>
      <c r="C102" s="97"/>
      <c r="D102" s="98"/>
      <c r="E102" s="97"/>
      <c r="F102" s="97"/>
      <c r="G102" s="97"/>
      <c r="H102" s="97"/>
      <c r="I102" s="98"/>
      <c r="J102" s="309"/>
      <c r="K102" s="176"/>
      <c r="L102" s="54" t="str">
        <f t="shared" si="260"/>
        <v/>
      </c>
      <c r="M102" s="176"/>
      <c r="N102" s="176"/>
      <c r="O102" s="54" t="str">
        <f t="shared" si="261"/>
        <v/>
      </c>
      <c r="P102" s="134"/>
      <c r="Q102" s="134"/>
      <c r="R102" s="54" t="str">
        <f t="shared" si="262"/>
        <v/>
      </c>
      <c r="S102" s="134"/>
      <c r="T102" s="134"/>
      <c r="U102" s="54" t="str">
        <f t="shared" si="263"/>
        <v/>
      </c>
      <c r="V102" s="121"/>
      <c r="W102" s="51"/>
      <c r="X102" s="54" t="str">
        <f t="shared" si="264"/>
        <v/>
      </c>
      <c r="Y102" s="172"/>
      <c r="Z102" s="172"/>
      <c r="AA102" s="54" t="str">
        <f t="shared" si="265"/>
        <v/>
      </c>
      <c r="AB102" s="94"/>
      <c r="AC102" s="285"/>
      <c r="AD102" s="285"/>
      <c r="AE102" s="143"/>
      <c r="AF102" s="122"/>
      <c r="AG102" s="119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75"/>
      <c r="AU102" s="75"/>
      <c r="AV102" s="75"/>
      <c r="AW102" s="75"/>
      <c r="AX102" s="75"/>
      <c r="AY102" s="75"/>
      <c r="AZ102" s="75"/>
    </row>
    <row r="103" spans="1:52" s="84" customFormat="1" ht="15" customHeight="1" thickBot="1">
      <c r="A103" s="303" t="s">
        <v>63</v>
      </c>
      <c r="B103" s="97" t="s">
        <v>112</v>
      </c>
      <c r="C103" s="95">
        <v>5.2</v>
      </c>
      <c r="D103" s="97">
        <v>2.5</v>
      </c>
      <c r="E103" s="95">
        <v>2.5</v>
      </c>
      <c r="F103" s="95">
        <v>0</v>
      </c>
      <c r="G103" s="95">
        <v>0</v>
      </c>
      <c r="H103" s="95">
        <v>2.5</v>
      </c>
      <c r="I103" s="97">
        <v>730.5</v>
      </c>
      <c r="J103" s="367" t="s">
        <v>408</v>
      </c>
      <c r="K103" s="335"/>
      <c r="L103" s="117"/>
      <c r="M103" s="326" t="s">
        <v>486</v>
      </c>
      <c r="N103" s="238"/>
      <c r="O103" s="117"/>
      <c r="P103" s="367" t="s">
        <v>458</v>
      </c>
      <c r="Q103" s="335"/>
      <c r="R103" s="117"/>
      <c r="S103" s="360" t="s">
        <v>375</v>
      </c>
      <c r="T103" s="341"/>
      <c r="U103" s="117"/>
      <c r="V103" s="379" t="s">
        <v>16</v>
      </c>
      <c r="W103" s="380"/>
      <c r="X103" s="117"/>
      <c r="Y103" s="361" t="s">
        <v>326</v>
      </c>
      <c r="Z103" s="341"/>
      <c r="AA103" s="117"/>
      <c r="AB103" s="113" t="s">
        <v>117</v>
      </c>
      <c r="AC103" s="270"/>
      <c r="AD103" s="286"/>
      <c r="AE103" s="138" t="str">
        <f t="shared" ref="AE103" si="344">A103</f>
        <v>T1</v>
      </c>
      <c r="AF103" s="119" t="str">
        <f t="shared" ref="AF103" si="345">J103</f>
        <v>白米飯</v>
      </c>
      <c r="AG103" s="119" t="str">
        <f t="shared" ref="AG103" si="346">J104&amp;" "&amp;J105&amp;" "&amp;J106&amp;" "&amp;J107&amp;" "&amp;J108&amp;" "&amp;J109</f>
        <v xml:space="preserve">米     </v>
      </c>
      <c r="AH103" s="119" t="str">
        <f t="shared" ref="AH103" si="347">M103</f>
        <v>南瓜干丁</v>
      </c>
      <c r="AI103" s="119" t="str">
        <f t="shared" ref="AI103" si="348">M104&amp;" "&amp;M105&amp;" "&amp;M106&amp;" "&amp;M107&amp;" "&amp;M108&amp;" "&amp;M109</f>
        <v xml:space="preserve">豆干丁 南瓜 紅蘿蔔 薑  </v>
      </c>
      <c r="AJ103" s="119" t="str">
        <f t="shared" ref="AJ103" si="349">P103</f>
        <v>麵筋甘藍</v>
      </c>
      <c r="AK103" s="119" t="str">
        <f t="shared" ref="AK103" si="350">P104&amp;" "&amp;P105&amp;" "&amp;P106&amp;" "&amp;P107&amp;" "&amp;P108&amp;" "&amp;P109</f>
        <v xml:space="preserve">麵筋 薑 甘藍 胡蘿蔔  </v>
      </c>
      <c r="AL103" s="119" t="str">
        <f t="shared" ref="AL103" si="351">S103</f>
        <v>紅仁炒蛋</v>
      </c>
      <c r="AM103" s="119" t="str">
        <f t="shared" ref="AM103" si="352">S104&amp;" "&amp;S105&amp;" "&amp;S106&amp;" "&amp;S107&amp;" "&amp;S108&amp;" "&amp;S109</f>
        <v xml:space="preserve">雞蛋 紅蘿蔔 薑   </v>
      </c>
      <c r="AN103" s="119" t="str">
        <f t="shared" ref="AN103" si="353">V103</f>
        <v>時蔬</v>
      </c>
      <c r="AO103" s="119" t="str">
        <f t="shared" ref="AO103" si="354">V104&amp;" "&amp;V105&amp;" "&amp;V106&amp;" "&amp;V107&amp;" "&amp;V108&amp;" "&amp;V109</f>
        <v xml:space="preserve">蔬菜 薑    </v>
      </c>
      <c r="AP103" s="119" t="str">
        <f t="shared" ref="AP103" si="355">Y103</f>
        <v>時瓜湯</v>
      </c>
      <c r="AQ103" s="119" t="str">
        <f t="shared" ref="AQ103" si="356">Y104&amp;" "&amp;Y105&amp;" "&amp;Y106&amp;" "&amp;Y107&amp;" "&amp;Y108&amp;" "&amp;Y109</f>
        <v xml:space="preserve">時瓜 胡蘿蔔 薑 素羊肉  </v>
      </c>
      <c r="AR103" s="119" t="str">
        <f>AB103</f>
        <v>點心</v>
      </c>
      <c r="AS103" s="119">
        <f>AC103</f>
        <v>0</v>
      </c>
      <c r="AT103" s="120">
        <f t="shared" ref="AT103" si="357">C103</f>
        <v>5.2</v>
      </c>
      <c r="AU103" s="120">
        <f t="shared" ref="AU103" si="358">H103</f>
        <v>2.5</v>
      </c>
      <c r="AV103" s="120">
        <f t="shared" ref="AV103" si="359">E103</f>
        <v>2.5</v>
      </c>
      <c r="AW103" s="120">
        <f t="shared" ref="AW103" si="360">D103</f>
        <v>2.5</v>
      </c>
      <c r="AX103" s="120">
        <f t="shared" ref="AX103" si="361">F103</f>
        <v>0</v>
      </c>
      <c r="AY103" s="120">
        <f t="shared" ref="AY103" si="362">G103</f>
        <v>0</v>
      </c>
      <c r="AZ103" s="120">
        <f t="shared" ref="AZ103" si="363">I103</f>
        <v>730.5</v>
      </c>
    </row>
    <row r="104" spans="1:52" s="84" customFormat="1" ht="15" customHeight="1" thickBot="1">
      <c r="A104" s="304"/>
      <c r="B104" s="97"/>
      <c r="C104" s="97"/>
      <c r="D104" s="97"/>
      <c r="E104" s="97"/>
      <c r="F104" s="97"/>
      <c r="G104" s="97"/>
      <c r="H104" s="97"/>
      <c r="I104" s="95"/>
      <c r="J104" s="307" t="s">
        <v>409</v>
      </c>
      <c r="K104" s="50">
        <v>10</v>
      </c>
      <c r="L104" s="54" t="str">
        <f t="shared" ref="L104:L105" si="364">IF(K104,"公斤","")</f>
        <v>公斤</v>
      </c>
      <c r="M104" s="214" t="s">
        <v>343</v>
      </c>
      <c r="N104" s="50">
        <v>6</v>
      </c>
      <c r="O104" s="54" t="str">
        <f t="shared" ref="O104" si="365">IF(N104,"公斤","")</f>
        <v>公斤</v>
      </c>
      <c r="P104" s="50" t="s">
        <v>459</v>
      </c>
      <c r="Q104" s="50">
        <v>1</v>
      </c>
      <c r="R104" s="54" t="str">
        <f t="shared" ref="R104" si="366">IF(Q104,"公斤","")</f>
        <v>公斤</v>
      </c>
      <c r="S104" s="203" t="s">
        <v>138</v>
      </c>
      <c r="T104" s="171">
        <v>2</v>
      </c>
      <c r="U104" s="54" t="str">
        <f t="shared" ref="U104" si="367">IF(T104,"公斤","")</f>
        <v>公斤</v>
      </c>
      <c r="V104" s="50" t="s">
        <v>14</v>
      </c>
      <c r="W104" s="50">
        <v>7</v>
      </c>
      <c r="X104" s="54" t="str">
        <f t="shared" ref="X104" si="368">IF(W104,"公斤","")</f>
        <v>公斤</v>
      </c>
      <c r="Y104" s="214" t="s">
        <v>329</v>
      </c>
      <c r="Z104" s="50">
        <v>3.5</v>
      </c>
      <c r="AA104" s="54" t="str">
        <f t="shared" ref="AA104" si="369">IF(Z104,"公斤","")</f>
        <v>公斤</v>
      </c>
      <c r="AB104" s="71" t="s">
        <v>117</v>
      </c>
      <c r="AC104" s="197"/>
      <c r="AD104" s="284"/>
      <c r="AE104" s="142"/>
      <c r="AF104" s="122"/>
      <c r="AG104" s="119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75"/>
      <c r="AU104" s="75"/>
      <c r="AV104" s="75"/>
      <c r="AW104" s="75"/>
      <c r="AX104" s="75"/>
      <c r="AY104" s="75"/>
      <c r="AZ104" s="75"/>
    </row>
    <row r="105" spans="1:52" s="84" customFormat="1" ht="15" customHeight="1">
      <c r="A105" s="304"/>
      <c r="B105" s="97" t="s">
        <v>113</v>
      </c>
      <c r="C105" s="97">
        <v>5.2</v>
      </c>
      <c r="D105" s="97">
        <v>2.1</v>
      </c>
      <c r="E105" s="97">
        <v>2</v>
      </c>
      <c r="F105" s="97">
        <v>0</v>
      </c>
      <c r="G105" s="97">
        <v>0</v>
      </c>
      <c r="H105" s="97">
        <v>2.2000000000000002</v>
      </c>
      <c r="I105" s="95">
        <v>671.1</v>
      </c>
      <c r="J105" s="307"/>
      <c r="K105" s="50"/>
      <c r="L105" s="54" t="str">
        <f t="shared" si="364"/>
        <v/>
      </c>
      <c r="M105" s="214" t="s">
        <v>137</v>
      </c>
      <c r="N105" s="50">
        <v>2</v>
      </c>
      <c r="O105" s="54" t="str">
        <f t="shared" si="261"/>
        <v>公斤</v>
      </c>
      <c r="P105" s="316" t="s">
        <v>144</v>
      </c>
      <c r="Q105" s="50">
        <v>0.05</v>
      </c>
      <c r="R105" s="54" t="str">
        <f t="shared" si="262"/>
        <v>公斤</v>
      </c>
      <c r="S105" s="203" t="s">
        <v>134</v>
      </c>
      <c r="T105" s="171">
        <v>5</v>
      </c>
      <c r="U105" s="54" t="str">
        <f t="shared" si="263"/>
        <v>公斤</v>
      </c>
      <c r="V105" s="50" t="s">
        <v>17</v>
      </c>
      <c r="W105" s="50">
        <v>0.05</v>
      </c>
      <c r="X105" s="54" t="str">
        <f t="shared" si="264"/>
        <v>公斤</v>
      </c>
      <c r="Y105" s="214" t="s">
        <v>133</v>
      </c>
      <c r="Z105" s="50">
        <v>0.5</v>
      </c>
      <c r="AA105" s="54" t="str">
        <f t="shared" si="265"/>
        <v>公斤</v>
      </c>
      <c r="AB105" s="71"/>
      <c r="AC105" s="197"/>
      <c r="AD105" s="284"/>
      <c r="AE105" s="142"/>
      <c r="AF105" s="122"/>
      <c r="AG105" s="119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75"/>
      <c r="AU105" s="75"/>
      <c r="AV105" s="75"/>
      <c r="AW105" s="75"/>
      <c r="AX105" s="75"/>
      <c r="AY105" s="75"/>
      <c r="AZ105" s="75"/>
    </row>
    <row r="106" spans="1:52" s="84" customFormat="1" ht="15" customHeight="1">
      <c r="A106" s="304"/>
      <c r="B106" s="97"/>
      <c r="C106" s="97"/>
      <c r="D106" s="97"/>
      <c r="E106" s="97"/>
      <c r="F106" s="97"/>
      <c r="G106" s="97"/>
      <c r="H106" s="97"/>
      <c r="I106" s="97"/>
      <c r="J106" s="307"/>
      <c r="K106" s="50"/>
      <c r="L106" s="54" t="str">
        <f t="shared" si="260"/>
        <v/>
      </c>
      <c r="M106" s="214" t="s">
        <v>134</v>
      </c>
      <c r="N106" s="50">
        <v>1</v>
      </c>
      <c r="O106" s="54" t="str">
        <f t="shared" si="261"/>
        <v>公斤</v>
      </c>
      <c r="P106" s="50" t="s">
        <v>185</v>
      </c>
      <c r="Q106" s="50">
        <v>6</v>
      </c>
      <c r="R106" s="54" t="str">
        <f t="shared" si="262"/>
        <v>公斤</v>
      </c>
      <c r="S106" s="50" t="s">
        <v>17</v>
      </c>
      <c r="T106" s="171">
        <v>0.05</v>
      </c>
      <c r="U106" s="54" t="str">
        <f t="shared" si="263"/>
        <v>公斤</v>
      </c>
      <c r="V106" s="50"/>
      <c r="W106" s="50"/>
      <c r="X106" s="54" t="str">
        <f t="shared" si="264"/>
        <v/>
      </c>
      <c r="Y106" s="214" t="s">
        <v>144</v>
      </c>
      <c r="Z106" s="50">
        <v>0.05</v>
      </c>
      <c r="AA106" s="54" t="str">
        <f t="shared" si="265"/>
        <v>公斤</v>
      </c>
      <c r="AB106" s="71"/>
      <c r="AC106" s="197"/>
      <c r="AD106" s="284"/>
      <c r="AE106" s="142"/>
      <c r="AF106" s="122"/>
      <c r="AG106" s="119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75"/>
      <c r="AU106" s="75"/>
      <c r="AV106" s="75"/>
      <c r="AW106" s="75"/>
      <c r="AX106" s="75"/>
      <c r="AY106" s="75"/>
      <c r="AZ106" s="75"/>
    </row>
    <row r="107" spans="1:52" s="84" customFormat="1" ht="15" customHeight="1">
      <c r="A107" s="304"/>
      <c r="B107" s="97"/>
      <c r="C107" s="97"/>
      <c r="D107" s="97"/>
      <c r="E107" s="97"/>
      <c r="F107" s="97"/>
      <c r="G107" s="97"/>
      <c r="H107" s="97"/>
      <c r="I107" s="97"/>
      <c r="J107" s="307"/>
      <c r="K107" s="50"/>
      <c r="L107" s="54" t="str">
        <f t="shared" si="260"/>
        <v/>
      </c>
      <c r="M107" s="214" t="s">
        <v>144</v>
      </c>
      <c r="N107" s="50">
        <v>0.05</v>
      </c>
      <c r="O107" s="54" t="str">
        <f t="shared" si="261"/>
        <v>公斤</v>
      </c>
      <c r="P107" s="50" t="s">
        <v>177</v>
      </c>
      <c r="Q107" s="50">
        <v>0.5</v>
      </c>
      <c r="R107" s="54" t="str">
        <f t="shared" si="262"/>
        <v>公斤</v>
      </c>
      <c r="S107" s="171"/>
      <c r="T107" s="171"/>
      <c r="U107" s="54" t="str">
        <f t="shared" si="263"/>
        <v/>
      </c>
      <c r="V107" s="50"/>
      <c r="W107" s="50"/>
      <c r="X107" s="54" t="str">
        <f t="shared" si="264"/>
        <v/>
      </c>
      <c r="Y107" s="214" t="s">
        <v>482</v>
      </c>
      <c r="Z107" s="50">
        <v>1</v>
      </c>
      <c r="AA107" s="54" t="str">
        <f t="shared" si="265"/>
        <v>公斤</v>
      </c>
      <c r="AB107" s="71"/>
      <c r="AC107" s="197"/>
      <c r="AD107" s="284"/>
      <c r="AE107" s="142"/>
      <c r="AF107" s="122"/>
      <c r="AG107" s="119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75"/>
      <c r="AU107" s="75"/>
      <c r="AV107" s="75"/>
      <c r="AW107" s="75"/>
      <c r="AX107" s="75"/>
      <c r="AY107" s="75"/>
      <c r="AZ107" s="75"/>
    </row>
    <row r="108" spans="1:52" s="84" customFormat="1" ht="15" customHeight="1">
      <c r="A108" s="304"/>
      <c r="B108" s="97"/>
      <c r="C108" s="97"/>
      <c r="D108" s="97"/>
      <c r="E108" s="97"/>
      <c r="F108" s="97"/>
      <c r="G108" s="97"/>
      <c r="H108" s="97"/>
      <c r="I108" s="97"/>
      <c r="J108" s="307"/>
      <c r="K108" s="50"/>
      <c r="L108" s="54" t="str">
        <f t="shared" si="260"/>
        <v/>
      </c>
      <c r="M108" s="50"/>
      <c r="N108" s="50"/>
      <c r="O108" s="54" t="str">
        <f t="shared" si="261"/>
        <v/>
      </c>
      <c r="P108" s="50"/>
      <c r="Q108" s="50"/>
      <c r="R108" s="54" t="str">
        <f t="shared" si="262"/>
        <v/>
      </c>
      <c r="S108" s="171"/>
      <c r="T108" s="171"/>
      <c r="U108" s="54" t="str">
        <f t="shared" si="263"/>
        <v/>
      </c>
      <c r="V108" s="50"/>
      <c r="W108" s="50"/>
      <c r="X108" s="54" t="str">
        <f t="shared" si="264"/>
        <v/>
      </c>
      <c r="Y108" s="50"/>
      <c r="Z108" s="50"/>
      <c r="AA108" s="54" t="str">
        <f t="shared" si="265"/>
        <v/>
      </c>
      <c r="AB108" s="71"/>
      <c r="AC108" s="197"/>
      <c r="AD108" s="284"/>
      <c r="AE108" s="142"/>
      <c r="AF108" s="122"/>
      <c r="AG108" s="119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75"/>
      <c r="AU108" s="75"/>
      <c r="AV108" s="75"/>
      <c r="AW108" s="75"/>
      <c r="AX108" s="75"/>
      <c r="AY108" s="75"/>
      <c r="AZ108" s="75"/>
    </row>
    <row r="109" spans="1:52" s="84" customFormat="1" ht="15" customHeight="1" thickBot="1">
      <c r="A109" s="305"/>
      <c r="B109" s="98"/>
      <c r="C109" s="98"/>
      <c r="D109" s="98"/>
      <c r="E109" s="98"/>
      <c r="F109" s="98"/>
      <c r="G109" s="98"/>
      <c r="H109" s="98"/>
      <c r="I109" s="98"/>
      <c r="J109" s="309"/>
      <c r="K109" s="176"/>
      <c r="L109" s="54" t="str">
        <f t="shared" si="260"/>
        <v/>
      </c>
      <c r="M109" s="176"/>
      <c r="N109" s="176"/>
      <c r="O109" s="54" t="str">
        <f t="shared" si="261"/>
        <v/>
      </c>
      <c r="P109" s="134"/>
      <c r="Q109" s="134"/>
      <c r="R109" s="54" t="str">
        <f t="shared" si="262"/>
        <v/>
      </c>
      <c r="S109" s="172"/>
      <c r="T109" s="172"/>
      <c r="U109" s="54" t="str">
        <f t="shared" si="263"/>
        <v/>
      </c>
      <c r="V109" s="51"/>
      <c r="W109" s="51"/>
      <c r="X109" s="54" t="str">
        <f t="shared" si="264"/>
        <v/>
      </c>
      <c r="Y109" s="134"/>
      <c r="Z109" s="134"/>
      <c r="AA109" s="54" t="str">
        <f t="shared" si="265"/>
        <v/>
      </c>
      <c r="AB109" s="94"/>
      <c r="AC109" s="197"/>
      <c r="AD109" s="285"/>
      <c r="AE109" s="143"/>
      <c r="AF109" s="122"/>
      <c r="AG109" s="119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75"/>
      <c r="AU109" s="75"/>
      <c r="AV109" s="75"/>
      <c r="AW109" s="75"/>
      <c r="AX109" s="75"/>
      <c r="AY109" s="75"/>
      <c r="AZ109" s="75"/>
    </row>
    <row r="110" spans="1:52" s="84" customFormat="1" ht="15" customHeight="1" thickBot="1">
      <c r="A110" s="304" t="s">
        <v>64</v>
      </c>
      <c r="B110" s="97" t="s">
        <v>112</v>
      </c>
      <c r="C110" s="97">
        <v>5.0999999999999996</v>
      </c>
      <c r="D110" s="97">
        <v>2.2000000000000002</v>
      </c>
      <c r="E110" s="97">
        <v>2.8</v>
      </c>
      <c r="F110" s="97">
        <v>0</v>
      </c>
      <c r="G110" s="97">
        <v>0</v>
      </c>
      <c r="H110" s="97">
        <v>1.5</v>
      </c>
      <c r="I110" s="97">
        <v>638.4</v>
      </c>
      <c r="J110" s="362" t="s">
        <v>410</v>
      </c>
      <c r="K110" s="337"/>
      <c r="L110" s="117"/>
      <c r="M110" s="377" t="s">
        <v>436</v>
      </c>
      <c r="N110" s="337"/>
      <c r="O110" s="117"/>
      <c r="P110" s="199" t="s">
        <v>460</v>
      </c>
      <c r="Q110" s="170"/>
      <c r="R110" s="117"/>
      <c r="S110" s="360" t="s">
        <v>376</v>
      </c>
      <c r="T110" s="341"/>
      <c r="U110" s="117"/>
      <c r="V110" s="362" t="s">
        <v>16</v>
      </c>
      <c r="W110" s="378"/>
      <c r="X110" s="117"/>
      <c r="Y110" s="368" t="s">
        <v>192</v>
      </c>
      <c r="Z110" s="335"/>
      <c r="AA110" s="117"/>
      <c r="AB110" s="113" t="s">
        <v>117</v>
      </c>
      <c r="AC110" s="197"/>
      <c r="AD110" s="331"/>
      <c r="AE110" s="138" t="str">
        <f t="shared" ref="AE110" si="370">A110</f>
        <v>T2</v>
      </c>
      <c r="AF110" s="119" t="str">
        <f t="shared" ref="AF110" si="371">J110</f>
        <v>糙米飯</v>
      </c>
      <c r="AG110" s="119" t="str">
        <f t="shared" ref="AG110" si="372">J111&amp;" "&amp;J112&amp;" "&amp;J113&amp;" "&amp;J114&amp;" "&amp;J115&amp;" "&amp;J116</f>
        <v xml:space="preserve">米 糙米    </v>
      </c>
      <c r="AH110" s="119" t="str">
        <f t="shared" ref="AH110" si="373">M110</f>
        <v>沙茶若片</v>
      </c>
      <c r="AI110" s="119" t="str">
        <f t="shared" ref="AI110" si="374">M111&amp;" "&amp;M112&amp;" "&amp;M113&amp;" "&amp;M114&amp;" "&amp;M115&amp;" "&amp;M116</f>
        <v xml:space="preserve">素若 油菜 素沙茶醬 胡蘿蔔 薑 </v>
      </c>
      <c r="AJ110" s="119" t="str">
        <f t="shared" ref="AJ110" si="375">P110</f>
        <v>玉米時蔬</v>
      </c>
      <c r="AK110" s="119" t="str">
        <f t="shared" ref="AK110" si="376">P111&amp;" "&amp;P112&amp;" "&amp;P113&amp;" "&amp;P114&amp;" "&amp;P115&amp;" "&amp;P116</f>
        <v xml:space="preserve">冷凍玉米粒 時蔬 乾香菇 胡蘿蔔  </v>
      </c>
      <c r="AL110" s="119" t="str">
        <f t="shared" ref="AL110" si="377">S110</f>
        <v>香滷海結</v>
      </c>
      <c r="AM110" s="119" t="str">
        <f t="shared" ref="AM110" si="378">S111&amp;" "&amp;S112&amp;" "&amp;S113&amp;" "&amp;S114&amp;" "&amp;S115&amp;" "&amp;S116</f>
        <v xml:space="preserve">海帶結 芝麻(白)    </v>
      </c>
      <c r="AN110" s="119" t="str">
        <f t="shared" ref="AN110" si="379">V110</f>
        <v>時蔬</v>
      </c>
      <c r="AO110" s="119" t="str">
        <f t="shared" ref="AO110" si="380">V111&amp;" "&amp;V112&amp;" "&amp;V113&amp;" "&amp;V114&amp;" "&amp;V115&amp;" "&amp;V116</f>
        <v xml:space="preserve">蔬菜 薑    </v>
      </c>
      <c r="AP110" s="119" t="str">
        <f t="shared" ref="AP110" si="381">Y110</f>
        <v>時蔬湯</v>
      </c>
      <c r="AQ110" s="119" t="str">
        <f t="shared" ref="AQ110" si="382">Y111&amp;" "&amp;Y112&amp;" "&amp;Y113&amp;" "&amp;Y114&amp;" "&amp;Y115&amp;" "&amp;Y116</f>
        <v xml:space="preserve">時蔬 胡蘿蔔 薑 素羊肉  </v>
      </c>
      <c r="AR110" s="119" t="str">
        <f>AB110</f>
        <v>點心</v>
      </c>
      <c r="AS110" s="119">
        <f>AC110</f>
        <v>0</v>
      </c>
      <c r="AT110" s="120">
        <f t="shared" ref="AT110" si="383">C110</f>
        <v>5.0999999999999996</v>
      </c>
      <c r="AU110" s="120">
        <f t="shared" ref="AU110" si="384">H110</f>
        <v>1.5</v>
      </c>
      <c r="AV110" s="120">
        <f t="shared" ref="AV110" si="385">E110</f>
        <v>2.8</v>
      </c>
      <c r="AW110" s="120">
        <f t="shared" ref="AW110" si="386">D110</f>
        <v>2.2000000000000002</v>
      </c>
      <c r="AX110" s="120">
        <f t="shared" ref="AX110" si="387">F110</f>
        <v>0</v>
      </c>
      <c r="AY110" s="120">
        <f t="shared" ref="AY110" si="388">G110</f>
        <v>0</v>
      </c>
      <c r="AZ110" s="120">
        <f t="shared" ref="AZ110" si="389">I110</f>
        <v>638.4</v>
      </c>
    </row>
    <row r="111" spans="1:52" s="84" customFormat="1" ht="15" customHeight="1" thickBot="1">
      <c r="A111" s="304"/>
      <c r="B111" s="97"/>
      <c r="C111" s="97"/>
      <c r="D111" s="97"/>
      <c r="E111" s="97"/>
      <c r="F111" s="97"/>
      <c r="G111" s="97"/>
      <c r="H111" s="97"/>
      <c r="I111" s="95"/>
      <c r="J111" s="307" t="s">
        <v>409</v>
      </c>
      <c r="K111" s="50">
        <v>7</v>
      </c>
      <c r="L111" s="54" t="str">
        <f t="shared" ref="L111:L112" si="390">IF(K111,"公斤","")</f>
        <v>公斤</v>
      </c>
      <c r="M111" s="214" t="s">
        <v>437</v>
      </c>
      <c r="N111" s="50">
        <v>1.5</v>
      </c>
      <c r="O111" s="54" t="str">
        <f t="shared" ref="O111" si="391">IF(N111,"公斤","")</f>
        <v>公斤</v>
      </c>
      <c r="P111" s="171" t="s">
        <v>158</v>
      </c>
      <c r="Q111" s="171">
        <v>1</v>
      </c>
      <c r="R111" s="54" t="str">
        <f t="shared" ref="R111" si="392">IF(Q111,"公斤","")</f>
        <v>公斤</v>
      </c>
      <c r="S111" s="203" t="s">
        <v>377</v>
      </c>
      <c r="T111" s="171">
        <v>5</v>
      </c>
      <c r="U111" s="54" t="str">
        <f t="shared" ref="U111" si="393">IF(T111,"公斤","")</f>
        <v>公斤</v>
      </c>
      <c r="V111" s="50" t="s">
        <v>14</v>
      </c>
      <c r="W111" s="50">
        <v>7</v>
      </c>
      <c r="X111" s="54" t="str">
        <f t="shared" ref="X111" si="394">IF(W111,"公斤","")</f>
        <v>公斤</v>
      </c>
      <c r="Y111" s="213" t="s">
        <v>16</v>
      </c>
      <c r="Z111" s="213">
        <v>4</v>
      </c>
      <c r="AA111" s="54" t="str">
        <f t="shared" ref="AA111" si="395">IF(Z111,"公斤","")</f>
        <v>公斤</v>
      </c>
      <c r="AB111" s="71" t="s">
        <v>117</v>
      </c>
      <c r="AC111" s="197"/>
      <c r="AD111" s="284">
        <v>19</v>
      </c>
      <c r="AE111" s="142"/>
      <c r="AF111" s="122"/>
      <c r="AG111" s="119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75"/>
      <c r="AU111" s="75"/>
      <c r="AV111" s="75"/>
      <c r="AW111" s="75"/>
      <c r="AX111" s="75"/>
      <c r="AY111" s="75"/>
      <c r="AZ111" s="75"/>
    </row>
    <row r="112" spans="1:52" s="84" customFormat="1" ht="15" customHeight="1">
      <c r="A112" s="304"/>
      <c r="B112" s="97" t="s">
        <v>113</v>
      </c>
      <c r="C112" s="97">
        <v>5.0999999999999996</v>
      </c>
      <c r="D112" s="97">
        <v>1.9</v>
      </c>
      <c r="E112" s="97">
        <v>2.2999999999999998</v>
      </c>
      <c r="F112" s="97">
        <v>0</v>
      </c>
      <c r="G112" s="97">
        <v>0</v>
      </c>
      <c r="H112" s="97">
        <v>1.5</v>
      </c>
      <c r="I112" s="95">
        <v>614.70000000000005</v>
      </c>
      <c r="J112" s="307" t="s">
        <v>411</v>
      </c>
      <c r="K112" s="50">
        <v>3</v>
      </c>
      <c r="L112" s="54" t="str">
        <f t="shared" si="390"/>
        <v>公斤</v>
      </c>
      <c r="M112" s="50" t="s">
        <v>438</v>
      </c>
      <c r="N112" s="50">
        <v>3</v>
      </c>
      <c r="O112" s="54" t="str">
        <f t="shared" si="261"/>
        <v>公斤</v>
      </c>
      <c r="P112" s="171" t="s">
        <v>121</v>
      </c>
      <c r="Q112" s="171">
        <v>7</v>
      </c>
      <c r="R112" s="54" t="str">
        <f t="shared" si="262"/>
        <v>公斤</v>
      </c>
      <c r="S112" s="203" t="s">
        <v>378</v>
      </c>
      <c r="T112" s="171">
        <v>0.01</v>
      </c>
      <c r="U112" s="54" t="str">
        <f t="shared" si="263"/>
        <v>公斤</v>
      </c>
      <c r="V112" s="50" t="s">
        <v>17</v>
      </c>
      <c r="W112" s="50">
        <v>0.05</v>
      </c>
      <c r="X112" s="54" t="str">
        <f t="shared" si="264"/>
        <v>公斤</v>
      </c>
      <c r="Y112" s="212" t="s">
        <v>177</v>
      </c>
      <c r="Z112" s="213">
        <v>0.5</v>
      </c>
      <c r="AA112" s="54" t="str">
        <f t="shared" si="265"/>
        <v>公斤</v>
      </c>
      <c r="AB112" s="71"/>
      <c r="AC112" s="197"/>
      <c r="AD112" s="284"/>
      <c r="AE112" s="142"/>
      <c r="AF112" s="122"/>
      <c r="AG112" s="119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75"/>
      <c r="AU112" s="75"/>
      <c r="AV112" s="75"/>
      <c r="AW112" s="75"/>
      <c r="AX112" s="75"/>
      <c r="AY112" s="75"/>
      <c r="AZ112" s="75"/>
    </row>
    <row r="113" spans="1:52" s="84" customFormat="1" ht="15" customHeight="1">
      <c r="A113" s="304"/>
      <c r="B113" s="97"/>
      <c r="C113" s="97"/>
      <c r="D113" s="97"/>
      <c r="E113" s="97"/>
      <c r="F113" s="97"/>
      <c r="G113" s="97"/>
      <c r="H113" s="97"/>
      <c r="I113" s="97"/>
      <c r="J113" s="307"/>
      <c r="K113" s="50"/>
      <c r="L113" s="54" t="str">
        <f t="shared" si="260"/>
        <v/>
      </c>
      <c r="M113" s="178" t="s">
        <v>439</v>
      </c>
      <c r="N113" s="177">
        <v>0.1</v>
      </c>
      <c r="O113" s="54" t="str">
        <f t="shared" si="261"/>
        <v>公斤</v>
      </c>
      <c r="P113" s="171" t="s">
        <v>159</v>
      </c>
      <c r="Q113" s="171">
        <v>0.01</v>
      </c>
      <c r="R113" s="54" t="str">
        <f t="shared" si="262"/>
        <v>公斤</v>
      </c>
      <c r="S113" s="203"/>
      <c r="T113" s="171"/>
      <c r="U113" s="54" t="str">
        <f t="shared" si="263"/>
        <v/>
      </c>
      <c r="V113" s="50"/>
      <c r="W113" s="50"/>
      <c r="X113" s="54" t="str">
        <f t="shared" si="264"/>
        <v/>
      </c>
      <c r="Y113" s="213" t="s">
        <v>17</v>
      </c>
      <c r="Z113" s="213">
        <v>0.05</v>
      </c>
      <c r="AA113" s="54" t="str">
        <f t="shared" si="265"/>
        <v>公斤</v>
      </c>
      <c r="AB113" s="71"/>
      <c r="AC113" s="197"/>
      <c r="AD113" s="284"/>
      <c r="AE113" s="142"/>
      <c r="AF113" s="122"/>
      <c r="AG113" s="119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75"/>
      <c r="AU113" s="75"/>
      <c r="AV113" s="75"/>
      <c r="AW113" s="75"/>
      <c r="AX113" s="75"/>
      <c r="AY113" s="75"/>
      <c r="AZ113" s="75"/>
    </row>
    <row r="114" spans="1:52" s="84" customFormat="1" ht="15" customHeight="1">
      <c r="A114" s="304"/>
      <c r="B114" s="97"/>
      <c r="C114" s="97"/>
      <c r="D114" s="97"/>
      <c r="E114" s="97"/>
      <c r="F114" s="97"/>
      <c r="G114" s="97"/>
      <c r="H114" s="97"/>
      <c r="I114" s="97"/>
      <c r="J114" s="307"/>
      <c r="K114" s="50"/>
      <c r="L114" s="54" t="str">
        <f t="shared" si="260"/>
        <v/>
      </c>
      <c r="M114" s="212" t="s">
        <v>177</v>
      </c>
      <c r="N114" s="213">
        <v>0.5</v>
      </c>
      <c r="O114" s="54" t="str">
        <f t="shared" si="261"/>
        <v>公斤</v>
      </c>
      <c r="P114" s="171" t="s">
        <v>154</v>
      </c>
      <c r="Q114" s="171">
        <v>0.5</v>
      </c>
      <c r="R114" s="54" t="str">
        <f t="shared" si="262"/>
        <v>公斤</v>
      </c>
      <c r="S114" s="203"/>
      <c r="T114" s="171"/>
      <c r="U114" s="54" t="str">
        <f t="shared" si="263"/>
        <v/>
      </c>
      <c r="V114" s="50"/>
      <c r="W114" s="50"/>
      <c r="X114" s="54" t="str">
        <f t="shared" si="264"/>
        <v/>
      </c>
      <c r="Y114" s="50" t="s">
        <v>194</v>
      </c>
      <c r="Z114" s="50">
        <v>0.5</v>
      </c>
      <c r="AA114" s="54" t="str">
        <f t="shared" si="265"/>
        <v>公斤</v>
      </c>
      <c r="AB114" s="71"/>
      <c r="AC114" s="197"/>
      <c r="AD114" s="284"/>
      <c r="AE114" s="142"/>
      <c r="AF114" s="122"/>
      <c r="AG114" s="119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75"/>
      <c r="AU114" s="75"/>
      <c r="AV114" s="75"/>
      <c r="AW114" s="75"/>
      <c r="AX114" s="75"/>
      <c r="AY114" s="75"/>
      <c r="AZ114" s="75"/>
    </row>
    <row r="115" spans="1:52" s="84" customFormat="1" ht="15" customHeight="1">
      <c r="A115" s="304"/>
      <c r="B115" s="97"/>
      <c r="C115" s="97"/>
      <c r="D115" s="97"/>
      <c r="E115" s="97"/>
      <c r="F115" s="97"/>
      <c r="G115" s="97"/>
      <c r="H115" s="97"/>
      <c r="I115" s="97"/>
      <c r="J115" s="307"/>
      <c r="K115" s="50"/>
      <c r="L115" s="54" t="str">
        <f t="shared" si="260"/>
        <v/>
      </c>
      <c r="M115" s="50" t="s">
        <v>17</v>
      </c>
      <c r="N115" s="50">
        <v>0.05</v>
      </c>
      <c r="O115" s="54" t="str">
        <f t="shared" si="261"/>
        <v>公斤</v>
      </c>
      <c r="P115" s="50"/>
      <c r="Q115" s="50"/>
      <c r="R115" s="54" t="str">
        <f t="shared" si="262"/>
        <v/>
      </c>
      <c r="S115" s="203"/>
      <c r="T115" s="171"/>
      <c r="U115" s="54" t="str">
        <f t="shared" si="263"/>
        <v/>
      </c>
      <c r="V115" s="50"/>
      <c r="W115" s="50"/>
      <c r="X115" s="54" t="str">
        <f t="shared" si="264"/>
        <v/>
      </c>
      <c r="Y115" s="213"/>
      <c r="Z115" s="213"/>
      <c r="AA115" s="54" t="str">
        <f t="shared" si="265"/>
        <v/>
      </c>
      <c r="AB115" s="71"/>
      <c r="AC115" s="197"/>
      <c r="AD115" s="284"/>
      <c r="AE115" s="142"/>
      <c r="AF115" s="122"/>
      <c r="AG115" s="119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75"/>
      <c r="AU115" s="75"/>
      <c r="AV115" s="75"/>
      <c r="AW115" s="75"/>
      <c r="AX115" s="75"/>
      <c r="AY115" s="75"/>
      <c r="AZ115" s="75"/>
    </row>
    <row r="116" spans="1:52" s="84" customFormat="1" ht="15" customHeight="1" thickBot="1">
      <c r="A116" s="304"/>
      <c r="B116" s="98"/>
      <c r="C116" s="98"/>
      <c r="D116" s="98"/>
      <c r="E116" s="98"/>
      <c r="F116" s="98"/>
      <c r="G116" s="98"/>
      <c r="H116" s="98"/>
      <c r="I116" s="98"/>
      <c r="J116" s="308"/>
      <c r="K116" s="134"/>
      <c r="L116" s="54" t="str">
        <f t="shared" si="260"/>
        <v/>
      </c>
      <c r="M116" s="134"/>
      <c r="N116" s="134"/>
      <c r="O116" s="54" t="str">
        <f t="shared" si="261"/>
        <v/>
      </c>
      <c r="P116" s="176"/>
      <c r="Q116" s="176"/>
      <c r="R116" s="54" t="str">
        <f t="shared" si="262"/>
        <v/>
      </c>
      <c r="S116" s="172"/>
      <c r="T116" s="172"/>
      <c r="U116" s="54" t="str">
        <f t="shared" si="263"/>
        <v/>
      </c>
      <c r="V116" s="134"/>
      <c r="W116" s="134"/>
      <c r="X116" s="54" t="str">
        <f t="shared" si="264"/>
        <v/>
      </c>
      <c r="Y116" s="176"/>
      <c r="Z116" s="176"/>
      <c r="AA116" s="54" t="str">
        <f t="shared" si="265"/>
        <v/>
      </c>
      <c r="AB116" s="94"/>
      <c r="AC116" s="197"/>
      <c r="AD116" s="285"/>
      <c r="AE116" s="143"/>
      <c r="AF116" s="122"/>
      <c r="AG116" s="119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75"/>
      <c r="AU116" s="75"/>
      <c r="AV116" s="75"/>
      <c r="AW116" s="75"/>
      <c r="AX116" s="75"/>
      <c r="AY116" s="75"/>
      <c r="AZ116" s="75"/>
    </row>
    <row r="117" spans="1:52" s="84" customFormat="1" ht="15" customHeight="1" thickBot="1">
      <c r="A117" s="303" t="s">
        <v>65</v>
      </c>
      <c r="B117" s="97" t="s">
        <v>112</v>
      </c>
      <c r="C117" s="97">
        <v>6</v>
      </c>
      <c r="D117" s="97">
        <v>1.9</v>
      </c>
      <c r="E117" s="97">
        <v>2</v>
      </c>
      <c r="F117" s="97">
        <v>0</v>
      </c>
      <c r="G117" s="97">
        <v>0</v>
      </c>
      <c r="H117" s="97">
        <v>1.8</v>
      </c>
      <c r="I117" s="97">
        <v>690.3</v>
      </c>
      <c r="J117" s="374" t="s">
        <v>259</v>
      </c>
      <c r="K117" s="375"/>
      <c r="L117" s="117"/>
      <c r="M117" s="374" t="s">
        <v>440</v>
      </c>
      <c r="N117" s="375"/>
      <c r="O117" s="117"/>
      <c r="P117" s="374" t="s">
        <v>354</v>
      </c>
      <c r="Q117" s="375"/>
      <c r="R117" s="117"/>
      <c r="S117" s="361" t="s">
        <v>379</v>
      </c>
      <c r="T117" s="341"/>
      <c r="U117" s="117"/>
      <c r="V117" s="379" t="s">
        <v>16</v>
      </c>
      <c r="W117" s="380"/>
      <c r="X117" s="117"/>
      <c r="Y117" s="330" t="s">
        <v>401</v>
      </c>
      <c r="Z117" s="278"/>
      <c r="AA117" s="117"/>
      <c r="AB117" s="113" t="s">
        <v>117</v>
      </c>
      <c r="AC117" s="197"/>
      <c r="AD117" s="286"/>
      <c r="AE117" s="138" t="str">
        <f t="shared" ref="AE117" si="396">A117</f>
        <v>T3</v>
      </c>
      <c r="AF117" s="119" t="str">
        <f t="shared" ref="AF117" si="397">J117</f>
        <v>拌麵特餐</v>
      </c>
      <c r="AG117" s="119" t="str">
        <f t="shared" ref="AG117" si="398">J118&amp;" "&amp;J119&amp;" "&amp;J120&amp;" "&amp;J121&amp;" "&amp;J122&amp;" "&amp;J123</f>
        <v xml:space="preserve">麵條     </v>
      </c>
      <c r="AH117" s="119" t="str">
        <f t="shared" ref="AH117" si="399">M117</f>
        <v>冬瓜絞若</v>
      </c>
      <c r="AI117" s="119" t="str">
        <f t="shared" ref="AI117" si="400">M118&amp;" "&amp;M119&amp;" "&amp;M120&amp;" "&amp;M121&amp;" "&amp;M122&amp;" "&amp;M123</f>
        <v xml:space="preserve">素肉 冬瓜 甜麵醬   </v>
      </c>
      <c r="AJ117" s="119" t="str">
        <f t="shared" ref="AJ117" si="401">P117</f>
        <v>拌麵配料</v>
      </c>
      <c r="AK117" s="119" t="str">
        <f t="shared" ref="AK117" si="402">P118&amp;" "&amp;P119&amp;" "&amp;P120&amp;" "&amp;P121&amp;" "&amp;P122&amp;" "&amp;P123</f>
        <v>高麗菜 芹菜 胡蘿蔔 乾木耳 薑 冷凍毛豆仁</v>
      </c>
      <c r="AL117" s="119" t="str">
        <f t="shared" ref="AL117" si="403">S117</f>
        <v>芝麻包</v>
      </c>
      <c r="AM117" s="119" t="str">
        <f t="shared" ref="AM117" si="404">S118&amp;" "&amp;S119&amp;" "&amp;S120&amp;" "&amp;S121&amp;" "&amp;S122&amp;" "&amp;S123</f>
        <v xml:space="preserve">芝麻包     </v>
      </c>
      <c r="AN117" s="119" t="str">
        <f t="shared" ref="AN117" si="405">V117</f>
        <v>時蔬</v>
      </c>
      <c r="AO117" s="119" t="str">
        <f t="shared" ref="AO117" si="406">V118&amp;" "&amp;V119&amp;" "&amp;V120&amp;" "&amp;V121&amp;" "&amp;V122&amp;" "&amp;V123</f>
        <v xml:space="preserve">蔬菜 薑    </v>
      </c>
      <c r="AP117" s="119" t="str">
        <f t="shared" ref="AP117" si="407">Y117</f>
        <v>芹香蘿蔔湯</v>
      </c>
      <c r="AQ117" s="119" t="str">
        <f t="shared" ref="AQ117" si="408">Y118&amp;" "&amp;Y119&amp;" "&amp;Y120&amp;" "&amp;Y121&amp;" "&amp;Y122&amp;" "&amp;Y123</f>
        <v xml:space="preserve">芹菜 白蘿蔔 薑 紅蘿蔔  </v>
      </c>
      <c r="AR117" s="119" t="str">
        <f>AB117</f>
        <v>點心</v>
      </c>
      <c r="AS117" s="119">
        <f>AC117</f>
        <v>0</v>
      </c>
      <c r="AT117" s="120">
        <f t="shared" ref="AT117" si="409">C117</f>
        <v>6</v>
      </c>
      <c r="AU117" s="120">
        <f t="shared" ref="AU117" si="410">H117</f>
        <v>1.8</v>
      </c>
      <c r="AV117" s="120">
        <f t="shared" ref="AV117" si="411">E117</f>
        <v>2</v>
      </c>
      <c r="AW117" s="120">
        <f t="shared" ref="AW117" si="412">D117</f>
        <v>1.9</v>
      </c>
      <c r="AX117" s="120">
        <f t="shared" ref="AX117" si="413">F117</f>
        <v>0</v>
      </c>
      <c r="AY117" s="120">
        <f t="shared" ref="AY117" si="414">G117</f>
        <v>0</v>
      </c>
      <c r="AZ117" s="120">
        <f t="shared" ref="AZ117" si="415">I117</f>
        <v>690.3</v>
      </c>
    </row>
    <row r="118" spans="1:52" s="84" customFormat="1" ht="15" customHeight="1" thickBot="1">
      <c r="A118" s="304"/>
      <c r="B118" s="97"/>
      <c r="C118" s="97"/>
      <c r="D118" s="97"/>
      <c r="E118" s="97"/>
      <c r="F118" s="97"/>
      <c r="G118" s="97"/>
      <c r="H118" s="97"/>
      <c r="I118" s="95"/>
      <c r="J118" s="236" t="s">
        <v>151</v>
      </c>
      <c r="K118" s="236">
        <v>15</v>
      </c>
      <c r="L118" s="54" t="str">
        <f t="shared" ref="L118:L119" si="416">IF(K118,"公斤","")</f>
        <v>公斤</v>
      </c>
      <c r="M118" s="236" t="s">
        <v>149</v>
      </c>
      <c r="N118" s="236">
        <v>1.8</v>
      </c>
      <c r="O118" s="54" t="str">
        <f t="shared" ref="O118" si="417">IF(N118,"公斤","")</f>
        <v>公斤</v>
      </c>
      <c r="P118" s="236" t="s">
        <v>461</v>
      </c>
      <c r="Q118" s="236">
        <v>2</v>
      </c>
      <c r="R118" s="54" t="str">
        <f t="shared" ref="R118" si="418">IF(Q118,"公斤","")</f>
        <v>公斤</v>
      </c>
      <c r="S118" s="214" t="s">
        <v>379</v>
      </c>
      <c r="T118" s="50">
        <v>4</v>
      </c>
      <c r="U118" s="54" t="str">
        <f t="shared" ref="U118" si="419">IF(T118,"公斤","")</f>
        <v>公斤</v>
      </c>
      <c r="V118" s="50" t="s">
        <v>14</v>
      </c>
      <c r="W118" s="50">
        <v>7</v>
      </c>
      <c r="X118" s="54" t="str">
        <f t="shared" ref="X118" si="420">IF(W118,"公斤","")</f>
        <v>公斤</v>
      </c>
      <c r="Y118" s="245" t="s">
        <v>303</v>
      </c>
      <c r="Z118" s="318">
        <v>0.3</v>
      </c>
      <c r="AA118" s="54" t="str">
        <f t="shared" ref="AA118" si="421">IF(Z118,"公斤","")</f>
        <v>公斤</v>
      </c>
      <c r="AB118" s="71" t="s">
        <v>117</v>
      </c>
      <c r="AC118" s="197"/>
      <c r="AD118" s="284"/>
      <c r="AE118" s="142"/>
      <c r="AF118" s="122"/>
      <c r="AG118" s="119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75"/>
      <c r="AU118" s="75"/>
      <c r="AV118" s="75"/>
      <c r="AW118" s="75"/>
      <c r="AX118" s="75"/>
      <c r="AY118" s="75"/>
      <c r="AZ118" s="75"/>
    </row>
    <row r="119" spans="1:52" s="84" customFormat="1" ht="15" customHeight="1">
      <c r="A119" s="304"/>
      <c r="B119" s="97" t="s">
        <v>113</v>
      </c>
      <c r="C119" s="97">
        <v>5</v>
      </c>
      <c r="D119" s="97">
        <v>1.9</v>
      </c>
      <c r="E119" s="97">
        <v>2</v>
      </c>
      <c r="F119" s="97">
        <v>0</v>
      </c>
      <c r="G119" s="97">
        <v>0</v>
      </c>
      <c r="H119" s="97">
        <v>1.8</v>
      </c>
      <c r="I119" s="95">
        <v>620.29999999999995</v>
      </c>
      <c r="J119" s="307"/>
      <c r="K119" s="50"/>
      <c r="L119" s="54" t="str">
        <f t="shared" si="416"/>
        <v/>
      </c>
      <c r="M119" s="236" t="s">
        <v>293</v>
      </c>
      <c r="N119" s="236">
        <v>3</v>
      </c>
      <c r="O119" s="54" t="str">
        <f t="shared" si="261"/>
        <v>公斤</v>
      </c>
      <c r="P119" s="236" t="s">
        <v>303</v>
      </c>
      <c r="Q119" s="236">
        <v>2</v>
      </c>
      <c r="R119" s="54" t="str">
        <f t="shared" si="262"/>
        <v>公斤</v>
      </c>
      <c r="S119" s="50"/>
      <c r="T119" s="50"/>
      <c r="U119" s="54" t="str">
        <f t="shared" si="263"/>
        <v/>
      </c>
      <c r="V119" s="50" t="s">
        <v>17</v>
      </c>
      <c r="W119" s="50">
        <v>0.05</v>
      </c>
      <c r="X119" s="54" t="str">
        <f t="shared" si="264"/>
        <v>公斤</v>
      </c>
      <c r="Y119" s="245" t="s">
        <v>311</v>
      </c>
      <c r="Z119" s="318">
        <v>4</v>
      </c>
      <c r="AA119" s="54" t="str">
        <f t="shared" si="265"/>
        <v>公斤</v>
      </c>
      <c r="AB119" s="71"/>
      <c r="AC119" s="197"/>
      <c r="AD119" s="284"/>
      <c r="AE119" s="142"/>
      <c r="AF119" s="122"/>
      <c r="AG119" s="119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75"/>
      <c r="AU119" s="75"/>
      <c r="AV119" s="75"/>
      <c r="AW119" s="75"/>
      <c r="AX119" s="75"/>
      <c r="AY119" s="75"/>
      <c r="AZ119" s="75"/>
    </row>
    <row r="120" spans="1:52" s="84" customFormat="1" ht="15" customHeight="1">
      <c r="A120" s="304"/>
      <c r="B120" s="97"/>
      <c r="C120" s="97"/>
      <c r="D120" s="97"/>
      <c r="E120" s="97"/>
      <c r="F120" s="97"/>
      <c r="G120" s="97"/>
      <c r="H120" s="97"/>
      <c r="I120" s="97"/>
      <c r="J120" s="307"/>
      <c r="K120" s="50"/>
      <c r="L120" s="54" t="str">
        <f t="shared" si="260"/>
        <v/>
      </c>
      <c r="M120" s="236" t="s">
        <v>294</v>
      </c>
      <c r="N120" s="236"/>
      <c r="O120" s="54" t="str">
        <f t="shared" si="261"/>
        <v/>
      </c>
      <c r="P120" s="236" t="s">
        <v>133</v>
      </c>
      <c r="Q120" s="236">
        <v>0.5</v>
      </c>
      <c r="R120" s="54" t="str">
        <f t="shared" si="262"/>
        <v>公斤</v>
      </c>
      <c r="S120" s="50"/>
      <c r="T120" s="50"/>
      <c r="U120" s="54" t="str">
        <f t="shared" si="263"/>
        <v/>
      </c>
      <c r="V120" s="50"/>
      <c r="W120" s="50"/>
      <c r="X120" s="54" t="str">
        <f t="shared" si="264"/>
        <v/>
      </c>
      <c r="Y120" s="203" t="s">
        <v>144</v>
      </c>
      <c r="Z120" s="171">
        <v>0.05</v>
      </c>
      <c r="AA120" s="54" t="str">
        <f t="shared" si="265"/>
        <v>公斤</v>
      </c>
      <c r="AB120" s="71"/>
      <c r="AC120" s="197"/>
      <c r="AD120" s="284"/>
      <c r="AE120" s="142"/>
      <c r="AF120" s="122"/>
      <c r="AG120" s="119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75"/>
      <c r="AU120" s="75"/>
      <c r="AV120" s="75"/>
      <c r="AW120" s="75"/>
      <c r="AX120" s="75"/>
      <c r="AY120" s="75"/>
      <c r="AZ120" s="75"/>
    </row>
    <row r="121" spans="1:52" s="84" customFormat="1" ht="15" customHeight="1">
      <c r="A121" s="304"/>
      <c r="B121" s="97"/>
      <c r="C121" s="97"/>
      <c r="D121" s="97"/>
      <c r="E121" s="97"/>
      <c r="F121" s="97"/>
      <c r="G121" s="97"/>
      <c r="H121" s="97"/>
      <c r="I121" s="97"/>
      <c r="J121" s="307"/>
      <c r="K121" s="50"/>
      <c r="L121" s="54" t="str">
        <f t="shared" si="260"/>
        <v/>
      </c>
      <c r="M121" s="171"/>
      <c r="N121" s="171"/>
      <c r="O121" s="54" t="str">
        <f t="shared" si="261"/>
        <v/>
      </c>
      <c r="P121" s="236" t="s">
        <v>139</v>
      </c>
      <c r="Q121" s="236">
        <v>0.1</v>
      </c>
      <c r="R121" s="54" t="str">
        <f t="shared" si="262"/>
        <v>公斤</v>
      </c>
      <c r="S121" s="50"/>
      <c r="T121" s="50"/>
      <c r="U121" s="54" t="str">
        <f t="shared" si="263"/>
        <v/>
      </c>
      <c r="V121" s="50"/>
      <c r="W121" s="50"/>
      <c r="X121" s="54" t="str">
        <f t="shared" si="264"/>
        <v/>
      </c>
      <c r="Y121" s="207" t="s">
        <v>134</v>
      </c>
      <c r="Z121" s="171">
        <v>0.5</v>
      </c>
      <c r="AA121" s="54" t="str">
        <f t="shared" si="265"/>
        <v>公斤</v>
      </c>
      <c r="AB121" s="71"/>
      <c r="AC121" s="197"/>
      <c r="AD121" s="284"/>
      <c r="AE121" s="142"/>
      <c r="AF121" s="122"/>
      <c r="AG121" s="119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75"/>
      <c r="AU121" s="75"/>
      <c r="AV121" s="75"/>
      <c r="AW121" s="75"/>
      <c r="AX121" s="75"/>
      <c r="AY121" s="75"/>
      <c r="AZ121" s="75"/>
    </row>
    <row r="122" spans="1:52" s="84" customFormat="1" ht="15" customHeight="1">
      <c r="A122" s="304"/>
      <c r="B122" s="97"/>
      <c r="C122" s="97"/>
      <c r="D122" s="97"/>
      <c r="E122" s="97"/>
      <c r="F122" s="97"/>
      <c r="G122" s="97"/>
      <c r="H122" s="97"/>
      <c r="I122" s="97"/>
      <c r="J122" s="307"/>
      <c r="K122" s="50"/>
      <c r="L122" s="54" t="str">
        <f t="shared" si="260"/>
        <v/>
      </c>
      <c r="M122" s="171"/>
      <c r="N122" s="171"/>
      <c r="O122" s="54" t="str">
        <f t="shared" si="261"/>
        <v/>
      </c>
      <c r="P122" s="166" t="s">
        <v>144</v>
      </c>
      <c r="Q122" s="236">
        <v>0.05</v>
      </c>
      <c r="R122" s="54" t="str">
        <f t="shared" si="262"/>
        <v>公斤</v>
      </c>
      <c r="S122" s="50"/>
      <c r="T122" s="50"/>
      <c r="U122" s="54" t="str">
        <f t="shared" si="263"/>
        <v/>
      </c>
      <c r="V122" s="50"/>
      <c r="W122" s="50"/>
      <c r="X122" s="54" t="str">
        <f t="shared" si="264"/>
        <v/>
      </c>
      <c r="Y122" s="203"/>
      <c r="Z122" s="171"/>
      <c r="AA122" s="54" t="str">
        <f t="shared" si="265"/>
        <v/>
      </c>
      <c r="AB122" s="71"/>
      <c r="AC122" s="197"/>
      <c r="AD122" s="284"/>
      <c r="AE122" s="142"/>
      <c r="AF122" s="122"/>
      <c r="AG122" s="119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75"/>
      <c r="AU122" s="75"/>
      <c r="AV122" s="75"/>
      <c r="AW122" s="75"/>
      <c r="AX122" s="75"/>
      <c r="AY122" s="75"/>
      <c r="AZ122" s="75"/>
    </row>
    <row r="123" spans="1:52" s="84" customFormat="1" ht="15" customHeight="1" thickBot="1">
      <c r="A123" s="305"/>
      <c r="B123" s="98"/>
      <c r="C123" s="98"/>
      <c r="D123" s="98"/>
      <c r="E123" s="98"/>
      <c r="F123" s="98"/>
      <c r="G123" s="98"/>
      <c r="H123" s="98"/>
      <c r="I123" s="98"/>
      <c r="J123" s="309"/>
      <c r="K123" s="176"/>
      <c r="L123" s="54" t="str">
        <f t="shared" si="260"/>
        <v/>
      </c>
      <c r="M123" s="172"/>
      <c r="N123" s="172"/>
      <c r="O123" s="54" t="str">
        <f t="shared" si="261"/>
        <v/>
      </c>
      <c r="P123" s="236" t="s">
        <v>142</v>
      </c>
      <c r="Q123" s="236">
        <v>1.5</v>
      </c>
      <c r="R123" s="54" t="str">
        <f t="shared" si="262"/>
        <v>公斤</v>
      </c>
      <c r="S123" s="176"/>
      <c r="T123" s="176"/>
      <c r="U123" s="54" t="str">
        <f t="shared" si="263"/>
        <v/>
      </c>
      <c r="V123" s="51"/>
      <c r="W123" s="51"/>
      <c r="X123" s="54" t="str">
        <f t="shared" si="264"/>
        <v/>
      </c>
      <c r="Y123" s="172"/>
      <c r="Z123" s="172"/>
      <c r="AA123" s="54" t="str">
        <f t="shared" si="265"/>
        <v/>
      </c>
      <c r="AB123" s="94"/>
      <c r="AC123" s="219"/>
      <c r="AD123" s="285"/>
      <c r="AE123" s="143"/>
      <c r="AF123" s="122"/>
      <c r="AG123" s="119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75"/>
      <c r="AU123" s="75"/>
      <c r="AV123" s="75"/>
      <c r="AW123" s="75"/>
      <c r="AX123" s="75"/>
      <c r="AY123" s="75"/>
      <c r="AZ123" s="75"/>
    </row>
    <row r="124" spans="1:52" s="84" customFormat="1" ht="15" customHeight="1" thickBot="1">
      <c r="A124" s="306" t="s">
        <v>66</v>
      </c>
      <c r="B124" s="97" t="s">
        <v>112</v>
      </c>
      <c r="C124" s="97">
        <v>6.7</v>
      </c>
      <c r="D124" s="97">
        <v>2.4</v>
      </c>
      <c r="E124" s="97">
        <v>2.1</v>
      </c>
      <c r="F124" s="97">
        <v>0</v>
      </c>
      <c r="G124" s="97">
        <v>0</v>
      </c>
      <c r="H124" s="97">
        <v>2.7</v>
      </c>
      <c r="I124" s="97">
        <v>832.4</v>
      </c>
      <c r="J124" s="367" t="s">
        <v>410</v>
      </c>
      <c r="K124" s="335"/>
      <c r="L124" s="117"/>
      <c r="M124" s="361" t="s">
        <v>441</v>
      </c>
      <c r="N124" s="341"/>
      <c r="O124" s="117"/>
      <c r="P124" s="373" t="s">
        <v>356</v>
      </c>
      <c r="Q124" s="341"/>
      <c r="R124" s="117"/>
      <c r="S124" s="362" t="s">
        <v>478</v>
      </c>
      <c r="T124" s="337"/>
      <c r="U124" s="117"/>
      <c r="V124" s="379" t="s">
        <v>16</v>
      </c>
      <c r="W124" s="380"/>
      <c r="X124" s="117"/>
      <c r="Y124" s="113" t="s">
        <v>402</v>
      </c>
      <c r="Z124" s="238"/>
      <c r="AA124" s="117"/>
      <c r="AB124" s="113" t="s">
        <v>117</v>
      </c>
      <c r="AC124" s="270"/>
      <c r="AD124" s="286"/>
      <c r="AE124" s="138" t="str">
        <f t="shared" ref="AE124" si="422">A124</f>
        <v>T4</v>
      </c>
      <c r="AF124" s="119" t="str">
        <f t="shared" ref="AF124" si="423">J124</f>
        <v>糙米飯</v>
      </c>
      <c r="AG124" s="119" t="str">
        <f t="shared" ref="AG124" si="424">J125&amp;" "&amp;J126&amp;" "&amp;J127&amp;" "&amp;J128&amp;" "&amp;J129&amp;" "&amp;J130</f>
        <v xml:space="preserve">米 糙米    </v>
      </c>
      <c r="AH124" s="119" t="str">
        <f t="shared" ref="AH124" si="425">M124</f>
        <v>花瓜麵輪</v>
      </c>
      <c r="AI124" s="119" t="str">
        <f t="shared" ref="AI124" si="426">M125&amp;" "&amp;M126&amp;" "&amp;M127&amp;" "&amp;M128&amp;" "&amp;M129&amp;" "&amp;M130</f>
        <v xml:space="preserve">麵腸 花瓜 胡蘿蔔   </v>
      </c>
      <c r="AJ124" s="119" t="str">
        <f t="shared" ref="AJ124" si="427">P124</f>
        <v>番茄凍腐</v>
      </c>
      <c r="AK124" s="119" t="str">
        <f t="shared" ref="AK124" si="428">P125&amp;" "&amp;P126&amp;" "&amp;P127&amp;" "&amp;P128&amp;" "&amp;P129&amp;" "&amp;P130</f>
        <v xml:space="preserve">凍豆腐 大番茄 薑   </v>
      </c>
      <c r="AL124" s="119" t="str">
        <f t="shared" ref="AL124" si="429">S124</f>
        <v>什錦白菜</v>
      </c>
      <c r="AM124" s="119" t="str">
        <f t="shared" ref="AM124" si="430">S125&amp;" "&amp;S126&amp;" "&amp;S127&amp;" "&amp;S128&amp;" "&amp;S129&amp;" "&amp;S130</f>
        <v xml:space="preserve">冷凍毛豆仁 結球白菜 乾香菇 胡蘿蔔 薑 </v>
      </c>
      <c r="AN124" s="119" t="str">
        <f t="shared" ref="AN124" si="431">V124</f>
        <v>時蔬</v>
      </c>
      <c r="AO124" s="119" t="str">
        <f t="shared" ref="AO124" si="432">V125&amp;" "&amp;V126&amp;" "&amp;V127&amp;" "&amp;V128&amp;" "&amp;V129&amp;" "&amp;V130</f>
        <v xml:space="preserve">蔬菜 薑    </v>
      </c>
      <c r="AP124" s="119" t="str">
        <f t="shared" ref="AP124" si="433">Y124</f>
        <v>粉圓紅茶</v>
      </c>
      <c r="AQ124" s="119" t="str">
        <f t="shared" ref="AQ124" si="434">Y125&amp;" "&amp;Y126&amp;" "&amp;Y127&amp;" "&amp;Y128&amp;" "&amp;Y129&amp;" "&amp;Y130</f>
        <v xml:space="preserve">粉圓 紅茶包 紅砂糖   </v>
      </c>
      <c r="AR124" s="119" t="str">
        <f>AB124</f>
        <v>點心</v>
      </c>
      <c r="AS124" s="119">
        <f>AC124</f>
        <v>0</v>
      </c>
      <c r="AT124" s="120">
        <f t="shared" ref="AT124" si="435">C124</f>
        <v>6.7</v>
      </c>
      <c r="AU124" s="120">
        <f t="shared" ref="AU124" si="436">H124</f>
        <v>2.7</v>
      </c>
      <c r="AV124" s="120">
        <f t="shared" ref="AV124" si="437">E124</f>
        <v>2.1</v>
      </c>
      <c r="AW124" s="120">
        <f t="shared" ref="AW124" si="438">D124</f>
        <v>2.4</v>
      </c>
      <c r="AX124" s="120">
        <f t="shared" ref="AX124" si="439">F124</f>
        <v>0</v>
      </c>
      <c r="AY124" s="120">
        <f t="shared" ref="AY124" si="440">G124</f>
        <v>0</v>
      </c>
      <c r="AZ124" s="120">
        <f t="shared" ref="AZ124" si="441">I124</f>
        <v>832.4</v>
      </c>
    </row>
    <row r="125" spans="1:52" s="84" customFormat="1" ht="15" customHeight="1" thickBot="1">
      <c r="A125" s="304"/>
      <c r="B125" s="97"/>
      <c r="C125" s="97"/>
      <c r="D125" s="97"/>
      <c r="E125" s="97"/>
      <c r="F125" s="97"/>
      <c r="G125" s="97"/>
      <c r="H125" s="97"/>
      <c r="I125" s="95"/>
      <c r="J125" s="307" t="s">
        <v>409</v>
      </c>
      <c r="K125" s="50">
        <v>7</v>
      </c>
      <c r="L125" s="54" t="str">
        <f t="shared" ref="L125:L126" si="442">IF(K125,"公斤","")</f>
        <v>公斤</v>
      </c>
      <c r="M125" s="203" t="s">
        <v>148</v>
      </c>
      <c r="N125" s="171">
        <v>7</v>
      </c>
      <c r="O125" s="54" t="str">
        <f t="shared" ref="O125" si="443">IF(N125,"公斤","")</f>
        <v>公斤</v>
      </c>
      <c r="P125" s="174" t="s">
        <v>327</v>
      </c>
      <c r="Q125" s="213">
        <v>5</v>
      </c>
      <c r="R125" s="54" t="str">
        <f t="shared" ref="R125" si="444">IF(Q125,"公斤","")</f>
        <v>公斤</v>
      </c>
      <c r="S125" s="50" t="s">
        <v>183</v>
      </c>
      <c r="T125" s="50">
        <v>0.6</v>
      </c>
      <c r="U125" s="54" t="str">
        <f t="shared" ref="U125" si="445">IF(T125,"公斤","")</f>
        <v>公斤</v>
      </c>
      <c r="V125" s="50" t="s">
        <v>14</v>
      </c>
      <c r="W125" s="50">
        <v>7</v>
      </c>
      <c r="X125" s="54" t="str">
        <f t="shared" ref="X125" si="446">IF(W125,"公斤","")</f>
        <v>公斤</v>
      </c>
      <c r="Y125" s="197" t="s">
        <v>215</v>
      </c>
      <c r="Z125" s="197">
        <v>2.5</v>
      </c>
      <c r="AA125" s="54" t="str">
        <f t="shared" ref="AA125" si="447">IF(Z125,"公斤","")</f>
        <v>公斤</v>
      </c>
      <c r="AB125" s="71" t="s">
        <v>117</v>
      </c>
      <c r="AC125" s="197"/>
      <c r="AD125" s="284"/>
      <c r="AE125" s="142"/>
      <c r="AF125" s="122"/>
      <c r="AG125" s="119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75"/>
      <c r="AU125" s="75"/>
      <c r="AV125" s="75"/>
      <c r="AW125" s="75"/>
      <c r="AX125" s="75"/>
      <c r="AY125" s="75"/>
      <c r="AZ125" s="75"/>
    </row>
    <row r="126" spans="1:52" s="84" customFormat="1" ht="15" customHeight="1">
      <c r="A126" s="304"/>
      <c r="B126" s="97" t="s">
        <v>113</v>
      </c>
      <c r="C126" s="97">
        <v>6.7</v>
      </c>
      <c r="D126" s="97">
        <v>2</v>
      </c>
      <c r="E126" s="97">
        <v>1.4</v>
      </c>
      <c r="F126" s="97">
        <v>0</v>
      </c>
      <c r="G126" s="97">
        <v>0</v>
      </c>
      <c r="H126" s="97">
        <v>2.6</v>
      </c>
      <c r="I126" s="95">
        <v>787.2</v>
      </c>
      <c r="J126" s="307" t="s">
        <v>411</v>
      </c>
      <c r="K126" s="50">
        <v>3</v>
      </c>
      <c r="L126" s="54" t="str">
        <f t="shared" si="442"/>
        <v>公斤</v>
      </c>
      <c r="M126" s="203" t="s">
        <v>296</v>
      </c>
      <c r="N126" s="171">
        <v>2</v>
      </c>
      <c r="O126" s="54" t="str">
        <f t="shared" si="261"/>
        <v>公斤</v>
      </c>
      <c r="P126" s="212" t="s">
        <v>241</v>
      </c>
      <c r="Q126" s="213">
        <v>3.5</v>
      </c>
      <c r="R126" s="54" t="str">
        <f t="shared" si="262"/>
        <v>公斤</v>
      </c>
      <c r="S126" s="50" t="s">
        <v>182</v>
      </c>
      <c r="T126" s="50">
        <v>6.5</v>
      </c>
      <c r="U126" s="54" t="str">
        <f t="shared" si="263"/>
        <v>公斤</v>
      </c>
      <c r="V126" s="50" t="s">
        <v>17</v>
      </c>
      <c r="W126" s="50">
        <v>0.05</v>
      </c>
      <c r="X126" s="54" t="str">
        <f t="shared" si="264"/>
        <v>公斤</v>
      </c>
      <c r="Y126" s="71" t="s">
        <v>403</v>
      </c>
      <c r="Z126" s="197">
        <v>1</v>
      </c>
      <c r="AA126" s="54" t="str">
        <f t="shared" si="265"/>
        <v>公斤</v>
      </c>
      <c r="AB126" s="71"/>
      <c r="AC126" s="197"/>
      <c r="AD126" s="284"/>
      <c r="AE126" s="142"/>
      <c r="AF126" s="122"/>
      <c r="AG126" s="119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75"/>
      <c r="AU126" s="75"/>
      <c r="AV126" s="75"/>
      <c r="AW126" s="75"/>
      <c r="AX126" s="75"/>
      <c r="AY126" s="75"/>
      <c r="AZ126" s="75"/>
    </row>
    <row r="127" spans="1:52" s="84" customFormat="1" ht="15" customHeight="1">
      <c r="A127" s="304"/>
      <c r="B127" s="97"/>
      <c r="C127" s="97"/>
      <c r="D127" s="97"/>
      <c r="E127" s="97"/>
      <c r="F127" s="97"/>
      <c r="G127" s="97"/>
      <c r="H127" s="97"/>
      <c r="I127" s="97"/>
      <c r="J127" s="307"/>
      <c r="K127" s="50"/>
      <c r="L127" s="54" t="str">
        <f t="shared" si="260"/>
        <v/>
      </c>
      <c r="M127" s="203" t="s">
        <v>133</v>
      </c>
      <c r="N127" s="171">
        <v>1</v>
      </c>
      <c r="O127" s="54" t="str">
        <f t="shared" si="261"/>
        <v>公斤</v>
      </c>
      <c r="P127" s="212" t="s">
        <v>17</v>
      </c>
      <c r="Q127" s="213">
        <v>0.05</v>
      </c>
      <c r="R127" s="54" t="str">
        <f t="shared" si="262"/>
        <v>公斤</v>
      </c>
      <c r="S127" s="50" t="s">
        <v>184</v>
      </c>
      <c r="T127" s="50">
        <v>0.01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197" t="s">
        <v>170</v>
      </c>
      <c r="Z127" s="197">
        <v>1</v>
      </c>
      <c r="AA127" s="54" t="str">
        <f t="shared" si="265"/>
        <v>公斤</v>
      </c>
      <c r="AB127" s="71"/>
      <c r="AC127" s="197"/>
      <c r="AD127" s="284"/>
      <c r="AE127" s="142"/>
      <c r="AF127" s="122"/>
      <c r="AG127" s="119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75"/>
      <c r="AU127" s="75"/>
      <c r="AV127" s="75"/>
      <c r="AW127" s="75"/>
      <c r="AX127" s="75"/>
      <c r="AY127" s="75"/>
      <c r="AZ127" s="75"/>
    </row>
    <row r="128" spans="1:52" s="84" customFormat="1" ht="15" customHeight="1">
      <c r="A128" s="304"/>
      <c r="B128" s="97"/>
      <c r="C128" s="97"/>
      <c r="D128" s="97"/>
      <c r="E128" s="97"/>
      <c r="F128" s="97"/>
      <c r="G128" s="97"/>
      <c r="H128" s="97"/>
      <c r="I128" s="97"/>
      <c r="J128" s="307"/>
      <c r="K128" s="50"/>
      <c r="L128" s="54" t="str">
        <f t="shared" si="260"/>
        <v/>
      </c>
      <c r="M128" s="171"/>
      <c r="N128" s="171"/>
      <c r="O128" s="54" t="str">
        <f t="shared" si="261"/>
        <v/>
      </c>
      <c r="P128" s="50"/>
      <c r="Q128" s="50"/>
      <c r="R128" s="54" t="str">
        <f t="shared" si="262"/>
        <v/>
      </c>
      <c r="S128" s="50" t="s">
        <v>177</v>
      </c>
      <c r="T128" s="50">
        <v>0.5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50"/>
      <c r="Z128" s="50"/>
      <c r="AA128" s="54" t="str">
        <f t="shared" si="265"/>
        <v/>
      </c>
      <c r="AB128" s="71"/>
      <c r="AC128" s="197"/>
      <c r="AD128" s="284"/>
      <c r="AE128" s="142"/>
      <c r="AF128" s="122"/>
      <c r="AG128" s="119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75"/>
      <c r="AU128" s="75"/>
      <c r="AV128" s="75"/>
      <c r="AW128" s="75"/>
      <c r="AX128" s="75"/>
      <c r="AY128" s="75"/>
      <c r="AZ128" s="75"/>
    </row>
    <row r="129" spans="1:52" s="84" customFormat="1" ht="15" customHeight="1">
      <c r="A129" s="304"/>
      <c r="B129" s="97"/>
      <c r="C129" s="97"/>
      <c r="D129" s="97"/>
      <c r="E129" s="97"/>
      <c r="F129" s="97"/>
      <c r="G129" s="97"/>
      <c r="H129" s="97"/>
      <c r="I129" s="97"/>
      <c r="J129" s="307"/>
      <c r="K129" s="50"/>
      <c r="L129" s="54" t="str">
        <f t="shared" si="260"/>
        <v/>
      </c>
      <c r="M129" s="171"/>
      <c r="N129" s="171"/>
      <c r="O129" s="54" t="str">
        <f t="shared" si="261"/>
        <v/>
      </c>
      <c r="P129" s="50"/>
      <c r="Q129" s="50"/>
      <c r="R129" s="54" t="str">
        <f t="shared" si="262"/>
        <v/>
      </c>
      <c r="S129" s="50" t="s">
        <v>17</v>
      </c>
      <c r="T129" s="50">
        <v>0.05</v>
      </c>
      <c r="U129" s="54" t="str">
        <f t="shared" si="263"/>
        <v>公斤</v>
      </c>
      <c r="V129" s="50"/>
      <c r="W129" s="50"/>
      <c r="X129" s="54" t="str">
        <f t="shared" si="264"/>
        <v/>
      </c>
      <c r="Y129" s="50"/>
      <c r="Z129" s="50"/>
      <c r="AA129" s="54" t="str">
        <f t="shared" si="265"/>
        <v/>
      </c>
      <c r="AB129" s="71"/>
      <c r="AC129" s="197"/>
      <c r="AD129" s="284"/>
      <c r="AE129" s="142"/>
      <c r="AF129" s="122"/>
      <c r="AG129" s="119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75"/>
      <c r="AU129" s="75"/>
      <c r="AV129" s="75"/>
      <c r="AW129" s="75"/>
      <c r="AX129" s="75"/>
      <c r="AY129" s="75"/>
      <c r="AZ129" s="75"/>
    </row>
    <row r="130" spans="1:52" s="84" customFormat="1" ht="15" customHeight="1" thickBot="1">
      <c r="A130" s="304"/>
      <c r="B130" s="98"/>
      <c r="C130" s="97"/>
      <c r="D130" s="98"/>
      <c r="E130" s="97"/>
      <c r="F130" s="97"/>
      <c r="G130" s="97"/>
      <c r="H130" s="97"/>
      <c r="I130" s="98"/>
      <c r="J130" s="309"/>
      <c r="K130" s="176"/>
      <c r="L130" s="54" t="str">
        <f t="shared" si="260"/>
        <v/>
      </c>
      <c r="M130" s="172"/>
      <c r="N130" s="172"/>
      <c r="O130" s="54" t="str">
        <f t="shared" si="261"/>
        <v/>
      </c>
      <c r="P130" s="176"/>
      <c r="Q130" s="176"/>
      <c r="R130" s="54" t="str">
        <f t="shared" si="262"/>
        <v/>
      </c>
      <c r="S130" s="134"/>
      <c r="T130" s="134"/>
      <c r="U130" s="54" t="str">
        <f t="shared" si="263"/>
        <v/>
      </c>
      <c r="V130" s="51"/>
      <c r="W130" s="51"/>
      <c r="X130" s="54" t="str">
        <f t="shared" si="264"/>
        <v/>
      </c>
      <c r="Y130" s="176"/>
      <c r="Z130" s="176"/>
      <c r="AA130" s="54" t="str">
        <f t="shared" si="265"/>
        <v/>
      </c>
      <c r="AB130" s="94"/>
      <c r="AC130" s="219"/>
      <c r="AD130" s="285"/>
      <c r="AE130" s="143"/>
      <c r="AF130" s="122"/>
      <c r="AG130" s="119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75"/>
      <c r="AU130" s="75"/>
      <c r="AV130" s="75"/>
      <c r="AW130" s="75"/>
      <c r="AX130" s="75"/>
      <c r="AY130" s="75"/>
      <c r="AZ130" s="75"/>
    </row>
    <row r="131" spans="1:52" s="84" customFormat="1" ht="15" customHeight="1" thickBot="1">
      <c r="A131" s="303" t="s">
        <v>67</v>
      </c>
      <c r="B131" s="97" t="s">
        <v>112</v>
      </c>
      <c r="C131" s="95">
        <v>5.2</v>
      </c>
      <c r="D131" s="97">
        <v>1.8</v>
      </c>
      <c r="E131" s="95">
        <v>1.5</v>
      </c>
      <c r="F131" s="95">
        <v>0</v>
      </c>
      <c r="G131" s="95">
        <v>0</v>
      </c>
      <c r="H131" s="95">
        <v>2.2000000000000002</v>
      </c>
      <c r="I131" s="97">
        <v>650.9</v>
      </c>
      <c r="J131" s="372" t="s">
        <v>198</v>
      </c>
      <c r="K131" s="335"/>
      <c r="L131" s="117"/>
      <c r="M131" s="372" t="s">
        <v>442</v>
      </c>
      <c r="N131" s="335"/>
      <c r="O131" s="117"/>
      <c r="P131" s="376" t="s">
        <v>462</v>
      </c>
      <c r="Q131" s="335"/>
      <c r="R131" s="117"/>
      <c r="S131" s="363" t="s">
        <v>309</v>
      </c>
      <c r="T131" s="335"/>
      <c r="U131" s="117"/>
      <c r="V131" s="379" t="s">
        <v>16</v>
      </c>
      <c r="W131" s="380"/>
      <c r="X131" s="117"/>
      <c r="Y131" s="369" t="s">
        <v>404</v>
      </c>
      <c r="Z131" s="335"/>
      <c r="AA131" s="117"/>
      <c r="AB131" s="113" t="s">
        <v>117</v>
      </c>
      <c r="AC131" s="197" t="s">
        <v>405</v>
      </c>
      <c r="AD131" s="286"/>
      <c r="AE131" s="138" t="str">
        <f t="shared" ref="AE131" si="448">A131</f>
        <v>T5</v>
      </c>
      <c r="AF131" s="119" t="str">
        <f t="shared" ref="AF131" si="449">J131</f>
        <v>紫米飯</v>
      </c>
      <c r="AG131" s="119" t="str">
        <f t="shared" ref="AG131" si="450">J132&amp;" "&amp;J133&amp;" "&amp;J134&amp;" "&amp;J135&amp;" "&amp;J136&amp;" "&amp;J137</f>
        <v xml:space="preserve">米 黑糯米    </v>
      </c>
      <c r="AH131" s="119" t="str">
        <f t="shared" ref="AH131" si="451">M131</f>
        <v>滷煎蒸炒蛋</v>
      </c>
      <c r="AI131" s="119" t="str">
        <f t="shared" ref="AI131" si="452">M132&amp;" "&amp;M133&amp;" "&amp;M134&amp;" "&amp;M135&amp;" "&amp;M136&amp;" "&amp;M137</f>
        <v xml:space="preserve">蛋     </v>
      </c>
      <c r="AJ131" s="119" t="str">
        <f t="shared" ref="AJ131" si="453">P131</f>
        <v>韓式豆芽</v>
      </c>
      <c r="AK131" s="119" t="str">
        <f t="shared" ref="AK131" si="454">P132&amp;" "&amp;P133&amp;" "&amp;P134&amp;" "&amp;P135&amp;" "&amp;P136&amp;" "&amp;P137</f>
        <v xml:space="preserve">綠豆芽 豆干 韓式泡菜   </v>
      </c>
      <c r="AL131" s="119" t="str">
        <f t="shared" ref="AL131" si="455">S131</f>
        <v>塔香油腐</v>
      </c>
      <c r="AM131" s="119" t="str">
        <f t="shared" ref="AM131" si="456">S132&amp;" "&amp;S133&amp;" "&amp;S134&amp;" "&amp;S135&amp;" "&amp;S136&amp;" "&amp;S137</f>
        <v xml:space="preserve">四角油豆腐 九層塔 薑   </v>
      </c>
      <c r="AN131" s="119" t="str">
        <f t="shared" ref="AN131" si="457">V131</f>
        <v>時蔬</v>
      </c>
      <c r="AO131" s="119" t="str">
        <f t="shared" ref="AO131" si="458">V132&amp;" "&amp;V133&amp;" "&amp;V134&amp;" "&amp;V135&amp;" "&amp;V136&amp;" "&amp;V137</f>
        <v xml:space="preserve">蔬菜 薑    </v>
      </c>
      <c r="AP131" s="119" t="str">
        <f t="shared" ref="AP131" si="459">Y131</f>
        <v>味噌海芽湯</v>
      </c>
      <c r="AQ131" s="119" t="str">
        <f t="shared" ref="AQ131" si="460">Y132&amp;" "&amp;Y133&amp;" "&amp;Y134&amp;" "&amp;Y135&amp;" "&amp;Y136&amp;" "&amp;Y137</f>
        <v xml:space="preserve">乾裙帶菜 味噌 時蔬 薑  </v>
      </c>
      <c r="AR131" s="119" t="str">
        <f>AB131</f>
        <v>點心</v>
      </c>
      <c r="AS131" s="119" t="str">
        <f>AC131</f>
        <v>有機豆奶</v>
      </c>
      <c r="AT131" s="120">
        <f t="shared" ref="AT131" si="461">C131</f>
        <v>5.2</v>
      </c>
      <c r="AU131" s="120">
        <f t="shared" ref="AU131" si="462">H131</f>
        <v>2.2000000000000002</v>
      </c>
      <c r="AV131" s="120">
        <f t="shared" ref="AV131" si="463">E131</f>
        <v>1.5</v>
      </c>
      <c r="AW131" s="120">
        <f t="shared" ref="AW131" si="464">D131</f>
        <v>1.8</v>
      </c>
      <c r="AX131" s="120">
        <f t="shared" ref="AX131" si="465">F131</f>
        <v>0</v>
      </c>
      <c r="AY131" s="120">
        <f t="shared" ref="AY131" si="466">G131</f>
        <v>0</v>
      </c>
      <c r="AZ131" s="120">
        <f t="shared" ref="AZ131" si="467">I131</f>
        <v>650.9</v>
      </c>
    </row>
    <row r="132" spans="1:52" s="84" customFormat="1" ht="15" customHeight="1" thickBot="1">
      <c r="A132" s="304"/>
      <c r="B132" s="97"/>
      <c r="C132" s="97"/>
      <c r="D132" s="97"/>
      <c r="E132" s="97"/>
      <c r="F132" s="97"/>
      <c r="G132" s="97"/>
      <c r="H132" s="97"/>
      <c r="I132" s="95"/>
      <c r="J132" s="315" t="s">
        <v>125</v>
      </c>
      <c r="K132" s="165">
        <v>10</v>
      </c>
      <c r="L132" s="54" t="str">
        <f t="shared" ref="L132:L133" si="468">IF(K132,"公斤","")</f>
        <v>公斤</v>
      </c>
      <c r="M132" s="165" t="s">
        <v>208</v>
      </c>
      <c r="N132" s="165">
        <v>5.5</v>
      </c>
      <c r="O132" s="54" t="str">
        <f t="shared" ref="O132" si="469">IF(N132,"公斤","")</f>
        <v>公斤</v>
      </c>
      <c r="P132" s="324" t="s">
        <v>306</v>
      </c>
      <c r="Q132" s="324">
        <v>4</v>
      </c>
      <c r="R132" s="54" t="str">
        <f t="shared" ref="R132" si="470">IF(Q132,"公斤","")</f>
        <v>公斤</v>
      </c>
      <c r="S132" s="195" t="s">
        <v>310</v>
      </c>
      <c r="T132" s="321">
        <v>4</v>
      </c>
      <c r="U132" s="54" t="str">
        <f t="shared" ref="U132" si="471">IF(T132,"公斤","")</f>
        <v>公斤</v>
      </c>
      <c r="V132" s="50" t="s">
        <v>14</v>
      </c>
      <c r="W132" s="50">
        <v>7</v>
      </c>
      <c r="X132" s="54" t="str">
        <f t="shared" ref="X132" si="472">IF(W132,"公斤","")</f>
        <v>公斤</v>
      </c>
      <c r="Y132" s="318" t="s">
        <v>166</v>
      </c>
      <c r="Z132" s="318">
        <v>0.05</v>
      </c>
      <c r="AA132" s="54" t="str">
        <f t="shared" ref="AA132" si="473">IF(Z132,"公斤","")</f>
        <v>公斤</v>
      </c>
      <c r="AB132" s="71" t="s">
        <v>117</v>
      </c>
      <c r="AC132" s="197" t="s">
        <v>405</v>
      </c>
      <c r="AD132" s="284"/>
      <c r="AE132" s="142"/>
      <c r="AF132" s="122"/>
      <c r="AG132" s="119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75"/>
      <c r="AU132" s="75"/>
      <c r="AV132" s="75"/>
      <c r="AW132" s="75"/>
      <c r="AX132" s="75"/>
      <c r="AY132" s="75"/>
      <c r="AZ132" s="75"/>
    </row>
    <row r="133" spans="1:52" s="84" customFormat="1" ht="15" customHeight="1">
      <c r="A133" s="304"/>
      <c r="B133" s="97" t="s">
        <v>113</v>
      </c>
      <c r="C133" s="97">
        <v>5.2</v>
      </c>
      <c r="D133" s="97">
        <v>1.5</v>
      </c>
      <c r="E133" s="97">
        <v>1.5</v>
      </c>
      <c r="F133" s="97">
        <v>0</v>
      </c>
      <c r="G133" s="97">
        <v>0</v>
      </c>
      <c r="H133" s="97">
        <v>1.5</v>
      </c>
      <c r="I133" s="95">
        <v>579.29999999999995</v>
      </c>
      <c r="J133" s="315" t="s">
        <v>216</v>
      </c>
      <c r="K133" s="165">
        <v>0.4</v>
      </c>
      <c r="L133" s="54" t="str">
        <f t="shared" si="468"/>
        <v>公斤</v>
      </c>
      <c r="M133" s="195"/>
      <c r="N133" s="321"/>
      <c r="O133" s="54" t="str">
        <f t="shared" si="261"/>
        <v/>
      </c>
      <c r="P133" s="324" t="s">
        <v>141</v>
      </c>
      <c r="Q133" s="324">
        <v>2</v>
      </c>
      <c r="R133" s="54" t="str">
        <f t="shared" si="262"/>
        <v>公斤</v>
      </c>
      <c r="S133" s="195" t="s">
        <v>312</v>
      </c>
      <c r="T133" s="321">
        <v>0.1</v>
      </c>
      <c r="U133" s="54" t="str">
        <f t="shared" si="263"/>
        <v>公斤</v>
      </c>
      <c r="V133" s="50" t="s">
        <v>17</v>
      </c>
      <c r="W133" s="50">
        <v>0.05</v>
      </c>
      <c r="X133" s="54" t="str">
        <f t="shared" si="264"/>
        <v>公斤</v>
      </c>
      <c r="Y133" s="318" t="s">
        <v>167</v>
      </c>
      <c r="Z133" s="318">
        <v>0.6</v>
      </c>
      <c r="AA133" s="54" t="str">
        <f t="shared" si="265"/>
        <v>公斤</v>
      </c>
      <c r="AB133" s="71"/>
      <c r="AC133" s="197"/>
      <c r="AD133" s="284"/>
      <c r="AE133" s="142"/>
      <c r="AF133" s="122"/>
      <c r="AG133" s="119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75"/>
      <c r="AU133" s="75"/>
      <c r="AV133" s="75"/>
      <c r="AW133" s="75"/>
      <c r="AX133" s="75"/>
      <c r="AY133" s="75"/>
      <c r="AZ133" s="75"/>
    </row>
    <row r="134" spans="1:52" s="84" customFormat="1" ht="15" customHeight="1">
      <c r="A134" s="304"/>
      <c r="B134" s="97"/>
      <c r="C134" s="97"/>
      <c r="D134" s="97"/>
      <c r="E134" s="97"/>
      <c r="F134" s="97"/>
      <c r="G134" s="97"/>
      <c r="H134" s="97"/>
      <c r="I134" s="97"/>
      <c r="J134" s="315"/>
      <c r="K134" s="165"/>
      <c r="L134" s="54" t="str">
        <f t="shared" si="260"/>
        <v/>
      </c>
      <c r="M134" s="195"/>
      <c r="N134" s="321"/>
      <c r="O134" s="54" t="str">
        <f t="shared" si="261"/>
        <v/>
      </c>
      <c r="P134" s="50" t="s">
        <v>222</v>
      </c>
      <c r="Q134" s="50">
        <v>1</v>
      </c>
      <c r="R134" s="54" t="str">
        <f t="shared" si="262"/>
        <v>公斤</v>
      </c>
      <c r="S134" s="195" t="s">
        <v>144</v>
      </c>
      <c r="T134" s="321">
        <v>0.05</v>
      </c>
      <c r="U134" s="54" t="str">
        <f t="shared" si="263"/>
        <v>公斤</v>
      </c>
      <c r="V134" s="50"/>
      <c r="W134" s="50"/>
      <c r="X134" s="54" t="str">
        <f t="shared" si="264"/>
        <v/>
      </c>
      <c r="Y134" s="329" t="s">
        <v>1</v>
      </c>
      <c r="Z134" s="318">
        <v>2</v>
      </c>
      <c r="AA134" s="54" t="str">
        <f t="shared" si="265"/>
        <v>公斤</v>
      </c>
      <c r="AB134" s="71"/>
      <c r="AC134" s="197"/>
      <c r="AD134" s="284"/>
      <c r="AE134" s="142"/>
      <c r="AF134" s="122"/>
      <c r="AG134" s="119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75"/>
      <c r="AU134" s="75"/>
      <c r="AV134" s="75"/>
      <c r="AW134" s="75"/>
      <c r="AX134" s="75"/>
      <c r="AY134" s="75"/>
      <c r="AZ134" s="75"/>
    </row>
    <row r="135" spans="1:52" s="84" customFormat="1" ht="15" customHeight="1">
      <c r="A135" s="304"/>
      <c r="B135" s="97"/>
      <c r="C135" s="97"/>
      <c r="D135" s="97"/>
      <c r="E135" s="97"/>
      <c r="F135" s="97"/>
      <c r="G135" s="97"/>
      <c r="H135" s="97"/>
      <c r="I135" s="97"/>
      <c r="J135" s="315"/>
      <c r="K135" s="165"/>
      <c r="L135" s="54" t="str">
        <f t="shared" si="260"/>
        <v/>
      </c>
      <c r="M135" s="195"/>
      <c r="N135" s="321"/>
      <c r="O135" s="54" t="str">
        <f t="shared" si="261"/>
        <v/>
      </c>
      <c r="P135" s="316"/>
      <c r="Q135" s="316"/>
      <c r="R135" s="54" t="str">
        <f t="shared" si="262"/>
        <v/>
      </c>
      <c r="S135" s="195"/>
      <c r="T135" s="321"/>
      <c r="U135" s="54" t="str">
        <f t="shared" si="263"/>
        <v/>
      </c>
      <c r="V135" s="50"/>
      <c r="W135" s="50"/>
      <c r="X135" s="54" t="str">
        <f t="shared" si="264"/>
        <v/>
      </c>
      <c r="Y135" s="318" t="s">
        <v>160</v>
      </c>
      <c r="Z135" s="318">
        <v>0.05</v>
      </c>
      <c r="AA135" s="54" t="str">
        <f t="shared" si="265"/>
        <v>公斤</v>
      </c>
      <c r="AB135" s="71"/>
      <c r="AC135" s="197"/>
      <c r="AD135" s="284"/>
      <c r="AE135" s="142"/>
      <c r="AF135" s="122"/>
      <c r="AG135" s="119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75"/>
      <c r="AU135" s="75"/>
      <c r="AV135" s="75"/>
      <c r="AW135" s="75"/>
      <c r="AX135" s="75"/>
      <c r="AY135" s="75"/>
      <c r="AZ135" s="75"/>
    </row>
    <row r="136" spans="1:52" s="84" customFormat="1" ht="15" customHeight="1">
      <c r="A136" s="304"/>
      <c r="B136" s="97"/>
      <c r="C136" s="97"/>
      <c r="D136" s="97"/>
      <c r="E136" s="97"/>
      <c r="F136" s="97"/>
      <c r="G136" s="97"/>
      <c r="H136" s="97"/>
      <c r="I136" s="97"/>
      <c r="J136" s="313"/>
      <c r="K136" s="171"/>
      <c r="L136" s="54" t="str">
        <f t="shared" si="260"/>
        <v/>
      </c>
      <c r="M136" s="322"/>
      <c r="N136" s="318"/>
      <c r="O136" s="54" t="str">
        <f t="shared" si="261"/>
        <v/>
      </c>
      <c r="P136" s="213"/>
      <c r="Q136" s="213"/>
      <c r="R136" s="54" t="str">
        <f t="shared" si="262"/>
        <v/>
      </c>
      <c r="S136" s="171"/>
      <c r="T136" s="171"/>
      <c r="U136" s="54" t="str">
        <f t="shared" si="263"/>
        <v/>
      </c>
      <c r="V136" s="50"/>
      <c r="W136" s="50"/>
      <c r="X136" s="54" t="str">
        <f t="shared" si="264"/>
        <v/>
      </c>
      <c r="Y136" s="171"/>
      <c r="Z136" s="171"/>
      <c r="AA136" s="54" t="str">
        <f t="shared" si="265"/>
        <v/>
      </c>
      <c r="AB136" s="71"/>
      <c r="AC136" s="197"/>
      <c r="AD136" s="284"/>
      <c r="AE136" s="142"/>
      <c r="AF136" s="122"/>
      <c r="AG136" s="119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75"/>
      <c r="AU136" s="75"/>
      <c r="AV136" s="75"/>
      <c r="AW136" s="75"/>
      <c r="AX136" s="75"/>
      <c r="AY136" s="75"/>
      <c r="AZ136" s="75"/>
    </row>
    <row r="137" spans="1:52" s="84" customFormat="1" ht="15" customHeight="1" thickBot="1">
      <c r="A137" s="305"/>
      <c r="B137" s="98"/>
      <c r="C137" s="98"/>
      <c r="D137" s="98"/>
      <c r="E137" s="98"/>
      <c r="F137" s="98"/>
      <c r="G137" s="98"/>
      <c r="H137" s="98"/>
      <c r="I137" s="98"/>
      <c r="J137" s="314"/>
      <c r="K137" s="172"/>
      <c r="L137" s="54" t="str">
        <f t="shared" si="260"/>
        <v/>
      </c>
      <c r="M137" s="172"/>
      <c r="N137" s="172"/>
      <c r="O137" s="54" t="str">
        <f t="shared" si="261"/>
        <v/>
      </c>
      <c r="P137" s="176"/>
      <c r="Q137" s="176"/>
      <c r="R137" s="54" t="str">
        <f t="shared" si="262"/>
        <v/>
      </c>
      <c r="S137" s="172"/>
      <c r="T137" s="172"/>
      <c r="U137" s="54" t="str">
        <f t="shared" si="263"/>
        <v/>
      </c>
      <c r="V137" s="51"/>
      <c r="W137" s="51"/>
      <c r="X137" s="54" t="str">
        <f t="shared" si="264"/>
        <v/>
      </c>
      <c r="Y137" s="172"/>
      <c r="Z137" s="172"/>
      <c r="AA137" s="54" t="str">
        <f t="shared" si="265"/>
        <v/>
      </c>
      <c r="AB137" s="94"/>
      <c r="AC137" s="219"/>
      <c r="AD137" s="285"/>
      <c r="AE137" s="143"/>
      <c r="AF137" s="122"/>
      <c r="AG137" s="119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75"/>
      <c r="AU137" s="75"/>
      <c r="AV137" s="75"/>
      <c r="AW137" s="75"/>
      <c r="AX137" s="75"/>
      <c r="AY137" s="75"/>
      <c r="AZ137" s="75"/>
    </row>
    <row r="138" spans="1:52" ht="15.75">
      <c r="A138" s="1"/>
      <c r="B138" s="1"/>
      <c r="C138" s="2"/>
      <c r="D138" s="2"/>
      <c r="E138" s="2"/>
      <c r="F138" s="2"/>
      <c r="G138" s="2"/>
      <c r="H138" s="2"/>
      <c r="I138" s="2"/>
      <c r="J138" s="47"/>
      <c r="K138" s="4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47"/>
      <c r="W138" s="47"/>
      <c r="X138" s="1"/>
      <c r="Y138" s="1"/>
      <c r="Z138" s="1"/>
      <c r="AA138" s="1"/>
      <c r="AB138" s="1"/>
      <c r="AC138" s="1"/>
      <c r="AD138" s="1"/>
      <c r="AE138" s="144"/>
      <c r="AF138" s="47"/>
      <c r="AG138" s="1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</row>
    <row r="139" spans="1:52" ht="15.75">
      <c r="A139" s="1"/>
      <c r="B139" s="1"/>
      <c r="C139" s="2"/>
      <c r="D139" s="2"/>
      <c r="E139" s="2"/>
      <c r="F139" s="2"/>
      <c r="G139" s="2"/>
      <c r="H139" s="2"/>
      <c r="I139" s="2"/>
      <c r="J139" s="47"/>
      <c r="K139" s="4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47"/>
      <c r="W139" s="47"/>
      <c r="X139" s="1"/>
      <c r="Y139" s="1"/>
      <c r="Z139" s="1"/>
      <c r="AA139" s="1"/>
      <c r="AB139" s="1"/>
      <c r="AC139" s="1"/>
      <c r="AD139" s="1"/>
      <c r="AE139" s="144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52" ht="15.75">
      <c r="A140" s="1"/>
      <c r="B140" s="1"/>
      <c r="C140" s="2"/>
      <c r="D140" s="2"/>
      <c r="E140" s="2"/>
      <c r="F140" s="2"/>
      <c r="G140" s="2"/>
      <c r="H140" s="2"/>
      <c r="I140" s="2"/>
      <c r="J140" s="47"/>
      <c r="K140" s="4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47"/>
      <c r="W140" s="47"/>
      <c r="X140" s="1"/>
      <c r="Y140" s="1"/>
      <c r="Z140" s="1"/>
      <c r="AA140" s="1"/>
      <c r="AB140" s="1"/>
      <c r="AC140" s="1"/>
      <c r="AD140" s="1"/>
      <c r="AE140" s="144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52" ht="15.75">
      <c r="A141" s="1"/>
      <c r="B141" s="1"/>
      <c r="C141" s="2"/>
      <c r="D141" s="2"/>
      <c r="E141" s="2"/>
      <c r="F141" s="2"/>
      <c r="G141" s="2"/>
      <c r="H141" s="2"/>
      <c r="I141" s="2"/>
      <c r="J141" s="47"/>
      <c r="K141" s="4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47"/>
      <c r="W141" s="47"/>
      <c r="X141" s="1"/>
      <c r="Y141" s="1"/>
      <c r="Z141" s="1"/>
      <c r="AA141" s="1"/>
      <c r="AB141" s="1"/>
      <c r="AC141" s="1"/>
      <c r="AD141" s="1"/>
      <c r="AE141" s="144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52" ht="15.75">
      <c r="A142" s="1"/>
      <c r="B142" s="1"/>
      <c r="C142" s="2"/>
      <c r="D142" s="2"/>
      <c r="E142" s="2"/>
      <c r="F142" s="2"/>
      <c r="G142" s="2"/>
      <c r="H142" s="2"/>
      <c r="I142" s="2"/>
      <c r="J142" s="47"/>
      <c r="K142" s="47"/>
      <c r="L142" s="1"/>
      <c r="M142" s="1"/>
      <c r="N142" s="1"/>
      <c r="O142" s="1"/>
      <c r="P142" s="1"/>
      <c r="Q142" s="1"/>
      <c r="R142" s="1"/>
      <c r="S142" s="47"/>
      <c r="T142" s="47"/>
      <c r="U142" s="1"/>
      <c r="V142" s="47"/>
      <c r="W142" s="47"/>
      <c r="X142" s="1"/>
      <c r="Y142" s="1"/>
      <c r="Z142" s="1"/>
      <c r="AA142" s="1"/>
      <c r="AB142" s="1"/>
      <c r="AC142" s="1"/>
      <c r="AD142" s="1"/>
      <c r="AE142" s="144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52" ht="15.75">
      <c r="A143" s="1"/>
      <c r="B143" s="1"/>
      <c r="C143" s="2"/>
      <c r="D143" s="2"/>
      <c r="E143" s="2"/>
      <c r="F143" s="2"/>
      <c r="G143" s="2"/>
      <c r="H143" s="2"/>
      <c r="I143" s="2"/>
      <c r="J143" s="47"/>
      <c r="K143" s="47"/>
      <c r="L143" s="1"/>
      <c r="M143" s="1"/>
      <c r="N143" s="1"/>
      <c r="O143" s="1"/>
      <c r="P143" s="1"/>
      <c r="Q143" s="1"/>
      <c r="R143" s="1"/>
      <c r="S143" s="47"/>
      <c r="T143" s="47"/>
      <c r="U143" s="1"/>
      <c r="V143" s="47"/>
      <c r="W143" s="47"/>
      <c r="X143" s="1"/>
      <c r="Y143" s="1"/>
      <c r="Z143" s="1"/>
      <c r="AA143" s="1"/>
      <c r="AB143" s="1"/>
      <c r="AC143" s="1"/>
      <c r="AD143" s="1"/>
      <c r="AE143" s="144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52" ht="15.75">
      <c r="A144" s="1"/>
      <c r="B144" s="1"/>
      <c r="C144" s="2"/>
      <c r="D144" s="2"/>
      <c r="E144" s="2"/>
      <c r="F144" s="2"/>
      <c r="G144" s="2"/>
      <c r="H144" s="2"/>
      <c r="I144" s="2"/>
      <c r="J144" s="47"/>
      <c r="K144" s="47"/>
      <c r="L144" s="1"/>
      <c r="M144" s="1"/>
      <c r="N144" s="1"/>
      <c r="O144" s="1"/>
      <c r="P144" s="1"/>
      <c r="Q144" s="1"/>
      <c r="R144" s="1"/>
      <c r="S144" s="47"/>
      <c r="T144" s="47"/>
      <c r="U144" s="1"/>
      <c r="V144" s="47"/>
      <c r="W144" s="47"/>
      <c r="X144" s="1"/>
      <c r="Y144" s="1"/>
      <c r="Z144" s="1"/>
      <c r="AA144" s="1"/>
      <c r="AB144" s="1"/>
      <c r="AC144" s="1"/>
      <c r="AD144" s="1"/>
      <c r="AE144" s="144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45" ht="15.75">
      <c r="A145" s="1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1"/>
      <c r="N145" s="1"/>
      <c r="O145" s="1"/>
      <c r="P145" s="1"/>
      <c r="Q145" s="1"/>
      <c r="R145" s="1"/>
      <c r="S145" s="47"/>
      <c r="T145" s="47"/>
      <c r="U145" s="1"/>
      <c r="V145" s="47"/>
      <c r="W145" s="47"/>
      <c r="X145" s="1"/>
      <c r="Y145" s="1"/>
      <c r="Z145" s="1"/>
      <c r="AA145" s="1"/>
      <c r="AB145" s="1"/>
      <c r="AC145" s="1"/>
      <c r="AD145" s="1"/>
      <c r="AE145" s="144"/>
      <c r="AF145" s="47"/>
      <c r="AG145" s="1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</row>
    <row r="146" spans="1:45" ht="15.75">
      <c r="A146" s="1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1"/>
      <c r="N146" s="1"/>
      <c r="O146" s="1"/>
      <c r="P146" s="1"/>
      <c r="Q146" s="1"/>
      <c r="R146" s="1"/>
      <c r="S146" s="47"/>
      <c r="T146" s="47"/>
      <c r="U146" s="1"/>
      <c r="V146" s="47"/>
      <c r="W146" s="47"/>
      <c r="X146" s="1"/>
      <c r="Y146" s="1"/>
      <c r="Z146" s="1"/>
      <c r="AA146" s="1"/>
      <c r="AB146" s="1"/>
      <c r="AC146" s="1"/>
      <c r="AD146" s="1"/>
      <c r="AE146" s="144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45" ht="15.75">
      <c r="A147" s="1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1"/>
      <c r="N147" s="1"/>
      <c r="O147" s="1"/>
      <c r="P147" s="1"/>
      <c r="Q147" s="1"/>
      <c r="R147" s="1"/>
      <c r="S147" s="47"/>
      <c r="T147" s="47"/>
      <c r="U147" s="1"/>
      <c r="V147" s="47"/>
      <c r="W147" s="47"/>
      <c r="X147" s="1"/>
      <c r="Y147" s="1"/>
      <c r="Z147" s="1"/>
      <c r="AA147" s="1"/>
      <c r="AB147" s="1"/>
      <c r="AC147" s="1"/>
      <c r="AD147" s="1"/>
      <c r="AE147" s="144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45" ht="15.75">
      <c r="A148" s="1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1"/>
      <c r="N148" s="1"/>
      <c r="O148" s="1"/>
      <c r="P148" s="1"/>
      <c r="Q148" s="1"/>
      <c r="R148" s="1"/>
      <c r="S148" s="47"/>
      <c r="T148" s="47"/>
      <c r="U148" s="1"/>
      <c r="V148" s="47"/>
      <c r="W148" s="47"/>
      <c r="X148" s="1"/>
      <c r="Y148" s="1"/>
      <c r="Z148" s="1"/>
      <c r="AA148" s="1"/>
      <c r="AB148" s="1"/>
      <c r="AC148" s="1"/>
      <c r="AD148" s="1"/>
      <c r="AE148" s="144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45" ht="15.75">
      <c r="A149" s="1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1"/>
      <c r="AC149" s="1"/>
      <c r="AD149" s="1"/>
      <c r="AE149" s="144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45" ht="15.75">
      <c r="A150" s="1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1"/>
      <c r="AC150" s="1"/>
      <c r="AD150" s="1"/>
      <c r="AE150" s="144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45" ht="15.75">
      <c r="A151" s="1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1"/>
      <c r="AC151" s="1"/>
      <c r="AD151" s="1"/>
      <c r="AE151" s="144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45" ht="15.7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"/>
      <c r="AE152" s="144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45" ht="15.7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"/>
      <c r="AE153" s="144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45" ht="15.7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"/>
      <c r="AE154" s="144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45" ht="15.7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"/>
      <c r="AE155" s="144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45" ht="15.7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"/>
      <c r="AE156" s="144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45" ht="15.7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"/>
      <c r="AE157" s="144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45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26"/>
      <c r="AE158" s="144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45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26"/>
      <c r="AE159" s="144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45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26"/>
      <c r="AE160" s="144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26"/>
      <c r="AE161" s="144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26"/>
      <c r="AE162" s="144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26"/>
      <c r="AE163" s="144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26"/>
      <c r="AE164" s="144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26"/>
      <c r="AE165" s="144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26"/>
      <c r="AE166" s="144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26"/>
      <c r="AE167" s="144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26"/>
      <c r="AE168" s="144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26"/>
      <c r="AE169" s="144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26"/>
      <c r="AE170" s="144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26"/>
      <c r="AE171" s="144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26"/>
      <c r="AE172" s="144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26"/>
      <c r="AE173" s="144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26"/>
      <c r="AE174" s="144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26"/>
      <c r="AE175" s="144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26"/>
      <c r="AE176" s="144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26"/>
      <c r="AE177" s="144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26"/>
      <c r="AE178" s="144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26"/>
      <c r="AE179" s="144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26"/>
      <c r="AE180" s="144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26"/>
      <c r="AE181" s="144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26"/>
      <c r="AE182" s="144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26"/>
      <c r="AE183" s="144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26"/>
      <c r="AE184" s="144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26"/>
      <c r="AE185" s="144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26"/>
      <c r="AE186" s="144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26"/>
      <c r="AE187" s="144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26"/>
      <c r="AE188" s="144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26"/>
      <c r="AE189" s="144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26"/>
      <c r="AE190" s="144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26"/>
      <c r="AE191" s="144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26"/>
      <c r="AE192" s="144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26"/>
      <c r="AE193" s="144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26"/>
      <c r="AE194" s="144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26"/>
      <c r="AE195" s="144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26"/>
      <c r="AE196" s="144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26"/>
      <c r="AE197" s="144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26"/>
      <c r="AE198" s="144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26"/>
      <c r="AE199" s="144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26"/>
      <c r="AE200" s="144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26"/>
      <c r="AE201" s="144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26"/>
      <c r="AE202" s="144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26"/>
      <c r="AE203" s="144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26"/>
      <c r="AE204" s="144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26"/>
      <c r="AE205" s="144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26"/>
      <c r="AE206" s="144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26"/>
      <c r="AE207" s="144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26"/>
      <c r="AE208" s="144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26"/>
      <c r="AE209" s="144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26"/>
      <c r="AE210" s="144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26"/>
      <c r="AE211" s="144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26"/>
      <c r="AE212" s="144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26"/>
      <c r="AE213" s="144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26"/>
      <c r="AE214" s="144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26"/>
      <c r="AE215" s="144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26"/>
      <c r="AE216" s="144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26"/>
      <c r="AE217" s="144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26"/>
      <c r="AE218" s="144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26"/>
      <c r="AE219" s="144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26"/>
      <c r="AE220" s="144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26"/>
      <c r="AE221" s="144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26"/>
      <c r="AE222" s="144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26"/>
      <c r="AE223" s="144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26"/>
      <c r="AE224" s="144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26"/>
      <c r="AE225" s="144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26"/>
      <c r="AE226" s="144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26"/>
      <c r="AE227" s="144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26"/>
      <c r="AE228" s="144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26"/>
      <c r="AE229" s="144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26"/>
      <c r="AE230" s="144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26"/>
      <c r="AE231" s="144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26"/>
      <c r="AE232" s="144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26"/>
      <c r="AE233" s="144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26"/>
      <c r="AE234" s="144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26"/>
      <c r="AE235" s="144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26"/>
      <c r="AE236" s="144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26"/>
      <c r="AE237" s="144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26"/>
      <c r="AE238" s="144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26"/>
      <c r="AE239" s="144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26"/>
      <c r="AE240" s="144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26"/>
      <c r="AE241" s="144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26"/>
      <c r="AE242" s="144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26"/>
      <c r="AE243" s="144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26"/>
      <c r="AE244" s="144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26"/>
      <c r="AE245" s="144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26"/>
      <c r="AE246" s="144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26"/>
      <c r="AE247" s="144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26"/>
      <c r="AE248" s="144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26"/>
      <c r="AE249" s="144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26"/>
      <c r="AE250" s="144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26"/>
      <c r="AE251" s="144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26"/>
      <c r="AE252" s="144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26"/>
      <c r="AE253" s="144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26"/>
      <c r="AE254" s="144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26"/>
      <c r="AE255" s="144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26"/>
      <c r="AE256" s="144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26"/>
      <c r="AE257" s="144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26"/>
      <c r="AE258" s="144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26"/>
      <c r="AE259" s="144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26"/>
      <c r="AE260" s="144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26"/>
      <c r="AE261" s="144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26"/>
      <c r="AE262" s="144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26"/>
      <c r="AE263" s="144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26"/>
      <c r="AE264" s="144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26"/>
      <c r="AE265" s="144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26"/>
      <c r="AE266" s="144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26"/>
      <c r="AE267" s="144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26"/>
      <c r="AE268" s="144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26"/>
      <c r="AE269" s="144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26"/>
      <c r="AE270" s="144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26"/>
      <c r="AE271" s="144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26"/>
      <c r="AE272" s="144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26"/>
      <c r="AE273" s="144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26"/>
      <c r="AE274" s="144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26"/>
      <c r="AE275" s="144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26"/>
      <c r="AE276" s="144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26"/>
      <c r="AE277" s="144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26"/>
      <c r="AE278" s="144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26"/>
      <c r="AE279" s="144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26"/>
      <c r="AE280" s="144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26"/>
      <c r="AE281" s="144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26"/>
      <c r="AE282" s="144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26"/>
      <c r="AE283" s="144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26"/>
      <c r="AE284" s="144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26"/>
      <c r="AE285" s="144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26"/>
      <c r="AE286" s="144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26"/>
      <c r="AE287" s="144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26"/>
      <c r="AE288" s="144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26"/>
      <c r="AE289" s="144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26"/>
      <c r="AE290" s="144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26"/>
      <c r="AE291" s="144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26"/>
      <c r="AE292" s="144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26"/>
      <c r="AE293" s="144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26"/>
      <c r="AE294" s="144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26"/>
      <c r="AE295" s="144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26"/>
      <c r="AE296" s="144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26"/>
      <c r="AE297" s="144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26"/>
      <c r="AE298" s="144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26"/>
      <c r="AE299" s="144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26"/>
      <c r="AE300" s="144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26"/>
      <c r="AE301" s="144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26"/>
      <c r="AE302" s="144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26"/>
      <c r="AE303" s="144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26"/>
      <c r="AE304" s="144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26"/>
      <c r="AE305" s="144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26"/>
      <c r="AE306" s="144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26"/>
      <c r="AE307" s="144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26"/>
      <c r="AE308" s="144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26"/>
      <c r="AE309" s="144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26"/>
      <c r="AE310" s="144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26"/>
      <c r="AE311" s="144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26"/>
      <c r="AE312" s="144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26"/>
      <c r="AE313" s="144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26"/>
      <c r="AE314" s="144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26"/>
      <c r="AE315" s="144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26"/>
      <c r="AE316" s="144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26"/>
      <c r="AE317" s="144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26"/>
      <c r="AE318" s="144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26"/>
      <c r="AE319" s="144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26"/>
      <c r="AE320" s="144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26"/>
      <c r="AE321" s="144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26"/>
      <c r="AE322" s="144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26"/>
      <c r="AE323" s="144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26"/>
      <c r="AE324" s="144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26"/>
      <c r="AE325" s="144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26"/>
      <c r="AE326" s="144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26"/>
      <c r="AE327" s="144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26"/>
      <c r="AE328" s="144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26"/>
      <c r="AE329" s="144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26"/>
      <c r="AE330" s="144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26"/>
      <c r="AE331" s="144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26"/>
      <c r="AE332" s="144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26"/>
      <c r="AE333" s="144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26"/>
      <c r="AE334" s="144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26"/>
      <c r="AE335" s="144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26"/>
      <c r="AE336" s="144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26"/>
      <c r="AE337" s="144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26"/>
      <c r="AE338" s="144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26"/>
      <c r="AE339" s="144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26"/>
      <c r="AE340" s="144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26"/>
      <c r="AE341" s="144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26"/>
      <c r="AE342" s="144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26"/>
      <c r="AE343" s="144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26"/>
      <c r="AE344" s="144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26"/>
      <c r="AE345" s="144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26"/>
      <c r="AE346" s="144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26"/>
      <c r="AE347" s="144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26"/>
      <c r="AE348" s="144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26"/>
      <c r="AE349" s="144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26"/>
      <c r="AE350" s="144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26"/>
      <c r="AE351" s="144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26"/>
      <c r="AE352" s="144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26"/>
      <c r="AE353" s="144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26"/>
      <c r="AE354" s="144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26"/>
      <c r="AE355" s="144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26"/>
      <c r="AE356" s="144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26"/>
      <c r="AE357" s="144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26"/>
      <c r="AE358" s="144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26"/>
      <c r="AE359" s="144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26"/>
      <c r="AE360" s="144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26"/>
      <c r="AE361" s="144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26"/>
      <c r="AE362" s="144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26"/>
      <c r="AE363" s="144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26"/>
      <c r="AE364" s="144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26"/>
      <c r="AE365" s="144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26"/>
      <c r="AE366" s="144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26"/>
      <c r="AE367" s="144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26"/>
      <c r="AE368" s="144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26"/>
      <c r="AE369" s="144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26"/>
      <c r="AE370" s="144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26"/>
      <c r="AE371" s="144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26"/>
      <c r="AE372" s="144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26"/>
      <c r="AE373" s="144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26"/>
      <c r="AE374" s="144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26"/>
      <c r="AE375" s="144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26"/>
      <c r="AE376" s="144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26"/>
      <c r="AE377" s="144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26"/>
      <c r="AE378" s="144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26"/>
      <c r="AE379" s="144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26"/>
      <c r="AE380" s="144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26"/>
      <c r="AE381" s="144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26"/>
      <c r="AE382" s="144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26"/>
      <c r="AE383" s="144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26"/>
      <c r="AE384" s="144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26"/>
      <c r="AE385" s="144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26"/>
      <c r="AE386" s="144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26"/>
      <c r="AE387" s="144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26"/>
      <c r="AE388" s="144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26"/>
      <c r="AE389" s="144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26"/>
      <c r="AE390" s="144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26"/>
      <c r="AE391" s="144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26"/>
      <c r="AE392" s="144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26"/>
      <c r="AE393" s="144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26"/>
      <c r="AE394" s="144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26"/>
      <c r="AE395" s="144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26"/>
      <c r="AE396" s="144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26"/>
      <c r="AE397" s="144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26"/>
      <c r="AE398" s="144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26"/>
      <c r="AE399" s="144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26"/>
      <c r="AE400" s="144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26"/>
      <c r="AE401" s="144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26"/>
      <c r="AE402" s="144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26"/>
      <c r="AE403" s="144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26"/>
      <c r="AE404" s="144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26"/>
      <c r="AE405" s="144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26"/>
      <c r="AE406" s="144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26"/>
      <c r="AE407" s="144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26"/>
      <c r="AE408" s="144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26"/>
      <c r="AE409" s="144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26"/>
      <c r="AE410" s="144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26"/>
      <c r="AE411" s="144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26"/>
      <c r="AE412" s="144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26"/>
      <c r="AE413" s="144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26"/>
      <c r="AE414" s="144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26"/>
      <c r="AE415" s="144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26"/>
      <c r="AE416" s="144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26"/>
      <c r="AE417" s="144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26"/>
      <c r="AE418" s="144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26"/>
      <c r="AE419" s="144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26"/>
      <c r="AE420" s="144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26"/>
      <c r="AE421" s="144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26"/>
      <c r="AE422" s="144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26"/>
      <c r="AE423" s="144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26"/>
      <c r="AE424" s="144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26"/>
      <c r="AE425" s="144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26"/>
      <c r="AE426" s="144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26"/>
      <c r="AE427" s="144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26"/>
      <c r="AE428" s="144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26"/>
      <c r="AE429" s="144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26"/>
      <c r="AE430" s="144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26"/>
      <c r="AE431" s="144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26"/>
      <c r="AE432" s="144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26"/>
      <c r="AE433" s="144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26"/>
      <c r="AE434" s="144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26"/>
      <c r="AE435" s="144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26"/>
      <c r="AE436" s="144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26"/>
      <c r="AE437" s="144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26"/>
      <c r="AE438" s="144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26"/>
      <c r="AE439" s="144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26"/>
      <c r="AE440" s="144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26"/>
      <c r="AE441" s="144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26"/>
      <c r="AE442" s="144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26"/>
      <c r="AE443" s="144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26"/>
      <c r="AE444" s="144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26"/>
      <c r="AE445" s="144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26"/>
      <c r="AE446" s="144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26"/>
      <c r="AE447" s="144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26"/>
      <c r="AE448" s="144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26"/>
      <c r="AE449" s="144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26"/>
      <c r="AE450" s="144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26"/>
      <c r="AE451" s="144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26"/>
      <c r="AE452" s="144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26"/>
      <c r="AE453" s="144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26"/>
      <c r="AE454" s="144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26"/>
      <c r="AE455" s="144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26"/>
      <c r="AE456" s="144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26"/>
      <c r="AE457" s="144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26"/>
      <c r="AE458" s="144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26"/>
      <c r="AE459" s="144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26"/>
      <c r="AE460" s="144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26"/>
      <c r="AE461" s="144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26"/>
      <c r="AE462" s="144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26"/>
      <c r="AE463" s="144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26"/>
      <c r="AE464" s="144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26"/>
      <c r="AE465" s="144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26"/>
      <c r="AE466" s="144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26"/>
      <c r="AE467" s="144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26"/>
      <c r="AE468" s="144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26"/>
      <c r="AE469" s="144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26"/>
      <c r="AE470" s="144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26"/>
      <c r="AE471" s="144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26"/>
      <c r="AE472" s="144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26"/>
      <c r="AE473" s="144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26"/>
      <c r="AE474" s="144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26"/>
      <c r="AE475" s="144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26"/>
      <c r="AE476" s="144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26"/>
      <c r="AE477" s="144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26"/>
      <c r="AE478" s="144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26"/>
      <c r="AE479" s="144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26"/>
      <c r="AE480" s="144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26"/>
      <c r="AE481" s="144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26"/>
      <c r="AE482" s="144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26"/>
      <c r="AE483" s="144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26"/>
      <c r="AE484" s="144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26"/>
      <c r="AE485" s="144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26"/>
      <c r="AE486" s="144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26"/>
      <c r="AE487" s="144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26"/>
      <c r="AE488" s="144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26"/>
      <c r="AE489" s="144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26"/>
      <c r="AE490" s="144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26"/>
      <c r="AE491" s="144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26"/>
      <c r="AE492" s="144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26"/>
      <c r="AE493" s="144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26"/>
      <c r="AE494" s="144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26"/>
      <c r="AE495" s="144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26"/>
      <c r="AE496" s="144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26"/>
      <c r="AE497" s="144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26"/>
      <c r="AE498" s="144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26"/>
      <c r="AE499" s="144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26"/>
      <c r="AE500" s="144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26"/>
      <c r="AE501" s="144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26"/>
      <c r="AE502" s="144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26"/>
      <c r="AE503" s="144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26"/>
      <c r="AE504" s="144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26"/>
      <c r="AE505" s="144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26"/>
      <c r="AE506" s="144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26"/>
      <c r="AE507" s="144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26"/>
      <c r="AE508" s="144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26"/>
      <c r="AE509" s="144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26"/>
      <c r="AE510" s="144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26"/>
      <c r="AE511" s="144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26"/>
      <c r="AE512" s="144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2:45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26"/>
      <c r="AE513" s="144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2:45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26"/>
      <c r="AE514" s="144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2:45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26"/>
      <c r="AE515" s="144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2:45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26"/>
      <c r="AE516" s="144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2:45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26"/>
      <c r="AE517" s="144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2:45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26"/>
      <c r="AE518" s="144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2:45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26"/>
      <c r="AE519" s="144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2:45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26"/>
      <c r="AE520" s="144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2:45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26"/>
      <c r="AE521" s="144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2:45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26"/>
      <c r="AE522" s="144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2:45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26"/>
      <c r="AE523" s="144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2:45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26"/>
      <c r="AE524" s="144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2:45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26"/>
      <c r="AE525" s="144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2:45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26"/>
      <c r="AE526" s="144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2:45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26"/>
      <c r="AE527" s="144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2:45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26"/>
      <c r="AE528" s="144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2:45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26"/>
      <c r="AE529" s="144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2:45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26"/>
      <c r="AE530" s="144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2:45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26"/>
      <c r="AE531" s="144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2:45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26"/>
      <c r="AE532" s="144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2:45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26"/>
      <c r="AE533" s="144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2:45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26"/>
      <c r="AE534" s="144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2:45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26"/>
      <c r="AE535" s="144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2:45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26"/>
      <c r="AE536" s="144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2:45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26"/>
      <c r="AE537" s="144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2:45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26"/>
      <c r="AE538" s="144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2:45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26"/>
      <c r="AE539" s="144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2:45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26"/>
      <c r="AE540" s="144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2:45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26"/>
      <c r="AE541" s="144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2:45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26"/>
      <c r="AE542" s="144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2:45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26"/>
      <c r="AE543" s="144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2:45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26"/>
      <c r="AE544" s="144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2:45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26"/>
      <c r="AE545" s="144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2:45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26"/>
      <c r="AE546" s="144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2:45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26"/>
      <c r="AE547" s="144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2:45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26"/>
      <c r="AE548" s="144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2:45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26"/>
      <c r="AE549" s="144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2:45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26"/>
      <c r="AE550" s="144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2:45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26"/>
      <c r="AE551" s="144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2:45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26"/>
      <c r="AE552" s="144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2:45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26"/>
      <c r="AE553" s="144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2:45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26"/>
      <c r="AE554" s="144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2:45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26"/>
      <c r="AE555" s="144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2:45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26"/>
      <c r="AE556" s="144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2:45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26"/>
      <c r="AE557" s="144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2:45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26"/>
      <c r="AE558" s="144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2:45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26"/>
      <c r="AE559" s="144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2:45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26"/>
      <c r="AE560" s="144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2:45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26"/>
      <c r="AE561" s="144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2:45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26"/>
      <c r="AE562" s="144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2:45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26"/>
      <c r="AE563" s="144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2:45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26"/>
      <c r="AE564" s="144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2:45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26"/>
      <c r="AE565" s="144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2:45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26"/>
      <c r="AE566" s="144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2:45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26"/>
      <c r="AE567" s="144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2:45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26"/>
      <c r="AE568" s="144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2:45" ht="16.5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E569" s="144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2:45" ht="16.5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E570" s="144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2:45" ht="16.5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E571" s="144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2:45" ht="16.5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E572" s="144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2:45" ht="16.5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E573" s="144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2:45" ht="16.5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E574" s="144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2:45" ht="16.5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E575" s="144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2:45" ht="16.5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E576" s="144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2:45" ht="16.5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E577" s="144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2:45" ht="16.5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E578" s="144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2:45" ht="16.5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E579" s="144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2:45" ht="16.5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E580" s="144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2:45" ht="16.5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E581" s="144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2:45" ht="16.5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E582" s="144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2:45" ht="15" customHeight="1">
      <c r="L583" s="1"/>
      <c r="O583" s="1"/>
      <c r="R583" s="1"/>
      <c r="U583" s="1"/>
      <c r="X583" s="1"/>
      <c r="AA583" s="1"/>
      <c r="AB583" s="1"/>
      <c r="AG583" s="1"/>
    </row>
    <row r="584" spans="2:45" ht="15" customHeight="1">
      <c r="L584" s="1"/>
      <c r="O584" s="1"/>
      <c r="R584" s="1"/>
      <c r="U584" s="1"/>
      <c r="X584" s="1"/>
      <c r="AA584" s="1"/>
      <c r="AB584" s="1"/>
      <c r="AG584" s="1"/>
    </row>
    <row r="585" spans="2:45" ht="15" customHeight="1">
      <c r="L585" s="1"/>
      <c r="O585" s="1"/>
      <c r="R585" s="1"/>
      <c r="U585" s="1"/>
      <c r="X585" s="1"/>
      <c r="AA585" s="1"/>
      <c r="AB585" s="1"/>
      <c r="AG585" s="1"/>
    </row>
    <row r="586" spans="2:45" ht="15" customHeight="1">
      <c r="L586" s="1"/>
      <c r="O586" s="1"/>
      <c r="R586" s="1"/>
      <c r="U586" s="1"/>
      <c r="X586" s="1"/>
      <c r="AA586" s="1"/>
      <c r="AB586" s="1"/>
      <c r="AG586" s="1"/>
    </row>
    <row r="587" spans="2:45" ht="15" customHeight="1">
      <c r="L587" s="1"/>
      <c r="O587" s="1"/>
      <c r="R587" s="1"/>
      <c r="U587" s="1"/>
      <c r="X587" s="1"/>
      <c r="AA587" s="1"/>
      <c r="AB587" s="1"/>
      <c r="AG587" s="1"/>
    </row>
    <row r="588" spans="2:45" ht="15" customHeight="1">
      <c r="L588" s="1"/>
      <c r="O588" s="1"/>
      <c r="R588" s="1"/>
      <c r="U588" s="1"/>
      <c r="X588" s="1"/>
      <c r="AA588" s="1"/>
      <c r="AB588" s="1"/>
      <c r="AG588" s="1"/>
    </row>
    <row r="589" spans="2:45" ht="15" customHeight="1">
      <c r="L589" s="1"/>
      <c r="O589" s="1"/>
      <c r="R589" s="1"/>
      <c r="U589" s="1"/>
      <c r="X589" s="1"/>
      <c r="AA589" s="1"/>
      <c r="AB589" s="1"/>
      <c r="AG589" s="1"/>
    </row>
    <row r="590" spans="2:45" ht="15" customHeight="1">
      <c r="L590" s="1"/>
      <c r="O590" s="1"/>
      <c r="R590" s="1"/>
      <c r="U590" s="1"/>
      <c r="X590" s="1"/>
      <c r="AA590" s="1"/>
      <c r="AB590" s="1"/>
      <c r="AG590" s="1"/>
    </row>
    <row r="591" spans="2:45" ht="15" customHeight="1">
      <c r="L591" s="1"/>
      <c r="O591" s="1"/>
      <c r="R591" s="1"/>
      <c r="U591" s="1"/>
      <c r="X591" s="1"/>
      <c r="AA591" s="1"/>
      <c r="AB591" s="1"/>
      <c r="AG591" s="1"/>
    </row>
  </sheetData>
  <mergeCells count="111">
    <mergeCell ref="V131:W131"/>
    <mergeCell ref="V96:W96"/>
    <mergeCell ref="A1:I1"/>
    <mergeCell ref="J1:L1"/>
    <mergeCell ref="M1:O1"/>
    <mergeCell ref="P1:R1"/>
    <mergeCell ref="V1:X1"/>
    <mergeCell ref="Y1:AA1"/>
    <mergeCell ref="AB1:AC1"/>
    <mergeCell ref="P5:Q5"/>
    <mergeCell ref="V26:W26"/>
    <mergeCell ref="Y12:Z12"/>
    <mergeCell ref="Y19:Z19"/>
    <mergeCell ref="AC5:AD5"/>
    <mergeCell ref="P12:Q12"/>
    <mergeCell ref="V12:W12"/>
    <mergeCell ref="V19:W19"/>
    <mergeCell ref="S19:T19"/>
    <mergeCell ref="S26:T26"/>
    <mergeCell ref="V89:W89"/>
    <mergeCell ref="V103:W103"/>
    <mergeCell ref="V124:W124"/>
    <mergeCell ref="V82:W82"/>
    <mergeCell ref="V54:W54"/>
    <mergeCell ref="V68:W68"/>
    <mergeCell ref="BB19:BC19"/>
    <mergeCell ref="A2:AC2"/>
    <mergeCell ref="A3:AC3"/>
    <mergeCell ref="V5:W5"/>
    <mergeCell ref="Y5:Z5"/>
    <mergeCell ref="J5:K5"/>
    <mergeCell ref="J12:K12"/>
    <mergeCell ref="M12:N12"/>
    <mergeCell ref="M19:N19"/>
    <mergeCell ref="S5:T5"/>
    <mergeCell ref="S12:T12"/>
    <mergeCell ref="V47:W47"/>
    <mergeCell ref="M26:N26"/>
    <mergeCell ref="M33:N33"/>
    <mergeCell ref="V110:W110"/>
    <mergeCell ref="V117:W117"/>
    <mergeCell ref="J26:K26"/>
    <mergeCell ref="J33:K33"/>
    <mergeCell ref="J40:K40"/>
    <mergeCell ref="J54:K54"/>
    <mergeCell ref="J61:K61"/>
    <mergeCell ref="M5:N5"/>
    <mergeCell ref="Y75:Z75"/>
    <mergeCell ref="V33:W33"/>
    <mergeCell ref="V61:W61"/>
    <mergeCell ref="V40:W40"/>
    <mergeCell ref="V75:W75"/>
    <mergeCell ref="M40:N40"/>
    <mergeCell ref="M54:N54"/>
    <mergeCell ref="M61:N61"/>
    <mergeCell ref="J103:K103"/>
    <mergeCell ref="J110:K110"/>
    <mergeCell ref="J117:K117"/>
    <mergeCell ref="P26:Q26"/>
    <mergeCell ref="P33:Q33"/>
    <mergeCell ref="P40:Q40"/>
    <mergeCell ref="P54:Q54"/>
    <mergeCell ref="M117:N117"/>
    <mergeCell ref="J124:K124"/>
    <mergeCell ref="J131:K131"/>
    <mergeCell ref="J68:K68"/>
    <mergeCell ref="J75:K75"/>
    <mergeCell ref="J82:K82"/>
    <mergeCell ref="J89:K89"/>
    <mergeCell ref="J96:K96"/>
    <mergeCell ref="S61:T61"/>
    <mergeCell ref="S68:T68"/>
    <mergeCell ref="M124:N124"/>
    <mergeCell ref="M131:N131"/>
    <mergeCell ref="P61:Q61"/>
    <mergeCell ref="P68:Q68"/>
    <mergeCell ref="P82:Q82"/>
    <mergeCell ref="P89:Q89"/>
    <mergeCell ref="P96:Q96"/>
    <mergeCell ref="P103:Q103"/>
    <mergeCell ref="P117:Q117"/>
    <mergeCell ref="P124:Q124"/>
    <mergeCell ref="P131:Q131"/>
    <mergeCell ref="M75:N75"/>
    <mergeCell ref="M82:N82"/>
    <mergeCell ref="M96:N96"/>
    <mergeCell ref="M110:N110"/>
    <mergeCell ref="S110:T110"/>
    <mergeCell ref="S117:T117"/>
    <mergeCell ref="S124:T124"/>
    <mergeCell ref="S131:T131"/>
    <mergeCell ref="Y26:Z26"/>
    <mergeCell ref="Y33:Z33"/>
    <mergeCell ref="Y40:Z40"/>
    <mergeCell ref="Y54:Z54"/>
    <mergeCell ref="Y61:Z61"/>
    <mergeCell ref="Y68:Z68"/>
    <mergeCell ref="Y82:Z82"/>
    <mergeCell ref="Y89:Z89"/>
    <mergeCell ref="Y96:Z96"/>
    <mergeCell ref="Y103:Z103"/>
    <mergeCell ref="Y110:Z110"/>
    <mergeCell ref="Y131:Z131"/>
    <mergeCell ref="S75:T75"/>
    <mergeCell ref="S82:T82"/>
    <mergeCell ref="S89:T89"/>
    <mergeCell ref="S96:T96"/>
    <mergeCell ref="S103:T103"/>
    <mergeCell ref="S33:T33"/>
    <mergeCell ref="S40:T40"/>
    <mergeCell ref="S54:T54"/>
  </mergeCells>
  <phoneticPr fontId="22" type="noConversion"/>
  <printOptions horizontalCentered="1"/>
  <pageMargins left="0.25" right="0.25" top="0.75" bottom="0.75" header="0.3" footer="0.3"/>
  <pageSetup paperSize="9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2"/>
  <sheetViews>
    <sheetView tabSelected="1" zoomScale="70" zoomScaleNormal="70" workbookViewId="0">
      <pane ySplit="4" topLeftCell="A5" activePane="bottomLeft" state="frozen"/>
      <selection pane="bottomLeft" activeCell="A5" sqref="A5:A2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3" customFormat="1" ht="35.25" customHeight="1" thickBot="1">
      <c r="A1" s="353" t="s">
        <v>97</v>
      </c>
      <c r="B1" s="345"/>
      <c r="C1" s="345"/>
      <c r="D1" s="345"/>
      <c r="E1" s="354" t="s">
        <v>106</v>
      </c>
      <c r="F1" s="354"/>
      <c r="G1" s="354" t="s">
        <v>123</v>
      </c>
      <c r="H1" s="354"/>
      <c r="I1" s="345" t="s">
        <v>103</v>
      </c>
      <c r="J1" s="345"/>
      <c r="K1" s="345" t="s">
        <v>107</v>
      </c>
      <c r="L1" s="345"/>
      <c r="M1" s="345" t="s">
        <v>109</v>
      </c>
      <c r="N1" s="345"/>
      <c r="O1" s="345" t="s">
        <v>0</v>
      </c>
      <c r="P1" s="346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349" t="s">
        <v>99</v>
      </c>
      <c r="B3" s="399" t="s">
        <v>100</v>
      </c>
      <c r="C3" s="399" t="s">
        <v>69</v>
      </c>
      <c r="D3" s="404" t="s">
        <v>75</v>
      </c>
      <c r="E3" s="399" t="s">
        <v>70</v>
      </c>
      <c r="F3" s="402" t="s">
        <v>76</v>
      </c>
      <c r="G3" s="399" t="s">
        <v>71</v>
      </c>
      <c r="H3" s="402" t="s">
        <v>77</v>
      </c>
      <c r="I3" s="399" t="s">
        <v>72</v>
      </c>
      <c r="J3" s="402" t="s">
        <v>78</v>
      </c>
      <c r="K3" s="399" t="s">
        <v>73</v>
      </c>
      <c r="L3" s="402" t="s">
        <v>79</v>
      </c>
      <c r="M3" s="399" t="s">
        <v>74</v>
      </c>
      <c r="N3" s="402" t="s">
        <v>80</v>
      </c>
      <c r="O3" s="399" t="s">
        <v>101</v>
      </c>
      <c r="P3" s="399" t="s">
        <v>102</v>
      </c>
      <c r="Q3" s="399" t="s">
        <v>96</v>
      </c>
      <c r="R3" s="399"/>
      <c r="S3" s="399"/>
      <c r="T3" s="399"/>
      <c r="U3" s="399"/>
      <c r="V3" s="399"/>
      <c r="W3" s="401"/>
    </row>
    <row r="4" spans="1:23" ht="15.75" customHeight="1" thickBot="1">
      <c r="A4" s="350"/>
      <c r="B4" s="400"/>
      <c r="C4" s="400"/>
      <c r="D4" s="405"/>
      <c r="E4" s="400"/>
      <c r="F4" s="403"/>
      <c r="G4" s="400"/>
      <c r="H4" s="403"/>
      <c r="I4" s="400"/>
      <c r="J4" s="403"/>
      <c r="K4" s="400"/>
      <c r="L4" s="403"/>
      <c r="M4" s="400"/>
      <c r="N4" s="403"/>
      <c r="O4" s="400"/>
      <c r="P4" s="400"/>
      <c r="Q4" s="124" t="s">
        <v>81</v>
      </c>
      <c r="R4" s="124" t="s">
        <v>82</v>
      </c>
      <c r="S4" s="124" t="s">
        <v>83</v>
      </c>
      <c r="T4" s="124" t="s">
        <v>84</v>
      </c>
      <c r="U4" s="124" t="s">
        <v>85</v>
      </c>
      <c r="V4" s="124" t="s">
        <v>86</v>
      </c>
      <c r="W4" s="125" t="s">
        <v>87</v>
      </c>
    </row>
    <row r="5" spans="1:23" ht="18.75" customHeight="1">
      <c r="A5" s="179">
        <v>45446</v>
      </c>
      <c r="B5" s="52" t="str">
        <f>'非偏鄉國中(素)'!AE5</f>
        <v>Q1</v>
      </c>
      <c r="C5" s="52" t="str">
        <f>'非偏鄉國中(素)'!AF5</f>
        <v>白米飯</v>
      </c>
      <c r="D5" s="72" t="str">
        <f>'非偏鄉國中(素)'!AG5</f>
        <v xml:space="preserve">米     </v>
      </c>
      <c r="E5" s="52" t="str">
        <f>'非偏鄉國中(素)'!AH5</f>
        <v>甘藍若片</v>
      </c>
      <c r="F5" s="72" t="str">
        <f>'非偏鄉國中(素)'!AI5</f>
        <v xml:space="preserve">素肉 甘藍 薑   </v>
      </c>
      <c r="G5" s="52" t="str">
        <f>'非偏鄉國中(素)'!AJ5</f>
        <v>芹香干片</v>
      </c>
      <c r="H5" s="72" t="str">
        <f>'非偏鄉國中(素)'!AK5</f>
        <v xml:space="preserve">豆干 芹菜 胡蘿蔔 薑  </v>
      </c>
      <c r="I5" s="52" t="str">
        <f>'非偏鄉國中(素)'!AL5</f>
        <v>蔬香冬粉</v>
      </c>
      <c r="J5" s="72" t="str">
        <f>'非偏鄉國中(素)'!AM5</f>
        <v xml:space="preserve">雞蛋 冬粉 時蔬 乾木耳 薑 </v>
      </c>
      <c r="K5" s="52" t="str">
        <f>'非偏鄉國中(素)'!AN5</f>
        <v>時蔬</v>
      </c>
      <c r="L5" s="72" t="str">
        <f>'非偏鄉國中(素)'!AO5</f>
        <v xml:space="preserve">蔬菜 薑    </v>
      </c>
      <c r="M5" s="52" t="str">
        <f>'非偏鄉國中(素)'!AP5</f>
        <v>鮮菇紫菜湯</v>
      </c>
      <c r="N5" s="72" t="str">
        <f>'非偏鄉國中(素)'!AQ5</f>
        <v xml:space="preserve">紫菜 金針菇 薑   </v>
      </c>
      <c r="O5" s="52" t="str">
        <f>'非偏鄉國中(素)'!AR5</f>
        <v>點心</v>
      </c>
      <c r="P5" s="52">
        <f>'非偏鄉國中(素)'!AS5</f>
        <v>0</v>
      </c>
      <c r="Q5" s="52">
        <f>'非偏鄉國中(素)'!AT5</f>
        <v>5.7</v>
      </c>
      <c r="R5" s="52">
        <f>'非偏鄉國中(素)'!AU5</f>
        <v>2.2000000000000002</v>
      </c>
      <c r="S5" s="52">
        <f>'非偏鄉國中(素)'!AV5</f>
        <v>1.8</v>
      </c>
      <c r="T5" s="52">
        <f>'非偏鄉國中(素)'!AW5</f>
        <v>2</v>
      </c>
      <c r="U5" s="52">
        <f>'非偏鄉國中(素)'!AX5</f>
        <v>0</v>
      </c>
      <c r="V5" s="52">
        <f>'非偏鄉國中(素)'!AY5</f>
        <v>0</v>
      </c>
      <c r="W5" s="89">
        <f>'非偏鄉國中(素)'!AZ5</f>
        <v>697.6</v>
      </c>
    </row>
    <row r="6" spans="1:23" ht="18.75" customHeight="1">
      <c r="A6" s="180">
        <f t="shared" ref="A6:A9" si="0">A5+1</f>
        <v>45447</v>
      </c>
      <c r="B6" s="68" t="str">
        <f>'非偏鄉國中(素)'!AE12</f>
        <v>Q2</v>
      </c>
      <c r="C6" s="68" t="str">
        <f>'非偏鄉國中(素)'!AF12</f>
        <v>糙米飯</v>
      </c>
      <c r="D6" s="73" t="str">
        <f>'非偏鄉國中(素)'!AG12</f>
        <v xml:space="preserve">米 糙米    </v>
      </c>
      <c r="E6" s="68" t="str">
        <f>'非偏鄉國中(素)'!AH12</f>
        <v>紅燒素排</v>
      </c>
      <c r="F6" s="73" t="str">
        <f>'非偏鄉國中(素)'!AI12</f>
        <v xml:space="preserve">素排     </v>
      </c>
      <c r="G6" s="68" t="str">
        <f>'非偏鄉國中(素)'!AJ12</f>
        <v>白仁凍腐</v>
      </c>
      <c r="H6" s="73" t="str">
        <f>'非偏鄉國中(素)'!AK12</f>
        <v xml:space="preserve">凍豆腐 白蘿蔔 胡蘿蔔 薑  </v>
      </c>
      <c r="I6" s="68" t="str">
        <f>'非偏鄉國中(素)'!AL12</f>
        <v>素若時蔬</v>
      </c>
      <c r="J6" s="73" t="str">
        <f>'非偏鄉國中(素)'!AM12</f>
        <v xml:space="preserve">時蔬 素絞肉 胡蘿蔔 薑  </v>
      </c>
      <c r="K6" s="68" t="str">
        <f>'非偏鄉國中(素)'!AN12</f>
        <v>時蔬</v>
      </c>
      <c r="L6" s="73" t="str">
        <f>'非偏鄉國中(素)'!AO12</f>
        <v xml:space="preserve">蔬菜 薑    </v>
      </c>
      <c r="M6" s="68" t="str">
        <f>'非偏鄉國中(素)'!AP12</f>
        <v>野菜蛋花湯</v>
      </c>
      <c r="N6" s="73" t="str">
        <f>'非偏鄉國中(素)'!AQ12</f>
        <v xml:space="preserve">時蔬 雞蛋 薑   </v>
      </c>
      <c r="O6" s="68" t="str">
        <f>'非偏鄉國中(素)'!AR12</f>
        <v>點心</v>
      </c>
      <c r="P6" s="68">
        <f>'非偏鄉國中(素)'!AS12</f>
        <v>0</v>
      </c>
      <c r="Q6" s="68">
        <f>'非偏鄉國中(素)'!AT12</f>
        <v>5</v>
      </c>
      <c r="R6" s="68">
        <f>'非偏鄉國中(素)'!AU12</f>
        <v>3.1</v>
      </c>
      <c r="S6" s="68">
        <f>'非偏鄉國中(素)'!AV12</f>
        <v>1.6</v>
      </c>
      <c r="T6" s="68">
        <f>'非偏鄉國中(素)'!AW12</f>
        <v>2.4</v>
      </c>
      <c r="U6" s="68">
        <f>'非偏鄉國中(素)'!AX12</f>
        <v>0</v>
      </c>
      <c r="V6" s="68">
        <f>'非偏鄉國中(素)'!AY12</f>
        <v>0</v>
      </c>
      <c r="W6" s="90">
        <f>'非偏鄉國中(素)'!AZ12</f>
        <v>730.6</v>
      </c>
    </row>
    <row r="7" spans="1:23" ht="18.75" customHeight="1">
      <c r="A7" s="180">
        <f t="shared" si="0"/>
        <v>45448</v>
      </c>
      <c r="B7" s="68" t="str">
        <f>'非偏鄉國中(素)'!AE19</f>
        <v>Q3</v>
      </c>
      <c r="C7" s="68" t="str">
        <f>'非偏鄉國中(素)'!AF19</f>
        <v>西式特餐</v>
      </c>
      <c r="D7" s="73" t="str">
        <f>'非偏鄉國中(素)'!AG19</f>
        <v xml:space="preserve">麵條     </v>
      </c>
      <c r="E7" s="68" t="str">
        <f>'非偏鄉國中(素)'!AH19</f>
        <v>西西里若醬</v>
      </c>
      <c r="F7" s="73" t="str">
        <f>'非偏鄉國中(素)'!AI19</f>
        <v xml:space="preserve">素肉 大番茄 芹菜 蕃茄醬 義大利香料 </v>
      </c>
      <c r="G7" s="68" t="str">
        <f>'非偏鄉國中(素)'!AJ19</f>
        <v>啵啵玉米</v>
      </c>
      <c r="H7" s="73" t="str">
        <f>'非偏鄉國中(素)'!AK19</f>
        <v xml:space="preserve">冷凍玉米粒 冷凍毛豆仁 胡蘿蔔 豆干  </v>
      </c>
      <c r="I7" s="68" t="str">
        <f>'非偏鄉國中(素)'!AL19</f>
        <v>田園花椰</v>
      </c>
      <c r="J7" s="73" t="str">
        <f>'非偏鄉國中(素)'!AM19</f>
        <v xml:space="preserve">冷凍花椰菜 馬鈴薯 胡蘿蔔 豆包 薑 </v>
      </c>
      <c r="K7" s="68" t="str">
        <f>'非偏鄉國中(素)'!AN19</f>
        <v>時蔬</v>
      </c>
      <c r="L7" s="73" t="str">
        <f>'非偏鄉國中(素)'!AO19</f>
        <v xml:space="preserve">蔬菜 薑    </v>
      </c>
      <c r="M7" s="68" t="str">
        <f>'非偏鄉國中(素)'!AP19</f>
        <v>肉羹湯</v>
      </c>
      <c r="N7" s="73" t="str">
        <f>'非偏鄉國中(素)'!AQ19</f>
        <v xml:space="preserve">雞蛋 脆筍 時蔬 肉羹 乾木耳 </v>
      </c>
      <c r="O7" s="68" t="str">
        <f>'非偏鄉國中(素)'!AR19</f>
        <v>點心</v>
      </c>
      <c r="P7" s="68">
        <f>'非偏鄉國中(素)'!AS19</f>
        <v>0</v>
      </c>
      <c r="Q7" s="68">
        <f>'非偏鄉國中(素)'!AT19</f>
        <v>5.4</v>
      </c>
      <c r="R7" s="68">
        <f>'非偏鄉國中(素)'!AU19</f>
        <v>2.2000000000000002</v>
      </c>
      <c r="S7" s="68">
        <f>'非偏鄉國中(素)'!AV19</f>
        <v>2.4</v>
      </c>
      <c r="T7" s="68">
        <f>'非偏鄉國中(素)'!AW19</f>
        <v>2.2999999999999998</v>
      </c>
      <c r="U7" s="68">
        <f>'非偏鄉國中(素)'!AX19</f>
        <v>0</v>
      </c>
      <c r="V7" s="68">
        <f>'非偏鄉國中(素)'!AY19</f>
        <v>0</v>
      </c>
      <c r="W7" s="90">
        <f>'非偏鄉國中(素)'!AZ19</f>
        <v>706.5</v>
      </c>
    </row>
    <row r="8" spans="1:23" ht="18.75" customHeight="1">
      <c r="A8" s="180">
        <f t="shared" si="0"/>
        <v>45449</v>
      </c>
      <c r="B8" s="68" t="str">
        <f>'非偏鄉國中(素)'!AE26</f>
        <v>Q4</v>
      </c>
      <c r="C8" s="68" t="str">
        <f>'非偏鄉國中(素)'!AF26</f>
        <v>糙米飯</v>
      </c>
      <c r="D8" s="73" t="str">
        <f>'非偏鄉國中(素)'!AG26</f>
        <v xml:space="preserve">米 糙米    </v>
      </c>
      <c r="E8" s="68" t="str">
        <f>'非偏鄉國中(素)'!AH26</f>
        <v>筍干麵腸</v>
      </c>
      <c r="F8" s="73" t="str">
        <f>'非偏鄉國中(素)'!AI26</f>
        <v xml:space="preserve">麵腸 麻竹筍干 薑 胡蘿蔔  </v>
      </c>
      <c r="G8" s="68" t="str">
        <f>'非偏鄉國中(素)'!AJ26</f>
        <v>豆芽干丁</v>
      </c>
      <c r="H8" s="73" t="str">
        <f>'非偏鄉國中(素)'!AK26</f>
        <v xml:space="preserve">豆干丁 綠豆芽 乾木耳 薑  </v>
      </c>
      <c r="I8" s="68" t="str">
        <f>'非偏鄉國中(素)'!AL26</f>
        <v>枸杞甘藍</v>
      </c>
      <c r="J8" s="73" t="str">
        <f>'非偏鄉國中(素)'!AM26</f>
        <v xml:space="preserve">素肉 甘藍 胡蘿蔔 薑 枸杞 </v>
      </c>
      <c r="K8" s="68" t="str">
        <f>'非偏鄉國中(素)'!AN26</f>
        <v>時蔬</v>
      </c>
      <c r="L8" s="73" t="str">
        <f>'非偏鄉國中(素)'!AO26</f>
        <v xml:space="preserve">蔬菜 薑    </v>
      </c>
      <c r="M8" s="68" t="str">
        <f>'非偏鄉國中(素)'!AP26</f>
        <v>綠豆湯</v>
      </c>
      <c r="N8" s="73" t="str">
        <f>'非偏鄉國中(素)'!AQ26</f>
        <v xml:space="preserve">綠豆 二砂糖    </v>
      </c>
      <c r="O8" s="68" t="str">
        <f>'非偏鄉國中(素)'!AR26</f>
        <v>點心</v>
      </c>
      <c r="P8" s="68">
        <f>'非偏鄉國中(素)'!AS26</f>
        <v>0</v>
      </c>
      <c r="Q8" s="68">
        <f>'非偏鄉國中(素)'!AT26</f>
        <v>5</v>
      </c>
      <c r="R8" s="68">
        <f>'非偏鄉國中(素)'!AU26</f>
        <v>2.5</v>
      </c>
      <c r="S8" s="68">
        <f>'非偏鄉國中(素)'!AV26</f>
        <v>2.5</v>
      </c>
      <c r="T8" s="68">
        <f>'非偏鄉國中(素)'!AW26</f>
        <v>2.5</v>
      </c>
      <c r="U8" s="68">
        <f>'非偏鄉國中(素)'!AX26</f>
        <v>0</v>
      </c>
      <c r="V8" s="68">
        <f>'非偏鄉國中(素)'!AY26</f>
        <v>0</v>
      </c>
      <c r="W8" s="90">
        <f>'非偏鄉國中(素)'!AZ26</f>
        <v>715.8</v>
      </c>
    </row>
    <row r="9" spans="1:23" ht="18.75" customHeight="1" thickBot="1">
      <c r="A9" s="180">
        <f t="shared" si="0"/>
        <v>45450</v>
      </c>
      <c r="B9" s="69" t="str">
        <f>'非偏鄉國中(素)'!AE33</f>
        <v>Q5</v>
      </c>
      <c r="C9" s="69" t="str">
        <f>'非偏鄉國中(素)'!AF33</f>
        <v>小米飯</v>
      </c>
      <c r="D9" s="74" t="str">
        <f>'非偏鄉國中(素)'!AG33</f>
        <v xml:space="preserve">米 小米    </v>
      </c>
      <c r="E9" s="69" t="str">
        <f>'非偏鄉國中(素)'!AH33</f>
        <v>酥炸豆包</v>
      </c>
      <c r="F9" s="74" t="str">
        <f>'非偏鄉國中(素)'!AI33</f>
        <v xml:space="preserve">豆包     </v>
      </c>
      <c r="G9" s="69" t="str">
        <f>'非偏鄉國中(素)'!AJ33</f>
        <v>麻婆豆腐</v>
      </c>
      <c r="H9" s="74" t="str">
        <f>'非偏鄉國中(素)'!AK33</f>
        <v xml:space="preserve">豆腐 薑 豆瓣醬 胡蘿蔔 鴻喜菇 </v>
      </c>
      <c r="I9" s="69" t="str">
        <f>'非偏鄉國中(素)'!AL33</f>
        <v>蛋香季豆</v>
      </c>
      <c r="J9" s="74" t="str">
        <f>'非偏鄉國中(素)'!AM33</f>
        <v xml:space="preserve">雞蛋 冷凍菜豆(莢) 胡蘿蔔 薑  </v>
      </c>
      <c r="K9" s="69" t="str">
        <f>'非偏鄉國中(素)'!AN33</f>
        <v>時蔬</v>
      </c>
      <c r="L9" s="74" t="str">
        <f>'非偏鄉國中(素)'!AO33</f>
        <v xml:space="preserve">蔬菜 薑    </v>
      </c>
      <c r="M9" s="69" t="str">
        <f>'非偏鄉國中(素)'!AP33</f>
        <v>時瓜湯</v>
      </c>
      <c r="N9" s="74" t="str">
        <f>'非偏鄉國中(素)'!AQ33</f>
        <v xml:space="preserve">時瓜 胡蘿蔔 薑 素羊肉  </v>
      </c>
      <c r="O9" s="69" t="str">
        <f>'非偏鄉國中(素)'!AR33</f>
        <v>點心</v>
      </c>
      <c r="P9" s="69" t="str">
        <f>'非偏鄉國中(素)'!AS33</f>
        <v>有機豆奶</v>
      </c>
      <c r="Q9" s="69">
        <f>'非偏鄉國中(素)'!AT33</f>
        <v>5.2</v>
      </c>
      <c r="R9" s="69">
        <f>'非偏鄉國中(素)'!AU33</f>
        <v>3</v>
      </c>
      <c r="S9" s="69">
        <f>'非偏鄉國中(素)'!AV33</f>
        <v>2.1</v>
      </c>
      <c r="T9" s="69">
        <f>'非偏鄉國中(素)'!AW33</f>
        <v>2.5</v>
      </c>
      <c r="U9" s="69">
        <f>'非偏鄉國中(素)'!AX33</f>
        <v>0</v>
      </c>
      <c r="V9" s="69">
        <f>'非偏鄉國中(素)'!AY33</f>
        <v>0</v>
      </c>
      <c r="W9" s="91">
        <f>'非偏鄉國中(素)'!AZ33</f>
        <v>753.5</v>
      </c>
    </row>
    <row r="10" spans="1:23" ht="18.75" customHeight="1">
      <c r="A10" s="179">
        <f>A9+4</f>
        <v>45454</v>
      </c>
      <c r="B10" s="52" t="str">
        <f>'非偏鄉國中(素)'!AE40</f>
        <v>R2</v>
      </c>
      <c r="C10" s="52" t="str">
        <f>'非偏鄉國中(素)'!AF40</f>
        <v>糙米飯</v>
      </c>
      <c r="D10" s="72" t="str">
        <f>'非偏鄉國中(素)'!AG40</f>
        <v xml:space="preserve">米 糙米    </v>
      </c>
      <c r="E10" s="52" t="str">
        <f>'非偏鄉國中(素)'!AH40</f>
        <v>沙茶毛豆</v>
      </c>
      <c r="F10" s="72" t="str">
        <f>'非偏鄉國中(素)'!AI40</f>
        <v xml:space="preserve">毛豆仁 甘藍 胡蘿蔔 薑 素沙茶醬 </v>
      </c>
      <c r="G10" s="52" t="str">
        <f>'非偏鄉國中(素)'!AJ40</f>
        <v>蛋香紅仁</v>
      </c>
      <c r="H10" s="72" t="str">
        <f>'非偏鄉國中(素)'!AK40</f>
        <v xml:space="preserve">雞蛋 胡蘿蔔 薑   </v>
      </c>
      <c r="I10" s="52" t="str">
        <f>'非偏鄉國中(素)'!AL40</f>
        <v>白菜滷</v>
      </c>
      <c r="J10" s="72" t="str">
        <f>'非偏鄉國中(素)'!AM40</f>
        <v>麵筋 結球白菜 乾香菇 胡蘿蔔 金針菇 薑</v>
      </c>
      <c r="K10" s="52" t="str">
        <f>'非偏鄉國中(素)'!AN40</f>
        <v>時蔬</v>
      </c>
      <c r="L10" s="72" t="str">
        <f>'非偏鄉國中(素)'!AO40</f>
        <v xml:space="preserve">蔬菜 薑    </v>
      </c>
      <c r="M10" s="52" t="str">
        <f>'非偏鄉國中(素)'!AP40</f>
        <v>味噌湯</v>
      </c>
      <c r="N10" s="72" t="str">
        <f>'非偏鄉國中(素)'!AQ40</f>
        <v xml:space="preserve">時蔬 味噌 薑   </v>
      </c>
      <c r="O10" s="52" t="str">
        <f>'非偏鄉國中(素)'!AR40</f>
        <v>點心</v>
      </c>
      <c r="P10" s="52">
        <f>'非偏鄉國中(素)'!AS40</f>
        <v>0</v>
      </c>
      <c r="Q10" s="52">
        <f>'非偏鄉國中(素)'!AT40</f>
        <v>5</v>
      </c>
      <c r="R10" s="52">
        <f>'非偏鄉國中(素)'!AU40</f>
        <v>2.1</v>
      </c>
      <c r="S10" s="52">
        <f>'非偏鄉國中(素)'!AV40</f>
        <v>2.6</v>
      </c>
      <c r="T10" s="52">
        <f>'非偏鄉國中(素)'!AW40</f>
        <v>2.4</v>
      </c>
      <c r="U10" s="52">
        <f>'非偏鄉國中(素)'!AX40</f>
        <v>0</v>
      </c>
      <c r="V10" s="52">
        <f>'非偏鄉國中(素)'!AY40</f>
        <v>0</v>
      </c>
      <c r="W10" s="89">
        <f>'非偏鄉國中(素)'!AZ40</f>
        <v>683.7</v>
      </c>
    </row>
    <row r="11" spans="1:23" ht="18.75" customHeight="1">
      <c r="A11" s="180">
        <f t="shared" ref="A11:A13" si="1">A10+1</f>
        <v>45455</v>
      </c>
      <c r="B11" s="68" t="str">
        <f>'非偏鄉國中(素)'!AE47</f>
        <v>R3</v>
      </c>
      <c r="C11" s="68" t="str">
        <f>'非偏鄉國中(素)'!AF47</f>
        <v>刈包特餐</v>
      </c>
      <c r="D11" s="73" t="str">
        <f>'非偏鄉國中(素)'!AG47</f>
        <v xml:space="preserve">刈包     </v>
      </c>
      <c r="E11" s="68" t="str">
        <f>'非偏鄉國中(素)'!AH47</f>
        <v>香滷素排</v>
      </c>
      <c r="F11" s="73" t="str">
        <f>'非偏鄉國中(素)'!AI47</f>
        <v xml:space="preserve">素排 薑    </v>
      </c>
      <c r="G11" s="68" t="str">
        <f>'非偏鄉國中(素)'!AJ47</f>
        <v>刈包配料</v>
      </c>
      <c r="H11" s="73" t="str">
        <f>'非偏鄉國中(素)'!AK47</f>
        <v xml:space="preserve">麵腸 酸菜 胡蘿蔔   </v>
      </c>
      <c r="I11" s="68" t="str">
        <f>'非偏鄉國中(素)'!AL47</f>
        <v>塔香鮑菇</v>
      </c>
      <c r="J11" s="73" t="str">
        <f>'非偏鄉國中(素)'!AM47</f>
        <v xml:space="preserve">杏鮑菇 薑 九層塔   </v>
      </c>
      <c r="K11" s="68" t="str">
        <f>'非偏鄉國中(素)'!AN47</f>
        <v>時蔬</v>
      </c>
      <c r="L11" s="73" t="str">
        <f>'非偏鄉國中(素)'!AO47</f>
        <v xml:space="preserve">蔬菜 薑    </v>
      </c>
      <c r="M11" s="68" t="str">
        <f>'非偏鄉國中(素)'!AP47</f>
        <v>麵線糊</v>
      </c>
      <c r="N11" s="73" t="str">
        <f>'非偏鄉國中(素)'!AQ47</f>
        <v xml:space="preserve">麵線 素肉 脆筍 胡蘿蔔 乾木耳 </v>
      </c>
      <c r="O11" s="68" t="str">
        <f>'非偏鄉國中(素)'!AR47</f>
        <v>點心</v>
      </c>
      <c r="P11" s="68">
        <f>'非偏鄉國中(素)'!AS47</f>
        <v>0</v>
      </c>
      <c r="Q11" s="68">
        <f>'非偏鄉國中(素)'!AT47</f>
        <v>4.4000000000000004</v>
      </c>
      <c r="R11" s="68">
        <f>'非偏鄉國中(素)'!AU47</f>
        <v>3.5</v>
      </c>
      <c r="S11" s="68">
        <f>'非偏鄉國中(素)'!AV47</f>
        <v>2.1</v>
      </c>
      <c r="T11" s="68">
        <f>'非偏鄉國中(素)'!AW47</f>
        <v>2.8</v>
      </c>
      <c r="U11" s="68">
        <f>'非偏鄉國中(素)'!AX47</f>
        <v>0</v>
      </c>
      <c r="V11" s="68">
        <f>'非偏鄉國中(素)'!AY47</f>
        <v>0</v>
      </c>
      <c r="W11" s="90">
        <f>'非偏鄉國中(素)'!AZ47</f>
        <v>746</v>
      </c>
    </row>
    <row r="12" spans="1:23" ht="18.75" customHeight="1">
      <c r="A12" s="180">
        <f t="shared" si="1"/>
        <v>45456</v>
      </c>
      <c r="B12" s="68" t="str">
        <f>'非偏鄉國中(素)'!AE54</f>
        <v>R4</v>
      </c>
      <c r="C12" s="68" t="str">
        <f>'非偏鄉國中(素)'!AF54</f>
        <v>糙米飯</v>
      </c>
      <c r="D12" s="73" t="str">
        <f>'非偏鄉國中(素)'!AG54</f>
        <v xml:space="preserve">米 糙米    </v>
      </c>
      <c r="E12" s="68" t="str">
        <f>'非偏鄉國中(素)'!AH54</f>
        <v>泡菜若片</v>
      </c>
      <c r="F12" s="73" t="str">
        <f>'非偏鄉國中(素)'!AI54</f>
        <v xml:space="preserve">素肉 韓式泡菜 結球白菜 薑  </v>
      </c>
      <c r="G12" s="68" t="str">
        <f>'非偏鄉國中(素)'!AJ54</f>
        <v>時蔬蛋香</v>
      </c>
      <c r="H12" s="73" t="str">
        <f>'非偏鄉國中(素)'!AK54</f>
        <v xml:space="preserve">雞蛋 時蔬 薑   </v>
      </c>
      <c r="I12" s="68" t="str">
        <f>'非偏鄉國中(素)'!AL54</f>
        <v>蜜汁豆干</v>
      </c>
      <c r="J12" s="73" t="str">
        <f>'非偏鄉國中(素)'!AM54</f>
        <v xml:space="preserve">豆干 芝麻(熟)    </v>
      </c>
      <c r="K12" s="68" t="str">
        <f>'非偏鄉國中(素)'!AN54</f>
        <v>時蔬</v>
      </c>
      <c r="L12" s="73" t="str">
        <f>'非偏鄉國中(素)'!AO54</f>
        <v xml:space="preserve">蔬菜 薑    </v>
      </c>
      <c r="M12" s="68" t="str">
        <f>'非偏鄉國中(素)'!AP54</f>
        <v>地瓜圓甜湯</v>
      </c>
      <c r="N12" s="73" t="str">
        <f>'非偏鄉國中(素)'!AQ54</f>
        <v xml:space="preserve">地瓜圓 紅砂糖    </v>
      </c>
      <c r="O12" s="68" t="str">
        <f>'非偏鄉國中(素)'!AR54</f>
        <v>點心</v>
      </c>
      <c r="P12" s="68">
        <f>'非偏鄉國中(素)'!AS54</f>
        <v>0</v>
      </c>
      <c r="Q12" s="68">
        <f>'非偏鄉國中(素)'!AT54</f>
        <v>5.7</v>
      </c>
      <c r="R12" s="68">
        <f>'非偏鄉國中(素)'!AU54</f>
        <v>3.2</v>
      </c>
      <c r="S12" s="68">
        <f>'非偏鄉國中(素)'!AV54</f>
        <v>1.7</v>
      </c>
      <c r="T12" s="68">
        <f>'非偏鄉國中(素)'!AW54</f>
        <v>2.4</v>
      </c>
      <c r="U12" s="68">
        <f>'非偏鄉國中(素)'!AX54</f>
        <v>0</v>
      </c>
      <c r="V12" s="68">
        <f>'非偏鄉國中(素)'!AY54</f>
        <v>0</v>
      </c>
      <c r="W12" s="90">
        <f>'非偏鄉國中(素)'!AZ54</f>
        <v>786.4</v>
      </c>
    </row>
    <row r="13" spans="1:23" ht="18.75" customHeight="1" thickBot="1">
      <c r="A13" s="180">
        <f t="shared" si="1"/>
        <v>45457</v>
      </c>
      <c r="B13" s="69" t="str">
        <f>'非偏鄉國中(素)'!AE61</f>
        <v>R5</v>
      </c>
      <c r="C13" s="69" t="str">
        <f>'非偏鄉國中(素)'!AF61</f>
        <v>紫米飯</v>
      </c>
      <c r="D13" s="74" t="str">
        <f>'非偏鄉國中(素)'!AG61</f>
        <v xml:space="preserve">米 黑糯米    </v>
      </c>
      <c r="E13" s="69" t="str">
        <f>'非偏鄉國中(素)'!AH61</f>
        <v>炸素雞塊</v>
      </c>
      <c r="F13" s="74" t="str">
        <f>'非偏鄉國中(素)'!AI61</f>
        <v xml:space="preserve">素雞塊     </v>
      </c>
      <c r="G13" s="69" t="str">
        <f>'非偏鄉國中(素)'!AJ61</f>
        <v>火腿甘藍</v>
      </c>
      <c r="H13" s="74" t="str">
        <f>'非偏鄉國中(素)'!AK61</f>
        <v xml:space="preserve">甘藍 素火腿 薑   </v>
      </c>
      <c r="I13" s="69" t="str">
        <f>'非偏鄉國中(素)'!AL61</f>
        <v>照燒油腐</v>
      </c>
      <c r="J13" s="74" t="str">
        <f>'非偏鄉國中(素)'!AM61</f>
        <v xml:space="preserve">四角油豆腐 白蘿蔔 醬油 紅砂糖  </v>
      </c>
      <c r="K13" s="69" t="str">
        <f>'非偏鄉國中(素)'!AN61</f>
        <v>時蔬</v>
      </c>
      <c r="L13" s="74" t="str">
        <f>'非偏鄉國中(素)'!AO61</f>
        <v xml:space="preserve">蔬菜 薑    </v>
      </c>
      <c r="M13" s="69" t="str">
        <f>'非偏鄉國中(素)'!AP61</f>
        <v>鮮菇海芽湯</v>
      </c>
      <c r="N13" s="74" t="str">
        <f>'非偏鄉國中(素)'!AQ61</f>
        <v xml:space="preserve">乾裙帶菜 金針菇 薑   </v>
      </c>
      <c r="O13" s="69" t="str">
        <f>'非偏鄉國中(素)'!AR61</f>
        <v>點心</v>
      </c>
      <c r="P13" s="69" t="str">
        <f>'非偏鄉國中(素)'!AS61</f>
        <v>有機豆奶</v>
      </c>
      <c r="Q13" s="69">
        <f>'非偏鄉國中(素)'!AT61</f>
        <v>5.2</v>
      </c>
      <c r="R13" s="69">
        <f>'非偏鄉國中(素)'!AU61</f>
        <v>2.5</v>
      </c>
      <c r="S13" s="69">
        <f>'非偏鄉國中(素)'!AV61</f>
        <v>2</v>
      </c>
      <c r="T13" s="69">
        <f>'非偏鄉國中(素)'!AW61</f>
        <v>2.2000000000000002</v>
      </c>
      <c r="U13" s="69">
        <f>'非偏鄉國中(素)'!AX61</f>
        <v>0</v>
      </c>
      <c r="V13" s="69">
        <f>'非偏鄉國中(素)'!AY61</f>
        <v>0</v>
      </c>
      <c r="W13" s="91">
        <f>'非偏鄉國中(素)'!AZ61</f>
        <v>701.3</v>
      </c>
    </row>
    <row r="14" spans="1:23" ht="18.75" customHeight="1">
      <c r="A14" s="179">
        <f>A13+3</f>
        <v>45460</v>
      </c>
      <c r="B14" s="52" t="str">
        <f>'非偏鄉國中(素)'!AE68</f>
        <v>S1</v>
      </c>
      <c r="C14" s="52" t="str">
        <f>'非偏鄉國中(素)'!AF68</f>
        <v>白米飯</v>
      </c>
      <c r="D14" s="72" t="str">
        <f>'非偏鄉國中(素)'!AG68</f>
        <v xml:space="preserve">米     </v>
      </c>
      <c r="E14" s="52" t="str">
        <f>'非偏鄉國中(素)'!AH68</f>
        <v>三杯麵腸</v>
      </c>
      <c r="F14" s="72" t="str">
        <f>'非偏鄉國中(素)'!AI68</f>
        <v xml:space="preserve">麵腸 胡蘿蔔 九層塔 薑  </v>
      </c>
      <c r="G14" s="52" t="str">
        <f>'非偏鄉國中(素)'!AJ68</f>
        <v>堅果花椰</v>
      </c>
      <c r="H14" s="72" t="str">
        <f>'非偏鄉國中(素)'!AK68</f>
        <v xml:space="preserve">冷凍花椰菜 堅果 胡蘿蔔 薑  </v>
      </c>
      <c r="I14" s="52" t="str">
        <f>'非偏鄉國中(素)'!AL68</f>
        <v>日式黑輪</v>
      </c>
      <c r="J14" s="72" t="str">
        <f>'非偏鄉國中(素)'!AM68</f>
        <v xml:space="preserve">黑輪條 白蘿蔔 胡蘿蔔 薑  </v>
      </c>
      <c r="K14" s="52" t="str">
        <f>'非偏鄉國中(素)'!AN68</f>
        <v>時蔬</v>
      </c>
      <c r="L14" s="72" t="str">
        <f>'非偏鄉國中(素)'!AO68</f>
        <v xml:space="preserve">蔬菜 薑    </v>
      </c>
      <c r="M14" s="52" t="str">
        <f>'非偏鄉國中(素)'!AP68</f>
        <v>冬瓜湯</v>
      </c>
      <c r="N14" s="72" t="str">
        <f>'非偏鄉國中(素)'!AQ68</f>
        <v xml:space="preserve">冬瓜 薑 素羊肉   </v>
      </c>
      <c r="O14" s="52" t="str">
        <f>'非偏鄉國中(素)'!AR68</f>
        <v>點心</v>
      </c>
      <c r="P14" s="52">
        <f>'非偏鄉國中(素)'!AS68</f>
        <v>0</v>
      </c>
      <c r="Q14" s="52">
        <f>'非偏鄉國中(素)'!AT68</f>
        <v>5</v>
      </c>
      <c r="R14" s="52">
        <f>'非偏鄉國中(素)'!AU68</f>
        <v>2.7</v>
      </c>
      <c r="S14" s="52">
        <f>'非偏鄉國中(素)'!AV68</f>
        <v>2.5</v>
      </c>
      <c r="T14" s="52">
        <f>'非偏鄉國中(素)'!AW68</f>
        <v>2.6</v>
      </c>
      <c r="U14" s="52">
        <f>'非偏鄉國中(素)'!AX68</f>
        <v>0</v>
      </c>
      <c r="V14" s="52">
        <f>'非偏鄉國中(素)'!AY68</f>
        <v>0</v>
      </c>
      <c r="W14" s="89">
        <f>'非偏鄉國中(素)'!AZ68</f>
        <v>732.3</v>
      </c>
    </row>
    <row r="15" spans="1:23" ht="18.75" customHeight="1">
      <c r="A15" s="180">
        <f t="shared" ref="A15:A18" si="2">A14+1</f>
        <v>45461</v>
      </c>
      <c r="B15" s="68" t="str">
        <f>'非偏鄉國中(素)'!AE75</f>
        <v>S2</v>
      </c>
      <c r="C15" s="68" t="str">
        <f>'非偏鄉國中(素)'!AF75</f>
        <v>白米飯</v>
      </c>
      <c r="D15" s="73" t="str">
        <f>'非偏鄉國中(素)'!AG75</f>
        <v xml:space="preserve">米     </v>
      </c>
      <c r="E15" s="68" t="str">
        <f>'非偏鄉國中(素)'!AH75</f>
        <v>洋芋麵輪</v>
      </c>
      <c r="F15" s="73" t="str">
        <f>'非偏鄉國中(素)'!AI75</f>
        <v xml:space="preserve">麵輪 馬鈴薯 紅蘿蔔 薑  </v>
      </c>
      <c r="G15" s="68" t="str">
        <f>'非偏鄉國中(素)'!AJ75</f>
        <v>若絲豆芽</v>
      </c>
      <c r="H15" s="73" t="str">
        <f>'非偏鄉國中(素)'!AK75</f>
        <v xml:space="preserve">素肉絲 綠豆芽 芹菜 乾木耳 薑 </v>
      </c>
      <c r="I15" s="68" t="str">
        <f>'非偏鄉國中(素)'!AL75</f>
        <v>蔬香冬粉</v>
      </c>
      <c r="J15" s="73" t="str">
        <f>'非偏鄉國中(素)'!AM75</f>
        <v xml:space="preserve">素肉 冬粉 時蔬 乾木耳 薑 </v>
      </c>
      <c r="K15" s="68" t="str">
        <f>'非偏鄉國中(素)'!AN75</f>
        <v>時蔬</v>
      </c>
      <c r="L15" s="73" t="str">
        <f>'非偏鄉國中(素)'!AO75</f>
        <v xml:space="preserve">蔬菜 薑    </v>
      </c>
      <c r="M15" s="68" t="str">
        <f>'非偏鄉國中(素)'!AP75</f>
        <v>蕃茄豆腐湯</v>
      </c>
      <c r="N15" s="73" t="str">
        <f>'非偏鄉國中(素)'!AQ75</f>
        <v xml:space="preserve">大番茄 凍豆腐 薑   </v>
      </c>
      <c r="O15" s="68" t="str">
        <f>'非偏鄉國中(素)'!AR75</f>
        <v>點心</v>
      </c>
      <c r="P15" s="68">
        <f>'非偏鄉國中(素)'!AS75</f>
        <v>0</v>
      </c>
      <c r="Q15" s="68">
        <f>'非偏鄉國中(素)'!AT75</f>
        <v>4</v>
      </c>
      <c r="R15" s="68">
        <f>'非偏鄉國中(素)'!AU75</f>
        <v>3</v>
      </c>
      <c r="S15" s="68">
        <f>'非偏鄉國中(素)'!AV75</f>
        <v>2</v>
      </c>
      <c r="T15" s="68">
        <f>'非偏鄉國中(素)'!AW75</f>
        <v>2.5</v>
      </c>
      <c r="U15" s="68">
        <f>'非偏鄉國中(素)'!AX75</f>
        <v>0</v>
      </c>
      <c r="V15" s="68">
        <f>'非偏鄉國中(素)'!AY75</f>
        <v>0</v>
      </c>
      <c r="W15" s="90">
        <f>'非偏鄉國中(素)'!AZ75</f>
        <v>666.4</v>
      </c>
    </row>
    <row r="16" spans="1:23" ht="18.75" customHeight="1">
      <c r="A16" s="180">
        <f t="shared" si="2"/>
        <v>45462</v>
      </c>
      <c r="B16" s="68" t="str">
        <f>'非偏鄉國中(素)'!AE82</f>
        <v>S3</v>
      </c>
      <c r="C16" s="68" t="str">
        <f>'非偏鄉國中(素)'!AF82</f>
        <v>油飯特餐</v>
      </c>
      <c r="D16" s="73" t="str">
        <f>'非偏鄉國中(素)'!AG82</f>
        <v xml:space="preserve">米 糯米    </v>
      </c>
      <c r="E16" s="68" t="str">
        <f>'非偏鄉國中(素)'!AH82</f>
        <v>紅燒豆包</v>
      </c>
      <c r="F16" s="73" t="str">
        <f>'非偏鄉國中(素)'!AI82</f>
        <v xml:space="preserve">豆包 滷包    </v>
      </c>
      <c r="G16" s="68" t="str">
        <f>'非偏鄉國中(素)'!AJ82</f>
        <v>油飯拌料</v>
      </c>
      <c r="H16" s="73" t="str">
        <f>'非偏鄉國中(素)'!AK82</f>
        <v xml:space="preserve">豆干丁 脆筍 乾香菇 薑  </v>
      </c>
      <c r="I16" s="68" t="str">
        <f>'非偏鄉國中(素)'!AL82</f>
        <v>乾煸季豆</v>
      </c>
      <c r="J16" s="73" t="str">
        <f>'非偏鄉國中(素)'!AM82</f>
        <v xml:space="preserve">冷凍季豆 素肉 胡蘿蔔 薑  </v>
      </c>
      <c r="K16" s="68" t="str">
        <f>'非偏鄉國中(素)'!AN82</f>
        <v>時蔬</v>
      </c>
      <c r="L16" s="73" t="str">
        <f>'非偏鄉國中(素)'!AO82</f>
        <v xml:space="preserve">蔬菜 薑    </v>
      </c>
      <c r="M16" s="68" t="str">
        <f>'非偏鄉國中(素)'!AP82</f>
        <v>素羹湯</v>
      </c>
      <c r="N16" s="73" t="str">
        <f>'非偏鄉國中(素)'!AQ82</f>
        <v xml:space="preserve">雞蛋 乾木耳 時蔬 素肉羹  </v>
      </c>
      <c r="O16" s="68" t="str">
        <f>'非偏鄉國中(素)'!AR82</f>
        <v>點心</v>
      </c>
      <c r="P16" s="68">
        <f>'非偏鄉國中(素)'!AS82</f>
        <v>0</v>
      </c>
      <c r="Q16" s="68">
        <f>'非偏鄉國中(素)'!AT82</f>
        <v>5.5</v>
      </c>
      <c r="R16" s="68">
        <f>'非偏鄉國中(素)'!AU82</f>
        <v>3.4</v>
      </c>
      <c r="S16" s="68">
        <f>'非偏鄉國中(素)'!AV82</f>
        <v>1.8</v>
      </c>
      <c r="T16" s="68">
        <f>'非偏鄉國中(素)'!AW82</f>
        <v>2.6</v>
      </c>
      <c r="U16" s="68">
        <f>'非偏鄉國中(素)'!AX82</f>
        <v>0</v>
      </c>
      <c r="V16" s="68">
        <f>'非偏鄉國中(素)'!AY82</f>
        <v>0</v>
      </c>
      <c r="W16" s="90">
        <f>'非偏鄉國中(素)'!AZ82</f>
        <v>804.5</v>
      </c>
    </row>
    <row r="17" spans="1:23" ht="18.75" customHeight="1">
      <c r="A17" s="180">
        <f t="shared" si="2"/>
        <v>45463</v>
      </c>
      <c r="B17" s="68" t="str">
        <f>'非偏鄉國中(素)'!AE89</f>
        <v>S4</v>
      </c>
      <c r="C17" s="68" t="str">
        <f>'非偏鄉國中(素)'!AF89</f>
        <v>糙米飯</v>
      </c>
      <c r="D17" s="73" t="str">
        <f>'非偏鄉國中(素)'!AG89</f>
        <v xml:space="preserve">米 糙米    </v>
      </c>
      <c r="E17" s="68" t="str">
        <f>'非偏鄉國中(素)'!AH89</f>
        <v>素棒腿</v>
      </c>
      <c r="F17" s="73" t="str">
        <f>'非偏鄉國中(素)'!AI89</f>
        <v xml:space="preserve">素棒腿     </v>
      </c>
      <c r="G17" s="68" t="str">
        <f>'非偏鄉國中(素)'!AJ89</f>
        <v>奶香雙菇</v>
      </c>
      <c r="H17" s="73" t="str">
        <f>'非偏鄉國中(素)'!AK89</f>
        <v xml:space="preserve">秀珍菇 鴻喜菇 西洋芹 素肉絲 奶油(固態) </v>
      </c>
      <c r="I17" s="68" t="str">
        <f>'非偏鄉國中(素)'!AL89</f>
        <v>關東煮</v>
      </c>
      <c r="J17" s="73" t="str">
        <f>'非偏鄉國中(素)'!AM89</f>
        <v xml:space="preserve">油豆腐 白蘿蔔 玉米 胡蘿蔔  </v>
      </c>
      <c r="K17" s="68" t="str">
        <f>'非偏鄉國中(素)'!AN89</f>
        <v>時蔬</v>
      </c>
      <c r="L17" s="73" t="str">
        <f>'非偏鄉國中(素)'!AO89</f>
        <v xml:space="preserve">蔬菜 薑    </v>
      </c>
      <c r="M17" s="68" t="str">
        <f>'非偏鄉國中(素)'!AP89</f>
        <v>仙草甜湯</v>
      </c>
      <c r="N17" s="73" t="str">
        <f>'非偏鄉國中(素)'!AQ89</f>
        <v xml:space="preserve">仙草凍 紅砂糖    </v>
      </c>
      <c r="O17" s="68" t="str">
        <f>'非偏鄉國中(素)'!AR89</f>
        <v>點心</v>
      </c>
      <c r="P17" s="68">
        <f>'非偏鄉國中(素)'!AS89</f>
        <v>0</v>
      </c>
      <c r="Q17" s="68">
        <f>'非偏鄉國中(素)'!AT89</f>
        <v>5.2</v>
      </c>
      <c r="R17" s="68">
        <f>'非偏鄉國中(素)'!AU89</f>
        <v>2.1</v>
      </c>
      <c r="S17" s="68">
        <f>'非偏鄉國中(素)'!AV89</f>
        <v>1.9</v>
      </c>
      <c r="T17" s="68">
        <f>'非偏鄉國中(素)'!AW89</f>
        <v>2</v>
      </c>
      <c r="U17" s="68">
        <f>'非偏鄉國中(素)'!AX89</f>
        <v>0</v>
      </c>
      <c r="V17" s="68">
        <f>'非偏鄉國中(素)'!AY89</f>
        <v>0</v>
      </c>
      <c r="W17" s="90">
        <f>'非偏鄉國中(素)'!AZ89</f>
        <v>661.4</v>
      </c>
    </row>
    <row r="18" spans="1:23" ht="18.75" customHeight="1" thickBot="1">
      <c r="A18" s="180">
        <f t="shared" si="2"/>
        <v>45464</v>
      </c>
      <c r="B18" s="69" t="str">
        <f>'非偏鄉國中(素)'!AE96</f>
        <v>S5</v>
      </c>
      <c r="C18" s="69" t="str">
        <f>'非偏鄉國中(素)'!AF96</f>
        <v>燕麥飯</v>
      </c>
      <c r="D18" s="74" t="str">
        <f>'非偏鄉國中(素)'!AG96</f>
        <v xml:space="preserve">米 燕麥    </v>
      </c>
      <c r="E18" s="69" t="str">
        <f>'非偏鄉國中(素)'!AH96</f>
        <v>芹香素排</v>
      </c>
      <c r="F18" s="74" t="str">
        <f>'非偏鄉國中(素)'!AI96</f>
        <v xml:space="preserve">素排 芹菜 胡蘿蔔 薑  </v>
      </c>
      <c r="G18" s="69" t="str">
        <f>'非偏鄉國中(素)'!AJ96</f>
        <v>蛋香白菜</v>
      </c>
      <c r="H18" s="74" t="str">
        <f>'非偏鄉國中(素)'!AK96</f>
        <v xml:space="preserve">雞蛋 結球白菜 胡蘿蔔 薑 素火腿 </v>
      </c>
      <c r="I18" s="69" t="str">
        <f>'非偏鄉國中(素)'!AL96</f>
        <v>香炸薯條</v>
      </c>
      <c r="J18" s="74" t="str">
        <f>'非偏鄉國中(素)'!AM96</f>
        <v xml:space="preserve">馬鈴薯條     </v>
      </c>
      <c r="K18" s="69" t="str">
        <f>'非偏鄉國中(素)'!AN96</f>
        <v>時蔬</v>
      </c>
      <c r="L18" s="74" t="str">
        <f>'非偏鄉國中(素)'!AO96</f>
        <v xml:space="preserve">蔬菜 薑    </v>
      </c>
      <c r="M18" s="69" t="str">
        <f>'非偏鄉國中(素)'!AP96</f>
        <v>金針鮮菇湯</v>
      </c>
      <c r="N18" s="74" t="str">
        <f>'非偏鄉國中(素)'!AQ96</f>
        <v xml:space="preserve">金針菜乾 鮮菇 薑   </v>
      </c>
      <c r="O18" s="69" t="str">
        <f>'非偏鄉國中(素)'!AR96</f>
        <v>點心</v>
      </c>
      <c r="P18" s="69" t="str">
        <f>'非偏鄉國中(素)'!AS96</f>
        <v>有機豆奶</v>
      </c>
      <c r="Q18" s="69">
        <f>'非偏鄉國中(素)'!AT96</f>
        <v>5.9</v>
      </c>
      <c r="R18" s="69">
        <f>'非偏鄉國中(素)'!AU96</f>
        <v>2</v>
      </c>
      <c r="S18" s="69">
        <f>'非偏鄉國中(素)'!AV96</f>
        <v>2.7</v>
      </c>
      <c r="T18" s="69">
        <f>'非偏鄉國中(素)'!AW96</f>
        <v>2.2999999999999998</v>
      </c>
      <c r="U18" s="69">
        <f>'非偏鄉國中(素)'!AX96</f>
        <v>0</v>
      </c>
      <c r="V18" s="69">
        <f>'非偏鄉國中(素)'!AY96</f>
        <v>0</v>
      </c>
      <c r="W18" s="91">
        <f>'非偏鄉國中(素)'!AZ96</f>
        <v>728.1</v>
      </c>
    </row>
    <row r="19" spans="1:23" ht="18.75" customHeight="1">
      <c r="A19" s="179">
        <f>A18+3</f>
        <v>45467</v>
      </c>
      <c r="B19" s="52" t="str">
        <f>'非偏鄉國中(素)'!AE103</f>
        <v>T1</v>
      </c>
      <c r="C19" s="52" t="str">
        <f>'非偏鄉國中(素)'!AF103</f>
        <v>白米飯</v>
      </c>
      <c r="D19" s="72" t="str">
        <f>'非偏鄉國中(素)'!AG103</f>
        <v xml:space="preserve">米     </v>
      </c>
      <c r="E19" s="52" t="str">
        <f>'非偏鄉國中(素)'!AH103</f>
        <v>南瓜干丁</v>
      </c>
      <c r="F19" s="72" t="str">
        <f>'非偏鄉國中(素)'!AI103</f>
        <v xml:space="preserve">豆干丁 南瓜 紅蘿蔔 薑  </v>
      </c>
      <c r="G19" s="52" t="str">
        <f>'非偏鄉國中(素)'!AJ103</f>
        <v>麵筋甘藍</v>
      </c>
      <c r="H19" s="72" t="str">
        <f>'非偏鄉國中(素)'!AK103</f>
        <v xml:space="preserve">麵筋 薑 甘藍 胡蘿蔔  </v>
      </c>
      <c r="I19" s="52" t="str">
        <f>'非偏鄉國中(素)'!AL103</f>
        <v>紅仁炒蛋</v>
      </c>
      <c r="J19" s="72" t="str">
        <f>'非偏鄉國中(素)'!AM103</f>
        <v xml:space="preserve">雞蛋 紅蘿蔔 薑   </v>
      </c>
      <c r="K19" s="52" t="str">
        <f>'非偏鄉國中(素)'!AN103</f>
        <v>時蔬</v>
      </c>
      <c r="L19" s="72" t="str">
        <f>'非偏鄉國中(素)'!AO103</f>
        <v xml:space="preserve">蔬菜 薑    </v>
      </c>
      <c r="M19" s="52" t="str">
        <f>'非偏鄉國中(素)'!AP103</f>
        <v>時瓜湯</v>
      </c>
      <c r="N19" s="72" t="str">
        <f>'非偏鄉國中(素)'!AQ103</f>
        <v xml:space="preserve">時瓜 胡蘿蔔 薑 素羊肉  </v>
      </c>
      <c r="O19" s="52" t="str">
        <f>'非偏鄉國中(素)'!AR103</f>
        <v>點心</v>
      </c>
      <c r="P19" s="52">
        <f>'非偏鄉國中(素)'!AS103</f>
        <v>0</v>
      </c>
      <c r="Q19" s="52">
        <f>'非偏鄉國中(素)'!AT103</f>
        <v>5.2</v>
      </c>
      <c r="R19" s="52">
        <f>'非偏鄉國中(素)'!AU103</f>
        <v>2.5</v>
      </c>
      <c r="S19" s="52">
        <f>'非偏鄉國中(素)'!AV103</f>
        <v>2.5</v>
      </c>
      <c r="T19" s="52">
        <f>'非偏鄉國中(素)'!AW103</f>
        <v>2.5</v>
      </c>
      <c r="U19" s="52">
        <f>'非偏鄉國中(素)'!AX103</f>
        <v>0</v>
      </c>
      <c r="V19" s="52">
        <f>'非偏鄉國中(素)'!AY103</f>
        <v>0</v>
      </c>
      <c r="W19" s="89">
        <f>'非偏鄉國中(素)'!AZ103</f>
        <v>730.5</v>
      </c>
    </row>
    <row r="20" spans="1:23" ht="18.75" customHeight="1">
      <c r="A20" s="180">
        <f t="shared" ref="A20:A23" si="3">A19+1</f>
        <v>45468</v>
      </c>
      <c r="B20" s="68" t="str">
        <f>'非偏鄉國中(素)'!AE110</f>
        <v>T2</v>
      </c>
      <c r="C20" s="68" t="str">
        <f>'非偏鄉國中(素)'!AF110</f>
        <v>糙米飯</v>
      </c>
      <c r="D20" s="73" t="str">
        <f>'非偏鄉國中(素)'!AG110</f>
        <v xml:space="preserve">米 糙米    </v>
      </c>
      <c r="E20" s="68" t="str">
        <f>'非偏鄉國中(素)'!AH110</f>
        <v>沙茶若片</v>
      </c>
      <c r="F20" s="73" t="str">
        <f>'非偏鄉國中(素)'!AI110</f>
        <v xml:space="preserve">素若 油菜 素沙茶醬 胡蘿蔔 薑 </v>
      </c>
      <c r="G20" s="68" t="str">
        <f>'非偏鄉國中(素)'!AJ110</f>
        <v>玉米時蔬</v>
      </c>
      <c r="H20" s="73" t="str">
        <f>'非偏鄉國中(素)'!AK110</f>
        <v xml:space="preserve">冷凍玉米粒 時蔬 乾香菇 胡蘿蔔  </v>
      </c>
      <c r="I20" s="68" t="str">
        <f>'非偏鄉國中(素)'!AL110</f>
        <v>香滷海結</v>
      </c>
      <c r="J20" s="73" t="str">
        <f>'非偏鄉國中(素)'!AM110</f>
        <v xml:space="preserve">海帶結 芝麻(白)    </v>
      </c>
      <c r="K20" s="68" t="str">
        <f>'非偏鄉國中(素)'!AN110</f>
        <v>時蔬</v>
      </c>
      <c r="L20" s="73" t="str">
        <f>'非偏鄉國中(素)'!AO110</f>
        <v xml:space="preserve">蔬菜 薑    </v>
      </c>
      <c r="M20" s="68" t="str">
        <f>'非偏鄉國中(素)'!AP110</f>
        <v>時蔬湯</v>
      </c>
      <c r="N20" s="73" t="str">
        <f>'非偏鄉國中(素)'!AQ110</f>
        <v xml:space="preserve">時蔬 胡蘿蔔 薑 素羊肉  </v>
      </c>
      <c r="O20" s="68" t="str">
        <f>'非偏鄉國中(素)'!AR110</f>
        <v>點心</v>
      </c>
      <c r="P20" s="68">
        <f>'非偏鄉國中(素)'!AS110</f>
        <v>0</v>
      </c>
      <c r="Q20" s="68">
        <f>'非偏鄉國中(素)'!AT110</f>
        <v>5.0999999999999996</v>
      </c>
      <c r="R20" s="68">
        <f>'非偏鄉國中(素)'!AU110</f>
        <v>1.5</v>
      </c>
      <c r="S20" s="68">
        <f>'非偏鄉國中(素)'!AV110</f>
        <v>2.8</v>
      </c>
      <c r="T20" s="68">
        <f>'非偏鄉國中(素)'!AW110</f>
        <v>2.2000000000000002</v>
      </c>
      <c r="U20" s="68">
        <f>'非偏鄉國中(素)'!AX110</f>
        <v>0</v>
      </c>
      <c r="V20" s="68">
        <f>'非偏鄉國中(素)'!AY110</f>
        <v>0</v>
      </c>
      <c r="W20" s="90">
        <f>'非偏鄉國中(素)'!AZ110</f>
        <v>638.4</v>
      </c>
    </row>
    <row r="21" spans="1:23" ht="18.75" customHeight="1">
      <c r="A21" s="180">
        <f t="shared" si="3"/>
        <v>45469</v>
      </c>
      <c r="B21" s="68" t="str">
        <f>'非偏鄉國中(素)'!AE117</f>
        <v>T3</v>
      </c>
      <c r="C21" s="68" t="str">
        <f>'非偏鄉國中(素)'!AF117</f>
        <v>拌麵特餐</v>
      </c>
      <c r="D21" s="73" t="str">
        <f>'非偏鄉國中(素)'!AG117</f>
        <v xml:space="preserve">麵條     </v>
      </c>
      <c r="E21" s="68" t="str">
        <f>'非偏鄉國中(素)'!AH117</f>
        <v>冬瓜絞若</v>
      </c>
      <c r="F21" s="73" t="str">
        <f>'非偏鄉國中(素)'!AI117</f>
        <v xml:space="preserve">素肉 冬瓜 甜麵醬   </v>
      </c>
      <c r="G21" s="68" t="str">
        <f>'非偏鄉國中(素)'!AJ117</f>
        <v>拌麵配料</v>
      </c>
      <c r="H21" s="73" t="str">
        <f>'非偏鄉國中(素)'!AK117</f>
        <v>高麗菜 芹菜 胡蘿蔔 乾木耳 薑 冷凍毛豆仁</v>
      </c>
      <c r="I21" s="68" t="str">
        <f>'非偏鄉國中(素)'!AL117</f>
        <v>芝麻包</v>
      </c>
      <c r="J21" s="73" t="str">
        <f>'非偏鄉國中(素)'!AM117</f>
        <v xml:space="preserve">芝麻包     </v>
      </c>
      <c r="K21" s="68" t="str">
        <f>'非偏鄉國中(素)'!AN117</f>
        <v>時蔬</v>
      </c>
      <c r="L21" s="73" t="str">
        <f>'非偏鄉國中(素)'!AO117</f>
        <v xml:space="preserve">蔬菜 薑    </v>
      </c>
      <c r="M21" s="68" t="str">
        <f>'非偏鄉國中(素)'!AP117</f>
        <v>芹香蘿蔔湯</v>
      </c>
      <c r="N21" s="73" t="str">
        <f>'非偏鄉國中(素)'!AQ117</f>
        <v xml:space="preserve">芹菜 白蘿蔔 薑 紅蘿蔔  </v>
      </c>
      <c r="O21" s="68" t="str">
        <f>'非偏鄉國中(素)'!AR117</f>
        <v>點心</v>
      </c>
      <c r="P21" s="68">
        <f>'非偏鄉國中(素)'!AS117</f>
        <v>0</v>
      </c>
      <c r="Q21" s="68">
        <f>'非偏鄉國中(素)'!AT117</f>
        <v>6</v>
      </c>
      <c r="R21" s="68">
        <f>'非偏鄉國中(素)'!AU117</f>
        <v>1.8</v>
      </c>
      <c r="S21" s="68">
        <f>'非偏鄉國中(素)'!AV117</f>
        <v>2</v>
      </c>
      <c r="T21" s="68">
        <f>'非偏鄉國中(素)'!AW117</f>
        <v>1.9</v>
      </c>
      <c r="U21" s="68">
        <f>'非偏鄉國中(素)'!AX117</f>
        <v>0</v>
      </c>
      <c r="V21" s="68">
        <f>'非偏鄉國中(素)'!AY117</f>
        <v>0</v>
      </c>
      <c r="W21" s="90">
        <f>'非偏鄉國中(素)'!AZ117</f>
        <v>690.3</v>
      </c>
    </row>
    <row r="22" spans="1:23" ht="18.75" customHeight="1">
      <c r="A22" s="180">
        <f t="shared" si="3"/>
        <v>45470</v>
      </c>
      <c r="B22" s="68" t="str">
        <f>'非偏鄉國中(素)'!AE124</f>
        <v>T4</v>
      </c>
      <c r="C22" s="68" t="str">
        <f>'非偏鄉國中(素)'!AF124</f>
        <v>糙米飯</v>
      </c>
      <c r="D22" s="73" t="str">
        <f>'非偏鄉國中(素)'!AG124</f>
        <v xml:space="preserve">米 糙米    </v>
      </c>
      <c r="E22" s="68" t="str">
        <f>'非偏鄉國中(素)'!AH124</f>
        <v>花瓜麵輪</v>
      </c>
      <c r="F22" s="73" t="str">
        <f>'非偏鄉國中(素)'!AI124</f>
        <v xml:space="preserve">麵腸 花瓜 胡蘿蔔   </v>
      </c>
      <c r="G22" s="68" t="str">
        <f>'非偏鄉國中(素)'!AJ124</f>
        <v>番茄凍腐</v>
      </c>
      <c r="H22" s="73" t="str">
        <f>'非偏鄉國中(素)'!AK124</f>
        <v xml:space="preserve">凍豆腐 大番茄 薑   </v>
      </c>
      <c r="I22" s="68" t="str">
        <f>'非偏鄉國中(素)'!AL124</f>
        <v>什錦白菜</v>
      </c>
      <c r="J22" s="73" t="str">
        <f>'非偏鄉國中(素)'!AM124</f>
        <v xml:space="preserve">冷凍毛豆仁 結球白菜 乾香菇 胡蘿蔔 薑 </v>
      </c>
      <c r="K22" s="68" t="str">
        <f>'非偏鄉國中(素)'!AN124</f>
        <v>時蔬</v>
      </c>
      <c r="L22" s="73" t="str">
        <f>'非偏鄉國中(素)'!AO124</f>
        <v xml:space="preserve">蔬菜 薑    </v>
      </c>
      <c r="M22" s="68" t="str">
        <f>'非偏鄉國中(素)'!AP124</f>
        <v>粉圓紅茶</v>
      </c>
      <c r="N22" s="73" t="str">
        <f>'非偏鄉國中(素)'!AQ124</f>
        <v xml:space="preserve">粉圓 紅茶包 紅砂糖   </v>
      </c>
      <c r="O22" s="68" t="str">
        <f>'非偏鄉國中(素)'!AR124</f>
        <v>點心</v>
      </c>
      <c r="P22" s="68">
        <f>'非偏鄉國中(素)'!AS124</f>
        <v>0</v>
      </c>
      <c r="Q22" s="68">
        <f>'非偏鄉國中(素)'!AT124</f>
        <v>6.7</v>
      </c>
      <c r="R22" s="68">
        <f>'非偏鄉國中(素)'!AU124</f>
        <v>2.7</v>
      </c>
      <c r="S22" s="68">
        <f>'非偏鄉國中(素)'!AV124</f>
        <v>2.1</v>
      </c>
      <c r="T22" s="68">
        <f>'非偏鄉國中(素)'!AW124</f>
        <v>2.4</v>
      </c>
      <c r="U22" s="68">
        <f>'非偏鄉國中(素)'!AX124</f>
        <v>0</v>
      </c>
      <c r="V22" s="68">
        <f>'非偏鄉國中(素)'!AY124</f>
        <v>0</v>
      </c>
      <c r="W22" s="90">
        <f>'非偏鄉國中(素)'!AZ124</f>
        <v>832.4</v>
      </c>
    </row>
    <row r="23" spans="1:23" ht="18.75" customHeight="1" thickBot="1">
      <c r="A23" s="180">
        <f t="shared" si="3"/>
        <v>45471</v>
      </c>
      <c r="B23" s="69" t="str">
        <f>'非偏鄉國中(素)'!AE131</f>
        <v>T5</v>
      </c>
      <c r="C23" s="69" t="str">
        <f>'非偏鄉國中(素)'!AF131</f>
        <v>紫米飯</v>
      </c>
      <c r="D23" s="74" t="str">
        <f>'非偏鄉國中(素)'!AG131</f>
        <v xml:space="preserve">米 黑糯米    </v>
      </c>
      <c r="E23" s="69" t="str">
        <f>'非偏鄉國中(素)'!AH131</f>
        <v>滷煎蒸炒蛋</v>
      </c>
      <c r="F23" s="74" t="str">
        <f>'非偏鄉國中(素)'!AI131</f>
        <v xml:space="preserve">蛋     </v>
      </c>
      <c r="G23" s="69" t="str">
        <f>'非偏鄉國中(素)'!AJ131</f>
        <v>韓式豆芽</v>
      </c>
      <c r="H23" s="74" t="str">
        <f>'非偏鄉國中(素)'!AK131</f>
        <v xml:space="preserve">綠豆芽 豆干 韓式泡菜   </v>
      </c>
      <c r="I23" s="69" t="str">
        <f>'非偏鄉國中(素)'!AL131</f>
        <v>塔香油腐</v>
      </c>
      <c r="J23" s="74" t="str">
        <f>'非偏鄉國中(素)'!AM131</f>
        <v xml:space="preserve">四角油豆腐 九層塔 薑   </v>
      </c>
      <c r="K23" s="69" t="str">
        <f>'非偏鄉國中(素)'!AN131</f>
        <v>時蔬</v>
      </c>
      <c r="L23" s="74" t="str">
        <f>'非偏鄉國中(素)'!AO131</f>
        <v xml:space="preserve">蔬菜 薑    </v>
      </c>
      <c r="M23" s="69" t="str">
        <f>'非偏鄉國中(素)'!AP131</f>
        <v>味噌海芽湯</v>
      </c>
      <c r="N23" s="74" t="str">
        <f>'非偏鄉國中(素)'!AQ131</f>
        <v xml:space="preserve">乾裙帶菜 味噌 時蔬 薑  </v>
      </c>
      <c r="O23" s="69" t="str">
        <f>'非偏鄉國中(素)'!AR131</f>
        <v>點心</v>
      </c>
      <c r="P23" s="69" t="str">
        <f>'非偏鄉國中(素)'!AS131</f>
        <v>有機豆奶</v>
      </c>
      <c r="Q23" s="69">
        <f>'非偏鄉國中(素)'!AT131</f>
        <v>5.2</v>
      </c>
      <c r="R23" s="69">
        <f>'非偏鄉國中(素)'!AU131</f>
        <v>2.2000000000000002</v>
      </c>
      <c r="S23" s="69">
        <f>'非偏鄉國中(素)'!AV131</f>
        <v>1.5</v>
      </c>
      <c r="T23" s="69">
        <f>'非偏鄉國中(素)'!AW131</f>
        <v>1.8</v>
      </c>
      <c r="U23" s="69">
        <f>'非偏鄉國中(素)'!AX131</f>
        <v>0</v>
      </c>
      <c r="V23" s="69">
        <f>'非偏鄉國中(素)'!AY131</f>
        <v>0</v>
      </c>
      <c r="W23" s="91">
        <f>'非偏鄉國中(素)'!AZ131</f>
        <v>650.9</v>
      </c>
    </row>
    <row r="24" spans="1:23" ht="15.75">
      <c r="B24" s="3"/>
      <c r="C24" s="3"/>
      <c r="D24" s="75"/>
      <c r="E24" s="3"/>
      <c r="F24" s="75"/>
      <c r="G24" s="3"/>
      <c r="H24" s="75"/>
      <c r="I24" s="3"/>
      <c r="J24" s="75"/>
      <c r="K24" s="3"/>
      <c r="L24" s="75"/>
      <c r="M24" s="3"/>
      <c r="N24" s="75"/>
      <c r="O24" s="3"/>
      <c r="P24" s="3"/>
    </row>
    <row r="25" spans="1:23" s="63" customFormat="1" ht="16.5">
      <c r="A25" s="66" t="s">
        <v>88</v>
      </c>
      <c r="B25" s="66"/>
    </row>
    <row r="26" spans="1:23" s="63" customFormat="1" ht="16.5">
      <c r="A26" s="67" t="s">
        <v>89</v>
      </c>
    </row>
    <row r="27" spans="1:23" s="63" customFormat="1" ht="16.5" customHeight="1">
      <c r="A27" s="80" t="s">
        <v>92</v>
      </c>
      <c r="B27" s="63" t="s">
        <v>90</v>
      </c>
    </row>
    <row r="28" spans="1:23" s="63" customFormat="1" ht="16.5" customHeight="1">
      <c r="A28" s="80" t="s">
        <v>93</v>
      </c>
      <c r="B28" s="63" t="s">
        <v>150</v>
      </c>
    </row>
    <row r="29" spans="1:23" s="63" customFormat="1" ht="16.5" customHeight="1">
      <c r="A29" s="81" t="s">
        <v>94</v>
      </c>
      <c r="B29" s="63" t="s">
        <v>110</v>
      </c>
    </row>
    <row r="30" spans="1:23" s="63" customFormat="1" ht="16.5" customHeight="1">
      <c r="A30" s="64"/>
    </row>
    <row r="31" spans="1:23" ht="15.75">
      <c r="B31" s="3"/>
      <c r="C31" s="3"/>
      <c r="D31" s="75"/>
      <c r="E31" s="3"/>
      <c r="F31" s="75"/>
      <c r="G31" s="3"/>
      <c r="H31" s="75"/>
      <c r="I31" s="3"/>
      <c r="J31" s="75"/>
      <c r="K31" s="3"/>
      <c r="L31" s="75"/>
      <c r="M31" s="3"/>
      <c r="N31" s="75"/>
      <c r="O31" s="3"/>
      <c r="P31" s="3"/>
    </row>
    <row r="32" spans="1:23" ht="15.75">
      <c r="B32" s="3"/>
      <c r="C32" s="3"/>
      <c r="D32" s="75"/>
      <c r="E32" s="3"/>
      <c r="F32" s="75"/>
      <c r="G32" s="3"/>
      <c r="H32" s="75"/>
      <c r="I32" s="3"/>
      <c r="J32" s="75"/>
      <c r="K32" s="3"/>
      <c r="L32" s="75"/>
      <c r="M32" s="3"/>
      <c r="N32" s="75"/>
      <c r="O32" s="3"/>
      <c r="P32" s="3"/>
    </row>
    <row r="33" spans="2:16" ht="15.75">
      <c r="B33" s="3"/>
      <c r="C33" s="3"/>
      <c r="D33" s="75"/>
      <c r="E33" s="3"/>
      <c r="F33" s="75"/>
      <c r="G33" s="3"/>
      <c r="H33" s="75"/>
      <c r="I33" s="3"/>
      <c r="J33" s="75"/>
      <c r="K33" s="3"/>
      <c r="L33" s="75"/>
      <c r="M33" s="3"/>
      <c r="N33" s="75"/>
      <c r="O33" s="3"/>
      <c r="P33" s="3"/>
    </row>
    <row r="34" spans="2:16" ht="15.75">
      <c r="B34" s="3"/>
      <c r="C34" s="3"/>
      <c r="D34" s="75"/>
      <c r="E34" s="3"/>
      <c r="F34" s="75"/>
      <c r="G34" s="3"/>
      <c r="H34" s="75"/>
      <c r="I34" s="3"/>
      <c r="J34" s="75"/>
      <c r="K34" s="3"/>
      <c r="L34" s="75"/>
      <c r="M34" s="3"/>
      <c r="N34" s="75"/>
      <c r="O34" s="3"/>
      <c r="P34" s="3"/>
    </row>
    <row r="35" spans="2:16" ht="15.75">
      <c r="B35" s="3"/>
      <c r="C35" s="3"/>
      <c r="D35" s="75"/>
      <c r="E35" s="3"/>
      <c r="F35" s="75"/>
      <c r="G35" s="3"/>
      <c r="H35" s="75"/>
      <c r="I35" s="3"/>
      <c r="J35" s="75"/>
      <c r="K35" s="3"/>
      <c r="L35" s="75"/>
      <c r="M35" s="3"/>
      <c r="N35" s="75"/>
      <c r="O35" s="3"/>
      <c r="P35" s="3"/>
    </row>
    <row r="36" spans="2:16" ht="15.75">
      <c r="B36" s="3"/>
      <c r="C36" s="3"/>
      <c r="D36" s="75"/>
      <c r="E36" s="3"/>
      <c r="F36" s="75"/>
      <c r="G36" s="3"/>
      <c r="H36" s="75"/>
      <c r="I36" s="3"/>
      <c r="J36" s="75"/>
      <c r="K36" s="3"/>
      <c r="L36" s="75"/>
      <c r="M36" s="3"/>
      <c r="N36" s="75"/>
      <c r="O36" s="3"/>
      <c r="P36" s="3"/>
    </row>
    <row r="37" spans="2:16" ht="15.75">
      <c r="B37" s="3"/>
      <c r="C37" s="3"/>
      <c r="D37" s="75"/>
      <c r="E37" s="3"/>
      <c r="F37" s="75"/>
      <c r="G37" s="3"/>
      <c r="H37" s="75"/>
      <c r="I37" s="3"/>
      <c r="J37" s="75"/>
      <c r="K37" s="3"/>
      <c r="L37" s="75"/>
      <c r="M37" s="3"/>
      <c r="N37" s="75"/>
      <c r="O37" s="3"/>
      <c r="P37" s="3"/>
    </row>
    <row r="38" spans="2:16" ht="15.75">
      <c r="B38" s="3"/>
      <c r="C38" s="3"/>
      <c r="D38" s="75"/>
      <c r="E38" s="3"/>
      <c r="F38" s="75"/>
      <c r="G38" s="3"/>
      <c r="H38" s="75"/>
      <c r="I38" s="3"/>
      <c r="J38" s="75"/>
      <c r="K38" s="3"/>
      <c r="L38" s="75"/>
      <c r="M38" s="3"/>
      <c r="N38" s="75"/>
      <c r="O38" s="3"/>
      <c r="P38" s="3"/>
    </row>
    <row r="39" spans="2:16" ht="15.75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2:16" ht="15.75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2:16" ht="15.75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2:16" ht="15.75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2:16" ht="15.75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2:16" ht="15.75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2:16" ht="15.75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2:16" ht="15.75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2:16" ht="15.75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2:16" ht="15.75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75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75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75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75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75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75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75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75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75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75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75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75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75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75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75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75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75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75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75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75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75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75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75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75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75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75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75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75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75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75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75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75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75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75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75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75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75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75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75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75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75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75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75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75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2024-04-24T00:48:56Z</cp:lastPrinted>
  <dcterms:created xsi:type="dcterms:W3CDTF">2022-06-28T23:45:29Z</dcterms:created>
  <dcterms:modified xsi:type="dcterms:W3CDTF">2024-05-24T08:23:43Z</dcterms:modified>
</cp:coreProperties>
</file>