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90" yWindow="-30" windowWidth="14610" windowHeight="13965" activeTab="3"/>
  </bookViews>
  <sheets>
    <sheet name="國中" sheetId="1" r:id="rId1"/>
    <sheet name="國小" sheetId="37" r:id="rId2"/>
    <sheet name="國中素" sheetId="38" r:id="rId3"/>
    <sheet name="國小素" sheetId="39" r:id="rId4"/>
    <sheet name="點心附餐" sheetId="26" r:id="rId5"/>
    <sheet name="中心溫度" sheetId="27" r:id="rId6"/>
  </sheets>
  <definedNames>
    <definedName name="_xlnm.Print_Area" localSheetId="1">國小!$A$1:$U$139</definedName>
    <definedName name="_xlnm.Print_Area" localSheetId="3">國小素!$A$1:$N$139</definedName>
    <definedName name="_xlnm.Print_Area" localSheetId="0">國中!$A$1:$P$139</definedName>
    <definedName name="_xlnm.Print_Area" localSheetId="2">國中素!$A$1:$P$139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8" l="1"/>
  <c r="B27" i="39"/>
  <c r="U21" i="39"/>
  <c r="M21" i="39"/>
  <c r="L21" i="39"/>
  <c r="K21" i="39"/>
  <c r="H21" i="39"/>
  <c r="G21" i="39"/>
  <c r="F21" i="39"/>
  <c r="E21" i="39"/>
  <c r="D21" i="39"/>
  <c r="C21" i="39"/>
  <c r="U20" i="39"/>
  <c r="M20" i="39"/>
  <c r="L20" i="39"/>
  <c r="K20" i="39"/>
  <c r="H20" i="39"/>
  <c r="G20" i="39"/>
  <c r="F20" i="39"/>
  <c r="E20" i="39"/>
  <c r="D20" i="39"/>
  <c r="C20" i="39"/>
  <c r="U19" i="39"/>
  <c r="M19" i="39"/>
  <c r="L19" i="39"/>
  <c r="K19" i="39"/>
  <c r="H19" i="39"/>
  <c r="G19" i="39"/>
  <c r="F19" i="39"/>
  <c r="E19" i="39"/>
  <c r="D19" i="39"/>
  <c r="C19" i="39"/>
  <c r="U18" i="39"/>
  <c r="M18" i="39"/>
  <c r="L18" i="39"/>
  <c r="K18" i="39"/>
  <c r="H18" i="39"/>
  <c r="G18" i="39"/>
  <c r="F18" i="39"/>
  <c r="E18" i="39"/>
  <c r="D18" i="39"/>
  <c r="C18" i="39"/>
  <c r="U17" i="39"/>
  <c r="M17" i="39"/>
  <c r="L17" i="39"/>
  <c r="K17" i="39"/>
  <c r="H17" i="39"/>
  <c r="G17" i="39"/>
  <c r="F17" i="39"/>
  <c r="E17" i="39"/>
  <c r="D17" i="39"/>
  <c r="C17" i="39"/>
  <c r="U16" i="39"/>
  <c r="M16" i="39"/>
  <c r="L16" i="39"/>
  <c r="K16" i="39"/>
  <c r="H16" i="39"/>
  <c r="G16" i="39"/>
  <c r="F16" i="39"/>
  <c r="E16" i="39"/>
  <c r="D16" i="39"/>
  <c r="C16" i="39"/>
  <c r="U15" i="39"/>
  <c r="M15" i="39"/>
  <c r="L15" i="39"/>
  <c r="K15" i="39"/>
  <c r="H15" i="39"/>
  <c r="G15" i="39"/>
  <c r="F15" i="39"/>
  <c r="E15" i="39"/>
  <c r="D15" i="39"/>
  <c r="C15" i="39"/>
  <c r="U14" i="39"/>
  <c r="M14" i="39"/>
  <c r="L14" i="39"/>
  <c r="K14" i="39"/>
  <c r="H14" i="39"/>
  <c r="G14" i="39"/>
  <c r="F14" i="39"/>
  <c r="E14" i="39"/>
  <c r="D14" i="39"/>
  <c r="C14" i="39"/>
  <c r="U13" i="39"/>
  <c r="M13" i="39"/>
  <c r="L13" i="39"/>
  <c r="K13" i="39"/>
  <c r="H13" i="39"/>
  <c r="G13" i="39"/>
  <c r="F13" i="39"/>
  <c r="E13" i="39"/>
  <c r="D13" i="39"/>
  <c r="C13" i="39"/>
  <c r="U12" i="39"/>
  <c r="M12" i="39"/>
  <c r="L12" i="39"/>
  <c r="K12" i="39"/>
  <c r="H12" i="39"/>
  <c r="G12" i="39"/>
  <c r="F12" i="39"/>
  <c r="E12" i="39"/>
  <c r="D12" i="39"/>
  <c r="C12" i="39"/>
  <c r="U11" i="39"/>
  <c r="M11" i="39"/>
  <c r="L11" i="39"/>
  <c r="K11" i="39"/>
  <c r="H11" i="39"/>
  <c r="G11" i="39"/>
  <c r="F11" i="39"/>
  <c r="E11" i="39"/>
  <c r="D11" i="39"/>
  <c r="C11" i="39"/>
  <c r="U10" i="39"/>
  <c r="M10" i="39"/>
  <c r="L10" i="39"/>
  <c r="K10" i="39"/>
  <c r="H10" i="39"/>
  <c r="G10" i="39"/>
  <c r="F10" i="39"/>
  <c r="E10" i="39"/>
  <c r="D10" i="39"/>
  <c r="C10" i="39"/>
  <c r="U9" i="39"/>
  <c r="M9" i="39"/>
  <c r="L9" i="39"/>
  <c r="K9" i="39"/>
  <c r="H9" i="39"/>
  <c r="G9" i="39"/>
  <c r="F9" i="39"/>
  <c r="E9" i="39"/>
  <c r="D9" i="39"/>
  <c r="C9" i="39"/>
  <c r="U8" i="39"/>
  <c r="M8" i="39"/>
  <c r="L8" i="39"/>
  <c r="K8" i="39"/>
  <c r="H8" i="39"/>
  <c r="G8" i="39"/>
  <c r="F8" i="39"/>
  <c r="E8" i="39"/>
  <c r="D8" i="39"/>
  <c r="C8" i="39"/>
  <c r="U7" i="39"/>
  <c r="M7" i="39"/>
  <c r="L7" i="39"/>
  <c r="K7" i="39"/>
  <c r="H7" i="39"/>
  <c r="G7" i="39"/>
  <c r="F7" i="39"/>
  <c r="E7" i="39"/>
  <c r="D7" i="39"/>
  <c r="C7" i="39"/>
  <c r="U6" i="39"/>
  <c r="M6" i="39"/>
  <c r="L6" i="39"/>
  <c r="K6" i="39"/>
  <c r="H6" i="39"/>
  <c r="G6" i="39"/>
  <c r="F6" i="39"/>
  <c r="E6" i="39"/>
  <c r="D6" i="39"/>
  <c r="C6" i="39"/>
  <c r="U5" i="39"/>
  <c r="M5" i="39"/>
  <c r="L5" i="39"/>
  <c r="K5" i="39"/>
  <c r="H5" i="39"/>
  <c r="G5" i="39"/>
  <c r="F5" i="39"/>
  <c r="E5" i="39"/>
  <c r="D5" i="39"/>
  <c r="C5" i="39"/>
  <c r="U4" i="39"/>
  <c r="M4" i="39"/>
  <c r="L4" i="39"/>
  <c r="K4" i="39"/>
  <c r="H4" i="39"/>
  <c r="G4" i="39"/>
  <c r="F4" i="39"/>
  <c r="E4" i="39"/>
  <c r="D4" i="39"/>
  <c r="C4" i="39"/>
  <c r="A4" i="39"/>
  <c r="B4" i="39" s="1"/>
  <c r="B32" i="39" s="1"/>
  <c r="U3" i="39"/>
  <c r="M3" i="39"/>
  <c r="L3" i="39"/>
  <c r="K3" i="39"/>
  <c r="H3" i="39"/>
  <c r="G3" i="39"/>
  <c r="F3" i="39"/>
  <c r="E3" i="39"/>
  <c r="D3" i="39"/>
  <c r="C3" i="39"/>
  <c r="B3" i="39"/>
  <c r="B26" i="39" s="1"/>
  <c r="O21" i="38"/>
  <c r="O20" i="38"/>
  <c r="O19" i="38"/>
  <c r="O18" i="38"/>
  <c r="O17" i="38"/>
  <c r="O16" i="38"/>
  <c r="O15" i="38"/>
  <c r="O14" i="38"/>
  <c r="O13" i="38"/>
  <c r="O12" i="38"/>
  <c r="O11" i="38"/>
  <c r="O10" i="38"/>
  <c r="O9" i="38"/>
  <c r="O8" i="38"/>
  <c r="O7" i="38"/>
  <c r="O6" i="38"/>
  <c r="O5" i="38"/>
  <c r="O4" i="38"/>
  <c r="O3" i="38"/>
  <c r="O17" i="1"/>
  <c r="O18" i="1"/>
  <c r="O13" i="1"/>
  <c r="O11" i="1"/>
  <c r="O12" i="1"/>
  <c r="B27" i="38"/>
  <c r="W21" i="38"/>
  <c r="N21" i="38"/>
  <c r="M21" i="38"/>
  <c r="J21" i="38"/>
  <c r="I21" i="38"/>
  <c r="H21" i="38"/>
  <c r="G21" i="38"/>
  <c r="F21" i="38"/>
  <c r="E21" i="38"/>
  <c r="D21" i="38"/>
  <c r="C21" i="38"/>
  <c r="W20" i="38"/>
  <c r="N20" i="38"/>
  <c r="M20" i="38"/>
  <c r="J20" i="38"/>
  <c r="I20" i="38"/>
  <c r="H20" i="38"/>
  <c r="G20" i="38"/>
  <c r="F20" i="38"/>
  <c r="E20" i="38"/>
  <c r="D20" i="38"/>
  <c r="C20" i="38"/>
  <c r="W19" i="38"/>
  <c r="N19" i="38"/>
  <c r="M19" i="38"/>
  <c r="I19" i="38"/>
  <c r="H19" i="38"/>
  <c r="G19" i="38"/>
  <c r="F19" i="38"/>
  <c r="E19" i="38"/>
  <c r="D19" i="38"/>
  <c r="C19" i="38"/>
  <c r="W18" i="38"/>
  <c r="N18" i="38"/>
  <c r="M18" i="38"/>
  <c r="J18" i="38"/>
  <c r="I18" i="38"/>
  <c r="H18" i="38"/>
  <c r="G18" i="38"/>
  <c r="F18" i="38"/>
  <c r="E18" i="38"/>
  <c r="D18" i="38"/>
  <c r="C18" i="38"/>
  <c r="W17" i="38"/>
  <c r="N17" i="38"/>
  <c r="M17" i="38"/>
  <c r="J17" i="38"/>
  <c r="I17" i="38"/>
  <c r="H17" i="38"/>
  <c r="G17" i="38"/>
  <c r="F17" i="38"/>
  <c r="E17" i="38"/>
  <c r="D17" i="38"/>
  <c r="C17" i="38"/>
  <c r="W16" i="38"/>
  <c r="N16" i="38"/>
  <c r="M16" i="38"/>
  <c r="J16" i="38"/>
  <c r="I16" i="38"/>
  <c r="H16" i="38"/>
  <c r="G16" i="38"/>
  <c r="F16" i="38"/>
  <c r="E16" i="38"/>
  <c r="D16" i="38"/>
  <c r="C16" i="38"/>
  <c r="W15" i="38"/>
  <c r="N15" i="38"/>
  <c r="M15" i="38"/>
  <c r="J15" i="38"/>
  <c r="I15" i="38"/>
  <c r="H15" i="38"/>
  <c r="G15" i="38"/>
  <c r="F15" i="38"/>
  <c r="E15" i="38"/>
  <c r="D15" i="38"/>
  <c r="C15" i="38"/>
  <c r="W14" i="38"/>
  <c r="N14" i="38"/>
  <c r="M14" i="38"/>
  <c r="J14" i="38"/>
  <c r="I14" i="38"/>
  <c r="H14" i="38"/>
  <c r="G14" i="38"/>
  <c r="F14" i="38"/>
  <c r="E14" i="38"/>
  <c r="D14" i="38"/>
  <c r="C14" i="38"/>
  <c r="W13" i="38"/>
  <c r="N13" i="38"/>
  <c r="M13" i="38"/>
  <c r="J13" i="38"/>
  <c r="I13" i="38"/>
  <c r="H13" i="38"/>
  <c r="G13" i="38"/>
  <c r="F13" i="38"/>
  <c r="E13" i="38"/>
  <c r="D13" i="38"/>
  <c r="C13" i="38"/>
  <c r="W12" i="38"/>
  <c r="N12" i="38"/>
  <c r="M12" i="38"/>
  <c r="J12" i="38"/>
  <c r="I12" i="38"/>
  <c r="H12" i="38"/>
  <c r="G12" i="38"/>
  <c r="F12" i="38"/>
  <c r="E12" i="38"/>
  <c r="D12" i="38"/>
  <c r="C12" i="38"/>
  <c r="W11" i="38"/>
  <c r="N11" i="38"/>
  <c r="M11" i="38"/>
  <c r="J11" i="38"/>
  <c r="I11" i="38"/>
  <c r="H11" i="38"/>
  <c r="G11" i="38"/>
  <c r="F11" i="38"/>
  <c r="E11" i="38"/>
  <c r="D11" i="38"/>
  <c r="C11" i="38"/>
  <c r="W10" i="38"/>
  <c r="N10" i="38"/>
  <c r="M10" i="38"/>
  <c r="J10" i="38"/>
  <c r="I10" i="38"/>
  <c r="H10" i="38"/>
  <c r="G10" i="38"/>
  <c r="F10" i="38"/>
  <c r="E10" i="38"/>
  <c r="D10" i="38"/>
  <c r="C10" i="38"/>
  <c r="W9" i="38"/>
  <c r="N9" i="38"/>
  <c r="M9" i="38"/>
  <c r="J9" i="38"/>
  <c r="I9" i="38"/>
  <c r="H9" i="38"/>
  <c r="G9" i="38"/>
  <c r="F9" i="38"/>
  <c r="E9" i="38"/>
  <c r="D9" i="38"/>
  <c r="C9" i="38"/>
  <c r="W8" i="38"/>
  <c r="N8" i="38"/>
  <c r="M8" i="38"/>
  <c r="J8" i="38"/>
  <c r="I8" i="38"/>
  <c r="H8" i="38"/>
  <c r="G8" i="38"/>
  <c r="F8" i="38"/>
  <c r="E8" i="38"/>
  <c r="D8" i="38"/>
  <c r="C8" i="38"/>
  <c r="W7" i="38"/>
  <c r="N7" i="38"/>
  <c r="M7" i="38"/>
  <c r="J7" i="38"/>
  <c r="I7" i="38"/>
  <c r="H7" i="38"/>
  <c r="G7" i="38"/>
  <c r="F7" i="38"/>
  <c r="E7" i="38"/>
  <c r="D7" i="38"/>
  <c r="C7" i="38"/>
  <c r="W6" i="38"/>
  <c r="N6" i="38"/>
  <c r="M6" i="38"/>
  <c r="J6" i="38"/>
  <c r="I6" i="38"/>
  <c r="H6" i="38"/>
  <c r="G6" i="38"/>
  <c r="F6" i="38"/>
  <c r="E6" i="38"/>
  <c r="D6" i="38"/>
  <c r="C6" i="38"/>
  <c r="W5" i="38"/>
  <c r="N5" i="38"/>
  <c r="M5" i="38"/>
  <c r="J5" i="38"/>
  <c r="I5" i="38"/>
  <c r="H5" i="38"/>
  <c r="G5" i="38"/>
  <c r="F5" i="38"/>
  <c r="E5" i="38"/>
  <c r="D5" i="38"/>
  <c r="C5" i="38"/>
  <c r="W4" i="38"/>
  <c r="N4" i="38"/>
  <c r="M4" i="38"/>
  <c r="J4" i="38"/>
  <c r="I4" i="38"/>
  <c r="H4" i="38"/>
  <c r="G4" i="38"/>
  <c r="F4" i="38"/>
  <c r="E4" i="38"/>
  <c r="D4" i="38"/>
  <c r="C4" i="38"/>
  <c r="B4" i="38"/>
  <c r="B32" i="38" s="1"/>
  <c r="A4" i="38"/>
  <c r="W3" i="38"/>
  <c r="N3" i="38"/>
  <c r="M3" i="38"/>
  <c r="J3" i="38"/>
  <c r="I3" i="38"/>
  <c r="H3" i="38"/>
  <c r="G3" i="38"/>
  <c r="F3" i="38"/>
  <c r="E3" i="38"/>
  <c r="D3" i="38"/>
  <c r="C3" i="38"/>
  <c r="B3" i="38"/>
  <c r="B26" i="38" s="1"/>
  <c r="M17" i="37"/>
  <c r="M18" i="37"/>
  <c r="M11" i="37"/>
  <c r="M12" i="37"/>
  <c r="M13" i="37"/>
  <c r="B27" i="37"/>
  <c r="U21" i="37"/>
  <c r="M21" i="37"/>
  <c r="L21" i="37"/>
  <c r="K21" i="37"/>
  <c r="H21" i="37"/>
  <c r="G21" i="37"/>
  <c r="F21" i="37"/>
  <c r="E21" i="37"/>
  <c r="D21" i="37"/>
  <c r="C21" i="37"/>
  <c r="U20" i="37"/>
  <c r="M20" i="37"/>
  <c r="L20" i="37"/>
  <c r="K20" i="37"/>
  <c r="H20" i="37"/>
  <c r="G20" i="37"/>
  <c r="F20" i="37"/>
  <c r="E20" i="37"/>
  <c r="D20" i="37"/>
  <c r="C20" i="37"/>
  <c r="U19" i="37"/>
  <c r="M19" i="37"/>
  <c r="L19" i="37"/>
  <c r="K19" i="37"/>
  <c r="H19" i="37"/>
  <c r="G19" i="37"/>
  <c r="F19" i="37"/>
  <c r="E19" i="37"/>
  <c r="D19" i="37"/>
  <c r="C19" i="37"/>
  <c r="U18" i="37"/>
  <c r="L18" i="37"/>
  <c r="K18" i="37"/>
  <c r="H18" i="37"/>
  <c r="G18" i="37"/>
  <c r="F18" i="37"/>
  <c r="E18" i="37"/>
  <c r="D18" i="37"/>
  <c r="C18" i="37"/>
  <c r="U17" i="37"/>
  <c r="L17" i="37"/>
  <c r="K17" i="37"/>
  <c r="H17" i="37"/>
  <c r="G17" i="37"/>
  <c r="F17" i="37"/>
  <c r="E17" i="37"/>
  <c r="D17" i="37"/>
  <c r="C17" i="37"/>
  <c r="U16" i="37"/>
  <c r="M16" i="37"/>
  <c r="L16" i="37"/>
  <c r="K16" i="37"/>
  <c r="H16" i="37"/>
  <c r="G16" i="37"/>
  <c r="F16" i="37"/>
  <c r="E16" i="37"/>
  <c r="D16" i="37"/>
  <c r="C16" i="37"/>
  <c r="U15" i="37"/>
  <c r="M15" i="37"/>
  <c r="L15" i="37"/>
  <c r="K15" i="37"/>
  <c r="H15" i="37"/>
  <c r="G15" i="37"/>
  <c r="F15" i="37"/>
  <c r="E15" i="37"/>
  <c r="D15" i="37"/>
  <c r="C15" i="37"/>
  <c r="U14" i="37"/>
  <c r="M14" i="37"/>
  <c r="L14" i="37"/>
  <c r="K14" i="37"/>
  <c r="H14" i="37"/>
  <c r="G14" i="37"/>
  <c r="F14" i="37"/>
  <c r="E14" i="37"/>
  <c r="D14" i="37"/>
  <c r="C14" i="37"/>
  <c r="U13" i="37"/>
  <c r="L13" i="37"/>
  <c r="K13" i="37"/>
  <c r="H13" i="37"/>
  <c r="G13" i="37"/>
  <c r="F13" i="37"/>
  <c r="E13" i="37"/>
  <c r="D13" i="37"/>
  <c r="C13" i="37"/>
  <c r="U12" i="37"/>
  <c r="L12" i="37"/>
  <c r="K12" i="37"/>
  <c r="H12" i="37"/>
  <c r="G12" i="37"/>
  <c r="F12" i="37"/>
  <c r="E12" i="37"/>
  <c r="D12" i="37"/>
  <c r="C12" i="37"/>
  <c r="U11" i="37"/>
  <c r="L11" i="37"/>
  <c r="K11" i="37"/>
  <c r="H11" i="37"/>
  <c r="G11" i="37"/>
  <c r="F11" i="37"/>
  <c r="E11" i="37"/>
  <c r="D11" i="37"/>
  <c r="C11" i="37"/>
  <c r="U10" i="37"/>
  <c r="M10" i="37"/>
  <c r="L10" i="37"/>
  <c r="K10" i="37"/>
  <c r="H10" i="37"/>
  <c r="G10" i="37"/>
  <c r="F10" i="37"/>
  <c r="E10" i="37"/>
  <c r="D10" i="37"/>
  <c r="C10" i="37"/>
  <c r="U9" i="37"/>
  <c r="M9" i="37"/>
  <c r="L9" i="37"/>
  <c r="K9" i="37"/>
  <c r="H9" i="37"/>
  <c r="G9" i="37"/>
  <c r="F9" i="37"/>
  <c r="E9" i="37"/>
  <c r="D9" i="37"/>
  <c r="C9" i="37"/>
  <c r="U8" i="37"/>
  <c r="M8" i="37"/>
  <c r="L8" i="37"/>
  <c r="K8" i="37"/>
  <c r="H8" i="37"/>
  <c r="G8" i="37"/>
  <c r="F8" i="37"/>
  <c r="E8" i="37"/>
  <c r="D8" i="37"/>
  <c r="C8" i="37"/>
  <c r="U7" i="37"/>
  <c r="M7" i="37"/>
  <c r="L7" i="37"/>
  <c r="K7" i="37"/>
  <c r="H7" i="37"/>
  <c r="G7" i="37"/>
  <c r="F7" i="37"/>
  <c r="E7" i="37"/>
  <c r="D7" i="37"/>
  <c r="C7" i="37"/>
  <c r="U6" i="37"/>
  <c r="M6" i="37"/>
  <c r="L6" i="37"/>
  <c r="K6" i="37"/>
  <c r="H6" i="37"/>
  <c r="G6" i="37"/>
  <c r="F6" i="37"/>
  <c r="E6" i="37"/>
  <c r="D6" i="37"/>
  <c r="C6" i="37"/>
  <c r="U5" i="37"/>
  <c r="M5" i="37"/>
  <c r="L5" i="37"/>
  <c r="K5" i="37"/>
  <c r="H5" i="37"/>
  <c r="G5" i="37"/>
  <c r="F5" i="37"/>
  <c r="E5" i="37"/>
  <c r="D5" i="37"/>
  <c r="C5" i="37"/>
  <c r="U4" i="37"/>
  <c r="M4" i="37"/>
  <c r="L4" i="37"/>
  <c r="K4" i="37"/>
  <c r="H4" i="37"/>
  <c r="G4" i="37"/>
  <c r="F4" i="37"/>
  <c r="E4" i="37"/>
  <c r="D4" i="37"/>
  <c r="C4" i="37"/>
  <c r="A4" i="37"/>
  <c r="A5" i="37" s="1"/>
  <c r="B39" i="37" s="1"/>
  <c r="U3" i="37"/>
  <c r="M3" i="37"/>
  <c r="L3" i="37"/>
  <c r="K3" i="37"/>
  <c r="H3" i="37"/>
  <c r="G3" i="37"/>
  <c r="F3" i="37"/>
  <c r="E3" i="37"/>
  <c r="D3" i="37"/>
  <c r="C3" i="37"/>
  <c r="B3" i="37"/>
  <c r="B26" i="37" s="1"/>
  <c r="A5" i="39" l="1"/>
  <c r="B33" i="39"/>
  <c r="A5" i="38"/>
  <c r="B33" i="38"/>
  <c r="B4" i="37"/>
  <c r="B32" i="37" s="1"/>
  <c r="B5" i="37"/>
  <c r="B38" i="37" s="1"/>
  <c r="B33" i="37"/>
  <c r="A6" i="37"/>
  <c r="A7" i="37" s="1"/>
  <c r="B27" i="1"/>
  <c r="A4" i="1"/>
  <c r="B33" i="1" s="1"/>
  <c r="B3" i="1"/>
  <c r="B26" i="1" s="1"/>
  <c r="B39" i="39" l="1"/>
  <c r="A6" i="39"/>
  <c r="B5" i="39"/>
  <c r="B38" i="39" s="1"/>
  <c r="B39" i="38"/>
  <c r="A6" i="38"/>
  <c r="B5" i="38"/>
  <c r="B38" i="38" s="1"/>
  <c r="B7" i="37"/>
  <c r="B50" i="37" s="1"/>
  <c r="B51" i="37"/>
  <c r="A8" i="37"/>
  <c r="B45" i="37"/>
  <c r="B6" i="37"/>
  <c r="B44" i="37" s="1"/>
  <c r="B4" i="1"/>
  <c r="B32" i="1" s="1"/>
  <c r="A5" i="1"/>
  <c r="B45" i="39" l="1"/>
  <c r="B6" i="39"/>
  <c r="B44" i="39" s="1"/>
  <c r="A7" i="39"/>
  <c r="B45" i="38"/>
  <c r="B6" i="38"/>
  <c r="B44" i="38" s="1"/>
  <c r="A7" i="38"/>
  <c r="B57" i="37"/>
  <c r="A9" i="37"/>
  <c r="B8" i="37"/>
  <c r="B56" i="37" s="1"/>
  <c r="B39" i="1"/>
  <c r="B5" i="1"/>
  <c r="B38" i="1" s="1"/>
  <c r="A6" i="1"/>
  <c r="B7" i="39" l="1"/>
  <c r="B50" i="39" s="1"/>
  <c r="B51" i="39"/>
  <c r="A8" i="39"/>
  <c r="B7" i="38"/>
  <c r="B50" i="38" s="1"/>
  <c r="B51" i="38"/>
  <c r="A8" i="38"/>
  <c r="B63" i="37"/>
  <c r="A10" i="37"/>
  <c r="B9" i="37"/>
  <c r="B62" i="37" s="1"/>
  <c r="B45" i="1"/>
  <c r="B6" i="1"/>
  <c r="B44" i="1" s="1"/>
  <c r="A7" i="1"/>
  <c r="B57" i="39" l="1"/>
  <c r="A9" i="39"/>
  <c r="B8" i="39"/>
  <c r="B56" i="39" s="1"/>
  <c r="B57" i="38"/>
  <c r="A9" i="38"/>
  <c r="B8" i="38"/>
  <c r="B56" i="38" s="1"/>
  <c r="B10" i="37"/>
  <c r="B68" i="37" s="1"/>
  <c r="B69" i="37"/>
  <c r="A11" i="37"/>
  <c r="A8" i="1"/>
  <c r="B7" i="1"/>
  <c r="B50" i="1" s="1"/>
  <c r="B51" i="1"/>
  <c r="B63" i="39" l="1"/>
  <c r="A10" i="39"/>
  <c r="B9" i="39"/>
  <c r="B62" i="39" s="1"/>
  <c r="B63" i="38"/>
  <c r="A10" i="38"/>
  <c r="B9" i="38"/>
  <c r="B62" i="38" s="1"/>
  <c r="B75" i="37"/>
  <c r="A12" i="37"/>
  <c r="B11" i="37"/>
  <c r="B74" i="37" s="1"/>
  <c r="B57" i="1"/>
  <c r="B8" i="1"/>
  <c r="B56" i="1" s="1"/>
  <c r="A9" i="1"/>
  <c r="B10" i="39" l="1"/>
  <c r="B68" i="39" s="1"/>
  <c r="B69" i="39"/>
  <c r="A11" i="39"/>
  <c r="B10" i="38"/>
  <c r="B68" i="38" s="1"/>
  <c r="B69" i="38"/>
  <c r="A11" i="38"/>
  <c r="B81" i="37"/>
  <c r="A13" i="37"/>
  <c r="B12" i="37"/>
  <c r="B80" i="37" s="1"/>
  <c r="A10" i="1"/>
  <c r="B63" i="1"/>
  <c r="B9" i="1"/>
  <c r="B62" i="1" s="1"/>
  <c r="B75" i="39" l="1"/>
  <c r="A12" i="39"/>
  <c r="B11" i="39"/>
  <c r="B74" i="39" s="1"/>
  <c r="B75" i="38"/>
  <c r="A12" i="38"/>
  <c r="B11" i="38"/>
  <c r="B74" i="38" s="1"/>
  <c r="B13" i="37"/>
  <c r="B86" i="37" s="1"/>
  <c r="B87" i="37"/>
  <c r="A14" i="37"/>
  <c r="A11" i="1"/>
  <c r="B10" i="1"/>
  <c r="B68" i="1" s="1"/>
  <c r="B69" i="1"/>
  <c r="B81" i="39" l="1"/>
  <c r="A13" i="39"/>
  <c r="B12" i="39"/>
  <c r="B80" i="39" s="1"/>
  <c r="B81" i="38"/>
  <c r="A13" i="38"/>
  <c r="B12" i="38"/>
  <c r="B80" i="38" s="1"/>
  <c r="B93" i="37"/>
  <c r="A15" i="37"/>
  <c r="B14" i="37"/>
  <c r="B92" i="37" s="1"/>
  <c r="B75" i="1"/>
  <c r="B11" i="1"/>
  <c r="B74" i="1" s="1"/>
  <c r="A12" i="1"/>
  <c r="B13" i="39" l="1"/>
  <c r="B86" i="39" s="1"/>
  <c r="B87" i="39"/>
  <c r="A14" i="39"/>
  <c r="B87" i="38"/>
  <c r="A14" i="38"/>
  <c r="B13" i="38"/>
  <c r="B86" i="38" s="1"/>
  <c r="B99" i="37"/>
  <c r="A16" i="37"/>
  <c r="B15" i="37"/>
  <c r="B98" i="37" s="1"/>
  <c r="A13" i="1"/>
  <c r="B81" i="1"/>
  <c r="B12" i="1"/>
  <c r="B80" i="1" s="1"/>
  <c r="B93" i="39" l="1"/>
  <c r="A15" i="39"/>
  <c r="B14" i="39"/>
  <c r="B92" i="39" s="1"/>
  <c r="B93" i="38"/>
  <c r="A15" i="38"/>
  <c r="B14" i="38"/>
  <c r="B92" i="38" s="1"/>
  <c r="B16" i="37"/>
  <c r="B104" i="37" s="1"/>
  <c r="B105" i="37"/>
  <c r="A17" i="37"/>
  <c r="A14" i="1"/>
  <c r="B13" i="1"/>
  <c r="B86" i="1" s="1"/>
  <c r="B87" i="1"/>
  <c r="B99" i="39" l="1"/>
  <c r="A16" i="39"/>
  <c r="B15" i="39"/>
  <c r="B98" i="39" s="1"/>
  <c r="B99" i="38"/>
  <c r="A16" i="38"/>
  <c r="B15" i="38"/>
  <c r="B98" i="38" s="1"/>
  <c r="B111" i="37"/>
  <c r="A18" i="37"/>
  <c r="B17" i="37"/>
  <c r="B110" i="37" s="1"/>
  <c r="B93" i="1"/>
  <c r="B14" i="1"/>
  <c r="B92" i="1" s="1"/>
  <c r="A15" i="1"/>
  <c r="B16" i="39" l="1"/>
  <c r="B104" i="39" s="1"/>
  <c r="B105" i="39"/>
  <c r="A17" i="39"/>
  <c r="B16" i="38"/>
  <c r="B104" i="38" s="1"/>
  <c r="B105" i="38"/>
  <c r="A17" i="38"/>
  <c r="B117" i="37"/>
  <c r="A19" i="37"/>
  <c r="B18" i="37"/>
  <c r="B116" i="37" s="1"/>
  <c r="A16" i="1"/>
  <c r="B99" i="1"/>
  <c r="B15" i="1"/>
  <c r="B98" i="1" s="1"/>
  <c r="B111" i="39" l="1"/>
  <c r="A18" i="39"/>
  <c r="B17" i="39"/>
  <c r="B110" i="39" s="1"/>
  <c r="B111" i="38"/>
  <c r="A18" i="38"/>
  <c r="B17" i="38"/>
  <c r="B110" i="38" s="1"/>
  <c r="B19" i="37"/>
  <c r="B122" i="37" s="1"/>
  <c r="B123" i="37"/>
  <c r="A20" i="37"/>
  <c r="A17" i="1"/>
  <c r="B16" i="1"/>
  <c r="B104" i="1" s="1"/>
  <c r="B105" i="1"/>
  <c r="B117" i="39" l="1"/>
  <c r="A19" i="39"/>
  <c r="B18" i="39"/>
  <c r="B116" i="39" s="1"/>
  <c r="B117" i="38"/>
  <c r="A19" i="38"/>
  <c r="B18" i="38"/>
  <c r="B116" i="38" s="1"/>
  <c r="B129" i="37"/>
  <c r="A21" i="37"/>
  <c r="B20" i="37"/>
  <c r="B128" i="37" s="1"/>
  <c r="B111" i="1"/>
  <c r="B17" i="1"/>
  <c r="B110" i="1" s="1"/>
  <c r="A18" i="1"/>
  <c r="B19" i="39" l="1"/>
  <c r="B122" i="39" s="1"/>
  <c r="B123" i="39"/>
  <c r="A20" i="39"/>
  <c r="B19" i="38"/>
  <c r="B122" i="38" s="1"/>
  <c r="B123" i="38"/>
  <c r="A20" i="38"/>
  <c r="B135" i="37"/>
  <c r="B21" i="37"/>
  <c r="B134" i="37" s="1"/>
  <c r="A19" i="1"/>
  <c r="B117" i="1"/>
  <c r="B18" i="1"/>
  <c r="B116" i="1" s="1"/>
  <c r="B129" i="39" l="1"/>
  <c r="A21" i="39"/>
  <c r="B20" i="39"/>
  <c r="B128" i="39" s="1"/>
  <c r="B129" i="38"/>
  <c r="A21" i="38"/>
  <c r="B20" i="38"/>
  <c r="B128" i="38" s="1"/>
  <c r="A20" i="1"/>
  <c r="B19" i="1"/>
  <c r="B122" i="1" s="1"/>
  <c r="B123" i="1"/>
  <c r="B135" i="39" l="1"/>
  <c r="B21" i="39"/>
  <c r="B134" i="39" s="1"/>
  <c r="B135" i="38"/>
  <c r="B21" i="38"/>
  <c r="B134" i="38" s="1"/>
  <c r="B129" i="1"/>
  <c r="B20" i="1"/>
  <c r="B128" i="1" s="1"/>
  <c r="A21" i="1"/>
  <c r="B135" i="1" l="1"/>
  <c r="B21" i="1"/>
  <c r="B134" i="1" s="1"/>
  <c r="O20" i="1" l="1"/>
  <c r="O19" i="1"/>
  <c r="D22" i="26" l="1"/>
  <c r="D18" i="26"/>
  <c r="D13" i="26"/>
  <c r="D9" i="26"/>
  <c r="C22" i="26"/>
  <c r="B7" i="26"/>
  <c r="B6" i="26"/>
  <c r="B5" i="26"/>
  <c r="A6" i="26"/>
  <c r="A7" i="26"/>
  <c r="A5" i="26"/>
  <c r="D4" i="26"/>
  <c r="D2" i="26"/>
  <c r="C2" i="26"/>
  <c r="F18" i="1" l="1"/>
  <c r="D18" i="1"/>
  <c r="N18" i="1"/>
  <c r="J18" i="1"/>
  <c r="H18" i="1"/>
  <c r="O21" i="1"/>
  <c r="C21" i="26" s="1"/>
  <c r="C20" i="26"/>
  <c r="C19" i="26"/>
  <c r="C18" i="26"/>
  <c r="C17" i="26"/>
  <c r="O16" i="1"/>
  <c r="C16" i="26" s="1"/>
  <c r="O15" i="1"/>
  <c r="C15" i="26" s="1"/>
  <c r="O14" i="1"/>
  <c r="C14" i="26" s="1"/>
  <c r="C13" i="26"/>
  <c r="C12" i="26"/>
  <c r="C11" i="26"/>
  <c r="O10" i="1"/>
  <c r="C10" i="26" s="1"/>
  <c r="O9" i="1"/>
  <c r="C9" i="26" s="1"/>
  <c r="O8" i="1"/>
  <c r="C8" i="26" s="1"/>
  <c r="O7" i="1"/>
  <c r="C7" i="26" s="1"/>
  <c r="O6" i="1"/>
  <c r="C6" i="26" s="1"/>
  <c r="N21" i="1"/>
  <c r="N20" i="1"/>
  <c r="N19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21" i="1" l="1"/>
  <c r="D20" i="1"/>
  <c r="D19" i="1"/>
  <c r="D17" i="1"/>
  <c r="D16" i="1"/>
  <c r="D15" i="1"/>
  <c r="D14" i="1"/>
  <c r="D13" i="1"/>
  <c r="D12" i="1"/>
  <c r="D11" i="1"/>
  <c r="D10" i="1"/>
  <c r="D9" i="1"/>
  <c r="D8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F3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5" i="1"/>
  <c r="F4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O5" i="1"/>
  <c r="C5" i="26" s="1"/>
  <c r="O4" i="1"/>
  <c r="C4" i="26" s="1"/>
  <c r="D7" i="1" l="1"/>
  <c r="D6" i="1"/>
  <c r="D5" i="1"/>
  <c r="D4" i="1"/>
  <c r="A3" i="26" l="1"/>
  <c r="A4" i="27" l="1"/>
  <c r="A5" i="27" l="1"/>
  <c r="A6" i="27" s="1"/>
  <c r="A7" i="27" s="1"/>
  <c r="A8" i="27" l="1"/>
  <c r="A9" i="27" s="1"/>
  <c r="A10" i="27" l="1"/>
  <c r="A11" i="27" s="1"/>
  <c r="A12" i="27" s="1"/>
  <c r="A13" i="27" s="1"/>
  <c r="A14" i="27" l="1"/>
  <c r="A15" i="27" l="1"/>
  <c r="A16" i="27" s="1"/>
  <c r="A17" i="27" s="1"/>
  <c r="A18" i="27" s="1"/>
  <c r="B18" i="27"/>
  <c r="A19" i="27" l="1"/>
  <c r="A20" i="27" l="1"/>
  <c r="A21" i="27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A22" i="27" l="1"/>
  <c r="O3" i="1" l="1"/>
  <c r="C3" i="26" s="1"/>
  <c r="B3" i="26" l="1"/>
  <c r="A4" i="26" l="1"/>
  <c r="B4" i="26" l="1"/>
  <c r="A8" i="26" l="1"/>
  <c r="B8" i="26"/>
  <c r="A9" i="26" l="1"/>
  <c r="B9" i="26" l="1"/>
  <c r="A10" i="26"/>
  <c r="B10" i="26" l="1"/>
  <c r="A11" i="26"/>
  <c r="B11" i="26" l="1"/>
  <c r="A12" i="26"/>
  <c r="B12" i="26" l="1"/>
  <c r="A13" i="26"/>
  <c r="D22" i="27"/>
  <c r="D21" i="27"/>
  <c r="D20" i="27"/>
  <c r="D19" i="27"/>
  <c r="D18" i="27"/>
  <c r="A14" i="26" l="1"/>
  <c r="B13" i="26"/>
  <c r="D13" i="27"/>
  <c r="B13" i="27"/>
  <c r="B22" i="27"/>
  <c r="B21" i="27"/>
  <c r="B20" i="27"/>
  <c r="B19" i="27"/>
  <c r="B14" i="26" l="1"/>
  <c r="A15" i="26"/>
  <c r="A16" i="26" l="1"/>
  <c r="B15" i="26"/>
  <c r="B7" i="27"/>
  <c r="A17" i="26" l="1"/>
  <c r="B16" i="26"/>
  <c r="A18" i="26" l="1"/>
  <c r="B17" i="26"/>
  <c r="D17" i="27"/>
  <c r="D16" i="27"/>
  <c r="D15" i="27"/>
  <c r="D14" i="27"/>
  <c r="A19" i="26" l="1"/>
  <c r="B18" i="26"/>
  <c r="B17" i="27"/>
  <c r="B16" i="27"/>
  <c r="B15" i="27"/>
  <c r="B14" i="27"/>
  <c r="A20" i="26" l="1"/>
  <c r="B19" i="26"/>
  <c r="D11" i="27"/>
  <c r="B20" i="26" l="1"/>
  <c r="A21" i="26"/>
  <c r="B21" i="26" l="1"/>
  <c r="A22" i="26"/>
  <c r="D12" i="27"/>
  <c r="B22" i="26" l="1"/>
  <c r="D7" i="27"/>
  <c r="D10" i="27" l="1"/>
  <c r="D9" i="27"/>
  <c r="D8" i="27"/>
  <c r="D6" i="27"/>
  <c r="D5" i="27"/>
  <c r="D4" i="27"/>
  <c r="B12" i="27"/>
  <c r="B11" i="27"/>
  <c r="B10" i="27"/>
  <c r="B9" i="27"/>
  <c r="B8" i="27"/>
  <c r="B6" i="27"/>
  <c r="B5" i="27"/>
  <c r="E3" i="1"/>
  <c r="B4" i="27" s="1"/>
  <c r="D3" i="1"/>
</calcChain>
</file>

<file path=xl/sharedStrings.xml><?xml version="1.0" encoding="utf-8"?>
<sst xmlns="http://schemas.openxmlformats.org/spreadsheetml/2006/main" count="2202" uniqueCount="354">
  <si>
    <t>糙米飯</t>
  </si>
  <si>
    <t>時蔬</t>
  </si>
  <si>
    <t>學年度</t>
    <phoneticPr fontId="1" type="noConversion"/>
  </si>
  <si>
    <t>湯品</t>
  </si>
  <si>
    <t>主食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</si>
  <si>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</si>
  <si>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</si>
  <si>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</si>
  <si>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</si>
  <si>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</si>
  <si>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</si>
  <si>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</si>
  <si>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</si>
  <si>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重/公斤</t>
    <phoneticPr fontId="1" type="noConversion"/>
  </si>
  <si>
    <t>大蒜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</si>
  <si>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</si>
  <si>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</si>
  <si>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</si>
  <si>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</si>
  <si>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</si>
  <si>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</si>
  <si>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</si>
  <si>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日期</t>
    <phoneticPr fontId="8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</si>
  <si>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</si>
  <si>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</si>
  <si>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</si>
  <si>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</si>
  <si>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</si>
  <si>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</si>
  <si>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</si>
  <si>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星期</t>
    <phoneticPr fontId="1" type="noConversion"/>
  </si>
  <si>
    <t>中學</t>
    <phoneticPr fontId="1" type="noConversion"/>
  </si>
  <si>
    <t>國民</t>
  </si>
  <si>
    <t>白米飯</t>
  </si>
  <si>
    <t>燕麥飯</t>
  </si>
  <si>
    <t>燕麥</t>
  </si>
  <si>
    <t>日期</t>
    <phoneticPr fontId="1" type="noConversion"/>
  </si>
  <si>
    <t>月葷食菜單-7案</t>
    <phoneticPr fontId="1" type="noConversion"/>
  </si>
  <si>
    <t>薑</t>
  </si>
  <si>
    <t>乾木耳</t>
  </si>
  <si>
    <t>雞蛋</t>
  </si>
  <si>
    <t>果汁</t>
    <phoneticPr fontId="1" type="noConversion"/>
  </si>
  <si>
    <t>水果</t>
    <phoneticPr fontId="1" type="noConversion"/>
  </si>
  <si>
    <t>水果</t>
    <phoneticPr fontId="1" type="noConversion"/>
  </si>
  <si>
    <t>小餐包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</si>
  <si>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</si>
  <si>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金針菜乾</t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</si>
  <si>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</si>
  <si>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</si>
  <si>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</si>
  <si>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</si>
  <si>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</si>
  <si>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t>烹調中心(產品)溫度標準值：</t>
  </si>
  <si>
    <r>
      <t>(1)素菜類：75</t>
    </r>
    <r>
      <rPr>
        <sz val="9"/>
        <color theme="1"/>
        <rFont val="新細明體"/>
        <family val="1"/>
        <charset val="136"/>
      </rPr>
      <t>℃以上，(2)葷菜類：85℃以上</t>
    </r>
    <phoneticPr fontId="1" type="noConversion"/>
  </si>
  <si>
    <t>日期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</si>
  <si>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</si>
  <si>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</si>
  <si>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確認者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</si>
  <si>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</si>
  <si>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</si>
  <si>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廚師</t>
    <phoneticPr fontId="1" type="noConversion"/>
  </si>
  <si>
    <t>循環</t>
    <phoneticPr fontId="1" type="noConversion"/>
  </si>
  <si>
    <t>魚排</t>
    <phoneticPr fontId="8" type="noConversion"/>
  </si>
  <si>
    <t>野菜天</t>
    <phoneticPr fontId="8" type="noConversion"/>
  </si>
  <si>
    <t>時蔬</t>
    <phoneticPr fontId="8" type="noConversion"/>
  </si>
  <si>
    <t>味噌芽湯</t>
    <phoneticPr fontId="8" type="noConversion"/>
  </si>
  <si>
    <t>乾裙帶菜</t>
    <phoneticPr fontId="8" type="noConversion"/>
  </si>
  <si>
    <t>味噌</t>
    <phoneticPr fontId="8" type="noConversion"/>
  </si>
  <si>
    <t>金針湯</t>
    <phoneticPr fontId="8" type="noConversion"/>
  </si>
  <si>
    <t>虱目魚丸</t>
    <phoneticPr fontId="8" type="noConversion"/>
  </si>
  <si>
    <t>肉雞</t>
    <phoneticPr fontId="8" type="noConversion"/>
  </si>
  <si>
    <t>雞蛋</t>
    <phoneticPr fontId="8" type="noConversion"/>
  </si>
  <si>
    <t>薑</t>
    <phoneticPr fontId="8" type="noConversion"/>
  </si>
  <si>
    <t>冬粉</t>
    <phoneticPr fontId="8" type="noConversion"/>
  </si>
  <si>
    <t>玉米粒罐頭</t>
    <phoneticPr fontId="8" type="noConversion"/>
  </si>
  <si>
    <t>乾木耳</t>
    <phoneticPr fontId="8" type="noConversion"/>
  </si>
  <si>
    <t>紅砂糖</t>
    <phoneticPr fontId="8" type="noConversion"/>
  </si>
  <si>
    <t>枸杞</t>
    <phoneticPr fontId="8" type="noConversion"/>
  </si>
  <si>
    <t>香雞排</t>
    <phoneticPr fontId="8" type="noConversion"/>
  </si>
  <si>
    <t>海帶結</t>
    <phoneticPr fontId="8" type="noConversion"/>
  </si>
  <si>
    <t>蔬菜薑</t>
  </si>
  <si>
    <t>月素食菜單-7案</t>
    <phoneticPr fontId="1" type="noConversion"/>
  </si>
  <si>
    <t>雞蛋</t>
    <phoneticPr fontId="8" type="noConversion"/>
  </si>
  <si>
    <t>小學</t>
    <phoneticPr fontId="1" type="noConversion"/>
  </si>
  <si>
    <t xml:space="preserve">午餐廚房  </t>
    <phoneticPr fontId="1" type="noConversion"/>
  </si>
  <si>
    <t>美崙國中</t>
    <phoneticPr fontId="1" type="noConversion"/>
  </si>
  <si>
    <t>點心順序</t>
    <phoneticPr fontId="1" type="noConversion"/>
  </si>
  <si>
    <t>日期</t>
    <phoneticPr fontId="1" type="noConversion"/>
  </si>
  <si>
    <t>星期</t>
    <phoneticPr fontId="1" type="noConversion"/>
  </si>
  <si>
    <t>鑄強國小</t>
    <phoneticPr fontId="1" type="noConversion"/>
  </si>
  <si>
    <t>豬絞肉</t>
    <phoneticPr fontId="8" type="noConversion"/>
  </si>
  <si>
    <t>榨菜</t>
    <phoneticPr fontId="8" type="noConversion"/>
  </si>
  <si>
    <t>大蒜</t>
    <phoneticPr fontId="8" type="noConversion"/>
  </si>
  <si>
    <t>虱目魚排</t>
    <phoneticPr fontId="8" type="noConversion"/>
  </si>
  <si>
    <t>豆輪</t>
    <phoneticPr fontId="8" type="noConversion"/>
  </si>
  <si>
    <t>西式特餐</t>
    <phoneticPr fontId="8" type="noConversion"/>
  </si>
  <si>
    <t>義大利麵</t>
    <phoneticPr fontId="8" type="noConversion"/>
  </si>
  <si>
    <t>酢飯特餐</t>
    <phoneticPr fontId="8" type="noConversion"/>
  </si>
  <si>
    <t>壽司醋</t>
    <phoneticPr fontId="8" type="noConversion"/>
  </si>
  <si>
    <t>白蘿蔔</t>
    <phoneticPr fontId="8" type="noConversion"/>
  </si>
  <si>
    <t>胡蘿蔔</t>
    <phoneticPr fontId="8" type="noConversion"/>
  </si>
  <si>
    <t>豆腐</t>
    <phoneticPr fontId="8" type="noConversion"/>
  </si>
  <si>
    <t>洋蔥</t>
    <phoneticPr fontId="8" type="noConversion"/>
  </si>
  <si>
    <t>魚丁</t>
    <phoneticPr fontId="8" type="noConversion"/>
  </si>
  <si>
    <t>時瓜</t>
    <phoneticPr fontId="8" type="noConversion"/>
  </si>
  <si>
    <t>蛋香芽湯</t>
    <phoneticPr fontId="8" type="noConversion"/>
  </si>
  <si>
    <t>乾裙帶菜</t>
  </si>
  <si>
    <t>薑</t>
    <phoneticPr fontId="8" type="noConversion"/>
  </si>
  <si>
    <t>柴魚片</t>
    <phoneticPr fontId="8" type="noConversion"/>
  </si>
  <si>
    <t>豬骨</t>
    <phoneticPr fontId="8" type="noConversion"/>
  </si>
  <si>
    <t>三節翅</t>
    <phoneticPr fontId="8" type="noConversion"/>
  </si>
  <si>
    <t>味噌蔬湯</t>
    <phoneticPr fontId="8" type="noConversion"/>
  </si>
  <si>
    <t>番茄糊</t>
    <phoneticPr fontId="8" type="noConversion"/>
  </si>
  <si>
    <t>打拋醬</t>
    <phoneticPr fontId="8" type="noConversion"/>
  </si>
  <si>
    <t>豬後腿肉</t>
    <phoneticPr fontId="8" type="noConversion"/>
  </si>
  <si>
    <t>麻竹筍干</t>
    <phoneticPr fontId="8" type="noConversion"/>
  </si>
  <si>
    <t>蝦醬配料</t>
    <phoneticPr fontId="8" type="noConversion"/>
  </si>
  <si>
    <t>甘藍</t>
    <phoneticPr fontId="8" type="noConversion"/>
  </si>
  <si>
    <t>蝦皮</t>
    <phoneticPr fontId="8" type="noConversion"/>
  </si>
  <si>
    <t>豆瓣醬</t>
    <phoneticPr fontId="8" type="noConversion"/>
  </si>
  <si>
    <t>珍菇芽湯</t>
    <phoneticPr fontId="8" type="noConversion"/>
  </si>
  <si>
    <t>金針菇</t>
    <phoneticPr fontId="8" type="noConversion"/>
  </si>
  <si>
    <t>肉絲豆芽</t>
    <phoneticPr fontId="8" type="noConversion"/>
  </si>
  <si>
    <t>西式肉醬</t>
    <phoneticPr fontId="8" type="noConversion"/>
  </si>
  <si>
    <t>馬鈴薯</t>
    <phoneticPr fontId="8" type="noConversion"/>
  </si>
  <si>
    <t>玉米濃湯粉</t>
    <phoneticPr fontId="8" type="noConversion"/>
  </si>
  <si>
    <t>茄汁豆腐</t>
    <phoneticPr fontId="8" type="noConversion"/>
  </si>
  <si>
    <t>關東雙煮</t>
    <phoneticPr fontId="8" type="noConversion"/>
  </si>
  <si>
    <t>酢飯香鬆</t>
    <phoneticPr fontId="8" type="noConversion"/>
  </si>
  <si>
    <t>香鬆</t>
    <phoneticPr fontId="8" type="noConversion"/>
  </si>
  <si>
    <t>海苔絲</t>
  </si>
  <si>
    <t>芝麻(熟)</t>
    <phoneticPr fontId="8" type="noConversion"/>
  </si>
  <si>
    <t>枸杞瓜湯</t>
    <phoneticPr fontId="8" type="noConversion"/>
  </si>
  <si>
    <t>仙草甜湯</t>
    <phoneticPr fontId="8" type="noConversion"/>
  </si>
  <si>
    <t>梅林醬油</t>
    <phoneticPr fontId="8" type="noConversion"/>
  </si>
  <si>
    <t>綠豆芽</t>
    <phoneticPr fontId="8" type="noConversion"/>
  </si>
  <si>
    <t>香竹腸</t>
    <phoneticPr fontId="8" type="noConversion"/>
  </si>
  <si>
    <t>醬瓜</t>
    <phoneticPr fontId="8" type="noConversion"/>
  </si>
  <si>
    <t>白蘿蔔</t>
    <phoneticPr fontId="1" type="noConversion"/>
  </si>
  <si>
    <t>麵筋</t>
    <phoneticPr fontId="1" type="noConversion"/>
  </si>
  <si>
    <t>凍豆腐</t>
    <phoneticPr fontId="8" type="noConversion"/>
  </si>
  <si>
    <t>素火腿</t>
    <phoneticPr fontId="8" type="noConversion"/>
  </si>
  <si>
    <t>醬瓜</t>
    <phoneticPr fontId="1" type="noConversion"/>
  </si>
  <si>
    <t>漢堡特餐</t>
    <phoneticPr fontId="1" type="noConversion"/>
  </si>
  <si>
    <t>漢堡</t>
    <phoneticPr fontId="1" type="noConversion"/>
  </si>
  <si>
    <t>蠔油雞翅</t>
    <phoneticPr fontId="8" type="noConversion"/>
  </si>
  <si>
    <t>肉絲芽菜</t>
    <phoneticPr fontId="8" type="noConversion"/>
  </si>
  <si>
    <t>豬後腿肉</t>
    <phoneticPr fontId="8" type="noConversion"/>
  </si>
  <si>
    <t>綠豆芽</t>
    <phoneticPr fontId="8" type="noConversion"/>
  </si>
  <si>
    <t>豬絞肉</t>
    <phoneticPr fontId="8" type="noConversion"/>
  </si>
  <si>
    <t>洋蔥</t>
    <phoneticPr fontId="8" type="noConversion"/>
  </si>
  <si>
    <t>麻婆豆腐</t>
    <phoneticPr fontId="8" type="noConversion"/>
  </si>
  <si>
    <t>豆腐</t>
    <phoneticPr fontId="8" type="noConversion"/>
  </si>
  <si>
    <t>豆瓣醬</t>
    <phoneticPr fontId="8" type="noConversion"/>
  </si>
  <si>
    <t>時瓜</t>
    <phoneticPr fontId="8" type="noConversion"/>
  </si>
  <si>
    <t>豆干</t>
    <phoneticPr fontId="8" type="noConversion"/>
  </si>
  <si>
    <t>大蒜</t>
    <phoneticPr fontId="8" type="noConversion"/>
  </si>
  <si>
    <t>玉米粒罐頭</t>
    <phoneticPr fontId="8" type="noConversion"/>
  </si>
  <si>
    <t>玉米醬罐頭</t>
    <phoneticPr fontId="8" type="noConversion"/>
  </si>
  <si>
    <t>玉米濃湯粉</t>
    <phoneticPr fontId="8" type="noConversion"/>
  </si>
  <si>
    <t>果汁</t>
    <phoneticPr fontId="1" type="noConversion"/>
  </si>
  <si>
    <t>豆輪</t>
    <phoneticPr fontId="8" type="noConversion"/>
  </si>
  <si>
    <t>月菜單編排說明:一、每周三五吃有機蔬菜。二每週二附餐二有機豆漿</t>
    <phoneticPr fontId="1" type="noConversion"/>
  </si>
  <si>
    <t>芝麻飯</t>
  </si>
  <si>
    <t>芝麻(熟)</t>
  </si>
  <si>
    <t>紅藜飯</t>
  </si>
  <si>
    <t>紅藜</t>
  </si>
  <si>
    <t>打拋滷味</t>
    <phoneticPr fontId="8" type="noConversion"/>
  </si>
  <si>
    <t>胡蘿蔔</t>
    <phoneticPr fontId="8" type="noConversion"/>
  </si>
  <si>
    <t>肉雞</t>
    <phoneticPr fontId="8" type="noConversion"/>
  </si>
  <si>
    <t>大蒜</t>
    <phoneticPr fontId="8" type="noConversion"/>
  </si>
  <si>
    <t>豬絞肉</t>
    <phoneticPr fontId="8" type="noConversion"/>
  </si>
  <si>
    <t>醬瓜燒雞</t>
    <phoneticPr fontId="8" type="noConversion"/>
  </si>
  <si>
    <t>胡蘿蔔</t>
    <phoneticPr fontId="8" type="noConversion"/>
  </si>
  <si>
    <t>豬後腿肉</t>
  </si>
  <si>
    <t>豆輪</t>
    <phoneticPr fontId="8" type="noConversion"/>
  </si>
  <si>
    <t>茶香雞翅</t>
    <phoneticPr fontId="8" type="noConversion"/>
  </si>
  <si>
    <t>梅干絞肉</t>
    <phoneticPr fontId="8" type="noConversion"/>
  </si>
  <si>
    <t>梅乾菜</t>
    <phoneticPr fontId="8" type="noConversion"/>
  </si>
  <si>
    <t>麵筋</t>
    <phoneticPr fontId="8" type="noConversion"/>
  </si>
  <si>
    <t>筍香雞丁</t>
    <phoneticPr fontId="8" type="noConversion"/>
  </si>
  <si>
    <t>豆腐</t>
    <phoneticPr fontId="8" type="noConversion"/>
  </si>
  <si>
    <t>時蔬</t>
    <phoneticPr fontId="1" type="noConversion"/>
  </si>
  <si>
    <t>豆干</t>
    <phoneticPr fontId="8" type="noConversion"/>
  </si>
  <si>
    <t>碎脯豆干</t>
    <phoneticPr fontId="8" type="noConversion"/>
  </si>
  <si>
    <t>蘿蔔乾</t>
    <phoneticPr fontId="8" type="noConversion"/>
  </si>
  <si>
    <t>豆皮</t>
    <phoneticPr fontId="8" type="noConversion"/>
  </si>
  <si>
    <t>冬蔭功湯</t>
    <phoneticPr fontId="8" type="noConversion"/>
  </si>
  <si>
    <t>豆皮時蔬</t>
    <phoneticPr fontId="8" type="noConversion"/>
  </si>
  <si>
    <t>日式黑輪</t>
    <phoneticPr fontId="8" type="noConversion"/>
  </si>
  <si>
    <t>黑輪</t>
    <phoneticPr fontId="8" type="noConversion"/>
  </si>
  <si>
    <t>木須蛋香</t>
    <phoneticPr fontId="8" type="noConversion"/>
  </si>
  <si>
    <t>密汁豆干</t>
    <phoneticPr fontId="8" type="noConversion"/>
  </si>
  <si>
    <t>檸檬愛玉</t>
    <phoneticPr fontId="8" type="noConversion"/>
  </si>
  <si>
    <t>愛玉</t>
    <phoneticPr fontId="8" type="noConversion"/>
  </si>
  <si>
    <t>紅砂糖</t>
    <phoneticPr fontId="1" type="noConversion"/>
  </si>
  <si>
    <t>檸檬</t>
    <phoneticPr fontId="1" type="noConversion"/>
  </si>
  <si>
    <t>乳品</t>
    <phoneticPr fontId="1" type="noConversion"/>
  </si>
  <si>
    <t>蠔油豆包</t>
    <phoneticPr fontId="8" type="noConversion"/>
  </si>
  <si>
    <t>豆包</t>
    <phoneticPr fontId="8" type="noConversion"/>
  </si>
  <si>
    <t>毛豆</t>
    <phoneticPr fontId="8" type="noConversion"/>
  </si>
  <si>
    <t>瓜相豆輪</t>
    <phoneticPr fontId="8" type="noConversion"/>
  </si>
  <si>
    <t>薯餅</t>
    <phoneticPr fontId="8" type="noConversion"/>
  </si>
  <si>
    <t>麵腸</t>
    <phoneticPr fontId="8" type="noConversion"/>
  </si>
  <si>
    <t>郁製里雞</t>
    <phoneticPr fontId="8" type="noConversion"/>
  </si>
  <si>
    <r>
      <t>過敏警語:</t>
    </r>
    <r>
      <rPr>
        <b/>
        <sz val="12"/>
        <color rgb="FFFF0000"/>
        <rFont val="新細明體"/>
        <family val="1"/>
        <charset val="136"/>
      </rPr>
      <t>｢</t>
    </r>
    <r>
      <rPr>
        <b/>
        <sz val="12"/>
        <color rgb="FFFF0000"/>
        <rFont val="標楷體"/>
        <family val="4"/>
        <charset val="136"/>
      </rPr>
      <t>本月產品含有蛋</t>
    </r>
    <r>
      <rPr>
        <b/>
        <sz val="12"/>
        <color rgb="FFFF0000"/>
        <rFont val="新細明體"/>
        <family val="1"/>
        <charset val="136"/>
      </rPr>
      <t>､</t>
    </r>
    <r>
      <rPr>
        <b/>
        <sz val="12"/>
        <color rgb="FFFF0000"/>
        <rFont val="標楷體"/>
        <family val="4"/>
        <charset val="136"/>
      </rPr>
      <t>芝麻､含麩之穀物､花生､大豆､魚類､亞硫酸鹽類及其相關製品，不適合其過敏體質者食用｣</t>
    </r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</si>
  <si>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</si>
  <si>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</si>
  <si>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</si>
  <si>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8" type="noConversion"/>
  </si>
  <si>
    <t>q5</t>
    <phoneticPr fontId="1" type="noConversion"/>
  </si>
  <si>
    <t>r2</t>
    <phoneticPr fontId="8" type="noConversion"/>
  </si>
  <si>
    <t>r3</t>
    <phoneticPr fontId="8" type="noConversion"/>
  </si>
  <si>
    <t>r4</t>
    <phoneticPr fontId="8" type="noConversion"/>
  </si>
  <si>
    <t>r5</t>
    <phoneticPr fontId="8" type="noConversion"/>
  </si>
  <si>
    <t>s1</t>
    <phoneticPr fontId="8" type="noConversion"/>
  </si>
  <si>
    <t>s2</t>
    <phoneticPr fontId="8" type="noConversion"/>
  </si>
  <si>
    <t>s3</t>
    <phoneticPr fontId="8" type="noConversion"/>
  </si>
  <si>
    <t>s4</t>
    <phoneticPr fontId="8" type="noConversion"/>
  </si>
  <si>
    <t>s5</t>
    <phoneticPr fontId="8" type="noConversion"/>
  </si>
  <si>
    <t>t1</t>
    <phoneticPr fontId="8" type="noConversion"/>
  </si>
  <si>
    <t>t2</t>
    <phoneticPr fontId="8" type="noConversion"/>
  </si>
  <si>
    <t>t3</t>
    <phoneticPr fontId="8" type="noConversion"/>
  </si>
  <si>
    <t>t4</t>
    <phoneticPr fontId="8" type="noConversion"/>
  </si>
  <si>
    <t>t5</t>
    <phoneticPr fontId="8" type="noConversion"/>
  </si>
  <si>
    <t>白米飯</t>
    <phoneticPr fontId="8" type="noConversion"/>
  </si>
  <si>
    <t>小米飯</t>
    <phoneticPr fontId="1" type="noConversion"/>
  </si>
  <si>
    <t>小米</t>
    <phoneticPr fontId="1" type="noConversion"/>
  </si>
  <si>
    <t>泰式特餐</t>
    <phoneticPr fontId="1" type="noConversion"/>
  </si>
  <si>
    <t>漢堡特餐</t>
    <phoneticPr fontId="1" type="noConversion"/>
  </si>
  <si>
    <t>漢堡</t>
    <phoneticPr fontId="1" type="noConversion"/>
  </si>
  <si>
    <t>豆瓣魚鮮</t>
    <phoneticPr fontId="8" type="noConversion"/>
  </si>
  <si>
    <t>豆瓣醬</t>
    <phoneticPr fontId="1" type="noConversion"/>
  </si>
  <si>
    <t>昆布滷肉</t>
    <phoneticPr fontId="8" type="noConversion"/>
  </si>
  <si>
    <t>醬醋肉片</t>
    <phoneticPr fontId="8" type="noConversion"/>
  </si>
  <si>
    <t>川耳</t>
    <phoneticPr fontId="8" type="noConversion"/>
  </si>
  <si>
    <t>梅林醬油</t>
    <phoneticPr fontId="8" type="noConversion"/>
  </si>
  <si>
    <t>蝦鮮豆腐</t>
    <phoneticPr fontId="8" type="noConversion"/>
  </si>
  <si>
    <t>白蝦</t>
    <phoneticPr fontId="8" type="noConversion"/>
  </si>
  <si>
    <t>豆豉</t>
    <phoneticPr fontId="1" type="noConversion"/>
  </si>
  <si>
    <t>筍香肉丁</t>
    <phoneticPr fontId="1" type="noConversion"/>
  </si>
  <si>
    <t>麻竹筍干</t>
    <phoneticPr fontId="8" type="noConversion"/>
  </si>
  <si>
    <t>黃燜雞丁</t>
    <phoneticPr fontId="8" type="noConversion"/>
  </si>
  <si>
    <t>洋蔥</t>
    <phoneticPr fontId="1" type="noConversion"/>
  </si>
  <si>
    <t>薑黃粉</t>
    <phoneticPr fontId="1" type="noConversion"/>
  </si>
  <si>
    <t>茶味滷包</t>
    <phoneticPr fontId="1" type="noConversion"/>
  </si>
  <si>
    <t>茄汁肉片</t>
    <phoneticPr fontId="8" type="noConversion"/>
  </si>
  <si>
    <t>豬後腿肉</t>
    <phoneticPr fontId="8" type="noConversion"/>
  </si>
  <si>
    <t>番茄糊</t>
    <phoneticPr fontId="1" type="noConversion"/>
  </si>
  <si>
    <t>昆布燒雞</t>
    <phoneticPr fontId="8" type="noConversion"/>
  </si>
  <si>
    <t>瓜仔肉</t>
    <phoneticPr fontId="8" type="noConversion"/>
  </si>
  <si>
    <t>醬瓜</t>
    <phoneticPr fontId="1" type="noConversion"/>
  </si>
  <si>
    <t>麵筋</t>
    <phoneticPr fontId="1" type="noConversion"/>
  </si>
  <si>
    <t>大蒜</t>
    <phoneticPr fontId="1" type="noConversion"/>
  </si>
  <si>
    <t>清炒花椰</t>
    <phoneticPr fontId="8" type="noConversion"/>
  </si>
  <si>
    <t>青花菜</t>
    <phoneticPr fontId="8" type="noConversion"/>
  </si>
  <si>
    <t>玉糧濃湯</t>
    <phoneticPr fontId="8" type="noConversion"/>
  </si>
  <si>
    <t>糙米</t>
    <phoneticPr fontId="8" type="noConversion"/>
  </si>
  <si>
    <t>鮮味瓜湯</t>
    <phoneticPr fontId="8" type="noConversion"/>
  </si>
  <si>
    <t>清甜瓜湯</t>
    <phoneticPr fontId="8" type="noConversion"/>
  </si>
  <si>
    <t>蛋香什蔬</t>
    <phoneticPr fontId="8" type="noConversion"/>
  </si>
  <si>
    <t>胡蘿蔔</t>
    <phoneticPr fontId="1" type="noConversion"/>
  </si>
  <si>
    <t>芙蓉粉絲</t>
    <phoneticPr fontId="8" type="noConversion"/>
  </si>
  <si>
    <t>時蔬</t>
    <phoneticPr fontId="1" type="noConversion"/>
  </si>
  <si>
    <t>豆包蒔瓜</t>
    <phoneticPr fontId="8" type="noConversion"/>
  </si>
  <si>
    <t>蒔瓜</t>
    <phoneticPr fontId="8" type="noConversion"/>
  </si>
  <si>
    <t>乾木耳</t>
    <phoneticPr fontId="1" type="noConversion"/>
  </si>
  <si>
    <t>香茅檸檬</t>
    <phoneticPr fontId="8" type="noConversion"/>
  </si>
  <si>
    <t>綠豆湯</t>
    <phoneticPr fontId="8" type="noConversion"/>
  </si>
  <si>
    <t>綠豆</t>
    <phoneticPr fontId="8" type="noConversion"/>
  </si>
  <si>
    <t>雙色花椰</t>
    <phoneticPr fontId="8" type="noConversion"/>
  </si>
  <si>
    <t>青花菜</t>
    <phoneticPr fontId="1" type="noConversion"/>
  </si>
  <si>
    <t>毛豆時瓜</t>
    <phoneticPr fontId="8" type="noConversion"/>
  </si>
  <si>
    <t>盛味冬粉</t>
    <phoneticPr fontId="8" type="noConversion"/>
  </si>
  <si>
    <t>時蔬</t>
    <phoneticPr fontId="1" type="noConversion"/>
  </si>
  <si>
    <t>凍腐相蔬</t>
    <phoneticPr fontId="8" type="noConversion"/>
  </si>
  <si>
    <t>蛋花舒湯</t>
    <phoneticPr fontId="8" type="noConversion"/>
  </si>
  <si>
    <t>凍豆腐</t>
    <phoneticPr fontId="8" type="noConversion"/>
  </si>
  <si>
    <t>絞肉豆芽</t>
    <phoneticPr fontId="8" type="noConversion"/>
  </si>
  <si>
    <t>茄汁花椰</t>
    <phoneticPr fontId="8" type="noConversion"/>
  </si>
  <si>
    <t>蛋香佐蔬</t>
    <phoneticPr fontId="8" type="noConversion"/>
  </si>
  <si>
    <t>玉穀濃湯</t>
    <phoneticPr fontId="8" type="noConversion"/>
  </si>
  <si>
    <t>糙米</t>
    <phoneticPr fontId="1" type="noConversion"/>
  </si>
  <si>
    <t>毛豆三色</t>
    <phoneticPr fontId="8" type="noConversion"/>
  </si>
  <si>
    <t>仙草凍</t>
    <phoneticPr fontId="1" type="noConversion"/>
  </si>
  <si>
    <t>味噌蒔湯</t>
    <phoneticPr fontId="8" type="noConversion"/>
  </si>
  <si>
    <t>南洋築常</t>
    <phoneticPr fontId="8" type="noConversion"/>
  </si>
  <si>
    <t>時蔬</t>
    <phoneticPr fontId="8" type="noConversion"/>
  </si>
  <si>
    <t>家常豆干</t>
    <phoneticPr fontId="8" type="noConversion"/>
  </si>
  <si>
    <t>密汁豆干</t>
    <phoneticPr fontId="8" type="noConversion"/>
  </si>
  <si>
    <t>碎脯豆干</t>
    <phoneticPr fontId="8" type="noConversion"/>
  </si>
  <si>
    <t>滷味豆干</t>
    <phoneticPr fontId="8" type="noConversion"/>
  </si>
  <si>
    <t>時瓜</t>
    <phoneticPr fontId="8" type="noConversion"/>
  </si>
  <si>
    <t>時蔬佐蛋</t>
    <phoneticPr fontId="8" type="noConversion"/>
  </si>
  <si>
    <t>豆皮拌瓜</t>
    <phoneticPr fontId="8" type="noConversion"/>
  </si>
  <si>
    <t>蕈菇豆腐</t>
    <phoneticPr fontId="8" type="noConversion"/>
  </si>
  <si>
    <t>毛豆瓜相</t>
    <phoneticPr fontId="8" type="noConversion"/>
  </si>
  <si>
    <t>時蔬</t>
    <phoneticPr fontId="8" type="noConversion"/>
  </si>
  <si>
    <t>清拌花椰</t>
    <phoneticPr fontId="8" type="noConversion"/>
  </si>
  <si>
    <t>珍味豆干</t>
    <phoneticPr fontId="8" type="noConversion"/>
  </si>
  <si>
    <t>蔬相鮮湯</t>
    <phoneticPr fontId="8" type="noConversion"/>
  </si>
  <si>
    <t>芙蓉舒湯</t>
    <phoneticPr fontId="8" type="noConversion"/>
  </si>
  <si>
    <t>什相冬粉</t>
    <phoneticPr fontId="8" type="noConversion"/>
  </si>
  <si>
    <t>綜合滷味</t>
    <phoneticPr fontId="8" type="noConversion"/>
  </si>
  <si>
    <t>堅果</t>
    <phoneticPr fontId="1" type="noConversion"/>
  </si>
  <si>
    <t>葡萄乾/海苔</t>
    <phoneticPr fontId="1" type="noConversion"/>
  </si>
  <si>
    <t>水果</t>
    <phoneticPr fontId="1" type="noConversion"/>
  </si>
  <si>
    <t>海苔</t>
    <phoneticPr fontId="1" type="noConversion"/>
  </si>
  <si>
    <t>葡萄乾/小餐包</t>
    <phoneticPr fontId="1" type="noConversion"/>
  </si>
  <si>
    <t>小餐包</t>
    <phoneticPr fontId="1" type="noConversion"/>
  </si>
  <si>
    <t>佐蔬麵筋</t>
    <phoneticPr fontId="8" type="noConversion"/>
  </si>
  <si>
    <t>點心</t>
    <phoneticPr fontId="1" type="noConversion"/>
  </si>
  <si>
    <t>羅勒</t>
  </si>
  <si>
    <t>瓜仔素肉</t>
  </si>
  <si>
    <t xml:space="preserve"> 食材明細（食材重量以100人份計量，營養分析以個人計量,其中素百頁包含23%骨頭之採購量，每周供應特餐一次，當日得混搭供應，國中4菜1湯1附餐，國小3菜1湯1附餐）</t>
  </si>
  <si>
    <t>素百頁</t>
  </si>
  <si>
    <t>素肉</t>
    <phoneticPr fontId="1" type="noConversion"/>
  </si>
  <si>
    <t>素肉芽菜</t>
    <phoneticPr fontId="1" type="noConversion"/>
  </si>
  <si>
    <t>素肉</t>
    <phoneticPr fontId="1" type="noConversion"/>
  </si>
  <si>
    <t>百頁</t>
    <phoneticPr fontId="1" type="noConversion"/>
  </si>
  <si>
    <t>西式素醬</t>
    <phoneticPr fontId="1" type="noConversion"/>
  </si>
  <si>
    <t>百頁</t>
    <phoneticPr fontId="1" type="noConversion"/>
  </si>
  <si>
    <t>筍香百頁</t>
    <phoneticPr fontId="8" type="noConversion"/>
  </si>
  <si>
    <t>醬瓜百頁</t>
    <phoneticPr fontId="8" type="noConversion"/>
  </si>
  <si>
    <t>黃燜百頁</t>
    <phoneticPr fontId="8" type="noConversion"/>
  </si>
  <si>
    <t>昆布百頁</t>
    <phoneticPr fontId="8" type="noConversion"/>
  </si>
  <si>
    <t>昆布豆輪</t>
    <phoneticPr fontId="1" type="noConversion"/>
  </si>
  <si>
    <t>黑椒毛豆</t>
    <phoneticPr fontId="8" type="noConversion"/>
  </si>
  <si>
    <t>黑胡椒</t>
    <phoneticPr fontId="1" type="noConversion"/>
  </si>
  <si>
    <t>豆瓣麵腸</t>
    <phoneticPr fontId="8" type="noConversion"/>
  </si>
  <si>
    <t>泰式配料</t>
    <phoneticPr fontId="8" type="noConversion"/>
  </si>
  <si>
    <t>醬醋豆輪</t>
    <phoneticPr fontId="1" type="noConversion"/>
  </si>
  <si>
    <t>豆輪</t>
    <phoneticPr fontId="1" type="noConversion"/>
  </si>
  <si>
    <t>豆皮豆芽</t>
    <phoneticPr fontId="1" type="noConversion"/>
  </si>
  <si>
    <t>豆皮</t>
    <phoneticPr fontId="1" type="noConversion"/>
  </si>
  <si>
    <t>梅干麵筋</t>
    <phoneticPr fontId="1" type="noConversion"/>
  </si>
  <si>
    <t>豉鮮豆腐</t>
    <phoneticPr fontId="8" type="noConversion"/>
  </si>
  <si>
    <t>筍香豆輪</t>
    <phoneticPr fontId="1" type="noConversion"/>
  </si>
  <si>
    <t>茶香豆包</t>
    <phoneticPr fontId="8" type="noConversion"/>
  </si>
  <si>
    <t>茄汁麵腸</t>
    <phoneticPr fontId="1" type="noConversion"/>
  </si>
  <si>
    <t>麵腸</t>
    <phoneticPr fontId="1" type="noConversion"/>
  </si>
  <si>
    <t>日式豆輪</t>
    <phoneticPr fontId="8" type="noConversion"/>
  </si>
  <si>
    <r>
      <t>過敏警語:</t>
    </r>
    <r>
      <rPr>
        <b/>
        <sz val="12"/>
        <color rgb="FFFF0000"/>
        <rFont val="新細明體"/>
        <family val="1"/>
        <charset val="136"/>
      </rPr>
      <t>｢</t>
    </r>
    <r>
      <rPr>
        <b/>
        <sz val="12"/>
        <color rgb="FFFF0000"/>
        <rFont val="標楷體"/>
        <family val="4"/>
        <charset val="136"/>
      </rPr>
      <t>本月產品含有蛋</t>
    </r>
    <r>
      <rPr>
        <b/>
        <sz val="12"/>
        <color rgb="FFFF0000"/>
        <rFont val="新細明體"/>
        <family val="1"/>
        <charset val="136"/>
      </rPr>
      <t>､</t>
    </r>
    <r>
      <rPr>
        <b/>
        <sz val="12"/>
        <color rgb="FFFF0000"/>
        <rFont val="標楷體"/>
        <family val="4"/>
        <charset val="136"/>
      </rPr>
      <t>芝麻､含麩之穀物､花生､大豆､亞硫酸鹽類及其相關製品，不適合其過敏體質者食用｣</t>
    </r>
    <phoneticPr fontId="1" type="noConversion"/>
  </si>
  <si>
    <t>津吉</t>
    <phoneticPr fontId="1" type="noConversion"/>
  </si>
  <si>
    <t>百頁</t>
    <phoneticPr fontId="1" type="noConversion"/>
  </si>
  <si>
    <t>麥香薯餅</t>
    <phoneticPr fontId="8" type="noConversion"/>
  </si>
  <si>
    <t>麥茶</t>
    <phoneticPr fontId="8" type="noConversion"/>
  </si>
  <si>
    <t>甘梅麥茶</t>
    <phoneticPr fontId="8" type="noConversion"/>
  </si>
  <si>
    <t>梅子</t>
    <phoneticPr fontId="1" type="noConversion"/>
  </si>
  <si>
    <t>月菜單編排說明</t>
    <phoneticPr fontId="1" type="noConversion"/>
  </si>
  <si>
    <t>:一、每周三五吃有機蔬菜。二每週附餐二有機豆漿乙次</t>
  </si>
  <si>
    <r>
      <rPr>
        <sz val="12"/>
        <color theme="1" tint="0.14999847407452621"/>
        <rFont val="DFKai-SB"/>
        <family val="4"/>
        <charset val="136"/>
      </rPr>
      <t>重</t>
    </r>
    <r>
      <rPr>
        <sz val="12"/>
        <color theme="1" tint="0.14999847407452621"/>
        <rFont val="Times New Roman"/>
        <family val="1"/>
      </rPr>
      <t>/</t>
    </r>
    <r>
      <rPr>
        <sz val="12"/>
        <color theme="1" tint="0.14999847407452621"/>
        <rFont val="DFKai-SB"/>
        <family val="4"/>
        <charset val="136"/>
      </rPr>
      <t>公斤</t>
    </r>
    <phoneticPr fontId="1" type="noConversion"/>
  </si>
  <si>
    <t>乳/份</t>
    <phoneticPr fontId="1" type="noConversion"/>
  </si>
  <si>
    <t>番茄醬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</si>
</sst>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aaaa;@"/>
  </numFmts>
  <fonts count="5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10"/>
      <color theme="1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0"/>
      <color theme="1" tint="0.14999847407452621"/>
      <name val="Times New Roman"/>
      <family val="1"/>
    </font>
    <font>
      <sz val="10"/>
      <color theme="1" tint="0.14999847407452621"/>
      <name val="標楷體"/>
      <family val="4"/>
      <charset val="136"/>
    </font>
    <font>
      <sz val="10"/>
      <color rgb="FF000000"/>
      <name val="DFKai-SB"/>
      <family val="4"/>
      <charset val="136"/>
    </font>
    <font>
      <sz val="10"/>
      <color theme="1" tint="0.14999847407452621"/>
      <name val="DFKai-SB"/>
      <family val="4"/>
      <charset val="136"/>
    </font>
    <font>
      <sz val="12"/>
      <color rgb="FF0000CC"/>
      <name val="標楷體"/>
      <family val="4"/>
      <charset val="136"/>
    </font>
    <font>
      <sz val="12"/>
      <color theme="0" tint="-0.34998626667073579"/>
      <name val="DFKai-SB"/>
      <family val="4"/>
      <charset val="136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2"/>
      <color rgb="FF0000CC"/>
      <name val="DFKai-SB"/>
      <family val="4"/>
      <charset val="136"/>
    </font>
    <font>
      <sz val="14"/>
      <name val="標楷體"/>
      <family val="4"/>
      <charset val="136"/>
    </font>
    <font>
      <sz val="11"/>
      <color theme="1" tint="0.14999847407452621"/>
      <name val="DFKai-SB"/>
      <family val="4"/>
      <charset val="136"/>
    </font>
    <font>
      <sz val="12"/>
      <color theme="1" tint="0.14999847407452621"/>
      <name val="細明體"/>
      <family val="3"/>
      <charset val="136"/>
    </font>
    <font>
      <sz val="12"/>
      <color theme="1" tint="0.14999847407452621"/>
      <name val="新細明體"/>
      <family val="2"/>
      <charset val="136"/>
      <scheme val="minor"/>
    </font>
    <font>
      <sz val="11"/>
      <color theme="1" tint="0.14999847407452621"/>
      <name val="標楷體"/>
      <family val="4"/>
      <charset val="136"/>
    </font>
    <font>
      <sz val="9"/>
      <color theme="1"/>
      <name val="標楷體"/>
      <family val="4"/>
      <charset val="13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7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shrinkToFit="1"/>
    </xf>
    <xf numFmtId="0" fontId="6" fillId="3" borderId="0" xfId="0" applyFont="1" applyFill="1" applyBorder="1" applyAlignment="1">
      <alignment horizontal="left" shrinkToFit="1"/>
    </xf>
    <xf numFmtId="0" fontId="19" fillId="2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left" shrinkToFit="1"/>
    </xf>
    <xf numFmtId="0" fontId="23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30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16" fillId="0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shrinkToFit="1"/>
    </xf>
    <xf numFmtId="0" fontId="14" fillId="3" borderId="7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shrinkToFit="1"/>
    </xf>
    <xf numFmtId="0" fontId="31" fillId="3" borderId="1" xfId="0" applyFont="1" applyFill="1" applyBorder="1" applyAlignment="1">
      <alignment horizontal="center" shrinkToFit="1"/>
    </xf>
    <xf numFmtId="0" fontId="18" fillId="0" borderId="1" xfId="0" applyFont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 shrinkToFit="1"/>
    </xf>
    <xf numFmtId="0" fontId="31" fillId="3" borderId="1" xfId="0" applyFont="1" applyFill="1" applyBorder="1" applyAlignment="1">
      <alignment horizontal="left" shrinkToFit="1"/>
    </xf>
    <xf numFmtId="0" fontId="18" fillId="0" borderId="1" xfId="0" applyFont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28" fillId="2" borderId="6" xfId="0" applyFont="1" applyFill="1" applyBorder="1" applyAlignment="1">
      <alignment horizontal="left" vertical="center" shrinkToFit="1"/>
    </xf>
    <xf numFmtId="0" fontId="36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shrinkToFit="1"/>
    </xf>
    <xf numFmtId="0" fontId="35" fillId="0" borderId="0" xfId="0" applyFont="1" applyBorder="1" applyAlignment="1">
      <alignment horizontal="left" vertical="center" shrinkToFit="1"/>
    </xf>
    <xf numFmtId="0" fontId="36" fillId="0" borderId="0" xfId="0" applyFont="1" applyBorder="1" applyAlignment="1">
      <alignment horizontal="left" vertical="center" shrinkToFit="1"/>
    </xf>
    <xf numFmtId="0" fontId="37" fillId="0" borderId="0" xfId="0" applyFont="1" applyBorder="1">
      <alignment vertical="center"/>
    </xf>
    <xf numFmtId="0" fontId="37" fillId="0" borderId="0" xfId="0" applyFont="1" applyBorder="1" applyAlignment="1">
      <alignment horizontal="right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vertical="center"/>
    </xf>
    <xf numFmtId="0" fontId="30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center" shrinkToFit="1"/>
    </xf>
    <xf numFmtId="0" fontId="20" fillId="3" borderId="2" xfId="0" applyFont="1" applyFill="1" applyBorder="1" applyAlignment="1">
      <alignment horizontal="left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shrinkToFit="1"/>
    </xf>
    <xf numFmtId="0" fontId="17" fillId="0" borderId="7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shrinkToFit="1"/>
    </xf>
    <xf numFmtId="0" fontId="16" fillId="0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left" shrinkToFit="1"/>
    </xf>
    <xf numFmtId="0" fontId="31" fillId="3" borderId="6" xfId="0" applyFont="1" applyFill="1" applyBorder="1" applyAlignment="1">
      <alignment horizontal="left" vertical="center" shrinkToFit="1"/>
    </xf>
    <xf numFmtId="0" fontId="31" fillId="3" borderId="3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6" fillId="3" borderId="3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left" shrinkToFit="1"/>
    </xf>
    <xf numFmtId="0" fontId="31" fillId="3" borderId="6" xfId="0" applyFont="1" applyFill="1" applyBorder="1" applyAlignment="1">
      <alignment horizontal="center" vertical="center" shrinkToFit="1"/>
    </xf>
    <xf numFmtId="0" fontId="41" fillId="2" borderId="6" xfId="0" applyFont="1" applyFill="1" applyBorder="1" applyAlignment="1">
      <alignment horizontal="center" vertical="center"/>
    </xf>
    <xf numFmtId="176" fontId="41" fillId="2" borderId="6" xfId="0" applyNumberFormat="1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vertical="center"/>
    </xf>
    <xf numFmtId="0" fontId="43" fillId="3" borderId="6" xfId="0" applyFont="1" applyFill="1" applyBorder="1" applyAlignment="1">
      <alignment horizontal="center" vertical="center" shrinkToFit="1"/>
    </xf>
    <xf numFmtId="176" fontId="41" fillId="2" borderId="6" xfId="0" applyNumberFormat="1" applyFont="1" applyFill="1" applyBorder="1" applyAlignment="1">
      <alignment vertical="center"/>
    </xf>
    <xf numFmtId="0" fontId="42" fillId="0" borderId="6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41" fillId="0" borderId="6" xfId="0" applyFont="1" applyBorder="1" applyAlignment="1">
      <alignment horizontal="center" vertical="center"/>
    </xf>
    <xf numFmtId="176" fontId="41" fillId="0" borderId="6" xfId="0" applyNumberFormat="1" applyFont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19" fillId="0" borderId="9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3" fillId="0" borderId="13" xfId="0" applyFont="1" applyBorder="1" applyAlignment="1">
      <alignment vertical="center"/>
    </xf>
    <xf numFmtId="0" fontId="6" fillId="3" borderId="17" xfId="0" applyFont="1" applyFill="1" applyBorder="1" applyAlignment="1">
      <alignment horizontal="left" vertical="center" shrinkToFit="1"/>
    </xf>
    <xf numFmtId="0" fontId="34" fillId="2" borderId="6" xfId="0" applyFont="1" applyFill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9" fillId="0" borderId="18" xfId="0" applyFont="1" applyBorder="1" applyAlignment="1"/>
    <xf numFmtId="176" fontId="12" fillId="0" borderId="18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177" fontId="15" fillId="0" borderId="1" xfId="0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left"/>
    </xf>
    <xf numFmtId="0" fontId="30" fillId="0" borderId="9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41" fillId="0" borderId="11" xfId="0" applyFont="1" applyBorder="1" applyAlignment="1">
      <alignment horizontal="center" vertical="center"/>
    </xf>
    <xf numFmtId="176" fontId="41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45" fillId="3" borderId="1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20" fillId="3" borderId="3" xfId="0" applyFont="1" applyFill="1" applyBorder="1" applyAlignment="1">
      <alignment horizontal="left" vertical="center" shrinkToFit="1"/>
    </xf>
    <xf numFmtId="0" fontId="23" fillId="2" borderId="9" xfId="0" applyFont="1" applyFill="1" applyBorder="1" applyAlignment="1">
      <alignment vertical="center"/>
    </xf>
    <xf numFmtId="176" fontId="43" fillId="3" borderId="6" xfId="0" applyNumberFormat="1" applyFont="1" applyFill="1" applyBorder="1" applyAlignment="1">
      <alignment horizontal="center" vertical="center" shrinkToFit="1"/>
    </xf>
    <xf numFmtId="177" fontId="43" fillId="3" borderId="6" xfId="0" applyNumberFormat="1" applyFont="1" applyFill="1" applyBorder="1" applyAlignment="1">
      <alignment horizontal="center" vertical="center" shrinkToFit="1"/>
    </xf>
    <xf numFmtId="0" fontId="23" fillId="2" borderId="10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6" fillId="3" borderId="0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20" fillId="3" borderId="1" xfId="0" applyFont="1" applyFill="1" applyBorder="1" applyAlignment="1">
      <alignment vertical="center" shrinkToFit="1"/>
    </xf>
    <xf numFmtId="0" fontId="31" fillId="3" borderId="21" xfId="0" applyFont="1" applyFill="1" applyBorder="1" applyAlignment="1">
      <alignment horizontal="left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shrinkToFit="1"/>
    </xf>
    <xf numFmtId="0" fontId="19" fillId="0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6" fillId="3" borderId="1" xfId="0" applyFont="1" applyFill="1" applyBorder="1" applyAlignment="1">
      <alignment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43" fillId="3" borderId="1" xfId="0" applyFont="1" applyFill="1" applyBorder="1" applyAlignment="1">
      <alignment horizontal="center" vertical="center" shrinkToFit="1"/>
    </xf>
    <xf numFmtId="0" fontId="42" fillId="0" borderId="1" xfId="0" applyFont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shrinkToFit="1"/>
    </xf>
    <xf numFmtId="0" fontId="6" fillId="3" borderId="22" xfId="0" applyFont="1" applyFill="1" applyBorder="1" applyAlignment="1">
      <alignment horizontal="left" vertical="center" shrinkToFit="1"/>
    </xf>
    <xf numFmtId="0" fontId="34" fillId="3" borderId="22" xfId="0" applyFont="1" applyFill="1" applyBorder="1" applyAlignment="1">
      <alignment horizontal="left" vertical="center" shrinkToFit="1"/>
    </xf>
    <xf numFmtId="0" fontId="20" fillId="3" borderId="22" xfId="0" applyFont="1" applyFill="1" applyBorder="1" applyAlignment="1">
      <alignment horizontal="left" vertical="center" shrinkToFit="1"/>
    </xf>
    <xf numFmtId="0" fontId="23" fillId="2" borderId="22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center" vertical="center" shrinkToFit="1"/>
    </xf>
    <xf numFmtId="0" fontId="27" fillId="0" borderId="22" xfId="0" applyFont="1" applyBorder="1" applyAlignment="1">
      <alignment horizontal="left" vertical="center" shrinkToFit="1"/>
    </xf>
    <xf numFmtId="0" fontId="6" fillId="3" borderId="22" xfId="0" applyFont="1" applyFill="1" applyBorder="1" applyAlignment="1">
      <alignment horizontal="left" shrinkToFit="1"/>
    </xf>
    <xf numFmtId="0" fontId="17" fillId="2" borderId="23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 shrinkToFit="1"/>
    </xf>
    <xf numFmtId="0" fontId="34" fillId="3" borderId="24" xfId="0" applyFont="1" applyFill="1" applyBorder="1" applyAlignment="1">
      <alignment horizontal="left" vertical="center" shrinkToFit="1"/>
    </xf>
    <xf numFmtId="0" fontId="20" fillId="3" borderId="24" xfId="0" applyFont="1" applyFill="1" applyBorder="1" applyAlignment="1">
      <alignment horizontal="left" vertical="center" shrinkToFit="1"/>
    </xf>
    <xf numFmtId="0" fontId="23" fillId="2" borderId="24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center" vertical="center" shrinkToFit="1"/>
    </xf>
    <xf numFmtId="0" fontId="16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left" vertical="center" shrinkToFit="1"/>
    </xf>
    <xf numFmtId="0" fontId="10" fillId="0" borderId="6" xfId="0" applyFont="1" applyBorder="1" applyAlignment="1"/>
    <xf numFmtId="0" fontId="5" fillId="0" borderId="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left" vertical="center" shrinkToFit="1"/>
    </xf>
    <xf numFmtId="0" fontId="10" fillId="0" borderId="22" xfId="0" applyFont="1" applyBorder="1" applyAlignment="1"/>
    <xf numFmtId="0" fontId="21" fillId="3" borderId="26" xfId="0" applyFont="1" applyFill="1" applyBorder="1" applyAlignment="1">
      <alignment horizontal="left" vertical="center" shrinkToFit="1"/>
    </xf>
    <xf numFmtId="0" fontId="6" fillId="3" borderId="24" xfId="0" applyFont="1" applyFill="1" applyBorder="1" applyAlignment="1">
      <alignment vertical="center" shrinkToFit="1"/>
    </xf>
    <xf numFmtId="0" fontId="6" fillId="3" borderId="26" xfId="0" applyFont="1" applyFill="1" applyBorder="1" applyAlignment="1">
      <alignment horizontal="left" vertical="center" shrinkToFit="1"/>
    </xf>
    <xf numFmtId="0" fontId="6" fillId="3" borderId="27" xfId="0" applyFont="1" applyFill="1" applyBorder="1" applyAlignment="1">
      <alignment horizontal="left" vertical="center" shrinkToFit="1"/>
    </xf>
    <xf numFmtId="0" fontId="23" fillId="0" borderId="28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16" fillId="3" borderId="30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shrinkToFit="1"/>
    </xf>
    <xf numFmtId="0" fontId="31" fillId="3" borderId="30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/>
    </xf>
    <xf numFmtId="0" fontId="6" fillId="3" borderId="24" xfId="0" applyFont="1" applyFill="1" applyBorder="1" applyAlignment="1">
      <alignment horizontal="left" shrinkToFit="1"/>
    </xf>
    <xf numFmtId="0" fontId="31" fillId="3" borderId="24" xfId="0" applyFont="1" applyFill="1" applyBorder="1" applyAlignment="1">
      <alignment horizontal="left" vertical="center" shrinkToFit="1"/>
    </xf>
    <xf numFmtId="0" fontId="31" fillId="3" borderId="26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19" fillId="0" borderId="24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6" fillId="3" borderId="24" xfId="0" applyFont="1" applyFill="1" applyBorder="1" applyAlignment="1">
      <alignment horizontal="center" vertical="center" shrinkToFit="1"/>
    </xf>
    <xf numFmtId="0" fontId="20" fillId="3" borderId="27" xfId="0" applyFont="1" applyFill="1" applyBorder="1" applyAlignment="1">
      <alignment horizontal="left" vertical="center" shrinkToFit="1"/>
    </xf>
    <xf numFmtId="0" fontId="6" fillId="3" borderId="34" xfId="0" applyFont="1" applyFill="1" applyBorder="1" applyAlignment="1">
      <alignment vertical="center" shrinkToFit="1"/>
    </xf>
    <xf numFmtId="0" fontId="6" fillId="3" borderId="35" xfId="0" applyFont="1" applyFill="1" applyBorder="1" applyAlignment="1">
      <alignment horizontal="left" vertical="center" shrinkToFit="1"/>
    </xf>
    <xf numFmtId="0" fontId="20" fillId="3" borderId="36" xfId="0" applyFont="1" applyFill="1" applyBorder="1" applyAlignment="1">
      <alignment horizontal="left" vertical="center" shrinkToFit="1"/>
    </xf>
    <xf numFmtId="0" fontId="6" fillId="3" borderId="36" xfId="0" applyFont="1" applyFill="1" applyBorder="1" applyAlignment="1">
      <alignment horizontal="left" vertical="center" shrinkToFit="1"/>
    </xf>
    <xf numFmtId="0" fontId="10" fillId="3" borderId="36" xfId="0" applyFont="1" applyFill="1" applyBorder="1" applyAlignment="1">
      <alignment horizontal="left" vertical="center" shrinkToFit="1"/>
    </xf>
    <xf numFmtId="0" fontId="31" fillId="3" borderId="36" xfId="0" applyFont="1" applyFill="1" applyBorder="1" applyAlignment="1">
      <alignment horizontal="left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32" fillId="3" borderId="24" xfId="0" applyFont="1" applyFill="1" applyBorder="1" applyAlignment="1">
      <alignment horizontal="left" vertical="center" shrinkToFit="1"/>
    </xf>
    <xf numFmtId="0" fontId="18" fillId="0" borderId="25" xfId="0" applyFont="1" applyBorder="1" applyAlignment="1">
      <alignment horizontal="left" vertical="center"/>
    </xf>
    <xf numFmtId="0" fontId="31" fillId="3" borderId="37" xfId="0" applyFont="1" applyFill="1" applyBorder="1" applyAlignment="1">
      <alignment horizontal="center" vertical="center" shrinkToFit="1"/>
    </xf>
    <xf numFmtId="0" fontId="45" fillId="3" borderId="22" xfId="0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6" fillId="0" borderId="4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/>
    </xf>
    <xf numFmtId="0" fontId="16" fillId="0" borderId="38" xfId="0" applyFont="1" applyFill="1" applyBorder="1" applyAlignment="1">
      <alignment vertical="center"/>
    </xf>
    <xf numFmtId="0" fontId="36" fillId="0" borderId="7" xfId="0" applyFont="1" applyBorder="1" applyAlignment="1">
      <alignment horizontal="left" vertical="center" shrinkToFit="1"/>
    </xf>
    <xf numFmtId="0" fontId="36" fillId="0" borderId="6" xfId="0" applyFont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41" fillId="2" borderId="10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left" vertical="center" shrinkToFit="1"/>
    </xf>
    <xf numFmtId="0" fontId="47" fillId="0" borderId="3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41" xfId="0" applyFont="1" applyFill="1" applyBorder="1" applyAlignment="1">
      <alignment horizontal="left" vertical="center" shrinkToFit="1"/>
    </xf>
    <xf numFmtId="0" fontId="19" fillId="0" borderId="10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left" vertical="center" shrinkToFit="1"/>
    </xf>
    <xf numFmtId="0" fontId="19" fillId="0" borderId="3" xfId="0" applyFont="1" applyFill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shrinkToFit="1"/>
    </xf>
    <xf numFmtId="0" fontId="20" fillId="3" borderId="9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shrinkToFit="1"/>
    </xf>
    <xf numFmtId="0" fontId="18" fillId="0" borderId="41" xfId="0" applyFont="1" applyBorder="1" applyAlignment="1">
      <alignment horizontal="left" vertical="center"/>
    </xf>
    <xf numFmtId="0" fontId="46" fillId="3" borderId="13" xfId="0" applyFont="1" applyFill="1" applyBorder="1" applyAlignment="1">
      <alignment horizontal="left" vertical="center" shrinkToFit="1"/>
    </xf>
    <xf numFmtId="0" fontId="20" fillId="3" borderId="13" xfId="0" applyFont="1" applyFill="1" applyBorder="1" applyAlignment="1">
      <alignment horizontal="left" vertical="center" shrinkToFit="1"/>
    </xf>
    <xf numFmtId="0" fontId="48" fillId="0" borderId="0" xfId="0" applyFont="1" applyAlignment="1">
      <alignment horizontal="left" vertical="center"/>
    </xf>
    <xf numFmtId="177" fontId="41" fillId="2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/>
    </xf>
    <xf numFmtId="0" fontId="31" fillId="3" borderId="43" xfId="0" applyFont="1" applyFill="1" applyBorder="1" applyAlignment="1">
      <alignment horizontal="left" vertical="center" shrinkToFit="1"/>
    </xf>
    <xf numFmtId="0" fontId="6" fillId="3" borderId="44" xfId="0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31" fillId="3" borderId="28" xfId="0" applyFont="1" applyFill="1" applyBorder="1" applyAlignment="1">
      <alignment horizontal="left" vertical="center" shrinkToFit="1"/>
    </xf>
    <xf numFmtId="0" fontId="6" fillId="3" borderId="45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shrinkToFit="1"/>
    </xf>
    <xf numFmtId="0" fontId="50" fillId="0" borderId="1" xfId="0" applyFont="1" applyBorder="1" applyAlignment="1">
      <alignment horizontal="left" vertical="center" shrinkToFit="1"/>
    </xf>
    <xf numFmtId="0" fontId="20" fillId="3" borderId="11" xfId="0" applyFont="1" applyFill="1" applyBorder="1" applyAlignment="1">
      <alignment horizontal="left" vertical="center" shrinkToFit="1"/>
    </xf>
    <xf numFmtId="0" fontId="51" fillId="0" borderId="1" xfId="0" applyFont="1" applyBorder="1" applyAlignment="1">
      <alignment horizontal="left" vertical="center" shrinkToFit="1"/>
    </xf>
    <xf numFmtId="0" fontId="31" fillId="3" borderId="46" xfId="0" applyFont="1" applyFill="1" applyBorder="1" applyAlignment="1">
      <alignment horizontal="left" vertical="center" shrinkToFit="1"/>
    </xf>
    <xf numFmtId="0" fontId="6" fillId="3" borderId="32" xfId="0" applyFont="1" applyFill="1" applyBorder="1" applyAlignment="1">
      <alignment horizontal="left" vertical="center" shrinkToFit="1"/>
    </xf>
    <xf numFmtId="0" fontId="33" fillId="0" borderId="6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176" fontId="12" fillId="0" borderId="47" xfId="0" applyNumberFormat="1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36" xfId="0" applyBorder="1">
      <alignment vertical="center"/>
    </xf>
    <xf numFmtId="0" fontId="39" fillId="0" borderId="48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39" fillId="0" borderId="50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35" xfId="0" applyBorder="1">
      <alignment vertical="center"/>
    </xf>
    <xf numFmtId="0" fontId="0" fillId="0" borderId="32" xfId="0" applyBorder="1">
      <alignment vertical="center"/>
    </xf>
    <xf numFmtId="0" fontId="39" fillId="0" borderId="51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40" xfId="0" applyBorder="1">
      <alignment vertical="center"/>
    </xf>
    <xf numFmtId="176" fontId="12" fillId="0" borderId="36" xfId="0" applyNumberFormat="1" applyFont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22" xfId="0" applyFont="1" applyFill="1" applyBorder="1" applyAlignment="1">
      <alignment horizontal="left" vertical="center" shrinkToFit="1"/>
    </xf>
    <xf numFmtId="0" fontId="16" fillId="3" borderId="30" xfId="0" applyFont="1" applyFill="1" applyBorder="1" applyAlignment="1">
      <alignment horizontal="left" vertical="center" shrinkToFit="1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26" xfId="0" applyFont="1" applyFill="1" applyBorder="1" applyAlignment="1">
      <alignment horizontal="left" vertical="center" shrinkToFit="1"/>
    </xf>
    <xf numFmtId="0" fontId="16" fillId="3" borderId="26" xfId="0" applyFont="1" applyFill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left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0" fontId="23" fillId="3" borderId="26" xfId="0" applyFont="1" applyFill="1" applyBorder="1" applyAlignment="1">
      <alignment horizontal="left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9" fillId="3" borderId="37" xfId="0" applyFont="1" applyFill="1" applyBorder="1" applyAlignment="1">
      <alignment horizontal="center" vertical="center" shrinkToFit="1"/>
    </xf>
    <xf numFmtId="0" fontId="16" fillId="3" borderId="34" xfId="0" applyFont="1" applyFill="1" applyBorder="1" applyAlignment="1">
      <alignment vertical="center" shrinkToFit="1"/>
    </xf>
    <xf numFmtId="0" fontId="16" fillId="3" borderId="24" xfId="0" applyFont="1" applyFill="1" applyBorder="1" applyAlignment="1">
      <alignment horizontal="left" shrinkToFit="1"/>
    </xf>
    <xf numFmtId="0" fontId="16" fillId="3" borderId="6" xfId="0" applyFont="1" applyFill="1" applyBorder="1" applyAlignment="1">
      <alignment horizontal="left" shrinkToFit="1"/>
    </xf>
    <xf numFmtId="0" fontId="16" fillId="3" borderId="30" xfId="0" applyFont="1" applyFill="1" applyBorder="1" applyAlignment="1">
      <alignment vertical="center" shrinkToFit="1"/>
    </xf>
    <xf numFmtId="0" fontId="16" fillId="3" borderId="24" xfId="0" applyFont="1" applyFill="1" applyBorder="1" applyAlignment="1">
      <alignment vertical="center" shrinkToFit="1"/>
    </xf>
    <xf numFmtId="0" fontId="53" fillId="0" borderId="7" xfId="0" applyFont="1" applyBorder="1" applyAlignment="1">
      <alignment horizontal="left" vertical="center" shrinkToFit="1"/>
    </xf>
    <xf numFmtId="0" fontId="19" fillId="3" borderId="22" xfId="0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left" vertical="center" shrinkToFit="1"/>
    </xf>
    <xf numFmtId="0" fontId="16" fillId="3" borderId="36" xfId="0" applyFont="1" applyFill="1" applyBorder="1" applyAlignment="1">
      <alignment horizontal="left" vertical="center" shrinkToFit="1"/>
    </xf>
    <xf numFmtId="0" fontId="19" fillId="3" borderId="24" xfId="0" applyFont="1" applyFill="1" applyBorder="1" applyAlignment="1">
      <alignment horizontal="left" vertical="center" shrinkToFit="1"/>
    </xf>
    <xf numFmtId="0" fontId="16" fillId="3" borderId="24" xfId="0" applyFont="1" applyFill="1" applyBorder="1" applyAlignment="1">
      <alignment horizontal="left" vertical="center" shrinkToFit="1"/>
    </xf>
    <xf numFmtId="0" fontId="19" fillId="3" borderId="22" xfId="0" applyFont="1" applyFill="1" applyBorder="1" applyAlignment="1">
      <alignment horizontal="left" vertical="center" shrinkToFit="1"/>
    </xf>
    <xf numFmtId="0" fontId="16" fillId="3" borderId="35" xfId="0" applyFont="1" applyFill="1" applyBorder="1" applyAlignment="1">
      <alignment horizontal="left" vertical="center" shrinkToFit="1"/>
    </xf>
    <xf numFmtId="0" fontId="16" fillId="3" borderId="6" xfId="0" applyFont="1" applyFill="1" applyBorder="1" applyAlignment="1">
      <alignment horizontal="left" vertical="center" shrinkToFit="1"/>
    </xf>
    <xf numFmtId="0" fontId="19" fillId="3" borderId="26" xfId="0" applyFont="1" applyFill="1" applyBorder="1" applyAlignment="1">
      <alignment horizontal="left" vertical="center" shrinkToFit="1"/>
    </xf>
    <xf numFmtId="0" fontId="19" fillId="3" borderId="28" xfId="0" applyFont="1" applyFill="1" applyBorder="1" applyAlignment="1">
      <alignment horizontal="left" vertical="center" shrinkToFit="1"/>
    </xf>
    <xf numFmtId="0" fontId="16" fillId="3" borderId="45" xfId="0" applyFont="1" applyFill="1" applyBorder="1" applyAlignment="1">
      <alignment horizontal="left" vertical="center" shrinkToFit="1"/>
    </xf>
    <xf numFmtId="176" fontId="44" fillId="3" borderId="6" xfId="0" applyNumberFormat="1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left" vertical="center" shrinkToFit="1"/>
    </xf>
    <xf numFmtId="0" fontId="54" fillId="0" borderId="1" xfId="0" applyFont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shrinkToFit="1"/>
    </xf>
    <xf numFmtId="0" fontId="53" fillId="0" borderId="1" xfId="0" applyFont="1" applyBorder="1" applyAlignment="1">
      <alignment horizontal="left" vertical="center" shrinkToFit="1"/>
    </xf>
    <xf numFmtId="0" fontId="16" fillId="3" borderId="2" xfId="0" applyFont="1" applyFill="1" applyBorder="1" applyAlignment="1">
      <alignment horizontal="left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shrinkToFit="1"/>
    </xf>
    <xf numFmtId="177" fontId="44" fillId="3" borderId="6" xfId="0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vertical="center" shrinkToFit="1"/>
    </xf>
    <xf numFmtId="0" fontId="19" fillId="3" borderId="27" xfId="0" applyFont="1" applyFill="1" applyBorder="1" applyAlignment="1">
      <alignment horizontal="center" vertical="center" shrinkToFit="1"/>
    </xf>
    <xf numFmtId="0" fontId="44" fillId="3" borderId="1" xfId="0" applyFont="1" applyFill="1" applyBorder="1" applyAlignment="1">
      <alignment horizontal="center" vertical="center" shrinkToFit="1"/>
    </xf>
    <xf numFmtId="0" fontId="16" fillId="3" borderId="33" xfId="0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left" vertical="center" shrinkToFit="1"/>
    </xf>
    <xf numFmtId="0" fontId="16" fillId="3" borderId="17" xfId="0" applyFont="1" applyFill="1" applyBorder="1" applyAlignment="1">
      <alignment horizontal="left" vertical="center" shrinkToFit="1"/>
    </xf>
    <xf numFmtId="0" fontId="55" fillId="0" borderId="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 shrinkToFit="1"/>
    </xf>
    <xf numFmtId="0" fontId="16" fillId="3" borderId="13" xfId="0" applyFont="1" applyFill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19" fillId="3" borderId="30" xfId="0" applyFont="1" applyFill="1" applyBorder="1" applyAlignment="1">
      <alignment horizontal="center" vertical="center" shrinkToFit="1"/>
    </xf>
    <xf numFmtId="0" fontId="19" fillId="3" borderId="21" xfId="0" applyFont="1" applyFill="1" applyBorder="1" applyAlignment="1">
      <alignment horizontal="left" vertical="center" shrinkToFit="1"/>
    </xf>
    <xf numFmtId="0" fontId="16" fillId="3" borderId="31" xfId="0" applyFont="1" applyFill="1" applyBorder="1" applyAlignment="1">
      <alignment horizontal="center" vertical="center" shrinkToFit="1"/>
    </xf>
    <xf numFmtId="0" fontId="16" fillId="3" borderId="22" xfId="0" applyFont="1" applyFill="1" applyBorder="1" applyAlignment="1">
      <alignment horizontal="left" shrinkToFit="1"/>
    </xf>
    <xf numFmtId="0" fontId="54" fillId="0" borderId="13" xfId="0" applyFont="1" applyBorder="1" applyAlignment="1">
      <alignment horizontal="left" vertical="center"/>
    </xf>
    <xf numFmtId="0" fontId="16" fillId="3" borderId="3" xfId="0" applyFont="1" applyFill="1" applyBorder="1" applyAlignment="1">
      <alignment vertical="center" shrinkToFit="1"/>
    </xf>
    <xf numFmtId="0" fontId="16" fillId="3" borderId="0" xfId="0" applyFont="1" applyFill="1" applyBorder="1" applyAlignment="1">
      <alignment vertical="center" shrinkToFit="1"/>
    </xf>
    <xf numFmtId="0" fontId="16" fillId="3" borderId="10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0" fontId="16" fillId="3" borderId="10" xfId="0" applyFont="1" applyFill="1" applyBorder="1" applyAlignment="1">
      <alignment horizontal="left" vertical="center" shrinkToFit="1"/>
    </xf>
    <xf numFmtId="0" fontId="19" fillId="3" borderId="10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shrinkToFit="1"/>
    </xf>
    <xf numFmtId="0" fontId="16" fillId="3" borderId="2" xfId="0" applyFont="1" applyFill="1" applyBorder="1" applyAlignment="1">
      <alignment horizontal="center" vertical="center" shrinkToFit="1"/>
    </xf>
    <xf numFmtId="0" fontId="19" fillId="3" borderId="43" xfId="0" applyFont="1" applyFill="1" applyBorder="1" applyAlignment="1">
      <alignment horizontal="left" vertical="center" shrinkToFit="1"/>
    </xf>
    <xf numFmtId="0" fontId="16" fillId="3" borderId="44" xfId="0" applyFont="1" applyFill="1" applyBorder="1" applyAlignment="1">
      <alignment horizontal="left" vertical="center" shrinkToFit="1"/>
    </xf>
    <xf numFmtId="0" fontId="54" fillId="0" borderId="0" xfId="0" applyFont="1" applyAlignment="1">
      <alignment vertical="center"/>
    </xf>
    <xf numFmtId="0" fontId="54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54" fillId="0" borderId="17" xfId="0" applyFont="1" applyBorder="1" applyAlignment="1">
      <alignment horizontal="left" vertical="center" shrinkToFit="1"/>
    </xf>
    <xf numFmtId="0" fontId="16" fillId="3" borderId="12" xfId="0" applyFont="1" applyFill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/>
    </xf>
    <xf numFmtId="0" fontId="54" fillId="0" borderId="6" xfId="0" applyFont="1" applyBorder="1" applyAlignment="1">
      <alignment horizontal="left" vertical="center" shrinkToFit="1"/>
    </xf>
    <xf numFmtId="0" fontId="54" fillId="0" borderId="10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left" vertical="center"/>
    </xf>
    <xf numFmtId="0" fontId="54" fillId="0" borderId="0" xfId="0" applyFont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9" fillId="3" borderId="3" xfId="0" applyFont="1" applyFill="1" applyBorder="1" applyAlignment="1">
      <alignment horizontal="left" vertical="center" shrinkToFit="1"/>
    </xf>
    <xf numFmtId="0" fontId="53" fillId="0" borderId="17" xfId="0" applyFont="1" applyBorder="1" applyAlignment="1">
      <alignment horizontal="left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center"/>
    </xf>
    <xf numFmtId="0" fontId="42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9" fillId="3" borderId="3" xfId="0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left" vertical="center" shrinkToFit="1"/>
    </xf>
    <xf numFmtId="0" fontId="55" fillId="0" borderId="1" xfId="0" applyFont="1" applyBorder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shrinkToFit="1"/>
    </xf>
    <xf numFmtId="0" fontId="54" fillId="0" borderId="10" xfId="0" applyFont="1" applyBorder="1" applyAlignment="1">
      <alignment horizontal="left" vertical="center"/>
    </xf>
    <xf numFmtId="0" fontId="56" fillId="0" borderId="1" xfId="0" applyFont="1" applyBorder="1" applyAlignment="1">
      <alignment vertical="center" shrinkToFit="1"/>
    </xf>
    <xf numFmtId="0" fontId="56" fillId="0" borderId="1" xfId="0" applyFont="1" applyBorder="1" applyAlignment="1">
      <alignment vertical="center"/>
    </xf>
    <xf numFmtId="0" fontId="57" fillId="2" borderId="1" xfId="0" applyFont="1" applyFill="1" applyBorder="1" applyAlignment="1">
      <alignment horizontal="left" vertical="center" shrinkToFit="1"/>
    </xf>
    <xf numFmtId="0" fontId="57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center" shrinkToFit="1"/>
    </xf>
    <xf numFmtId="0" fontId="57" fillId="0" borderId="1" xfId="0" applyFont="1" applyBorder="1" applyAlignment="1">
      <alignment horizontal="left" vertical="center"/>
    </xf>
    <xf numFmtId="0" fontId="56" fillId="2" borderId="1" xfId="0" applyFont="1" applyFill="1" applyBorder="1" applyAlignment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2"/>
  <sheetViews>
    <sheetView view="pageBreakPreview" topLeftCell="A70" zoomScaleNormal="120" zoomScaleSheetLayoutView="100" workbookViewId="0">
      <selection activeCell="G94" sqref="G94"/>
    </sheetView>
  </sheetViews>
  <sheetFormatPr defaultColWidth="9" defaultRowHeight="19.5"/>
  <cols>
    <col min="1" max="1" width="5.375" style="1" customWidth="1"/>
    <col min="2" max="2" width="4.375" style="140" customWidth="1"/>
    <col min="3" max="3" width="5" style="1" customWidth="1"/>
    <col min="4" max="4" width="8" style="1" customWidth="1"/>
    <col min="5" max="5" width="9" style="15" customWidth="1"/>
    <col min="6" max="6" width="13.625" style="15" customWidth="1"/>
    <col min="7" max="7" width="9" style="1" customWidth="1"/>
    <col min="8" max="8" width="14.125" style="1" customWidth="1"/>
    <col min="9" max="9" width="9" style="1" customWidth="1"/>
    <col min="10" max="10" width="18.125" style="1" customWidth="1"/>
    <col min="11" max="12" width="5.25" style="1" customWidth="1"/>
    <col min="13" max="13" width="9.875" style="1" customWidth="1"/>
    <col min="14" max="14" width="12.875" style="4" customWidth="1"/>
    <col min="15" max="15" width="5.5" style="7" customWidth="1"/>
    <col min="16" max="16" width="5.375" style="8" customWidth="1"/>
    <col min="17" max="18" width="6.375" style="8" customWidth="1"/>
    <col min="19" max="19" width="6" style="8" customWidth="1"/>
    <col min="20" max="20" width="6.625" style="8" customWidth="1"/>
    <col min="21" max="21" width="5.125" style="1" customWidth="1"/>
    <col min="22" max="22" width="4.625" style="1" customWidth="1"/>
    <col min="23" max="23" width="4.75" style="1" customWidth="1"/>
    <col min="24" max="16384" width="9" style="1"/>
  </cols>
  <sheetData>
    <row r="1" spans="1:23">
      <c r="A1" s="66"/>
      <c r="B1" s="138"/>
      <c r="C1" s="3"/>
      <c r="D1" s="1">
        <v>112</v>
      </c>
      <c r="E1" s="15" t="s">
        <v>2</v>
      </c>
      <c r="F1" s="3" t="s">
        <v>32</v>
      </c>
      <c r="G1" s="3" t="s">
        <v>31</v>
      </c>
      <c r="H1" s="13">
        <v>6</v>
      </c>
      <c r="I1" s="1" t="s">
        <v>37</v>
      </c>
      <c r="K1" s="49" t="s">
        <v>12</v>
      </c>
      <c r="M1" s="5"/>
      <c r="N1" s="49"/>
    </row>
    <row r="2" spans="1:23" ht="16.5" customHeight="1">
      <c r="A2" s="186" t="s">
        <v>22</v>
      </c>
      <c r="B2" s="189" t="s">
        <v>30</v>
      </c>
      <c r="C2" s="188" t="s">
        <v>4</v>
      </c>
      <c r="D2" s="118" t="s">
        <v>23</v>
      </c>
      <c r="E2" s="50" t="s">
        <v>5</v>
      </c>
      <c r="F2" s="86" t="s">
        <v>24</v>
      </c>
      <c r="G2" s="47" t="s">
        <v>6</v>
      </c>
      <c r="H2" s="87" t="s">
        <v>25</v>
      </c>
      <c r="I2" s="48" t="s">
        <v>7</v>
      </c>
      <c r="J2" s="86" t="s">
        <v>26</v>
      </c>
      <c r="K2" s="18" t="s">
        <v>8</v>
      </c>
      <c r="L2" s="30" t="s">
        <v>27</v>
      </c>
      <c r="M2" s="18" t="s">
        <v>3</v>
      </c>
      <c r="N2" s="30" t="s">
        <v>28</v>
      </c>
      <c r="O2" s="29" t="s">
        <v>48</v>
      </c>
      <c r="P2" s="29" t="s">
        <v>49</v>
      </c>
      <c r="Q2" s="26" t="s">
        <v>16</v>
      </c>
      <c r="R2" s="26" t="s">
        <v>17</v>
      </c>
      <c r="S2" s="27" t="s">
        <v>18</v>
      </c>
      <c r="T2" s="26" t="s">
        <v>19</v>
      </c>
      <c r="U2" s="28" t="s">
        <v>51</v>
      </c>
      <c r="V2" s="26" t="s">
        <v>20</v>
      </c>
      <c r="W2" s="27" t="s">
        <v>21</v>
      </c>
    </row>
    <row r="3" spans="1:23" ht="23.1" customHeight="1">
      <c r="A3" s="187">
        <v>45446</v>
      </c>
      <c r="B3" s="190" t="str">
        <f>IF(A3="","",RIGHT(TEXT(WEEKDAY(A3),"[$-404]aaaa;@"),1))</f>
        <v>一</v>
      </c>
      <c r="C3" s="17" t="str">
        <f>C26</f>
        <v>白米飯</v>
      </c>
      <c r="D3" s="86" t="str">
        <f>C27&amp;C28</f>
        <v>米</v>
      </c>
      <c r="E3" s="17" t="str">
        <f>E26</f>
        <v>虱目魚排</v>
      </c>
      <c r="F3" s="35" t="str">
        <f>E27&amp;E28&amp;E29&amp;E30</f>
        <v>魚排</v>
      </c>
      <c r="G3" s="17" t="str">
        <f>G26</f>
        <v>麻婆豆腐</v>
      </c>
      <c r="H3" s="35" t="str">
        <f>G27&amp;G28&amp;G29&amp;G30</f>
        <v>豆腐洋蔥豬絞肉豆瓣醬</v>
      </c>
      <c r="I3" s="17" t="str">
        <f>I26</f>
        <v>瓜相豆輪</v>
      </c>
      <c r="J3" s="35" t="str">
        <f>I27&amp;I28&amp;I29&amp;I30</f>
        <v>豆輪時瓜胡蘿蔔大蒜</v>
      </c>
      <c r="K3" s="31" t="s">
        <v>1</v>
      </c>
      <c r="L3" s="92" t="s">
        <v>29</v>
      </c>
      <c r="M3" s="17" t="str">
        <f>M26</f>
        <v>蛋香芽湯</v>
      </c>
      <c r="N3" s="35" t="str">
        <f>M27&amp;M28&amp;M29&amp;M30</f>
        <v>雞蛋乾裙帶菜薑柴魚片</v>
      </c>
      <c r="O3" s="25" t="str">
        <f>O26</f>
        <v>果汁</v>
      </c>
      <c r="Q3" s="37">
        <v>5</v>
      </c>
      <c r="R3" s="37">
        <v>2.5</v>
      </c>
      <c r="S3" s="38">
        <v>2</v>
      </c>
      <c r="T3" s="37">
        <v>2.9</v>
      </c>
      <c r="U3" s="31"/>
      <c r="V3" s="19"/>
      <c r="W3" s="39">
        <f t="shared" ref="W3" si="0">Q3*70+R3*75+S3*25+T3*45+U3*120+V3*60</f>
        <v>718</v>
      </c>
    </row>
    <row r="4" spans="1:23" ht="23.1" customHeight="1">
      <c r="A4" s="187">
        <f>IF(A3="","",IF(MONTH(A3)&lt;&gt;MONTH(A3+1),"",A3+1))</f>
        <v>45447</v>
      </c>
      <c r="B4" s="190" t="str">
        <f>IF(A4="","",RIGHT(TEXT(WEEKDAY(A4),"[$-404]aaaa;@"),1))</f>
        <v>二</v>
      </c>
      <c r="C4" s="17" t="str">
        <f>C32</f>
        <v>糙米飯</v>
      </c>
      <c r="D4" s="86" t="str">
        <f>C33&amp;B34</f>
        <v>米</v>
      </c>
      <c r="E4" s="343" t="str">
        <f>E32</f>
        <v>筍香雞丁</v>
      </c>
      <c r="F4" s="85" t="str">
        <f>E33&amp;E34&amp;E35&amp;E36</f>
        <v>肉雞麻竹筍干大蒜</v>
      </c>
      <c r="G4" s="17" t="str">
        <f>G32</f>
        <v>肉絲芽菜</v>
      </c>
      <c r="H4" s="85" t="str">
        <f>G33&amp;G34&amp;G35&amp;G36</f>
        <v>豬後腿肉綠豆芽乾木耳大蒜</v>
      </c>
      <c r="I4" s="17" t="str">
        <f>I32</f>
        <v>密汁豆干</v>
      </c>
      <c r="J4" s="85" t="str">
        <f>I33&amp;I34&amp;I35&amp;I36</f>
        <v>豆干胡蘿蔔大蒜</v>
      </c>
      <c r="K4" s="31" t="s">
        <v>1</v>
      </c>
      <c r="L4" s="92" t="s">
        <v>29</v>
      </c>
      <c r="M4" s="17" t="str">
        <f>M32</f>
        <v>鮮味瓜湯</v>
      </c>
      <c r="N4" s="85" t="str">
        <f>M33&amp;M34&amp;M35&amp;M36</f>
        <v>時瓜胡蘿蔔薑豬骨</v>
      </c>
      <c r="O4" s="25" t="str">
        <f>O32</f>
        <v>水果</v>
      </c>
      <c r="P4" s="305" t="s">
        <v>47</v>
      </c>
      <c r="Q4" s="37">
        <v>5</v>
      </c>
      <c r="R4" s="37">
        <v>2.5</v>
      </c>
      <c r="S4" s="38">
        <v>1.7</v>
      </c>
      <c r="T4" s="37">
        <v>2.8</v>
      </c>
      <c r="U4" s="31"/>
      <c r="V4" s="19">
        <v>1</v>
      </c>
      <c r="W4" s="39">
        <f t="shared" ref="W4:W21" si="1">Q4*70+R4*75+S4*25+T4*45+U4*120+V4*60</f>
        <v>766</v>
      </c>
    </row>
    <row r="5" spans="1:23" ht="23.1" customHeight="1">
      <c r="A5" s="187">
        <f>IF(A4="","",IF(MONTH(A4)&lt;&gt;MONTH(A4+1),"",A4+1))</f>
        <v>45448</v>
      </c>
      <c r="B5" s="190" t="str">
        <f>IF(A5="","",RIGHT(TEXT(WEEKDAY(A5),"[$-404]aaaa;@"),1))</f>
        <v>三</v>
      </c>
      <c r="C5" s="17" t="str">
        <f>C38</f>
        <v>西式特餐</v>
      </c>
      <c r="D5" s="86" t="str">
        <f>C39</f>
        <v>義大利麵</v>
      </c>
      <c r="E5" s="17" t="str">
        <f>E38</f>
        <v>西式肉醬</v>
      </c>
      <c r="F5" s="85" t="str">
        <f>E39&amp;E40&amp;E41&amp;E42</f>
        <v>豬絞肉馬鈴薯洋蔥番茄糊</v>
      </c>
      <c r="G5" s="17" t="str">
        <f>G38</f>
        <v>清炒花椰</v>
      </c>
      <c r="H5" s="85" t="str">
        <f>G39&amp;G40&amp;G41&amp;G42</f>
        <v>青花菜胡蘿蔔大蒜</v>
      </c>
      <c r="I5" s="17" t="str">
        <f>I38</f>
        <v>麥香薯餅</v>
      </c>
      <c r="J5" s="85" t="str">
        <f>I39&amp;I40&amp;I41&amp;I42</f>
        <v>薯餅</v>
      </c>
      <c r="K5" s="31" t="s">
        <v>1</v>
      </c>
      <c r="L5" s="92" t="s">
        <v>29</v>
      </c>
      <c r="M5" s="17" t="str">
        <f>M38</f>
        <v>玉糧濃湯</v>
      </c>
      <c r="N5" s="85" t="str">
        <f>M39&amp;M40&amp;M41&amp;M42</f>
        <v>雞蛋玉米粒罐頭玉米醬罐頭玉米濃湯粉</v>
      </c>
      <c r="O5" s="25" t="str">
        <f>O38</f>
        <v>小餐包</v>
      </c>
      <c r="Q5" s="37">
        <v>4.5999999999999996</v>
      </c>
      <c r="R5" s="37">
        <v>2.5</v>
      </c>
      <c r="S5" s="38">
        <v>1.8</v>
      </c>
      <c r="T5" s="37">
        <v>2.9</v>
      </c>
      <c r="U5" s="31"/>
      <c r="V5" s="19"/>
      <c r="W5" s="39">
        <f t="shared" si="1"/>
        <v>685</v>
      </c>
    </row>
    <row r="6" spans="1:23" ht="23.1" customHeight="1">
      <c r="A6" s="187">
        <f>IF(A5="","",IF(MONTH(A5)&lt;&gt;MONTH(A5+1),"",A5+1))</f>
        <v>45449</v>
      </c>
      <c r="B6" s="190" t="str">
        <f>IF(A6="","",RIGHT(TEXT(WEEKDAY(A6),"[$-404]aaaa;@"),1))</f>
        <v>四</v>
      </c>
      <c r="C6" s="17" t="str">
        <f>C44</f>
        <v>糙米飯</v>
      </c>
      <c r="D6" s="86" t="str">
        <f>C45</f>
        <v>米</v>
      </c>
      <c r="E6" s="17" t="str">
        <f>E44</f>
        <v>豆瓣魚鮮</v>
      </c>
      <c r="F6" s="85" t="str">
        <f>E45&amp;E46&amp;E47&amp;E48</f>
        <v>魚丁白蘿蔔虱目魚丸大蒜</v>
      </c>
      <c r="G6" s="17" t="str">
        <f>G44</f>
        <v>碎脯豆干</v>
      </c>
      <c r="H6" s="85" t="str">
        <f>G45&amp;G46&amp;G47&amp;G48</f>
        <v>豆干蘿蔔乾大蒜</v>
      </c>
      <c r="I6" s="17" t="str">
        <f>I44</f>
        <v>蛋香什蔬</v>
      </c>
      <c r="J6" s="85" t="str">
        <f>I45&amp;I46&amp;I47&amp;I48</f>
        <v>雞蛋時蔬胡蘿蔔大蒜</v>
      </c>
      <c r="K6" s="31" t="s">
        <v>1</v>
      </c>
      <c r="L6" s="92" t="s">
        <v>29</v>
      </c>
      <c r="M6" s="17" t="str">
        <f>M44</f>
        <v>檸檬愛玉</v>
      </c>
      <c r="N6" s="85" t="str">
        <f>M45&amp;M46&amp;M47&amp;M48</f>
        <v>愛玉紅砂糖檸檬</v>
      </c>
      <c r="O6" s="25" t="str">
        <f>O44</f>
        <v>堅果</v>
      </c>
      <c r="Q6" s="37">
        <v>5</v>
      </c>
      <c r="R6" s="37">
        <v>2.5</v>
      </c>
      <c r="S6" s="38">
        <v>1.6</v>
      </c>
      <c r="T6" s="37">
        <v>2.9</v>
      </c>
      <c r="U6" s="31"/>
      <c r="V6" s="19"/>
      <c r="W6" s="39">
        <f t="shared" si="1"/>
        <v>708</v>
      </c>
    </row>
    <row r="7" spans="1:23" ht="23.1" customHeight="1">
      <c r="A7" s="187">
        <f>IF(A4="","",IF(MONTH(A4)&lt;&gt;MONTH(A4+1),"",A6+1))</f>
        <v>45450</v>
      </c>
      <c r="B7" s="190" t="str">
        <f t="shared" ref="B7:B21" si="2">IF(A7="","",RIGHT(TEXT(WEEKDAY(A7),"[$-404]aaaa;@"),1))</f>
        <v>五</v>
      </c>
      <c r="C7" s="17" t="str">
        <f>C50</f>
        <v>小米飯</v>
      </c>
      <c r="D7" s="86" t="str">
        <f>C50&amp;C51</f>
        <v>小米飯米</v>
      </c>
      <c r="E7" s="17" t="str">
        <f>E50</f>
        <v>昆布滷肉</v>
      </c>
      <c r="F7" s="35" t="str">
        <f>E51&amp;E52&amp;E53&amp;E54</f>
        <v>豬後腿肉海帶結豆輪大蒜</v>
      </c>
      <c r="G7" s="17" t="str">
        <f>G50</f>
        <v>芙蓉粉絲</v>
      </c>
      <c r="H7" s="35" t="str">
        <f>G51&amp;G52&amp;G53&amp;G54</f>
        <v>雞蛋冬粉胡蘿蔔時蔬</v>
      </c>
      <c r="I7" s="17" t="str">
        <f>I50</f>
        <v>豆包蒔瓜</v>
      </c>
      <c r="J7" s="35" t="str">
        <f>I51&amp;I52&amp;I53&amp;I54</f>
        <v>豆包蒔瓜乾木耳大蒜</v>
      </c>
      <c r="K7" s="31" t="s">
        <v>1</v>
      </c>
      <c r="L7" s="92" t="s">
        <v>29</v>
      </c>
      <c r="M7" s="17" t="str">
        <f>M50</f>
        <v>味噌蔬湯</v>
      </c>
      <c r="N7" s="35" t="str">
        <f>M51&amp;M52&amp;M53&amp;M54</f>
        <v>時蔬味噌薑豬骨</v>
      </c>
      <c r="O7" s="25" t="str">
        <f>O50</f>
        <v>葡萄乾/海苔</v>
      </c>
      <c r="Q7" s="104">
        <v>5</v>
      </c>
      <c r="R7" s="37">
        <v>2.5</v>
      </c>
      <c r="S7" s="38">
        <v>2</v>
      </c>
      <c r="T7" s="37">
        <v>2.7</v>
      </c>
      <c r="U7" s="31"/>
      <c r="V7" s="19">
        <v>1</v>
      </c>
      <c r="W7" s="39">
        <f t="shared" si="1"/>
        <v>769</v>
      </c>
    </row>
    <row r="8" spans="1:23" ht="23.1" customHeight="1">
      <c r="A8" s="187">
        <f>IF(A7="","",IF(MONTH(A7)&lt;&gt;MONTH(A7+1),"",A7+4))</f>
        <v>45454</v>
      </c>
      <c r="B8" s="190" t="str">
        <f t="shared" si="2"/>
        <v>二</v>
      </c>
      <c r="C8" s="17" t="str">
        <f>C56</f>
        <v>白米飯</v>
      </c>
      <c r="D8" s="35" t="str">
        <f>C57&amp;C58&amp;C59&amp;C60</f>
        <v>米</v>
      </c>
      <c r="E8" s="343" t="str">
        <f>E56</f>
        <v>蠔油雞翅</v>
      </c>
      <c r="F8" s="35" t="str">
        <f>E57&amp;E58&amp;E59&amp;E60</f>
        <v>三節翅大蒜</v>
      </c>
      <c r="G8" s="17" t="str">
        <f>G56</f>
        <v>茄汁豆腐</v>
      </c>
      <c r="H8" s="35" t="str">
        <f>G57&amp;G58&amp;G59&amp;G60</f>
        <v>豆腐洋蔥豬絞肉番茄糊</v>
      </c>
      <c r="I8" s="17" t="str">
        <f>I56</f>
        <v>豆皮時蔬</v>
      </c>
      <c r="J8" s="35" t="str">
        <f>I57&amp;I58&amp;I59&amp;I60</f>
        <v>豆皮時蔬胡蘿蔔大蒜</v>
      </c>
      <c r="K8" s="31" t="s">
        <v>1</v>
      </c>
      <c r="L8" s="92" t="s">
        <v>29</v>
      </c>
      <c r="M8" s="17" t="str">
        <f>M56</f>
        <v>金針湯</v>
      </c>
      <c r="N8" s="35" t="str">
        <f>M57&amp;M58&amp;M59&amp;M60</f>
        <v>金針菜乾榨菜薑豬骨</v>
      </c>
      <c r="O8" s="25" t="str">
        <f>O56</f>
        <v>果汁</v>
      </c>
      <c r="Q8" s="37">
        <v>5.2</v>
      </c>
      <c r="R8" s="37">
        <v>2.5</v>
      </c>
      <c r="S8" s="38">
        <v>2</v>
      </c>
      <c r="T8" s="37">
        <v>2.9</v>
      </c>
      <c r="U8" s="31"/>
      <c r="V8" s="19"/>
      <c r="W8" s="39">
        <f t="shared" si="1"/>
        <v>732</v>
      </c>
    </row>
    <row r="9" spans="1:23" ht="23.1" customHeight="1">
      <c r="A9" s="187">
        <f t="shared" ref="A9:A19" si="3">IF(A8="","",IF(MONTH(A8)&lt;&gt;MONTH(A8+1),"",A8+1))</f>
        <v>45455</v>
      </c>
      <c r="B9" s="190" t="str">
        <f t="shared" si="2"/>
        <v>三</v>
      </c>
      <c r="C9" s="17" t="str">
        <f>C62</f>
        <v>泰式特餐</v>
      </c>
      <c r="D9" s="85" t="str">
        <f>C63&amp;C64&amp;C65&amp;C66&amp;C67</f>
        <v>米糙米</v>
      </c>
      <c r="E9" s="17" t="str">
        <f>E62</f>
        <v>打拋滷味</v>
      </c>
      <c r="F9" s="85" t="str">
        <f>E63&amp;E64&amp;E65&amp;E66&amp;E67</f>
        <v>雞蛋白蘿蔔大蒜打拋醬</v>
      </c>
      <c r="G9" s="17" t="str">
        <f>G62</f>
        <v>蝦醬配料</v>
      </c>
      <c r="H9" s="85" t="str">
        <f>G63&amp;G64&amp;G65&amp;G66&amp;G67</f>
        <v>豬絞肉甘藍胡蘿蔔大蒜蝦皮</v>
      </c>
      <c r="I9" s="17" t="str">
        <f>I62</f>
        <v>南洋築常</v>
      </c>
      <c r="J9" s="85" t="str">
        <f>I63&amp;I64&amp;I65&amp;I66&amp;I67</f>
        <v>香竹腸</v>
      </c>
      <c r="K9" s="31" t="s">
        <v>1</v>
      </c>
      <c r="L9" s="92" t="s">
        <v>29</v>
      </c>
      <c r="M9" s="17" t="str">
        <f>M62</f>
        <v>冬蔭功湯</v>
      </c>
      <c r="N9" s="85" t="str">
        <f>M63&amp;M64&amp;M65&amp;M66&amp;M67</f>
        <v>金針菇時蔬番茄糊豬骨香茅檸檬</v>
      </c>
      <c r="O9" s="25" t="str">
        <f>O62</f>
        <v>小餐包</v>
      </c>
      <c r="P9" s="305" t="s">
        <v>47</v>
      </c>
      <c r="Q9" s="37">
        <v>5</v>
      </c>
      <c r="R9" s="37">
        <v>2.5</v>
      </c>
      <c r="S9" s="38">
        <v>1.7</v>
      </c>
      <c r="T9" s="37">
        <v>3</v>
      </c>
      <c r="U9" s="31"/>
      <c r="V9" s="19"/>
      <c r="W9" s="39">
        <f t="shared" si="1"/>
        <v>715</v>
      </c>
    </row>
    <row r="10" spans="1:23" ht="23.1" customHeight="1">
      <c r="A10" s="187">
        <f>IF(A9="","",IF(MONTH(A9)&lt;&gt;MONTH(A9+1),"",A9+1))</f>
        <v>45456</v>
      </c>
      <c r="B10" s="190" t="str">
        <f t="shared" si="2"/>
        <v>四</v>
      </c>
      <c r="C10" s="17" t="str">
        <f>C68</f>
        <v>糙米飯</v>
      </c>
      <c r="D10" s="35" t="str">
        <f>C69&amp;C70&amp;C71&amp;C72&amp;C73</f>
        <v>米糙米</v>
      </c>
      <c r="E10" s="17" t="str">
        <f>E68</f>
        <v>醬醋肉片</v>
      </c>
      <c r="F10" s="35" t="str">
        <f>E69&amp;E70&amp;E71&amp;E72&amp;E73</f>
        <v>豬後腿肉川耳大蒜梅林醬油</v>
      </c>
      <c r="G10" s="17" t="str">
        <f>G68</f>
        <v>雙色花椰</v>
      </c>
      <c r="H10" s="35" t="str">
        <f>G69&amp;G70&amp;G71&amp;G72&amp;G73</f>
        <v>青花菜胡蘿蔔大蒜</v>
      </c>
      <c r="I10" s="17" t="str">
        <f>I68</f>
        <v>佐蔬麵筋</v>
      </c>
      <c r="J10" s="35" t="str">
        <f>I69&amp;I70&amp;I71&amp;I72&amp;I73</f>
        <v>麵筋時蔬乾木耳大蒜</v>
      </c>
      <c r="K10" s="31" t="s">
        <v>1</v>
      </c>
      <c r="L10" s="92" t="s">
        <v>29</v>
      </c>
      <c r="M10" s="17" t="str">
        <f>M68</f>
        <v>綠豆湯</v>
      </c>
      <c r="N10" s="35" t="str">
        <f>M69&amp;M70&amp;M71&amp;M72&amp;M73</f>
        <v>綠豆紅砂糖</v>
      </c>
      <c r="O10" s="25" t="str">
        <f>O68</f>
        <v>水果</v>
      </c>
      <c r="Q10" s="37">
        <v>5.2</v>
      </c>
      <c r="R10" s="37">
        <v>2.5</v>
      </c>
      <c r="S10" s="38">
        <v>1.6</v>
      </c>
      <c r="T10" s="37">
        <v>2.9</v>
      </c>
      <c r="U10" s="31"/>
      <c r="V10" s="19"/>
      <c r="W10" s="39">
        <f t="shared" si="1"/>
        <v>722</v>
      </c>
    </row>
    <row r="11" spans="1:23" ht="23.1" customHeight="1">
      <c r="A11" s="187">
        <f>IF(A10="","",IF(MONTH(A10)&lt;&gt;MONTH(A10+1),"",A10+1))</f>
        <v>45457</v>
      </c>
      <c r="B11" s="190" t="str">
        <f t="shared" si="2"/>
        <v>五</v>
      </c>
      <c r="C11" s="17" t="str">
        <f>C74</f>
        <v>燕麥飯</v>
      </c>
      <c r="D11" s="35" t="str">
        <f>C75&amp;C76&amp;C77&amp;C78&amp;C79</f>
        <v>米燕麥</v>
      </c>
      <c r="E11" s="343" t="str">
        <f>E74</f>
        <v>醬瓜燒雞</v>
      </c>
      <c r="F11" s="35" t="str">
        <f>E75&amp;E76&amp;E77&amp;E78&amp;E79</f>
        <v>肉雞醬瓜白蘿蔔胡蘿蔔大蒜</v>
      </c>
      <c r="G11" s="17" t="str">
        <f>G74</f>
        <v>肉絲豆芽</v>
      </c>
      <c r="H11" s="35" t="str">
        <f>G75&amp;G76&amp;G77&amp;G78&amp;G79</f>
        <v>豬後腿肉綠豆芽乾木耳大蒜</v>
      </c>
      <c r="I11" s="17" t="str">
        <f>I74</f>
        <v>毛豆時瓜</v>
      </c>
      <c r="J11" s="35" t="str">
        <f>I75&amp;I76&amp;I77&amp;I78&amp;I79</f>
        <v>毛豆時瓜胡蘿蔔大蒜</v>
      </c>
      <c r="K11" s="31" t="s">
        <v>1</v>
      </c>
      <c r="L11" s="92" t="s">
        <v>29</v>
      </c>
      <c r="M11" s="17" t="str">
        <f>M74</f>
        <v>蛋花舒湯</v>
      </c>
      <c r="N11" s="35" t="str">
        <f>M75&amp;M76&amp;M77&amp;M78&amp;M79</f>
        <v>時蔬胡蘿蔔薑雞蛋</v>
      </c>
      <c r="O11" s="25" t="str">
        <f>O74</f>
        <v>海苔</v>
      </c>
      <c r="Q11" s="37">
        <v>5.2</v>
      </c>
      <c r="R11" s="37">
        <v>2.5</v>
      </c>
      <c r="S11" s="38">
        <v>1.6</v>
      </c>
      <c r="T11" s="37">
        <v>2.9</v>
      </c>
      <c r="U11" s="31"/>
      <c r="V11" s="19"/>
      <c r="W11" s="39">
        <f t="shared" si="1"/>
        <v>722</v>
      </c>
    </row>
    <row r="12" spans="1:23" ht="23.1" customHeight="1">
      <c r="A12" s="187">
        <f>IF(A11="","",IF(MONTH(A11)&lt;&gt;MONTH(A11+1),"",A11+3))</f>
        <v>45460</v>
      </c>
      <c r="B12" s="190" t="str">
        <f t="shared" si="2"/>
        <v>一</v>
      </c>
      <c r="C12" s="17" t="str">
        <f>C80</f>
        <v>白米飯</v>
      </c>
      <c r="D12" s="35" t="str">
        <f>C81&amp;C82&amp;C83&amp;C84&amp;C85</f>
        <v>米</v>
      </c>
      <c r="E12" s="17" t="str">
        <f>E80</f>
        <v>梅干絞肉</v>
      </c>
      <c r="F12" s="35" t="str">
        <f>E81&amp;E82&amp;E83&amp;E84&amp;E85</f>
        <v>豬絞肉梅乾菜麵筋大蒜</v>
      </c>
      <c r="G12" s="17" t="str">
        <f>G80</f>
        <v>盛味冬粉</v>
      </c>
      <c r="H12" s="35" t="str">
        <f>G81&amp;G82&amp;G83&amp;G84&amp;G85</f>
        <v>雞蛋時蔬冬粉胡蘿蔔大蒜</v>
      </c>
      <c r="I12" s="17" t="str">
        <f>I80</f>
        <v>凍腐相蔬</v>
      </c>
      <c r="J12" s="35" t="str">
        <f>I81&amp;I82&amp;I83&amp;I84&amp;I85</f>
        <v>凍豆腐時蔬大蒜</v>
      </c>
      <c r="K12" s="31" t="s">
        <v>1</v>
      </c>
      <c r="L12" s="92" t="s">
        <v>29</v>
      </c>
      <c r="M12" s="17" t="str">
        <f>M80</f>
        <v>清甜瓜湯</v>
      </c>
      <c r="N12" s="35" t="str">
        <f>M81&amp;M82&amp;M83&amp;M84&amp;M85</f>
        <v>時瓜胡蘿蔔薑豬骨</v>
      </c>
      <c r="O12" s="306" t="str">
        <f>O80</f>
        <v>果汁</v>
      </c>
      <c r="Q12" s="104">
        <v>5.4</v>
      </c>
      <c r="R12" s="37">
        <v>2.5</v>
      </c>
      <c r="S12" s="38">
        <v>1.8</v>
      </c>
      <c r="T12" s="37">
        <v>2.9</v>
      </c>
      <c r="U12" s="31"/>
      <c r="V12" s="19">
        <v>1</v>
      </c>
      <c r="W12" s="39">
        <f t="shared" si="1"/>
        <v>801</v>
      </c>
    </row>
    <row r="13" spans="1:23" ht="23.1" customHeight="1">
      <c r="A13" s="187">
        <f t="shared" si="3"/>
        <v>45461</v>
      </c>
      <c r="B13" s="190" t="str">
        <f t="shared" si="2"/>
        <v>二</v>
      </c>
      <c r="C13" s="17" t="str">
        <f>C86</f>
        <v>糙米飯</v>
      </c>
      <c r="D13" s="35" t="str">
        <f>C87&amp;C88&amp;C89&amp;C90&amp;C91</f>
        <v>米糙米</v>
      </c>
      <c r="E13" s="17" t="str">
        <f>E86</f>
        <v>蝦鮮豆腐</v>
      </c>
      <c r="F13" s="35" t="str">
        <f>E87&amp;E88&amp;E89&amp;E90&amp;E91</f>
        <v>白蝦豆腐豬絞肉大蒜大蒜</v>
      </c>
      <c r="G13" s="17" t="str">
        <f>G86</f>
        <v>絞肉豆芽</v>
      </c>
      <c r="H13" s="35" t="str">
        <f>G87&amp;G88&amp;G89&amp;G90&amp;G91</f>
        <v>豬後腿肉綠豆芽乾木耳大蒜</v>
      </c>
      <c r="I13" s="17" t="str">
        <f>I86</f>
        <v>滷味豆干</v>
      </c>
      <c r="J13" s="35" t="str">
        <f>I87&amp;I88&amp;I89&amp;I90&amp;I91</f>
        <v>豆干胡蘿蔔大蒜</v>
      </c>
      <c r="K13" s="31" t="s">
        <v>1</v>
      </c>
      <c r="L13" s="92" t="s">
        <v>29</v>
      </c>
      <c r="M13" s="17" t="str">
        <f>M86</f>
        <v>珍菇芽湯</v>
      </c>
      <c r="N13" s="35" t="str">
        <f>M87&amp;M88&amp;M89&amp;M90&amp;M91</f>
        <v>金針菇乾裙帶菜薑柴魚片</v>
      </c>
      <c r="O13" s="307" t="str">
        <f>O86</f>
        <v>水果</v>
      </c>
      <c r="P13" s="305" t="s">
        <v>47</v>
      </c>
      <c r="Q13" s="37">
        <v>4.5999999999999996</v>
      </c>
      <c r="R13" s="37">
        <v>2.5</v>
      </c>
      <c r="S13" s="38">
        <v>2</v>
      </c>
      <c r="T13" s="37">
        <v>2.9</v>
      </c>
      <c r="U13" s="31"/>
      <c r="V13" s="19"/>
      <c r="W13" s="39">
        <f t="shared" si="1"/>
        <v>690</v>
      </c>
    </row>
    <row r="14" spans="1:23" ht="23.1" customHeight="1">
      <c r="A14" s="187">
        <f t="shared" si="3"/>
        <v>45462</v>
      </c>
      <c r="B14" s="190" t="str">
        <f t="shared" si="2"/>
        <v>三</v>
      </c>
      <c r="C14" s="17" t="str">
        <f>C92</f>
        <v>漢堡特餐</v>
      </c>
      <c r="D14" s="35" t="str">
        <f>C93&amp;C94&amp;C95&amp;C96&amp;C97</f>
        <v>漢堡</v>
      </c>
      <c r="E14" s="17" t="str">
        <f>E92</f>
        <v>郁製里雞</v>
      </c>
      <c r="F14" s="35" t="str">
        <f>E93&amp;E94&amp;E95&amp;E96&amp;E97</f>
        <v>香雞排</v>
      </c>
      <c r="G14" s="17" t="str">
        <f>G92</f>
        <v>茄汁花椰</v>
      </c>
      <c r="H14" s="35" t="str">
        <f>G93&amp;G94&amp;G95&amp;G96&amp;G97</f>
        <v>青花菜番茄醬大蒜</v>
      </c>
      <c r="I14" s="17" t="str">
        <f>I92</f>
        <v>毛豆三色</v>
      </c>
      <c r="J14" s="35" t="str">
        <f>I93&amp;I94&amp;I95&amp;I96&amp;I97</f>
        <v>毛豆馬鈴薯胡蘿蔔大蒜</v>
      </c>
      <c r="K14" s="31" t="s">
        <v>1</v>
      </c>
      <c r="L14" s="92" t="s">
        <v>29</v>
      </c>
      <c r="M14" s="17" t="str">
        <f>M92</f>
        <v>玉穀濃湯</v>
      </c>
      <c r="N14" s="35" t="str">
        <f>M93&amp;M94&amp;M95&amp;M96&amp;M97</f>
        <v>雞蛋玉米粒罐頭玉米醬罐頭玉米濃湯粉糙米</v>
      </c>
      <c r="O14" s="25" t="str">
        <f>O92</f>
        <v>TAP豆漿</v>
      </c>
      <c r="Q14" s="37">
        <v>5</v>
      </c>
      <c r="R14" s="37">
        <v>2.5</v>
      </c>
      <c r="S14" s="38">
        <v>2</v>
      </c>
      <c r="T14" s="37">
        <v>2.9</v>
      </c>
      <c r="U14" s="31"/>
      <c r="V14" s="19"/>
      <c r="W14" s="39">
        <f t="shared" si="1"/>
        <v>718</v>
      </c>
    </row>
    <row r="15" spans="1:23" ht="23.1" customHeight="1">
      <c r="A15" s="187">
        <f>IF(A14="","",IF(MONTH(A14)&lt;&gt;MONTH(A14+1),"",A14+1))</f>
        <v>45463</v>
      </c>
      <c r="B15" s="190" t="str">
        <f t="shared" si="2"/>
        <v>四</v>
      </c>
      <c r="C15" s="17" t="str">
        <f>C98</f>
        <v>糙米飯</v>
      </c>
      <c r="D15" s="85" t="str">
        <f>C99&amp;C100&amp;C101&amp;C102&amp;C103</f>
        <v>米糙米</v>
      </c>
      <c r="E15" s="17" t="str">
        <f>E98</f>
        <v>筍香肉丁</v>
      </c>
      <c r="F15" s="85" t="str">
        <f>E99&amp;E100&amp;E101&amp;E102&amp;E103</f>
        <v>豬後腿肉麻竹筍干豆輪大蒜</v>
      </c>
      <c r="G15" s="17" t="str">
        <f>G98</f>
        <v>家常豆干</v>
      </c>
      <c r="H15" s="85" t="str">
        <f>G99&amp;G100&amp;G101&amp;G102&amp;G103</f>
        <v>豆干時瓜胡蘿蔔大蒜</v>
      </c>
      <c r="I15" s="17" t="str">
        <f>I98</f>
        <v>時蔬佐蛋</v>
      </c>
      <c r="J15" s="85" t="str">
        <f>I99&amp;I100&amp;I101&amp;I102&amp;I103</f>
        <v>雞蛋時蔬乾木耳大蒜</v>
      </c>
      <c r="K15" s="31" t="s">
        <v>1</v>
      </c>
      <c r="L15" s="92" t="s">
        <v>29</v>
      </c>
      <c r="M15" s="17" t="str">
        <f>M98</f>
        <v>仙草甜湯</v>
      </c>
      <c r="N15" s="85" t="str">
        <f>M99&amp;M100&amp;M101&amp;M102&amp;M103</f>
        <v>仙草凍紅砂糖</v>
      </c>
      <c r="O15" s="25" t="str">
        <f>O98</f>
        <v>葡萄乾/小餐包</v>
      </c>
      <c r="Q15" s="37">
        <v>5</v>
      </c>
      <c r="R15" s="37">
        <v>2.5</v>
      </c>
      <c r="S15" s="38">
        <v>1.7</v>
      </c>
      <c r="T15" s="37">
        <v>2.8</v>
      </c>
      <c r="U15" s="31">
        <v>1</v>
      </c>
      <c r="V15" s="19"/>
      <c r="W15" s="39">
        <f t="shared" si="1"/>
        <v>826</v>
      </c>
    </row>
    <row r="16" spans="1:23" ht="23.1" customHeight="1">
      <c r="A16" s="187">
        <f>IF(A15="","",IF(MONTH(A15)&lt;&gt;MONTH(A15+1),"",A15+1))</f>
        <v>45464</v>
      </c>
      <c r="B16" s="190" t="str">
        <f t="shared" si="2"/>
        <v>五</v>
      </c>
      <c r="C16" s="17" t="str">
        <f>C104</f>
        <v>紅藜飯</v>
      </c>
      <c r="D16" s="35" t="str">
        <f>C105&amp;C106&amp;C107&amp;C108&amp;C109</f>
        <v>米紅藜</v>
      </c>
      <c r="E16" s="343" t="str">
        <f>E104</f>
        <v>黃燜雞丁</v>
      </c>
      <c r="F16" s="35" t="str">
        <f>E105&amp;E106&amp;E107&amp;E108&amp;E109</f>
        <v>肉雞馬鈴薯洋蔥大蒜薑黃粉</v>
      </c>
      <c r="G16" s="17" t="str">
        <f>G104</f>
        <v>蛋香佐蔬</v>
      </c>
      <c r="H16" s="35" t="str">
        <f>G105&amp;G106&amp;G107&amp;G108&amp;G109</f>
        <v>雞蛋時蔬洋蔥乾木耳大蒜</v>
      </c>
      <c r="I16" s="17" t="str">
        <f>I104</f>
        <v>豆皮拌瓜</v>
      </c>
      <c r="J16" s="35" t="str">
        <f>I105&amp;I106&amp;I107&amp;I108&amp;I109</f>
        <v>豆皮時瓜胡蘿蔔大蒜</v>
      </c>
      <c r="K16" s="31" t="s">
        <v>1</v>
      </c>
      <c r="L16" s="92" t="s">
        <v>29</v>
      </c>
      <c r="M16" s="17" t="str">
        <f>M104</f>
        <v>味噌蒔湯</v>
      </c>
      <c r="N16" s="35" t="str">
        <f>M105&amp;M106&amp;M107&amp;M108&amp;M109</f>
        <v>時蔬味噌薑</v>
      </c>
      <c r="O16" s="25" t="str">
        <f>O104</f>
        <v>乳品</v>
      </c>
      <c r="Q16" s="37">
        <v>4.2</v>
      </c>
      <c r="R16" s="37">
        <v>2.5</v>
      </c>
      <c r="S16" s="38">
        <v>1.5</v>
      </c>
      <c r="T16" s="37">
        <v>2.8</v>
      </c>
      <c r="U16" s="31"/>
      <c r="V16" s="19"/>
      <c r="W16" s="39">
        <f t="shared" si="1"/>
        <v>645</v>
      </c>
    </row>
    <row r="17" spans="1:28" ht="23.1" customHeight="1">
      <c r="A17" s="187">
        <f>IF(A16="","",IF(MONTH(A16)&lt;&gt;MONTH(A16+1),"",A16+3))</f>
        <v>45467</v>
      </c>
      <c r="B17" s="190" t="str">
        <f t="shared" si="2"/>
        <v>一</v>
      </c>
      <c r="C17" s="17" t="str">
        <f>C110</f>
        <v>白米飯</v>
      </c>
      <c r="D17" s="35" t="str">
        <f>C111&amp;C112&amp;C113&amp;C114</f>
        <v>米</v>
      </c>
      <c r="E17" s="343" t="str">
        <f>E110</f>
        <v>茶香雞翅</v>
      </c>
      <c r="F17" s="35" t="str">
        <f>E111&amp;E112&amp;E113&amp;E114</f>
        <v>三節翅茶味滷包</v>
      </c>
      <c r="G17" s="17" t="str">
        <f>G110</f>
        <v>蕈菇豆腐</v>
      </c>
      <c r="H17" s="35" t="str">
        <f>G111&amp;G112&amp;G113&amp;G114</f>
        <v>豆腐金針菇豬絞肉大蒜</v>
      </c>
      <c r="I17" s="17" t="str">
        <f>I110</f>
        <v>毛豆瓜相</v>
      </c>
      <c r="J17" s="35" t="str">
        <f>I111&amp;I112&amp;I113&amp;I114</f>
        <v>毛豆時瓜胡蘿蔔乾木耳</v>
      </c>
      <c r="K17" s="31" t="s">
        <v>1</v>
      </c>
      <c r="L17" s="92" t="s">
        <v>29</v>
      </c>
      <c r="M17" s="17" t="str">
        <f>M110</f>
        <v>芙蓉舒湯</v>
      </c>
      <c r="N17" s="35" t="str">
        <f>M111&amp;M112&amp;M113&amp;M114</f>
        <v>雞蛋時蔬薑</v>
      </c>
      <c r="O17" s="25" t="str">
        <f>O110</f>
        <v>果汁</v>
      </c>
      <c r="Q17" s="104">
        <v>5</v>
      </c>
      <c r="R17" s="37">
        <v>2.5</v>
      </c>
      <c r="S17" s="38">
        <v>2.2000000000000002</v>
      </c>
      <c r="T17" s="37">
        <v>2.9</v>
      </c>
      <c r="U17" s="31"/>
      <c r="V17" s="19">
        <v>1</v>
      </c>
      <c r="W17" s="39">
        <f t="shared" si="1"/>
        <v>783</v>
      </c>
    </row>
    <row r="18" spans="1:28" ht="23.1" customHeight="1">
      <c r="A18" s="187">
        <f t="shared" si="3"/>
        <v>45468</v>
      </c>
      <c r="B18" s="190" t="str">
        <f t="shared" si="2"/>
        <v>二</v>
      </c>
      <c r="C18" s="17" t="str">
        <f>C116</f>
        <v>糙米飯</v>
      </c>
      <c r="D18" s="35" t="str">
        <f>C117&amp;C118</f>
        <v>米糙米</v>
      </c>
      <c r="E18" s="17" t="str">
        <f>E116</f>
        <v>茄汁肉片</v>
      </c>
      <c r="F18" s="35" t="str">
        <f>E117&amp;E118&amp;E119&amp;E120</f>
        <v>豬後腿肉馬鈴薯洋蔥大蒜</v>
      </c>
      <c r="G18" s="17" t="str">
        <f>G116</f>
        <v>肉絲豆芽</v>
      </c>
      <c r="H18" s="35" t="str">
        <f>G117&amp;G118&amp;G119&amp;G120</f>
        <v>豬後腿肉綠豆芽胡蘿蔔乾木耳</v>
      </c>
      <c r="I18" s="17" t="str">
        <f>I116</f>
        <v>珍味豆干</v>
      </c>
      <c r="J18" s="35" t="str">
        <f>I117&amp;I118&amp;I119&amp;I120</f>
        <v>豆干胡蘿蔔大蒜</v>
      </c>
      <c r="K18" s="31" t="s">
        <v>1</v>
      </c>
      <c r="L18" s="92" t="s">
        <v>29</v>
      </c>
      <c r="M18" s="17" t="str">
        <f>M116</f>
        <v>枸杞瓜湯</v>
      </c>
      <c r="N18" s="35" t="str">
        <f>M117&amp;M118&amp;M119&amp;M120</f>
        <v>時瓜枸杞薑豬骨</v>
      </c>
      <c r="O18" s="25" t="str">
        <f>O116</f>
        <v>水果</v>
      </c>
      <c r="P18" s="305" t="s">
        <v>47</v>
      </c>
      <c r="Q18" s="37">
        <v>5.5</v>
      </c>
      <c r="R18" s="37">
        <v>2.5</v>
      </c>
      <c r="S18" s="38">
        <v>1.8</v>
      </c>
      <c r="T18" s="37">
        <v>2.9</v>
      </c>
      <c r="U18" s="31"/>
      <c r="V18" s="19"/>
      <c r="W18" s="39">
        <f t="shared" si="1"/>
        <v>748</v>
      </c>
    </row>
    <row r="19" spans="1:28" ht="23.1" customHeight="1">
      <c r="A19" s="187">
        <f t="shared" si="3"/>
        <v>45469</v>
      </c>
      <c r="B19" s="190" t="str">
        <f t="shared" si="2"/>
        <v>三</v>
      </c>
      <c r="C19" s="17" t="str">
        <f>C122</f>
        <v>酢飯特餐</v>
      </c>
      <c r="D19" s="35" t="str">
        <f>C123&amp;C124&amp;C125&amp;C126&amp;C127</f>
        <v>米糙米壽司醋紅砂糖</v>
      </c>
      <c r="E19" s="17" t="str">
        <f>E122</f>
        <v>關東雙煮</v>
      </c>
      <c r="F19" s="35" t="str">
        <f>E123&amp;E124&amp;E125&amp;E126&amp;E127</f>
        <v>雞蛋白蘿蔔豆輪大蒜</v>
      </c>
      <c r="G19" s="17" t="str">
        <f>G122</f>
        <v>酢飯香鬆</v>
      </c>
      <c r="H19" s="35" t="str">
        <f>G123&amp;G124&amp;G125&amp;G126&amp;G127</f>
        <v>香鬆海苔絲芝麻(熟)大蒜</v>
      </c>
      <c r="I19" s="17" t="str">
        <f>I122</f>
        <v>日式黑輪</v>
      </c>
      <c r="J19" s="35" t="str">
        <f>I123&amp;I124&amp;I125&amp;I126&amp;I127</f>
        <v>黑輪胡蘿蔔大蒜</v>
      </c>
      <c r="K19" s="31" t="s">
        <v>1</v>
      </c>
      <c r="L19" s="92" t="s">
        <v>29</v>
      </c>
      <c r="M19" s="17" t="str">
        <f>M122</f>
        <v>味噌芽湯</v>
      </c>
      <c r="N19" s="35" t="str">
        <f>M123&amp;M124&amp;M125&amp;M126&amp;M127</f>
        <v>乾裙帶菜味噌薑</v>
      </c>
      <c r="O19" s="17" t="str">
        <f>O122</f>
        <v>小餐包</v>
      </c>
      <c r="Q19" s="37">
        <v>5</v>
      </c>
      <c r="R19" s="37">
        <v>2.5</v>
      </c>
      <c r="S19" s="38">
        <v>2.2000000000000002</v>
      </c>
      <c r="T19" s="37">
        <v>2.9</v>
      </c>
      <c r="U19" s="31"/>
      <c r="V19" s="19"/>
      <c r="W19" s="39">
        <f t="shared" si="1"/>
        <v>723</v>
      </c>
    </row>
    <row r="20" spans="1:28" ht="23.1" customHeight="1">
      <c r="A20" s="187">
        <f>IF(A19="","",IF(MONTH(A19)&lt;&gt;MONTH(A19+1),"",A19+1))</f>
        <v>45470</v>
      </c>
      <c r="B20" s="190" t="str">
        <f t="shared" si="2"/>
        <v>四</v>
      </c>
      <c r="C20" s="17" t="str">
        <f>C128</f>
        <v>糙米飯</v>
      </c>
      <c r="D20" s="35" t="str">
        <f>C129&amp;C130&amp;C131&amp;C132&amp;C133</f>
        <v>米糙米</v>
      </c>
      <c r="E20" s="343" t="str">
        <f>E128</f>
        <v>昆布燒雞</v>
      </c>
      <c r="F20" s="35" t="str">
        <f>E129&amp;E130&amp;E131&amp;E132&amp;E133</f>
        <v>肉雞海帶結大蒜</v>
      </c>
      <c r="G20" s="17" t="str">
        <f>G128</f>
        <v>清拌花椰</v>
      </c>
      <c r="H20" s="35" t="str">
        <f>G129&amp;G130&amp;G131&amp;G132&amp;G133</f>
        <v>青花菜胡蘿蔔大蒜</v>
      </c>
      <c r="I20" s="17" t="str">
        <f>I128</f>
        <v>木須蛋香</v>
      </c>
      <c r="J20" s="35" t="str">
        <f>I129&amp;I130&amp;I131&amp;I132&amp;I133</f>
        <v>雞蛋胡蘿蔔乾木耳大蒜</v>
      </c>
      <c r="K20" s="31" t="s">
        <v>1</v>
      </c>
      <c r="L20" s="92" t="s">
        <v>29</v>
      </c>
      <c r="M20" s="17" t="str">
        <f>M128</f>
        <v>甘梅麥茶</v>
      </c>
      <c r="N20" s="35" t="str">
        <f>M129&amp;M130&amp;M131&amp;M132&amp;M133</f>
        <v>麥茶梅子紅砂糖</v>
      </c>
      <c r="O20" s="25" t="str">
        <f>O128</f>
        <v>乳品</v>
      </c>
      <c r="Q20" s="37">
        <v>5.4</v>
      </c>
      <c r="R20" s="37">
        <v>2.5</v>
      </c>
      <c r="S20" s="38">
        <v>2</v>
      </c>
      <c r="T20" s="37">
        <v>3.1</v>
      </c>
      <c r="U20" s="31">
        <v>1</v>
      </c>
      <c r="V20" s="19"/>
      <c r="W20" s="39">
        <f t="shared" si="1"/>
        <v>875</v>
      </c>
    </row>
    <row r="21" spans="1:28" ht="23.1" customHeight="1">
      <c r="A21" s="187">
        <f>IF(A20="","",IF(MONTH(A20)&lt;&gt;MONTH(A20+1),"",A20+1))</f>
        <v>45471</v>
      </c>
      <c r="B21" s="190" t="str">
        <f t="shared" si="2"/>
        <v>五</v>
      </c>
      <c r="C21" s="17" t="str">
        <f>C134</f>
        <v>芝麻飯</v>
      </c>
      <c r="D21" s="35" t="str">
        <f>C135&amp;C136&amp;C137&amp;C138&amp;C139</f>
        <v>米芝麻(熟)</v>
      </c>
      <c r="E21" s="17" t="str">
        <f>E134</f>
        <v>瓜仔肉</v>
      </c>
      <c r="F21" s="35" t="str">
        <f>E135&amp;E136&amp;E137&amp;E138&amp;E139</f>
        <v>豬絞肉醬瓜麵筋大蒜</v>
      </c>
      <c r="G21" s="17" t="str">
        <f>G134</f>
        <v>什相冬粉</v>
      </c>
      <c r="H21" s="35" t="str">
        <f>G135&amp;G136&amp;G137&amp;G138&amp;G139</f>
        <v>豆皮時蔬冬粉胡蘿蔔乾木耳</v>
      </c>
      <c r="I21" s="17" t="str">
        <f>I134</f>
        <v>綜合滷味</v>
      </c>
      <c r="J21" s="35" t="str">
        <f>I135&amp;I136&amp;I137&amp;I138&amp;I139</f>
        <v>野菜天時瓜大蒜</v>
      </c>
      <c r="K21" s="31" t="s">
        <v>1</v>
      </c>
      <c r="L21" s="92" t="s">
        <v>29</v>
      </c>
      <c r="M21" s="17" t="str">
        <f>M134</f>
        <v>蔬相鮮湯</v>
      </c>
      <c r="N21" s="35" t="str">
        <f>M135&amp;M136&amp;M137&amp;M138&amp;M139</f>
        <v>時蔬胡蘿蔔薑豬骨</v>
      </c>
      <c r="O21" s="25" t="str">
        <f>O134</f>
        <v>點心</v>
      </c>
      <c r="Q21" s="37">
        <v>5</v>
      </c>
      <c r="R21" s="37">
        <v>2.5</v>
      </c>
      <c r="S21" s="38">
        <v>1.7</v>
      </c>
      <c r="T21" s="37">
        <v>2.8</v>
      </c>
      <c r="U21" s="31"/>
      <c r="V21" s="19"/>
      <c r="W21" s="39">
        <f t="shared" si="1"/>
        <v>706</v>
      </c>
    </row>
    <row r="22" spans="1:28" ht="23.1" customHeight="1">
      <c r="A22" s="328" t="s">
        <v>205</v>
      </c>
      <c r="B22" s="139"/>
      <c r="C22" s="107"/>
      <c r="D22" s="119"/>
      <c r="E22" s="36"/>
      <c r="F22" s="108"/>
      <c r="G22" s="36"/>
      <c r="H22" s="108"/>
      <c r="I22" s="36"/>
      <c r="J22" s="108"/>
      <c r="K22" s="106"/>
      <c r="L22" s="109"/>
      <c r="M22" s="36"/>
      <c r="N22" s="108"/>
      <c r="O22" s="36"/>
      <c r="P22" s="110"/>
      <c r="Q22" s="9"/>
      <c r="R22" s="9"/>
      <c r="S22" s="9"/>
      <c r="T22" s="9"/>
      <c r="U22" s="3"/>
      <c r="V22" s="9"/>
      <c r="W22" s="102"/>
    </row>
    <row r="23" spans="1:28" ht="23.1" customHeight="1">
      <c r="A23" s="14" t="s">
        <v>162</v>
      </c>
      <c r="B23" s="139"/>
      <c r="C23" s="2"/>
      <c r="D23" s="2"/>
    </row>
    <row r="24" spans="1:28">
      <c r="A24" s="198" t="s">
        <v>45</v>
      </c>
      <c r="B24" s="191"/>
      <c r="C24" s="22"/>
      <c r="D24" s="23"/>
      <c r="E24" s="24"/>
      <c r="F24" s="23"/>
      <c r="G24" s="22"/>
      <c r="H24" s="23"/>
      <c r="I24" s="22"/>
      <c r="J24" s="23"/>
      <c r="K24" s="22"/>
      <c r="L24" s="22"/>
      <c r="M24" s="24"/>
      <c r="N24" s="257"/>
      <c r="O24" s="254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3"/>
    </row>
    <row r="25" spans="1:28">
      <c r="A25" s="366" t="s">
        <v>61</v>
      </c>
      <c r="B25" s="367" t="s">
        <v>36</v>
      </c>
      <c r="C25" s="368" t="s">
        <v>4</v>
      </c>
      <c r="D25" s="369" t="s">
        <v>13</v>
      </c>
      <c r="E25" s="370" t="s">
        <v>5</v>
      </c>
      <c r="F25" s="371" t="s">
        <v>13</v>
      </c>
      <c r="G25" s="372" t="s">
        <v>6</v>
      </c>
      <c r="H25" s="373" t="s">
        <v>13</v>
      </c>
      <c r="I25" s="374" t="s">
        <v>7</v>
      </c>
      <c r="J25" s="375" t="s">
        <v>13</v>
      </c>
      <c r="K25" s="376" t="s">
        <v>8</v>
      </c>
      <c r="L25" s="377" t="s">
        <v>13</v>
      </c>
      <c r="M25" s="378" t="s">
        <v>3</v>
      </c>
      <c r="N25" s="379" t="s">
        <v>351</v>
      </c>
      <c r="O25" s="380" t="s">
        <v>48</v>
      </c>
      <c r="P25" s="381" t="s">
        <v>49</v>
      </c>
      <c r="Q25" s="19"/>
      <c r="R25" s="19"/>
      <c r="S25" s="20"/>
      <c r="T25" s="19"/>
      <c r="U25" s="21"/>
      <c r="V25" s="21"/>
      <c r="W25" s="21"/>
      <c r="X25" s="21"/>
      <c r="Y25" s="21"/>
      <c r="Z25" s="21"/>
      <c r="AA25" s="21"/>
    </row>
    <row r="26" spans="1:28" s="6" customFormat="1" ht="16.5" customHeight="1">
      <c r="A26" s="199" t="s">
        <v>206</v>
      </c>
      <c r="B26" s="158" t="str">
        <f>B3</f>
        <v>一</v>
      </c>
      <c r="C26" s="113" t="s">
        <v>33</v>
      </c>
      <c r="D26" s="114"/>
      <c r="E26" s="382" t="s">
        <v>93</v>
      </c>
      <c r="F26" s="310"/>
      <c r="G26" s="383" t="s">
        <v>151</v>
      </c>
      <c r="H26" s="383"/>
      <c r="I26" s="384" t="s">
        <v>201</v>
      </c>
      <c r="J26" s="385"/>
      <c r="K26" s="69" t="s">
        <v>1</v>
      </c>
      <c r="L26" s="155"/>
      <c r="M26" s="386" t="s">
        <v>105</v>
      </c>
      <c r="N26" s="387"/>
      <c r="O26" s="256" t="s">
        <v>160</v>
      </c>
      <c r="P26" s="388"/>
      <c r="Q26" s="40"/>
      <c r="R26" s="12"/>
      <c r="S26" s="12"/>
      <c r="T26" s="10"/>
    </row>
    <row r="27" spans="1:28" s="6" customFormat="1" ht="16.5" customHeight="1">
      <c r="A27" s="164"/>
      <c r="B27" s="162">
        <f>A3</f>
        <v>45446</v>
      </c>
      <c r="C27" s="115" t="s">
        <v>9</v>
      </c>
      <c r="D27" s="114">
        <v>10</v>
      </c>
      <c r="E27" s="389" t="s">
        <v>62</v>
      </c>
      <c r="F27" s="243">
        <v>6.5</v>
      </c>
      <c r="G27" s="390" t="s">
        <v>152</v>
      </c>
      <c r="H27" s="391">
        <v>5</v>
      </c>
      <c r="I27" s="392" t="s">
        <v>161</v>
      </c>
      <c r="J27" s="385">
        <v>0.1</v>
      </c>
      <c r="K27" s="72" t="s">
        <v>8</v>
      </c>
      <c r="L27" s="156">
        <v>7</v>
      </c>
      <c r="M27" s="266" t="s">
        <v>82</v>
      </c>
      <c r="N27" s="393">
        <v>1</v>
      </c>
      <c r="Q27" s="41"/>
      <c r="R27" s="42"/>
      <c r="S27" s="11"/>
      <c r="T27" s="10"/>
    </row>
    <row r="28" spans="1:28" s="6" customFormat="1" ht="16.5" customHeight="1">
      <c r="A28" s="213"/>
      <c r="B28" s="193"/>
      <c r="C28" s="114"/>
      <c r="D28" s="114"/>
      <c r="E28" s="389"/>
      <c r="F28" s="243"/>
      <c r="G28" s="390" t="s">
        <v>150</v>
      </c>
      <c r="H28" s="391">
        <v>2</v>
      </c>
      <c r="I28" s="392" t="s">
        <v>154</v>
      </c>
      <c r="J28" s="385">
        <v>4</v>
      </c>
      <c r="K28" s="69" t="s">
        <v>10</v>
      </c>
      <c r="L28" s="155">
        <v>0.05</v>
      </c>
      <c r="M28" s="266" t="s">
        <v>106</v>
      </c>
      <c r="N28" s="393">
        <v>0.2</v>
      </c>
      <c r="Q28" s="41"/>
      <c r="R28" s="42"/>
      <c r="S28" s="11"/>
      <c r="T28" s="10"/>
    </row>
    <row r="29" spans="1:28" s="6" customFormat="1" ht="16.5" customHeight="1">
      <c r="A29" s="213"/>
      <c r="B29" s="163"/>
      <c r="C29" s="97"/>
      <c r="D29" s="79"/>
      <c r="E29" s="394"/>
      <c r="F29" s="393"/>
      <c r="G29" s="390" t="s">
        <v>149</v>
      </c>
      <c r="H29" s="395">
        <v>1</v>
      </c>
      <c r="I29" s="392" t="s">
        <v>173</v>
      </c>
      <c r="J29" s="396">
        <v>1</v>
      </c>
      <c r="K29" s="69"/>
      <c r="L29" s="155"/>
      <c r="M29" s="266" t="s">
        <v>107</v>
      </c>
      <c r="N29" s="393">
        <v>0.05</v>
      </c>
      <c r="Q29" s="41"/>
      <c r="R29" s="42"/>
      <c r="S29" s="11"/>
      <c r="T29" s="10"/>
    </row>
    <row r="30" spans="1:28" s="6" customFormat="1" ht="16.5" customHeight="1">
      <c r="A30" s="213"/>
      <c r="B30" s="163"/>
      <c r="C30" s="122"/>
      <c r="D30" s="79"/>
      <c r="E30" s="394"/>
      <c r="F30" s="393"/>
      <c r="G30" s="390" t="s">
        <v>153</v>
      </c>
      <c r="H30" s="395">
        <v>0.05</v>
      </c>
      <c r="I30" s="397" t="s">
        <v>10</v>
      </c>
      <c r="J30" s="375">
        <v>1.05</v>
      </c>
      <c r="K30" s="69"/>
      <c r="L30" s="155"/>
      <c r="M30" s="266" t="s">
        <v>108</v>
      </c>
      <c r="N30" s="393">
        <v>0.01</v>
      </c>
      <c r="Q30" s="10"/>
      <c r="R30" s="10"/>
      <c r="S30" s="11"/>
      <c r="T30" s="10"/>
    </row>
    <row r="31" spans="1:28" s="6" customFormat="1" ht="16.5" customHeight="1">
      <c r="A31" s="212"/>
      <c r="B31" s="167"/>
      <c r="C31" s="115"/>
      <c r="D31" s="79"/>
      <c r="E31" s="289"/>
      <c r="F31" s="278"/>
      <c r="G31" s="398" t="s">
        <v>10</v>
      </c>
      <c r="H31" s="399">
        <v>0.05</v>
      </c>
      <c r="I31" s="277"/>
      <c r="J31" s="272"/>
      <c r="K31" s="69"/>
      <c r="L31" s="155"/>
      <c r="M31" s="266"/>
      <c r="N31" s="243"/>
      <c r="Q31" s="10"/>
      <c r="R31" s="10"/>
      <c r="S31" s="11"/>
      <c r="T31" s="10"/>
    </row>
    <row r="32" spans="1:28" s="6" customFormat="1" ht="16.5" customHeight="1">
      <c r="A32" s="209" t="s">
        <v>207</v>
      </c>
      <c r="B32" s="400" t="str">
        <f>B4</f>
        <v>二</v>
      </c>
      <c r="C32" s="401" t="s">
        <v>0</v>
      </c>
      <c r="D32" s="402"/>
      <c r="E32" s="77" t="s">
        <v>180</v>
      </c>
      <c r="F32" s="403"/>
      <c r="G32" s="404" t="s">
        <v>146</v>
      </c>
      <c r="H32" s="404"/>
      <c r="I32" s="384" t="s">
        <v>289</v>
      </c>
      <c r="J32" s="385"/>
      <c r="K32" s="313" t="s">
        <v>1</v>
      </c>
      <c r="L32" s="314"/>
      <c r="M32" s="266" t="s">
        <v>258</v>
      </c>
      <c r="N32" s="393"/>
      <c r="O32" s="233" t="s">
        <v>42</v>
      </c>
      <c r="P32" s="405" t="s">
        <v>47</v>
      </c>
      <c r="Q32" s="10"/>
      <c r="R32" s="10"/>
      <c r="S32" s="11"/>
      <c r="T32" s="10"/>
    </row>
    <row r="33" spans="1:20" s="6" customFormat="1" ht="16.5" customHeight="1">
      <c r="A33" s="213"/>
      <c r="B33" s="400">
        <f>A4</f>
        <v>45447</v>
      </c>
      <c r="C33" s="115" t="s">
        <v>9</v>
      </c>
      <c r="D33" s="406">
        <v>7</v>
      </c>
      <c r="E33" s="116" t="s">
        <v>70</v>
      </c>
      <c r="F33" s="114">
        <v>9</v>
      </c>
      <c r="G33" s="407" t="s">
        <v>147</v>
      </c>
      <c r="H33" s="114">
        <v>1</v>
      </c>
      <c r="I33" s="392" t="s">
        <v>155</v>
      </c>
      <c r="J33" s="385">
        <v>4</v>
      </c>
      <c r="K33" s="127" t="s">
        <v>8</v>
      </c>
      <c r="L33" s="156">
        <v>7</v>
      </c>
      <c r="M33" s="115" t="s">
        <v>104</v>
      </c>
      <c r="N33" s="114">
        <v>4</v>
      </c>
      <c r="Q33" s="10"/>
      <c r="R33" s="10"/>
      <c r="S33" s="11"/>
      <c r="T33" s="10"/>
    </row>
    <row r="34" spans="1:20" s="6" customFormat="1" ht="16.5" customHeight="1">
      <c r="A34" s="213"/>
      <c r="B34" s="167"/>
      <c r="C34" s="115" t="s">
        <v>11</v>
      </c>
      <c r="D34" s="406">
        <v>3</v>
      </c>
      <c r="E34" s="407" t="s">
        <v>115</v>
      </c>
      <c r="F34" s="114">
        <v>1.5</v>
      </c>
      <c r="G34" s="407" t="s">
        <v>148</v>
      </c>
      <c r="H34" s="114">
        <v>6</v>
      </c>
      <c r="I34" s="392" t="s">
        <v>100</v>
      </c>
      <c r="J34" s="396">
        <v>1</v>
      </c>
      <c r="K34" s="126" t="s">
        <v>10</v>
      </c>
      <c r="L34" s="155">
        <v>0.05</v>
      </c>
      <c r="M34" s="81" t="s">
        <v>100</v>
      </c>
      <c r="N34" s="114">
        <v>1</v>
      </c>
      <c r="Q34" s="10"/>
      <c r="R34" s="10"/>
      <c r="S34" s="11"/>
      <c r="T34" s="10"/>
    </row>
    <row r="35" spans="1:20" s="6" customFormat="1" ht="16.5" customHeight="1">
      <c r="A35" s="213"/>
      <c r="B35" s="167"/>
      <c r="C35" s="115"/>
      <c r="D35" s="339"/>
      <c r="E35" s="407"/>
      <c r="F35" s="114"/>
      <c r="G35" s="407" t="s">
        <v>75</v>
      </c>
      <c r="H35" s="114">
        <v>0.01</v>
      </c>
      <c r="I35" s="397" t="s">
        <v>156</v>
      </c>
      <c r="J35" s="396">
        <v>0.05</v>
      </c>
      <c r="K35" s="69"/>
      <c r="L35" s="155"/>
      <c r="M35" s="115" t="s">
        <v>38</v>
      </c>
      <c r="N35" s="114">
        <v>0.05</v>
      </c>
      <c r="Q35" s="10"/>
      <c r="R35" s="10"/>
      <c r="S35" s="11"/>
      <c r="T35" s="10"/>
    </row>
    <row r="36" spans="1:20" s="6" customFormat="1" ht="16.5" customHeight="1">
      <c r="A36" s="213"/>
      <c r="B36" s="167"/>
      <c r="C36" s="115"/>
      <c r="D36" s="339"/>
      <c r="E36" s="407" t="s">
        <v>10</v>
      </c>
      <c r="F36" s="114">
        <v>0.05</v>
      </c>
      <c r="G36" s="408" t="s">
        <v>10</v>
      </c>
      <c r="H36" s="404">
        <v>0.05</v>
      </c>
      <c r="I36" s="277"/>
      <c r="J36" s="272"/>
      <c r="K36" s="69"/>
      <c r="L36" s="155"/>
      <c r="M36" s="115" t="s">
        <v>109</v>
      </c>
      <c r="N36" s="114">
        <v>1</v>
      </c>
      <c r="Q36" s="10"/>
      <c r="R36" s="10"/>
      <c r="S36" s="11"/>
      <c r="T36" s="10"/>
    </row>
    <row r="37" spans="1:20" s="6" customFormat="1" ht="16.5" customHeight="1">
      <c r="A37" s="213"/>
      <c r="B37" s="167"/>
      <c r="C37" s="115"/>
      <c r="D37" s="79"/>
      <c r="E37" s="394"/>
      <c r="F37" s="393"/>
      <c r="G37" s="278"/>
      <c r="H37" s="278"/>
      <c r="I37" s="277"/>
      <c r="J37" s="272"/>
      <c r="K37" s="69"/>
      <c r="L37" s="155"/>
      <c r="M37" s="270"/>
      <c r="N37" s="262"/>
      <c r="Q37" s="10"/>
      <c r="R37" s="10"/>
      <c r="S37" s="11"/>
      <c r="T37" s="10"/>
    </row>
    <row r="38" spans="1:20" s="6" customFormat="1" ht="16.5" customHeight="1">
      <c r="A38" s="209" t="s">
        <v>208</v>
      </c>
      <c r="B38" s="409" t="str">
        <f>B5</f>
        <v>三</v>
      </c>
      <c r="C38" s="115" t="s">
        <v>95</v>
      </c>
      <c r="D38" s="114"/>
      <c r="E38" s="116" t="s">
        <v>123</v>
      </c>
      <c r="F38" s="115"/>
      <c r="G38" s="372" t="s">
        <v>254</v>
      </c>
      <c r="H38" s="387"/>
      <c r="I38" s="114" t="s">
        <v>345</v>
      </c>
      <c r="J38" s="114"/>
      <c r="K38" s="313" t="s">
        <v>1</v>
      </c>
      <c r="L38" s="314"/>
      <c r="M38" s="266" t="s">
        <v>256</v>
      </c>
      <c r="N38" s="372"/>
      <c r="O38" s="233" t="s">
        <v>44</v>
      </c>
      <c r="Q38" s="10"/>
      <c r="R38" s="10"/>
      <c r="S38" s="11"/>
      <c r="T38" s="10"/>
    </row>
    <row r="39" spans="1:20" s="6" customFormat="1" ht="16.5" customHeight="1">
      <c r="A39" s="213"/>
      <c r="B39" s="400">
        <f>A5</f>
        <v>45448</v>
      </c>
      <c r="C39" s="410" t="s">
        <v>96</v>
      </c>
      <c r="D39" s="114">
        <v>4</v>
      </c>
      <c r="E39" s="116" t="s">
        <v>90</v>
      </c>
      <c r="F39" s="114">
        <v>6</v>
      </c>
      <c r="G39" s="411" t="s">
        <v>255</v>
      </c>
      <c r="H39" s="310">
        <v>8</v>
      </c>
      <c r="I39" s="116" t="s">
        <v>202</v>
      </c>
      <c r="J39" s="114">
        <v>4</v>
      </c>
      <c r="K39" s="127" t="s">
        <v>8</v>
      </c>
      <c r="L39" s="156">
        <v>7</v>
      </c>
      <c r="M39" s="266" t="s">
        <v>40</v>
      </c>
      <c r="N39" s="393">
        <v>0.6</v>
      </c>
      <c r="Q39" s="10"/>
      <c r="R39" s="10"/>
      <c r="S39" s="11"/>
      <c r="T39" s="10"/>
    </row>
    <row r="40" spans="1:20" s="6" customFormat="1" ht="16.5" customHeight="1">
      <c r="A40" s="213"/>
      <c r="B40" s="167"/>
      <c r="E40" s="116" t="s">
        <v>124</v>
      </c>
      <c r="F40" s="114">
        <v>4</v>
      </c>
      <c r="G40" s="392" t="s">
        <v>100</v>
      </c>
      <c r="H40" s="393">
        <v>0.5</v>
      </c>
      <c r="I40" s="392"/>
      <c r="J40" s="385"/>
      <c r="K40" s="126" t="s">
        <v>10</v>
      </c>
      <c r="L40" s="155">
        <v>0.05</v>
      </c>
      <c r="M40" s="266" t="s">
        <v>157</v>
      </c>
      <c r="N40" s="393">
        <v>2</v>
      </c>
      <c r="Q40" s="10"/>
      <c r="R40" s="10"/>
      <c r="S40" s="11"/>
      <c r="T40" s="10"/>
    </row>
    <row r="41" spans="1:20" s="6" customFormat="1" ht="16.5" customHeight="1">
      <c r="A41" s="213"/>
      <c r="B41" s="167"/>
      <c r="C41" s="410"/>
      <c r="D41" s="114"/>
      <c r="E41" s="116" t="s">
        <v>102</v>
      </c>
      <c r="F41" s="114">
        <v>4</v>
      </c>
      <c r="G41" s="392" t="s">
        <v>10</v>
      </c>
      <c r="H41" s="396">
        <v>0.05</v>
      </c>
      <c r="I41" s="392"/>
      <c r="J41" s="396"/>
      <c r="K41" s="69"/>
      <c r="L41" s="155"/>
      <c r="M41" s="266" t="s">
        <v>158</v>
      </c>
      <c r="N41" s="393">
        <v>1</v>
      </c>
      <c r="Q41" s="10"/>
      <c r="R41" s="10"/>
      <c r="S41" s="11"/>
      <c r="T41" s="10"/>
    </row>
    <row r="42" spans="1:20" s="6" customFormat="1" ht="16.5" customHeight="1">
      <c r="A42" s="213"/>
      <c r="B42" s="167"/>
      <c r="C42" s="410"/>
      <c r="D42" s="114"/>
      <c r="E42" s="116" t="s">
        <v>112</v>
      </c>
      <c r="F42" s="114">
        <v>0.1</v>
      </c>
      <c r="G42" s="392"/>
      <c r="H42" s="393"/>
      <c r="I42" s="397"/>
      <c r="J42" s="375"/>
      <c r="K42" s="69"/>
      <c r="L42" s="155"/>
      <c r="M42" s="266" t="s">
        <v>159</v>
      </c>
      <c r="N42" s="393">
        <v>0.1</v>
      </c>
      <c r="Q42" s="10"/>
      <c r="R42" s="10"/>
      <c r="S42" s="11"/>
      <c r="T42" s="10"/>
    </row>
    <row r="43" spans="1:20" s="6" customFormat="1" ht="16.5" customHeight="1">
      <c r="A43" s="213"/>
      <c r="B43" s="412"/>
      <c r="C43" s="410"/>
      <c r="D43" s="114"/>
      <c r="E43" s="116" t="s">
        <v>10</v>
      </c>
      <c r="F43" s="114">
        <v>0.05</v>
      </c>
      <c r="G43" s="392"/>
      <c r="H43" s="396"/>
      <c r="I43" s="337"/>
      <c r="J43" s="272"/>
      <c r="K43" s="69"/>
      <c r="L43" s="155"/>
      <c r="M43" s="413" t="s">
        <v>257</v>
      </c>
      <c r="N43" s="370">
        <v>1</v>
      </c>
      <c r="O43" s="59"/>
      <c r="P43" s="59"/>
      <c r="Q43" s="10"/>
      <c r="R43" s="10"/>
      <c r="S43" s="11"/>
      <c r="T43" s="10"/>
    </row>
    <row r="44" spans="1:20" s="6" customFormat="1" ht="16.5" customHeight="1">
      <c r="A44" s="375" t="s">
        <v>209</v>
      </c>
      <c r="B44" s="329" t="str">
        <f>B6</f>
        <v>四</v>
      </c>
      <c r="C44" s="414" t="s">
        <v>0</v>
      </c>
      <c r="D44" s="415"/>
      <c r="E44" s="410" t="s">
        <v>231</v>
      </c>
      <c r="F44" s="410"/>
      <c r="G44" s="114" t="s">
        <v>290</v>
      </c>
      <c r="H44" s="416"/>
      <c r="I44" s="417" t="s">
        <v>260</v>
      </c>
      <c r="J44" s="418"/>
      <c r="K44" s="313" t="s">
        <v>1</v>
      </c>
      <c r="L44" s="314"/>
      <c r="M44" s="266" t="s">
        <v>193</v>
      </c>
      <c r="N44" s="402"/>
      <c r="O44" s="84" t="s">
        <v>304</v>
      </c>
      <c r="P44" s="316"/>
      <c r="Q44" s="43"/>
      <c r="R44" s="44"/>
      <c r="S44" s="12"/>
      <c r="T44" s="10"/>
    </row>
    <row r="45" spans="1:20" s="6" customFormat="1" ht="16.5" customHeight="1">
      <c r="A45" s="419"/>
      <c r="B45" s="159">
        <f>A6</f>
        <v>45449</v>
      </c>
      <c r="C45" s="410" t="s">
        <v>9</v>
      </c>
      <c r="D45" s="114">
        <v>7</v>
      </c>
      <c r="E45" s="407" t="s">
        <v>103</v>
      </c>
      <c r="F45" s="114">
        <v>4</v>
      </c>
      <c r="G45" s="116" t="s">
        <v>155</v>
      </c>
      <c r="H45" s="114">
        <v>3</v>
      </c>
      <c r="I45" s="256" t="s">
        <v>71</v>
      </c>
      <c r="J45" s="420">
        <v>1</v>
      </c>
      <c r="K45" s="127" t="s">
        <v>8</v>
      </c>
      <c r="L45" s="156">
        <v>7</v>
      </c>
      <c r="M45" s="378" t="s">
        <v>194</v>
      </c>
      <c r="N45" s="373">
        <v>5</v>
      </c>
      <c r="O45" s="303"/>
      <c r="P45" s="302"/>
      <c r="Q45" s="40"/>
      <c r="R45" s="45"/>
      <c r="S45" s="11"/>
      <c r="T45" s="10"/>
    </row>
    <row r="46" spans="1:20" s="6" customFormat="1" ht="16.5" customHeight="1">
      <c r="A46" s="419"/>
      <c r="B46" s="167"/>
      <c r="C46" s="410" t="s">
        <v>11</v>
      </c>
      <c r="D46" s="114">
        <v>3</v>
      </c>
      <c r="E46" s="116" t="s">
        <v>99</v>
      </c>
      <c r="F46" s="114">
        <v>4</v>
      </c>
      <c r="G46" s="116" t="s">
        <v>185</v>
      </c>
      <c r="H46" s="114">
        <v>3</v>
      </c>
      <c r="I46" s="421" t="s">
        <v>64</v>
      </c>
      <c r="J46" s="370">
        <v>5</v>
      </c>
      <c r="K46" s="126" t="s">
        <v>10</v>
      </c>
      <c r="L46" s="155">
        <v>0.05</v>
      </c>
      <c r="M46" s="422" t="s">
        <v>195</v>
      </c>
      <c r="N46" s="393">
        <v>1</v>
      </c>
      <c r="O46" s="43"/>
      <c r="P46" s="302"/>
      <c r="Q46" s="43"/>
      <c r="R46" s="45"/>
      <c r="S46" s="11"/>
      <c r="T46" s="10"/>
    </row>
    <row r="47" spans="1:20" s="6" customFormat="1" ht="16.5" customHeight="1">
      <c r="A47" s="419"/>
      <c r="B47" s="163"/>
      <c r="C47" s="410"/>
      <c r="D47" s="114"/>
      <c r="E47" s="116" t="s">
        <v>69</v>
      </c>
      <c r="F47" s="114">
        <v>4</v>
      </c>
      <c r="G47" s="116" t="s">
        <v>10</v>
      </c>
      <c r="H47" s="114">
        <v>0.05</v>
      </c>
      <c r="I47" s="423" t="s">
        <v>261</v>
      </c>
      <c r="J47" s="370">
        <v>1</v>
      </c>
      <c r="K47" s="126"/>
      <c r="L47" s="155"/>
      <c r="M47" s="424" t="s">
        <v>196</v>
      </c>
      <c r="N47" s="310"/>
      <c r="O47" s="300"/>
      <c r="P47" s="301"/>
      <c r="Q47" s="43"/>
      <c r="R47" s="45"/>
      <c r="S47" s="11"/>
      <c r="T47" s="10"/>
    </row>
    <row r="48" spans="1:20" s="6" customFormat="1" ht="16.5" customHeight="1">
      <c r="A48" s="419"/>
      <c r="B48" s="163"/>
      <c r="C48" s="410"/>
      <c r="D48" s="114"/>
      <c r="E48" s="116" t="s">
        <v>10</v>
      </c>
      <c r="F48" s="114">
        <v>0.05</v>
      </c>
      <c r="G48" s="116"/>
      <c r="H48" s="114"/>
      <c r="I48" s="423" t="s">
        <v>10</v>
      </c>
      <c r="J48" s="370">
        <v>0.05</v>
      </c>
      <c r="K48" s="126"/>
      <c r="L48" s="155"/>
      <c r="M48" s="249"/>
      <c r="N48" s="393"/>
      <c r="O48" s="300"/>
      <c r="P48" s="301"/>
      <c r="Q48" s="41"/>
      <c r="R48" s="46"/>
      <c r="S48" s="11"/>
      <c r="T48" s="10"/>
    </row>
    <row r="49" spans="1:22" s="6" customFormat="1" ht="16.5" customHeight="1">
      <c r="A49" s="419"/>
      <c r="B49" s="167"/>
      <c r="C49" s="410"/>
      <c r="D49" s="114"/>
      <c r="E49" s="116" t="s">
        <v>232</v>
      </c>
      <c r="F49" s="114"/>
      <c r="G49" s="116"/>
      <c r="H49" s="114"/>
      <c r="I49" s="116"/>
      <c r="J49" s="235"/>
      <c r="K49" s="126"/>
      <c r="L49" s="155"/>
      <c r="M49" s="249"/>
      <c r="N49" s="243"/>
      <c r="O49" s="299"/>
      <c r="Q49" s="10"/>
      <c r="R49" s="10"/>
      <c r="S49" s="11"/>
      <c r="T49" s="10"/>
    </row>
    <row r="50" spans="1:22" s="6" customFormat="1" ht="16.5" customHeight="1">
      <c r="A50" s="375" t="s">
        <v>210</v>
      </c>
      <c r="B50" s="158" t="str">
        <f>B7</f>
        <v>五</v>
      </c>
      <c r="C50" s="414" t="s">
        <v>226</v>
      </c>
      <c r="D50" s="415"/>
      <c r="E50" s="116" t="s">
        <v>233</v>
      </c>
      <c r="F50" s="115"/>
      <c r="G50" s="415" t="s">
        <v>262</v>
      </c>
      <c r="H50" s="114"/>
      <c r="I50" s="385" t="s">
        <v>264</v>
      </c>
      <c r="J50" s="425"/>
      <c r="K50" s="126" t="s">
        <v>1</v>
      </c>
      <c r="L50" s="155"/>
      <c r="M50" s="114" t="s">
        <v>111</v>
      </c>
      <c r="N50" s="114"/>
      <c r="O50" s="233" t="s">
        <v>305</v>
      </c>
      <c r="Q50" s="10"/>
      <c r="R50" s="10"/>
      <c r="S50" s="12"/>
      <c r="T50" s="10"/>
    </row>
    <row r="51" spans="1:22" s="6" customFormat="1" ht="16.5" customHeight="1">
      <c r="A51" s="164"/>
      <c r="B51" s="159">
        <f>A7</f>
        <v>45450</v>
      </c>
      <c r="C51" s="410" t="s">
        <v>9</v>
      </c>
      <c r="D51" s="114">
        <v>10</v>
      </c>
      <c r="E51" s="407" t="s">
        <v>114</v>
      </c>
      <c r="F51" s="114">
        <v>6</v>
      </c>
      <c r="G51" s="116" t="s">
        <v>71</v>
      </c>
      <c r="H51" s="114">
        <v>1</v>
      </c>
      <c r="I51" s="421" t="s">
        <v>199</v>
      </c>
      <c r="J51" s="425">
        <v>1</v>
      </c>
      <c r="K51" s="127" t="s">
        <v>8</v>
      </c>
      <c r="L51" s="156">
        <v>7</v>
      </c>
      <c r="M51" s="114" t="s">
        <v>64</v>
      </c>
      <c r="N51" s="114">
        <v>3</v>
      </c>
      <c r="Q51" s="10"/>
      <c r="R51" s="10"/>
      <c r="S51" s="11"/>
      <c r="T51" s="10"/>
    </row>
    <row r="52" spans="1:22" s="6" customFormat="1" ht="16.5" customHeight="1">
      <c r="A52" s="426"/>
      <c r="B52" s="167"/>
      <c r="C52" s="410" t="s">
        <v>227</v>
      </c>
      <c r="D52" s="114">
        <v>0.4</v>
      </c>
      <c r="E52" s="407" t="s">
        <v>79</v>
      </c>
      <c r="F52" s="114">
        <v>3</v>
      </c>
      <c r="G52" s="116" t="s">
        <v>73</v>
      </c>
      <c r="H52" s="114">
        <v>1</v>
      </c>
      <c r="I52" s="421" t="s">
        <v>265</v>
      </c>
      <c r="J52" s="425">
        <v>5</v>
      </c>
      <c r="K52" s="126" t="s">
        <v>10</v>
      </c>
      <c r="L52" s="155">
        <v>0.05</v>
      </c>
      <c r="M52" s="114" t="s">
        <v>67</v>
      </c>
      <c r="N52" s="114">
        <v>0.1</v>
      </c>
      <c r="Q52" s="10"/>
      <c r="R52" s="10"/>
      <c r="S52" s="11"/>
      <c r="T52" s="10"/>
    </row>
    <row r="53" spans="1:22" s="6" customFormat="1" ht="16.5" customHeight="1">
      <c r="A53" s="426"/>
      <c r="B53" s="163"/>
      <c r="E53" s="407" t="s">
        <v>94</v>
      </c>
      <c r="F53" s="114">
        <v>0.1</v>
      </c>
      <c r="G53" s="116" t="s">
        <v>173</v>
      </c>
      <c r="H53" s="114">
        <v>1</v>
      </c>
      <c r="I53" s="421" t="s">
        <v>266</v>
      </c>
      <c r="J53" s="370">
        <v>0.05</v>
      </c>
      <c r="K53" s="126"/>
      <c r="L53" s="155"/>
      <c r="M53" s="114" t="s">
        <v>38</v>
      </c>
      <c r="N53" s="114">
        <v>0.05</v>
      </c>
      <c r="Q53" s="10"/>
      <c r="R53" s="10"/>
      <c r="S53" s="11"/>
      <c r="T53" s="10"/>
    </row>
    <row r="54" spans="1:22" s="6" customFormat="1" ht="16.5" customHeight="1">
      <c r="A54" s="419"/>
      <c r="B54" s="163"/>
      <c r="C54" s="410"/>
      <c r="D54" s="114"/>
      <c r="E54" s="407" t="s">
        <v>10</v>
      </c>
      <c r="F54" s="114">
        <v>0.05</v>
      </c>
      <c r="G54" s="116" t="s">
        <v>263</v>
      </c>
      <c r="H54" s="114">
        <v>3</v>
      </c>
      <c r="I54" s="421" t="s">
        <v>10</v>
      </c>
      <c r="J54" s="370">
        <v>0.05</v>
      </c>
      <c r="K54" s="126"/>
      <c r="L54" s="155"/>
      <c r="M54" s="114" t="s">
        <v>109</v>
      </c>
      <c r="N54" s="114">
        <v>1</v>
      </c>
      <c r="Q54" s="10"/>
      <c r="R54" s="10"/>
      <c r="S54" s="11"/>
      <c r="T54" s="10"/>
    </row>
    <row r="55" spans="1:22" s="6" customFormat="1" ht="16.5" customHeight="1">
      <c r="A55" s="419"/>
      <c r="B55" s="163"/>
      <c r="C55" s="410"/>
      <c r="D55" s="114"/>
      <c r="E55" s="182"/>
      <c r="F55" s="33"/>
      <c r="G55" s="116" t="s">
        <v>10</v>
      </c>
      <c r="H55" s="114">
        <v>0.05</v>
      </c>
      <c r="I55" s="128"/>
      <c r="J55" s="241"/>
      <c r="K55" s="126"/>
      <c r="L55" s="155"/>
      <c r="M55" s="251"/>
      <c r="N55" s="245"/>
      <c r="Q55" s="10"/>
      <c r="R55" s="10"/>
      <c r="S55" s="11"/>
      <c r="T55" s="10"/>
    </row>
    <row r="56" spans="1:22" s="6" customFormat="1" ht="16.5" customHeight="1">
      <c r="A56" s="375" t="s">
        <v>211</v>
      </c>
      <c r="B56" s="158" t="str">
        <f>B8</f>
        <v>二</v>
      </c>
      <c r="C56" s="427" t="s">
        <v>225</v>
      </c>
      <c r="D56" s="415"/>
      <c r="E56" s="428" t="s">
        <v>145</v>
      </c>
      <c r="F56" s="429"/>
      <c r="G56" s="414" t="s">
        <v>126</v>
      </c>
      <c r="H56" s="415"/>
      <c r="I56" s="77" t="s">
        <v>188</v>
      </c>
      <c r="J56" s="403"/>
      <c r="K56" s="126" t="s">
        <v>1</v>
      </c>
      <c r="L56" s="155"/>
      <c r="M56" s="114" t="s">
        <v>68</v>
      </c>
      <c r="N56" s="114"/>
      <c r="O56" s="315" t="s">
        <v>41</v>
      </c>
      <c r="Q56" s="10"/>
      <c r="T56" s="10"/>
    </row>
    <row r="57" spans="1:22" s="6" customFormat="1" ht="16.5" customHeight="1">
      <c r="A57" s="419"/>
      <c r="B57" s="159">
        <f>A8</f>
        <v>45454</v>
      </c>
      <c r="C57" s="410" t="s">
        <v>9</v>
      </c>
      <c r="D57" s="406">
        <v>10</v>
      </c>
      <c r="E57" s="116" t="s">
        <v>110</v>
      </c>
      <c r="F57" s="114">
        <v>9</v>
      </c>
      <c r="G57" s="407" t="s">
        <v>101</v>
      </c>
      <c r="H57" s="114">
        <v>5</v>
      </c>
      <c r="I57" s="430" t="s">
        <v>186</v>
      </c>
      <c r="J57" s="403">
        <v>0.3</v>
      </c>
      <c r="K57" s="127" t="s">
        <v>8</v>
      </c>
      <c r="L57" s="156">
        <v>7</v>
      </c>
      <c r="M57" s="114" t="s">
        <v>46</v>
      </c>
      <c r="N57" s="114">
        <v>0.1</v>
      </c>
      <c r="Q57" s="10"/>
      <c r="T57" s="10"/>
    </row>
    <row r="58" spans="1:22" s="6" customFormat="1" ht="16.5" customHeight="1">
      <c r="A58" s="164"/>
      <c r="B58" s="167"/>
      <c r="C58" s="410"/>
      <c r="D58" s="406"/>
      <c r="E58" s="116" t="s">
        <v>10</v>
      </c>
      <c r="F58" s="114">
        <v>0.05</v>
      </c>
      <c r="G58" s="407" t="s">
        <v>102</v>
      </c>
      <c r="H58" s="114">
        <v>2</v>
      </c>
      <c r="I58" s="77" t="s">
        <v>64</v>
      </c>
      <c r="J58" s="403">
        <v>4</v>
      </c>
      <c r="K58" s="126" t="s">
        <v>10</v>
      </c>
      <c r="L58" s="155">
        <v>0.05</v>
      </c>
      <c r="M58" s="114" t="s">
        <v>91</v>
      </c>
      <c r="N58" s="114">
        <v>1</v>
      </c>
      <c r="Q58" s="10"/>
      <c r="T58" s="10"/>
    </row>
    <row r="59" spans="1:22" s="6" customFormat="1" ht="16.5" customHeight="1">
      <c r="A59" s="419"/>
      <c r="B59" s="167"/>
      <c r="E59" s="116"/>
      <c r="F59" s="114"/>
      <c r="G59" s="407" t="s">
        <v>90</v>
      </c>
      <c r="H59" s="114">
        <v>1</v>
      </c>
      <c r="I59" s="116" t="s">
        <v>100</v>
      </c>
      <c r="J59" s="114">
        <v>1</v>
      </c>
      <c r="K59" s="126"/>
      <c r="L59" s="155"/>
      <c r="M59" s="114" t="s">
        <v>38</v>
      </c>
      <c r="N59" s="114">
        <v>0.05</v>
      </c>
      <c r="Q59" s="10"/>
      <c r="T59" s="10"/>
    </row>
    <row r="60" spans="1:22" s="6" customFormat="1" ht="16.5" customHeight="1">
      <c r="A60" s="419"/>
      <c r="B60" s="167"/>
      <c r="E60" s="77"/>
      <c r="F60" s="403"/>
      <c r="G60" s="407" t="s">
        <v>112</v>
      </c>
      <c r="H60" s="114">
        <v>0.1</v>
      </c>
      <c r="I60" s="77" t="s">
        <v>92</v>
      </c>
      <c r="J60" s="403">
        <v>0.05</v>
      </c>
      <c r="K60" s="126"/>
      <c r="L60" s="155"/>
      <c r="M60" s="114" t="s">
        <v>109</v>
      </c>
      <c r="N60" s="114">
        <v>1</v>
      </c>
      <c r="Q60" s="10"/>
      <c r="T60" s="10"/>
    </row>
    <row r="61" spans="1:22" s="6" customFormat="1" ht="16.5" customHeight="1">
      <c r="A61" s="431"/>
      <c r="B61" s="163"/>
      <c r="C61" s="410"/>
      <c r="D61" s="114"/>
      <c r="E61" s="115"/>
      <c r="F61" s="114"/>
      <c r="G61" s="407" t="s">
        <v>10</v>
      </c>
      <c r="H61" s="114">
        <v>0.05</v>
      </c>
      <c r="I61" s="88"/>
      <c r="J61" s="237"/>
      <c r="K61" s="126"/>
      <c r="L61" s="70"/>
      <c r="M61" s="370"/>
      <c r="N61" s="393"/>
      <c r="Q61" s="10"/>
      <c r="T61" s="10"/>
    </row>
    <row r="62" spans="1:22" s="6" customFormat="1" ht="16.5" customHeight="1">
      <c r="A62" s="419" t="s">
        <v>212</v>
      </c>
      <c r="B62" s="158" t="str">
        <f>B9</f>
        <v>三</v>
      </c>
      <c r="C62" s="114" t="s">
        <v>228</v>
      </c>
      <c r="D62" s="406"/>
      <c r="E62" s="410" t="s">
        <v>167</v>
      </c>
      <c r="F62" s="429"/>
      <c r="G62" s="115" t="s">
        <v>116</v>
      </c>
      <c r="H62" s="410"/>
      <c r="I62" s="404" t="s">
        <v>286</v>
      </c>
      <c r="J62" s="425"/>
      <c r="K62" s="126" t="s">
        <v>1</v>
      </c>
      <c r="L62" s="155"/>
      <c r="M62" s="249" t="s">
        <v>187</v>
      </c>
      <c r="N62" s="372"/>
      <c r="O62" s="233" t="s">
        <v>44</v>
      </c>
      <c r="P62" s="405" t="s">
        <v>47</v>
      </c>
      <c r="Q62" s="53"/>
      <c r="R62" s="54"/>
      <c r="S62" s="44"/>
      <c r="T62" s="54"/>
      <c r="V62" s="44"/>
    </row>
    <row r="63" spans="1:22" s="6" customFormat="1" ht="16.5" customHeight="1">
      <c r="A63" s="419"/>
      <c r="B63" s="159">
        <f>A9</f>
        <v>45455</v>
      </c>
      <c r="C63" s="410" t="s">
        <v>9</v>
      </c>
      <c r="D63" s="406">
        <v>8</v>
      </c>
      <c r="E63" s="116" t="s">
        <v>71</v>
      </c>
      <c r="F63" s="114">
        <v>5.5</v>
      </c>
      <c r="G63" s="432" t="s">
        <v>90</v>
      </c>
      <c r="H63" s="415">
        <v>3.5</v>
      </c>
      <c r="I63" s="116" t="s">
        <v>136</v>
      </c>
      <c r="J63" s="425">
        <v>4</v>
      </c>
      <c r="K63" s="127" t="s">
        <v>8</v>
      </c>
      <c r="L63" s="156">
        <v>7</v>
      </c>
      <c r="M63" s="249" t="s">
        <v>121</v>
      </c>
      <c r="N63" s="393">
        <v>1</v>
      </c>
      <c r="P63" s="52"/>
      <c r="Q63" s="46"/>
      <c r="R63" s="40"/>
      <c r="S63" s="45"/>
      <c r="T63" s="40"/>
      <c r="V63" s="45"/>
    </row>
    <row r="64" spans="1:22" s="6" customFormat="1" ht="16.5" customHeight="1">
      <c r="A64" s="419"/>
      <c r="B64" s="160"/>
      <c r="C64" s="410" t="s">
        <v>11</v>
      </c>
      <c r="D64" s="406">
        <v>4</v>
      </c>
      <c r="E64" s="116" t="s">
        <v>99</v>
      </c>
      <c r="F64" s="114">
        <v>4</v>
      </c>
      <c r="G64" s="433" t="s">
        <v>117</v>
      </c>
      <c r="H64" s="114">
        <v>5</v>
      </c>
      <c r="I64" s="421"/>
      <c r="J64" s="425"/>
      <c r="K64" s="126" t="s">
        <v>10</v>
      </c>
      <c r="L64" s="155">
        <v>0.05</v>
      </c>
      <c r="M64" s="249" t="s">
        <v>64</v>
      </c>
      <c r="N64" s="393">
        <v>3</v>
      </c>
      <c r="P64" s="52"/>
      <c r="Q64" s="46"/>
      <c r="R64" s="55"/>
      <c r="S64" s="55"/>
      <c r="T64" s="55"/>
      <c r="V64" s="56"/>
    </row>
    <row r="65" spans="1:22" s="6" customFormat="1" ht="16.5" customHeight="1">
      <c r="A65" s="164"/>
      <c r="B65" s="167"/>
      <c r="E65" s="116" t="s">
        <v>10</v>
      </c>
      <c r="F65" s="114">
        <v>0.05</v>
      </c>
      <c r="G65" s="434" t="s">
        <v>100</v>
      </c>
      <c r="H65" s="369">
        <v>1</v>
      </c>
      <c r="I65" s="421"/>
      <c r="J65" s="370"/>
      <c r="K65" s="126"/>
      <c r="L65" s="155"/>
      <c r="M65" s="249" t="s">
        <v>112</v>
      </c>
      <c r="N65" s="393">
        <v>1</v>
      </c>
      <c r="P65" s="52"/>
      <c r="Q65" s="46"/>
      <c r="R65" s="43"/>
      <c r="S65" s="45"/>
      <c r="T65" s="43"/>
      <c r="V65" s="45"/>
    </row>
    <row r="66" spans="1:22" s="6" customFormat="1" ht="16.5" customHeight="1">
      <c r="A66" s="419"/>
      <c r="B66" s="167"/>
      <c r="E66" s="77" t="s">
        <v>113</v>
      </c>
      <c r="F66" s="403"/>
      <c r="G66" s="433" t="s">
        <v>10</v>
      </c>
      <c r="H66" s="114">
        <v>0.05</v>
      </c>
      <c r="I66" s="88"/>
      <c r="J66" s="237"/>
      <c r="K66" s="126"/>
      <c r="L66" s="155"/>
      <c r="M66" s="249" t="s">
        <v>109</v>
      </c>
      <c r="N66" s="393">
        <v>1</v>
      </c>
      <c r="P66" s="52"/>
      <c r="Q66" s="46"/>
      <c r="R66" s="55"/>
      <c r="S66" s="55"/>
      <c r="T66" s="43"/>
      <c r="V66" s="45"/>
    </row>
    <row r="67" spans="1:22" s="6" customFormat="1" ht="16.5" customHeight="1">
      <c r="A67" s="419"/>
      <c r="B67" s="167"/>
      <c r="C67" s="325"/>
      <c r="D67" s="335"/>
      <c r="E67" s="115"/>
      <c r="F67" s="114"/>
      <c r="G67" s="407" t="s">
        <v>118</v>
      </c>
      <c r="H67" s="114"/>
      <c r="I67" s="88"/>
      <c r="J67" s="237"/>
      <c r="K67" s="126"/>
      <c r="L67" s="70"/>
      <c r="M67" s="370" t="s">
        <v>267</v>
      </c>
      <c r="N67" s="393"/>
      <c r="P67" s="57"/>
      <c r="Q67" s="53"/>
      <c r="R67" s="41"/>
      <c r="S67" s="58"/>
      <c r="T67" s="59"/>
      <c r="V67" s="59"/>
    </row>
    <row r="68" spans="1:22" s="6" customFormat="1" ht="16.5" customHeight="1">
      <c r="A68" s="375" t="s">
        <v>213</v>
      </c>
      <c r="B68" s="158" t="str">
        <f>B10</f>
        <v>四</v>
      </c>
      <c r="C68" s="414" t="s">
        <v>0</v>
      </c>
      <c r="D68" s="415"/>
      <c r="E68" s="435" t="s">
        <v>234</v>
      </c>
      <c r="F68" s="114"/>
      <c r="G68" s="415" t="s">
        <v>270</v>
      </c>
      <c r="H68" s="415"/>
      <c r="I68" s="404" t="s">
        <v>310</v>
      </c>
      <c r="J68" s="404"/>
      <c r="K68" s="126" t="s">
        <v>1</v>
      </c>
      <c r="L68" s="70"/>
      <c r="M68" s="370" t="s">
        <v>268</v>
      </c>
      <c r="N68" s="393"/>
      <c r="O68" s="233" t="s">
        <v>306</v>
      </c>
      <c r="P68" s="405"/>
      <c r="Q68" s="51"/>
      <c r="R68" s="51"/>
      <c r="S68" s="11"/>
      <c r="T68" s="51"/>
      <c r="V68" s="59"/>
    </row>
    <row r="69" spans="1:22" s="6" customFormat="1" ht="16.5" customHeight="1">
      <c r="A69" s="419"/>
      <c r="B69" s="159">
        <f>A10</f>
        <v>45456</v>
      </c>
      <c r="C69" s="410" t="s">
        <v>9</v>
      </c>
      <c r="D69" s="114">
        <v>7</v>
      </c>
      <c r="E69" s="407" t="s">
        <v>114</v>
      </c>
      <c r="F69" s="114">
        <v>6</v>
      </c>
      <c r="G69" s="116" t="s">
        <v>271</v>
      </c>
      <c r="H69" s="114">
        <v>8</v>
      </c>
      <c r="I69" s="116" t="s">
        <v>179</v>
      </c>
      <c r="J69" s="114">
        <v>0.1</v>
      </c>
      <c r="K69" s="127" t="s">
        <v>8</v>
      </c>
      <c r="L69" s="73">
        <v>7</v>
      </c>
      <c r="M69" s="370" t="s">
        <v>269</v>
      </c>
      <c r="N69" s="393">
        <v>2</v>
      </c>
      <c r="Q69" s="10"/>
      <c r="R69" s="10"/>
      <c r="S69" s="11"/>
      <c r="T69" s="10"/>
    </row>
    <row r="70" spans="1:22" s="6" customFormat="1" ht="16.5" customHeight="1">
      <c r="A70" s="419"/>
      <c r="B70" s="158"/>
      <c r="C70" s="410" t="s">
        <v>11</v>
      </c>
      <c r="D70" s="114">
        <v>3</v>
      </c>
      <c r="E70" s="116" t="s">
        <v>235</v>
      </c>
      <c r="F70" s="114">
        <v>0.1</v>
      </c>
      <c r="G70" s="436" t="s">
        <v>100</v>
      </c>
      <c r="H70" s="404">
        <v>1</v>
      </c>
      <c r="I70" s="116" t="s">
        <v>64</v>
      </c>
      <c r="J70" s="404">
        <v>3</v>
      </c>
      <c r="K70" s="126" t="s">
        <v>10</v>
      </c>
      <c r="L70" s="70">
        <v>0.05</v>
      </c>
      <c r="M70" s="394" t="s">
        <v>76</v>
      </c>
      <c r="N70" s="393">
        <v>1</v>
      </c>
      <c r="Q70" s="10"/>
      <c r="R70" s="10"/>
      <c r="S70" s="11"/>
      <c r="T70" s="10"/>
    </row>
    <row r="71" spans="1:22" s="6" customFormat="1" ht="16.5" customHeight="1">
      <c r="A71" s="419"/>
      <c r="B71" s="167"/>
      <c r="C71" s="410"/>
      <c r="D71" s="437"/>
      <c r="E71" s="116" t="s">
        <v>170</v>
      </c>
      <c r="F71" s="114">
        <v>0.05</v>
      </c>
      <c r="G71" s="436" t="s">
        <v>10</v>
      </c>
      <c r="H71" s="404">
        <v>0.05</v>
      </c>
      <c r="I71" s="116" t="s">
        <v>75</v>
      </c>
      <c r="J71" s="114">
        <v>0.05</v>
      </c>
      <c r="K71" s="126"/>
      <c r="L71" s="70"/>
      <c r="M71" s="370"/>
      <c r="N71" s="393"/>
      <c r="Q71" s="10"/>
      <c r="R71" s="10"/>
      <c r="S71" s="11"/>
      <c r="T71" s="10"/>
    </row>
    <row r="72" spans="1:22" s="6" customFormat="1" ht="16.5" customHeight="1">
      <c r="A72" s="164"/>
      <c r="B72" s="167"/>
      <c r="E72" s="116" t="s">
        <v>236</v>
      </c>
      <c r="F72" s="114"/>
      <c r="G72" s="436"/>
      <c r="H72" s="404"/>
      <c r="I72" s="436" t="s">
        <v>10</v>
      </c>
      <c r="J72" s="404">
        <v>0.05</v>
      </c>
      <c r="K72" s="126"/>
      <c r="L72" s="70"/>
      <c r="M72" s="370"/>
      <c r="N72" s="393"/>
      <c r="Q72" s="10"/>
      <c r="R72" s="10"/>
      <c r="S72" s="11"/>
      <c r="T72" s="10"/>
    </row>
    <row r="73" spans="1:22" s="6" customFormat="1" ht="16.5" customHeight="1">
      <c r="A73" s="431"/>
      <c r="B73" s="412"/>
      <c r="C73" s="332"/>
      <c r="D73" s="335"/>
      <c r="E73" s="438"/>
      <c r="F73" s="439"/>
      <c r="G73" s="181"/>
      <c r="H73" s="67"/>
      <c r="I73" s="97"/>
      <c r="J73" s="97"/>
      <c r="K73" s="126"/>
      <c r="L73" s="70"/>
      <c r="M73" s="252"/>
      <c r="N73" s="247"/>
      <c r="O73" s="332"/>
      <c r="P73" s="59"/>
      <c r="Q73" s="10"/>
      <c r="R73" s="10"/>
      <c r="S73" s="11"/>
      <c r="T73" s="10"/>
    </row>
    <row r="74" spans="1:22" s="6" customFormat="1" ht="16.5" customHeight="1">
      <c r="A74" s="419" t="s">
        <v>214</v>
      </c>
      <c r="B74" s="309" t="str">
        <f>B11</f>
        <v>五</v>
      </c>
      <c r="C74" s="115" t="s">
        <v>34</v>
      </c>
      <c r="D74" s="406"/>
      <c r="E74" s="114" t="s">
        <v>172</v>
      </c>
      <c r="F74" s="114"/>
      <c r="G74" s="385" t="s">
        <v>122</v>
      </c>
      <c r="H74" s="404"/>
      <c r="I74" s="415" t="s">
        <v>272</v>
      </c>
      <c r="J74" s="415"/>
      <c r="K74" s="317" t="s">
        <v>1</v>
      </c>
      <c r="L74" s="318"/>
      <c r="M74" s="415" t="s">
        <v>276</v>
      </c>
      <c r="N74" s="415"/>
      <c r="O74" s="97" t="s">
        <v>307</v>
      </c>
      <c r="Q74" s="53"/>
      <c r="R74" s="54"/>
      <c r="S74" s="44"/>
      <c r="T74" s="54"/>
      <c r="V74" s="44"/>
    </row>
    <row r="75" spans="1:22" s="6" customFormat="1" ht="16.5" customHeight="1">
      <c r="A75" s="419"/>
      <c r="B75" s="162">
        <f>A11</f>
        <v>45457</v>
      </c>
      <c r="C75" s="410" t="s">
        <v>9</v>
      </c>
      <c r="D75" s="114">
        <v>10</v>
      </c>
      <c r="E75" s="116" t="s">
        <v>70</v>
      </c>
      <c r="F75" s="114">
        <v>9</v>
      </c>
      <c r="G75" s="433" t="s">
        <v>114</v>
      </c>
      <c r="H75" s="404">
        <v>1</v>
      </c>
      <c r="I75" s="116" t="s">
        <v>200</v>
      </c>
      <c r="J75" s="114">
        <v>2</v>
      </c>
      <c r="K75" s="72" t="s">
        <v>8</v>
      </c>
      <c r="L75" s="73">
        <v>7</v>
      </c>
      <c r="M75" s="114" t="s">
        <v>64</v>
      </c>
      <c r="N75" s="114">
        <v>3</v>
      </c>
      <c r="Q75" s="46"/>
      <c r="R75" s="40"/>
      <c r="S75" s="45"/>
      <c r="T75" s="40"/>
      <c r="V75" s="45"/>
    </row>
    <row r="76" spans="1:22" s="6" customFormat="1" ht="16.5" customHeight="1">
      <c r="A76" s="419"/>
      <c r="B76" s="163"/>
      <c r="C76" s="410" t="s">
        <v>35</v>
      </c>
      <c r="D76" s="406">
        <v>0.4</v>
      </c>
      <c r="E76" s="116" t="s">
        <v>137</v>
      </c>
      <c r="F76" s="114">
        <v>1</v>
      </c>
      <c r="G76" s="407" t="s">
        <v>135</v>
      </c>
      <c r="H76" s="114">
        <v>6</v>
      </c>
      <c r="I76" s="116" t="s">
        <v>104</v>
      </c>
      <c r="J76" s="114">
        <v>4</v>
      </c>
      <c r="K76" s="69" t="s">
        <v>10</v>
      </c>
      <c r="L76" s="70">
        <v>0.05</v>
      </c>
      <c r="M76" s="77" t="s">
        <v>100</v>
      </c>
      <c r="N76" s="114">
        <v>1</v>
      </c>
      <c r="Q76" s="46"/>
      <c r="R76" s="55"/>
      <c r="S76" s="55"/>
      <c r="T76" s="55"/>
      <c r="V76" s="56"/>
    </row>
    <row r="77" spans="1:22" s="6" customFormat="1" ht="16.5" customHeight="1">
      <c r="A77" s="419"/>
      <c r="B77" s="163"/>
      <c r="C77" s="410"/>
      <c r="D77" s="406"/>
      <c r="E77" s="116" t="s">
        <v>99</v>
      </c>
      <c r="F77" s="114">
        <v>2</v>
      </c>
      <c r="G77" s="407" t="s">
        <v>75</v>
      </c>
      <c r="H77" s="114">
        <v>0.05</v>
      </c>
      <c r="I77" s="436" t="s">
        <v>168</v>
      </c>
      <c r="J77" s="404">
        <v>1</v>
      </c>
      <c r="K77" s="69"/>
      <c r="L77" s="70"/>
      <c r="M77" s="114" t="s">
        <v>38</v>
      </c>
      <c r="N77" s="114">
        <v>0.05</v>
      </c>
      <c r="Q77" s="46"/>
      <c r="R77" s="43"/>
      <c r="S77" s="45"/>
      <c r="T77" s="43"/>
      <c r="V77" s="45"/>
    </row>
    <row r="78" spans="1:22" s="6" customFormat="1" ht="16.5" customHeight="1">
      <c r="A78" s="419"/>
      <c r="B78" s="167"/>
      <c r="C78" s="440"/>
      <c r="D78" s="441"/>
      <c r="E78" s="116" t="s">
        <v>100</v>
      </c>
      <c r="F78" s="114">
        <v>1</v>
      </c>
      <c r="G78" s="407" t="s">
        <v>10</v>
      </c>
      <c r="H78" s="114">
        <v>0.05</v>
      </c>
      <c r="I78" s="436" t="s">
        <v>10</v>
      </c>
      <c r="J78" s="404">
        <v>0.05</v>
      </c>
      <c r="K78" s="69"/>
      <c r="L78" s="70"/>
      <c r="M78" s="114" t="s">
        <v>71</v>
      </c>
      <c r="N78" s="114">
        <v>1</v>
      </c>
      <c r="Q78" s="46"/>
      <c r="R78" s="55"/>
      <c r="S78" s="55"/>
      <c r="T78" s="43"/>
      <c r="V78" s="45"/>
    </row>
    <row r="79" spans="1:22" s="6" customFormat="1" ht="16.5" customHeight="1">
      <c r="A79" s="164"/>
      <c r="B79" s="167"/>
      <c r="E79" s="116" t="s">
        <v>10</v>
      </c>
      <c r="F79" s="114">
        <v>0.05</v>
      </c>
      <c r="G79" s="442"/>
      <c r="H79" s="443"/>
      <c r="I79" s="32"/>
      <c r="J79" s="67"/>
      <c r="K79" s="69"/>
      <c r="L79" s="70"/>
      <c r="M79" s="32"/>
      <c r="N79" s="91"/>
      <c r="Q79" s="53"/>
      <c r="R79" s="41"/>
      <c r="S79" s="58"/>
      <c r="T79" s="59"/>
      <c r="V79" s="59"/>
    </row>
    <row r="80" spans="1:22" s="6" customFormat="1" ht="16.5" customHeight="1">
      <c r="A80" s="375" t="s">
        <v>215</v>
      </c>
      <c r="B80" s="165" t="str">
        <f>B12</f>
        <v>一</v>
      </c>
      <c r="C80" s="113" t="s">
        <v>33</v>
      </c>
      <c r="D80" s="114"/>
      <c r="E80" s="116" t="s">
        <v>177</v>
      </c>
      <c r="F80" s="115"/>
      <c r="G80" s="419" t="s">
        <v>273</v>
      </c>
      <c r="H80" s="444"/>
      <c r="I80" s="445" t="s">
        <v>275</v>
      </c>
      <c r="J80" s="446"/>
      <c r="K80" s="69" t="s">
        <v>1</v>
      </c>
      <c r="L80" s="70"/>
      <c r="M80" s="115" t="s">
        <v>259</v>
      </c>
      <c r="N80" s="114"/>
      <c r="O80" s="319" t="s">
        <v>41</v>
      </c>
      <c r="P80" s="52"/>
      <c r="Q80" s="10"/>
      <c r="S80" s="103"/>
      <c r="T80" s="68"/>
    </row>
    <row r="81" spans="1:20" s="6" customFormat="1" ht="16.5" customHeight="1">
      <c r="A81" s="419"/>
      <c r="B81" s="166">
        <f>A12</f>
        <v>45460</v>
      </c>
      <c r="C81" s="115" t="s">
        <v>9</v>
      </c>
      <c r="D81" s="114">
        <v>10</v>
      </c>
      <c r="E81" s="116" t="s">
        <v>90</v>
      </c>
      <c r="F81" s="114">
        <v>6</v>
      </c>
      <c r="G81" s="116" t="s">
        <v>71</v>
      </c>
      <c r="H81" s="114">
        <v>1</v>
      </c>
      <c r="I81" s="430" t="s">
        <v>277</v>
      </c>
      <c r="J81" s="447">
        <v>3</v>
      </c>
      <c r="K81" s="72" t="s">
        <v>8</v>
      </c>
      <c r="L81" s="73">
        <v>7</v>
      </c>
      <c r="M81" s="115" t="s">
        <v>104</v>
      </c>
      <c r="N81" s="114">
        <v>4</v>
      </c>
      <c r="O81" s="296"/>
      <c r="P81" s="52"/>
      <c r="Q81" s="10"/>
      <c r="S81" s="78"/>
      <c r="T81" s="71"/>
    </row>
    <row r="82" spans="1:20" s="6" customFormat="1" ht="16.5" customHeight="1">
      <c r="A82" s="419"/>
      <c r="B82" s="165"/>
      <c r="C82" s="114"/>
      <c r="D82" s="114"/>
      <c r="E82" s="116" t="s">
        <v>178</v>
      </c>
      <c r="F82" s="114">
        <v>3</v>
      </c>
      <c r="G82" s="433" t="s">
        <v>64</v>
      </c>
      <c r="H82" s="114">
        <v>3</v>
      </c>
      <c r="I82" s="448" t="s">
        <v>274</v>
      </c>
      <c r="J82" s="449">
        <v>3</v>
      </c>
      <c r="K82" s="69" t="s">
        <v>10</v>
      </c>
      <c r="L82" s="70">
        <v>0.05</v>
      </c>
      <c r="M82" s="81" t="s">
        <v>100</v>
      </c>
      <c r="N82" s="114">
        <v>1</v>
      </c>
      <c r="O82" s="297"/>
      <c r="P82" s="52"/>
      <c r="Q82" s="51"/>
      <c r="S82" s="75"/>
      <c r="T82" s="71"/>
    </row>
    <row r="83" spans="1:20" s="6" customFormat="1" ht="16.5" customHeight="1">
      <c r="A83" s="419"/>
      <c r="B83" s="163"/>
      <c r="C83" s="97"/>
      <c r="D83" s="79"/>
      <c r="E83" s="116" t="s">
        <v>179</v>
      </c>
      <c r="F83" s="114">
        <v>0.1</v>
      </c>
      <c r="G83" s="433" t="s">
        <v>73</v>
      </c>
      <c r="H83" s="114">
        <v>1</v>
      </c>
      <c r="I83" s="77" t="s">
        <v>170</v>
      </c>
      <c r="J83" s="446">
        <v>0.05</v>
      </c>
      <c r="K83" s="69"/>
      <c r="L83" s="70"/>
      <c r="M83" s="115" t="s">
        <v>38</v>
      </c>
      <c r="N83" s="114">
        <v>0.05</v>
      </c>
      <c r="O83" s="298"/>
      <c r="P83" s="52"/>
      <c r="Q83" s="51"/>
      <c r="S83" s="75"/>
      <c r="T83" s="71"/>
    </row>
    <row r="84" spans="1:20" s="6" customFormat="1" ht="16.5" customHeight="1">
      <c r="A84" s="419"/>
      <c r="B84" s="167"/>
      <c r="C84" s="122"/>
      <c r="D84" s="79"/>
      <c r="E84" s="116" t="s">
        <v>10</v>
      </c>
      <c r="F84" s="114">
        <v>0.05</v>
      </c>
      <c r="G84" s="116" t="s">
        <v>100</v>
      </c>
      <c r="H84" s="114">
        <v>1</v>
      </c>
      <c r="I84" s="116"/>
      <c r="J84" s="396"/>
      <c r="K84" s="69"/>
      <c r="L84" s="70"/>
      <c r="M84" s="115" t="s">
        <v>109</v>
      </c>
      <c r="N84" s="114">
        <v>1</v>
      </c>
      <c r="O84" s="298"/>
      <c r="P84" s="52"/>
      <c r="Q84" s="10"/>
      <c r="S84" s="32"/>
      <c r="T84" s="67"/>
    </row>
    <row r="85" spans="1:20" s="6" customFormat="1" ht="16.5" customHeight="1">
      <c r="A85" s="431"/>
      <c r="B85" s="167"/>
      <c r="C85" s="115"/>
      <c r="D85" s="79"/>
      <c r="E85" s="116"/>
      <c r="F85" s="114"/>
      <c r="G85" s="433" t="s">
        <v>10</v>
      </c>
      <c r="H85" s="114">
        <v>0.05</v>
      </c>
      <c r="I85" s="32"/>
      <c r="J85" s="67"/>
      <c r="K85" s="69"/>
      <c r="L85" s="70"/>
      <c r="M85" s="76"/>
      <c r="N85" s="91"/>
      <c r="P85" s="57"/>
      <c r="Q85" s="10"/>
      <c r="R85" s="10"/>
      <c r="S85" s="11"/>
      <c r="T85" s="10"/>
    </row>
    <row r="86" spans="1:20" s="6" customFormat="1" ht="16.5" customHeight="1">
      <c r="A86" s="419" t="s">
        <v>216</v>
      </c>
      <c r="B86" s="158" t="str">
        <f>B13</f>
        <v>二</v>
      </c>
      <c r="C86" s="401" t="s">
        <v>0</v>
      </c>
      <c r="D86" s="396"/>
      <c r="E86" s="116" t="s">
        <v>237</v>
      </c>
      <c r="F86" s="115"/>
      <c r="G86" s="115" t="s">
        <v>278</v>
      </c>
      <c r="H86" s="114"/>
      <c r="I86" s="81" t="s">
        <v>291</v>
      </c>
      <c r="J86" s="403"/>
      <c r="K86" s="69" t="s">
        <v>1</v>
      </c>
      <c r="L86" s="70"/>
      <c r="M86" s="415" t="s">
        <v>120</v>
      </c>
      <c r="N86" s="415"/>
      <c r="O86" s="101" t="s">
        <v>42</v>
      </c>
      <c r="P86" s="405" t="s">
        <v>47</v>
      </c>
    </row>
    <row r="87" spans="1:20" s="6" customFormat="1" ht="16.5" customHeight="1">
      <c r="A87" s="419"/>
      <c r="B87" s="162">
        <f>A13</f>
        <v>45461</v>
      </c>
      <c r="C87" s="115" t="s">
        <v>9</v>
      </c>
      <c r="D87" s="114">
        <v>7</v>
      </c>
      <c r="E87" s="116" t="s">
        <v>238</v>
      </c>
      <c r="F87" s="114">
        <v>4</v>
      </c>
      <c r="G87" s="433" t="s">
        <v>114</v>
      </c>
      <c r="H87" s="114">
        <v>1</v>
      </c>
      <c r="I87" s="81" t="s">
        <v>155</v>
      </c>
      <c r="J87" s="403">
        <v>4</v>
      </c>
      <c r="K87" s="72" t="s">
        <v>8</v>
      </c>
      <c r="L87" s="73">
        <v>7</v>
      </c>
      <c r="M87" s="114" t="s">
        <v>121</v>
      </c>
      <c r="N87" s="114">
        <v>1</v>
      </c>
    </row>
    <row r="88" spans="1:20" s="6" customFormat="1" ht="16.5" customHeight="1">
      <c r="A88" s="419"/>
      <c r="B88" s="163"/>
      <c r="C88" s="115" t="s">
        <v>11</v>
      </c>
      <c r="D88" s="114">
        <v>3</v>
      </c>
      <c r="E88" s="116" t="s">
        <v>101</v>
      </c>
      <c r="F88" s="114">
        <v>4</v>
      </c>
      <c r="G88" s="116" t="s">
        <v>135</v>
      </c>
      <c r="H88" s="114">
        <v>6</v>
      </c>
      <c r="I88" s="81" t="s">
        <v>100</v>
      </c>
      <c r="J88" s="114">
        <v>1</v>
      </c>
      <c r="K88" s="69" t="s">
        <v>10</v>
      </c>
      <c r="L88" s="70">
        <v>0.05</v>
      </c>
      <c r="M88" s="114" t="s">
        <v>106</v>
      </c>
      <c r="N88" s="114">
        <v>0.2</v>
      </c>
    </row>
    <row r="89" spans="1:20" s="6" customFormat="1" ht="16.5" customHeight="1">
      <c r="A89" s="419"/>
      <c r="B89" s="163"/>
      <c r="C89" s="410"/>
      <c r="D89" s="114"/>
      <c r="E89" s="116" t="s">
        <v>90</v>
      </c>
      <c r="F89" s="114">
        <v>1</v>
      </c>
      <c r="G89" s="433" t="s">
        <v>75</v>
      </c>
      <c r="H89" s="114">
        <v>0.02</v>
      </c>
      <c r="I89" s="433" t="s">
        <v>10</v>
      </c>
      <c r="J89" s="114">
        <v>0.05</v>
      </c>
      <c r="K89" s="69"/>
      <c r="L89" s="70"/>
      <c r="M89" s="114" t="s">
        <v>72</v>
      </c>
      <c r="N89" s="114">
        <v>0.05</v>
      </c>
    </row>
    <row r="90" spans="1:20" s="6" customFormat="1" ht="16.5" customHeight="1">
      <c r="A90" s="419"/>
      <c r="B90" s="163"/>
      <c r="C90" s="410"/>
      <c r="D90" s="114"/>
      <c r="E90" s="116" t="s">
        <v>10</v>
      </c>
      <c r="F90" s="114">
        <v>0.05</v>
      </c>
      <c r="G90" s="116" t="s">
        <v>10</v>
      </c>
      <c r="H90" s="114">
        <v>0.05</v>
      </c>
      <c r="I90" s="433"/>
      <c r="J90" s="114"/>
      <c r="K90" s="69"/>
      <c r="L90" s="70"/>
      <c r="M90" s="114" t="s">
        <v>108</v>
      </c>
      <c r="N90" s="114">
        <v>0.01</v>
      </c>
    </row>
    <row r="91" spans="1:20" s="6" customFormat="1" ht="16.5" customHeight="1">
      <c r="A91" s="419"/>
      <c r="B91" s="163"/>
      <c r="C91" s="410"/>
      <c r="D91" s="114"/>
      <c r="E91" s="116" t="s">
        <v>10</v>
      </c>
      <c r="F91" s="114">
        <v>0.05</v>
      </c>
      <c r="G91" s="116"/>
      <c r="H91" s="114"/>
      <c r="I91" s="116"/>
      <c r="J91" s="114"/>
      <c r="K91" s="69"/>
      <c r="L91" s="70"/>
      <c r="M91" s="450"/>
      <c r="N91" s="396"/>
    </row>
    <row r="92" spans="1:20" ht="16.5" customHeight="1">
      <c r="A92" s="375" t="s">
        <v>217</v>
      </c>
      <c r="B92" s="165" t="str">
        <f>B14</f>
        <v>三</v>
      </c>
      <c r="C92" s="114" t="s">
        <v>229</v>
      </c>
      <c r="D92" s="114"/>
      <c r="E92" s="114" t="s">
        <v>204</v>
      </c>
      <c r="F92" s="114"/>
      <c r="G92" s="372" t="s">
        <v>279</v>
      </c>
      <c r="H92" s="387"/>
      <c r="I92" s="77" t="s">
        <v>283</v>
      </c>
      <c r="J92" s="403"/>
      <c r="K92" s="69" t="s">
        <v>1</v>
      </c>
      <c r="L92" s="70"/>
      <c r="M92" s="115" t="s">
        <v>281</v>
      </c>
      <c r="N92" s="114"/>
      <c r="O92" s="451" t="s">
        <v>50</v>
      </c>
      <c r="P92" s="10"/>
    </row>
    <row r="93" spans="1:20" ht="16.5" customHeight="1">
      <c r="A93" s="164"/>
      <c r="B93" s="166">
        <f>A14</f>
        <v>45462</v>
      </c>
      <c r="C93" s="410" t="s">
        <v>230</v>
      </c>
      <c r="D93" s="114">
        <v>5</v>
      </c>
      <c r="E93" s="116" t="s">
        <v>78</v>
      </c>
      <c r="F93" s="114">
        <v>6</v>
      </c>
      <c r="G93" s="411" t="s">
        <v>255</v>
      </c>
      <c r="H93" s="310">
        <v>8</v>
      </c>
      <c r="I93" s="430" t="s">
        <v>200</v>
      </c>
      <c r="J93" s="403">
        <v>2</v>
      </c>
      <c r="K93" s="72" t="s">
        <v>8</v>
      </c>
      <c r="L93" s="73">
        <v>7</v>
      </c>
      <c r="M93" s="115" t="s">
        <v>71</v>
      </c>
      <c r="N93" s="114">
        <v>0.6</v>
      </c>
      <c r="O93" s="6"/>
      <c r="P93" s="42"/>
    </row>
    <row r="94" spans="1:20" ht="16.5" customHeight="1">
      <c r="A94" s="419"/>
      <c r="B94" s="452"/>
      <c r="C94" s="410"/>
      <c r="D94" s="114"/>
      <c r="E94" s="116"/>
      <c r="F94" s="114"/>
      <c r="G94" s="392" t="s">
        <v>353</v>
      </c>
      <c r="H94" s="393">
        <v>0.1</v>
      </c>
      <c r="I94" s="77" t="s">
        <v>124</v>
      </c>
      <c r="J94" s="403">
        <v>4</v>
      </c>
      <c r="K94" s="69" t="s">
        <v>10</v>
      </c>
      <c r="L94" s="70">
        <v>0.05</v>
      </c>
      <c r="M94" s="115" t="s">
        <v>74</v>
      </c>
      <c r="N94" s="114">
        <v>2</v>
      </c>
      <c r="O94" s="6"/>
      <c r="P94" s="42"/>
    </row>
    <row r="95" spans="1:20" ht="16.5" customHeight="1">
      <c r="A95" s="419"/>
      <c r="B95" s="163"/>
      <c r="C95" s="410"/>
      <c r="D95" s="115"/>
      <c r="E95" s="116"/>
      <c r="F95" s="114"/>
      <c r="G95" s="392" t="s">
        <v>10</v>
      </c>
      <c r="H95" s="396">
        <v>0.05</v>
      </c>
      <c r="I95" s="116" t="s">
        <v>100</v>
      </c>
      <c r="J95" s="114">
        <v>1</v>
      </c>
      <c r="K95" s="69"/>
      <c r="L95" s="70"/>
      <c r="M95" s="115" t="s">
        <v>158</v>
      </c>
      <c r="N95" s="114">
        <v>1</v>
      </c>
      <c r="O95" s="6"/>
      <c r="P95" s="10"/>
    </row>
    <row r="96" spans="1:20" ht="16.5" customHeight="1">
      <c r="A96" s="419"/>
      <c r="B96" s="163"/>
      <c r="C96" s="410"/>
      <c r="D96" s="115"/>
      <c r="E96" s="116"/>
      <c r="F96" s="114"/>
      <c r="G96" s="392"/>
      <c r="H96" s="393"/>
      <c r="I96" s="77" t="s">
        <v>92</v>
      </c>
      <c r="J96" s="403">
        <v>0.05</v>
      </c>
      <c r="K96" s="69"/>
      <c r="L96" s="70"/>
      <c r="M96" s="115" t="s">
        <v>125</v>
      </c>
      <c r="N96" s="114">
        <v>0.1</v>
      </c>
      <c r="O96" s="6"/>
      <c r="P96" s="10"/>
    </row>
    <row r="97" spans="1:19" ht="16.5" customHeight="1">
      <c r="A97" s="431"/>
      <c r="B97" s="163"/>
      <c r="C97" s="410"/>
      <c r="D97" s="115"/>
      <c r="E97" s="116"/>
      <c r="F97" s="114"/>
      <c r="G97" s="392"/>
      <c r="H97" s="396"/>
      <c r="I97" s="76"/>
      <c r="J97" s="33"/>
      <c r="K97" s="69"/>
      <c r="L97" s="70"/>
      <c r="M97" s="84" t="s">
        <v>282</v>
      </c>
      <c r="N97" s="178">
        <v>1</v>
      </c>
      <c r="O97" s="6"/>
      <c r="P97" s="51"/>
    </row>
    <row r="98" spans="1:19" ht="16.5" customHeight="1">
      <c r="A98" s="419" t="s">
        <v>218</v>
      </c>
      <c r="B98" s="195" t="str">
        <f>B15</f>
        <v>四</v>
      </c>
      <c r="C98" s="401" t="s">
        <v>0</v>
      </c>
      <c r="D98" s="396"/>
      <c r="E98" s="453" t="s">
        <v>240</v>
      </c>
      <c r="F98" s="414"/>
      <c r="G98" s="81" t="s">
        <v>288</v>
      </c>
      <c r="H98" s="403"/>
      <c r="I98" s="77" t="s">
        <v>293</v>
      </c>
      <c r="J98" s="403"/>
      <c r="K98" s="69" t="s">
        <v>1</v>
      </c>
      <c r="L98" s="70"/>
      <c r="M98" s="81" t="s">
        <v>133</v>
      </c>
      <c r="N98" s="403"/>
      <c r="O98" s="101" t="s">
        <v>308</v>
      </c>
      <c r="P98" s="454"/>
    </row>
    <row r="99" spans="1:19" ht="16.5" customHeight="1">
      <c r="A99" s="419"/>
      <c r="B99" s="196">
        <f>A15</f>
        <v>45463</v>
      </c>
      <c r="C99" s="115" t="s">
        <v>9</v>
      </c>
      <c r="D99" s="114">
        <v>7</v>
      </c>
      <c r="E99" s="455" t="s">
        <v>174</v>
      </c>
      <c r="F99" s="114">
        <v>6</v>
      </c>
      <c r="G99" s="81" t="s">
        <v>183</v>
      </c>
      <c r="H99" s="403">
        <v>3</v>
      </c>
      <c r="I99" s="430" t="s">
        <v>71</v>
      </c>
      <c r="J99" s="403">
        <v>2</v>
      </c>
      <c r="K99" s="72" t="s">
        <v>8</v>
      </c>
      <c r="L99" s="73">
        <v>7</v>
      </c>
      <c r="M99" s="115" t="s">
        <v>284</v>
      </c>
      <c r="N99" s="114">
        <v>5</v>
      </c>
      <c r="O99" s="456"/>
      <c r="P99" s="10"/>
    </row>
    <row r="100" spans="1:19" ht="16.5" customHeight="1">
      <c r="A100" s="164"/>
      <c r="B100" s="457"/>
      <c r="C100" s="115" t="s">
        <v>11</v>
      </c>
      <c r="D100" s="114">
        <v>3</v>
      </c>
      <c r="E100" s="455" t="s">
        <v>241</v>
      </c>
      <c r="F100" s="114">
        <v>3</v>
      </c>
      <c r="G100" s="81" t="s">
        <v>292</v>
      </c>
      <c r="H100" s="403">
        <v>3</v>
      </c>
      <c r="I100" s="77" t="s">
        <v>287</v>
      </c>
      <c r="J100" s="403">
        <v>4</v>
      </c>
      <c r="K100" s="69" t="s">
        <v>10</v>
      </c>
      <c r="L100" s="70">
        <v>0.05</v>
      </c>
      <c r="M100" s="115" t="s">
        <v>76</v>
      </c>
      <c r="N100" s="114">
        <v>1</v>
      </c>
      <c r="O100" s="456"/>
      <c r="P100" s="10"/>
    </row>
    <row r="101" spans="1:19" ht="16.5" customHeight="1">
      <c r="A101" s="419"/>
      <c r="B101" s="167"/>
      <c r="C101" s="6"/>
      <c r="D101" s="6"/>
      <c r="E101" s="455" t="s">
        <v>175</v>
      </c>
      <c r="F101" s="114">
        <v>0.1</v>
      </c>
      <c r="G101" s="81" t="s">
        <v>173</v>
      </c>
      <c r="H101" s="114">
        <v>1</v>
      </c>
      <c r="I101" s="116" t="s">
        <v>75</v>
      </c>
      <c r="J101" s="114">
        <v>1</v>
      </c>
      <c r="K101" s="69"/>
      <c r="L101" s="70"/>
      <c r="M101" s="115"/>
      <c r="N101" s="114"/>
      <c r="O101" s="456"/>
      <c r="P101" s="10"/>
    </row>
    <row r="102" spans="1:19" ht="16.5" customHeight="1">
      <c r="A102" s="419"/>
      <c r="B102" s="163"/>
      <c r="C102" s="410"/>
      <c r="D102" s="114"/>
      <c r="E102" s="455" t="s">
        <v>10</v>
      </c>
      <c r="F102" s="114">
        <v>0.05</v>
      </c>
      <c r="G102" s="433" t="s">
        <v>10</v>
      </c>
      <c r="H102" s="114">
        <v>0.05</v>
      </c>
      <c r="I102" s="77" t="s">
        <v>92</v>
      </c>
      <c r="J102" s="403">
        <v>0.05</v>
      </c>
      <c r="K102" s="69"/>
      <c r="L102" s="70"/>
      <c r="M102" s="114"/>
      <c r="N102" s="114"/>
      <c r="O102" s="456"/>
      <c r="P102" s="10"/>
    </row>
    <row r="103" spans="1:19" ht="16.5" customHeight="1">
      <c r="A103" s="431"/>
      <c r="B103" s="231"/>
      <c r="C103" s="410"/>
      <c r="D103" s="114"/>
      <c r="E103" s="455"/>
      <c r="F103" s="114"/>
      <c r="G103" s="88"/>
      <c r="H103" s="67"/>
      <c r="I103" s="75"/>
      <c r="J103" s="34"/>
      <c r="K103" s="69"/>
      <c r="L103" s="70"/>
      <c r="M103" s="458"/>
      <c r="N103" s="77"/>
      <c r="O103" s="459"/>
      <c r="P103" s="51"/>
    </row>
    <row r="104" spans="1:19" ht="16.5" customHeight="1">
      <c r="A104" s="419" t="s">
        <v>219</v>
      </c>
      <c r="B104" s="320" t="str">
        <f>B16</f>
        <v>五</v>
      </c>
      <c r="C104" s="406" t="s">
        <v>165</v>
      </c>
      <c r="D104" s="396"/>
      <c r="E104" s="453" t="s">
        <v>242</v>
      </c>
      <c r="F104" s="415"/>
      <c r="G104" s="114" t="s">
        <v>280</v>
      </c>
      <c r="H104" s="114"/>
      <c r="I104" s="77" t="s">
        <v>294</v>
      </c>
      <c r="J104" s="403"/>
      <c r="K104" s="317" t="s">
        <v>1</v>
      </c>
      <c r="L104" s="318"/>
      <c r="M104" s="114" t="s">
        <v>285</v>
      </c>
      <c r="N104" s="114"/>
      <c r="O104" s="84" t="s">
        <v>197</v>
      </c>
      <c r="P104" s="10"/>
      <c r="R104" s="40"/>
      <c r="S104" s="12"/>
    </row>
    <row r="105" spans="1:19" ht="16.5" customHeight="1">
      <c r="A105" s="419"/>
      <c r="B105" s="166">
        <f>A16</f>
        <v>45464</v>
      </c>
      <c r="C105" s="410" t="s">
        <v>9</v>
      </c>
      <c r="D105" s="114">
        <v>10</v>
      </c>
      <c r="E105" s="407" t="s">
        <v>70</v>
      </c>
      <c r="F105" s="114">
        <v>9</v>
      </c>
      <c r="G105" s="116" t="s">
        <v>71</v>
      </c>
      <c r="H105" s="114">
        <v>2</v>
      </c>
      <c r="I105" s="430" t="s">
        <v>186</v>
      </c>
      <c r="J105" s="403">
        <v>0.3</v>
      </c>
      <c r="K105" s="72" t="s">
        <v>8</v>
      </c>
      <c r="L105" s="73">
        <v>7</v>
      </c>
      <c r="M105" s="114" t="s">
        <v>64</v>
      </c>
      <c r="N105" s="114">
        <v>3</v>
      </c>
      <c r="O105" s="296"/>
      <c r="P105" s="10"/>
      <c r="R105" s="41"/>
      <c r="S105" s="42"/>
    </row>
    <row r="106" spans="1:19" ht="16.5" customHeight="1">
      <c r="A106" s="419"/>
      <c r="B106" s="163"/>
      <c r="C106" s="410" t="s">
        <v>166</v>
      </c>
      <c r="D106" s="114">
        <v>0.1</v>
      </c>
      <c r="E106" s="77" t="s">
        <v>124</v>
      </c>
      <c r="F106" s="403">
        <v>4</v>
      </c>
      <c r="G106" s="77" t="s">
        <v>263</v>
      </c>
      <c r="H106" s="67">
        <v>4</v>
      </c>
      <c r="I106" s="77" t="s">
        <v>292</v>
      </c>
      <c r="J106" s="403">
        <v>4</v>
      </c>
      <c r="K106" s="69" t="s">
        <v>10</v>
      </c>
      <c r="L106" s="70">
        <v>0.05</v>
      </c>
      <c r="M106" s="114" t="s">
        <v>67</v>
      </c>
      <c r="N106" s="114">
        <v>0.1</v>
      </c>
      <c r="O106" s="297"/>
      <c r="P106" s="10"/>
      <c r="R106" s="41"/>
      <c r="S106" s="42"/>
    </row>
    <row r="107" spans="1:19" ht="16.5" customHeight="1">
      <c r="A107" s="164"/>
      <c r="B107" s="163"/>
      <c r="C107" s="6"/>
      <c r="D107" s="6"/>
      <c r="E107" s="407" t="s">
        <v>243</v>
      </c>
      <c r="F107" s="114">
        <v>1</v>
      </c>
      <c r="G107" s="32" t="s">
        <v>243</v>
      </c>
      <c r="H107" s="67">
        <v>1</v>
      </c>
      <c r="I107" s="116" t="s">
        <v>100</v>
      </c>
      <c r="J107" s="114">
        <v>1</v>
      </c>
      <c r="K107" s="69"/>
      <c r="L107" s="70"/>
      <c r="M107" s="114" t="s">
        <v>38</v>
      </c>
      <c r="N107" s="114">
        <v>0.05</v>
      </c>
      <c r="O107" s="298"/>
      <c r="P107" s="10"/>
      <c r="R107" s="41"/>
      <c r="S107" s="42"/>
    </row>
    <row r="108" spans="1:19" ht="16.5" customHeight="1">
      <c r="A108" s="419"/>
      <c r="B108" s="163"/>
      <c r="C108" s="6"/>
      <c r="D108" s="6"/>
      <c r="E108" s="407" t="s">
        <v>10</v>
      </c>
      <c r="F108" s="114">
        <v>0.05</v>
      </c>
      <c r="G108" s="116" t="s">
        <v>39</v>
      </c>
      <c r="H108" s="114">
        <v>0.01</v>
      </c>
      <c r="I108" s="77" t="s">
        <v>92</v>
      </c>
      <c r="J108" s="403">
        <v>0.05</v>
      </c>
      <c r="K108" s="69"/>
      <c r="L108" s="70"/>
      <c r="M108" s="114"/>
      <c r="N108" s="114"/>
      <c r="O108" s="298"/>
      <c r="P108" s="10"/>
      <c r="R108" s="41"/>
      <c r="S108" s="42"/>
    </row>
    <row r="109" spans="1:19" ht="16.5" customHeight="1">
      <c r="A109" s="431"/>
      <c r="B109" s="163"/>
      <c r="C109" s="410"/>
      <c r="D109" s="114"/>
      <c r="E109" s="172" t="s">
        <v>244</v>
      </c>
      <c r="F109" s="173"/>
      <c r="G109" s="116" t="s">
        <v>10</v>
      </c>
      <c r="H109" s="114">
        <v>0.05</v>
      </c>
      <c r="I109" s="226"/>
      <c r="J109" s="227"/>
      <c r="K109" s="69"/>
      <c r="L109" s="70"/>
      <c r="M109" s="136"/>
      <c r="N109" s="137"/>
      <c r="O109" s="6"/>
      <c r="P109" s="10"/>
    </row>
    <row r="110" spans="1:19" ht="16.5" customHeight="1">
      <c r="A110" s="460" t="s">
        <v>220</v>
      </c>
      <c r="B110" s="165" t="str">
        <f>B17</f>
        <v>一</v>
      </c>
      <c r="C110" s="113" t="s">
        <v>33</v>
      </c>
      <c r="D110" s="114"/>
      <c r="E110" s="116" t="s">
        <v>176</v>
      </c>
      <c r="F110" s="115"/>
      <c r="G110" s="115" t="s">
        <v>295</v>
      </c>
      <c r="H110" s="406"/>
      <c r="I110" s="115" t="s">
        <v>296</v>
      </c>
      <c r="J110" s="410"/>
      <c r="K110" s="126" t="s">
        <v>1</v>
      </c>
      <c r="L110" s="70"/>
      <c r="M110" s="114" t="s">
        <v>301</v>
      </c>
      <c r="N110" s="114"/>
      <c r="O110" s="319" t="s">
        <v>41</v>
      </c>
      <c r="P110" s="10"/>
    </row>
    <row r="111" spans="1:19" ht="16.5" customHeight="1">
      <c r="A111" s="419"/>
      <c r="B111" s="166">
        <f>A17</f>
        <v>45467</v>
      </c>
      <c r="C111" s="115" t="s">
        <v>9</v>
      </c>
      <c r="D111" s="114">
        <v>10</v>
      </c>
      <c r="E111" s="116" t="s">
        <v>110</v>
      </c>
      <c r="F111" s="114">
        <v>9</v>
      </c>
      <c r="G111" s="407" t="s">
        <v>181</v>
      </c>
      <c r="H111" s="406">
        <v>5</v>
      </c>
      <c r="I111" s="407" t="s">
        <v>200</v>
      </c>
      <c r="J111" s="114">
        <v>2</v>
      </c>
      <c r="K111" s="127" t="s">
        <v>8</v>
      </c>
      <c r="L111" s="73">
        <v>7</v>
      </c>
      <c r="M111" s="114" t="s">
        <v>71</v>
      </c>
      <c r="N111" s="114">
        <v>1</v>
      </c>
      <c r="O111" s="6"/>
      <c r="P111" s="10"/>
    </row>
    <row r="112" spans="1:19" ht="16.5" customHeight="1">
      <c r="A112" s="419"/>
      <c r="B112" s="165"/>
      <c r="C112" s="114"/>
      <c r="D112" s="114"/>
      <c r="E112" s="116" t="s">
        <v>245</v>
      </c>
      <c r="F112" s="396"/>
      <c r="G112" s="407" t="s">
        <v>121</v>
      </c>
      <c r="H112" s="406">
        <v>1</v>
      </c>
      <c r="I112" s="407" t="s">
        <v>292</v>
      </c>
      <c r="J112" s="114">
        <v>6</v>
      </c>
      <c r="K112" s="126" t="s">
        <v>10</v>
      </c>
      <c r="L112" s="70">
        <v>0.05</v>
      </c>
      <c r="M112" s="77" t="s">
        <v>297</v>
      </c>
      <c r="N112" s="114">
        <v>4</v>
      </c>
      <c r="O112" s="6"/>
      <c r="P112" s="10"/>
    </row>
    <row r="113" spans="1:16" ht="16.5" customHeight="1">
      <c r="A113" s="419"/>
      <c r="B113" s="167"/>
      <c r="C113" s="97"/>
      <c r="D113" s="79"/>
      <c r="E113" s="116"/>
      <c r="F113" s="396"/>
      <c r="G113" s="407" t="s">
        <v>171</v>
      </c>
      <c r="H113" s="406">
        <v>1</v>
      </c>
      <c r="I113" s="407" t="s">
        <v>173</v>
      </c>
      <c r="J113" s="114">
        <v>1</v>
      </c>
      <c r="K113" s="126"/>
      <c r="L113" s="70"/>
      <c r="M113" s="114" t="s">
        <v>38</v>
      </c>
      <c r="N113" s="114">
        <v>0.05</v>
      </c>
      <c r="O113" s="6"/>
      <c r="P113" s="10"/>
    </row>
    <row r="114" spans="1:16" ht="16.5" customHeight="1">
      <c r="A114" s="164"/>
      <c r="B114" s="167"/>
      <c r="C114" s="122"/>
      <c r="D114" s="79"/>
      <c r="E114" s="116"/>
      <c r="F114" s="396"/>
      <c r="G114" s="407" t="s">
        <v>10</v>
      </c>
      <c r="H114" s="406">
        <v>0.05</v>
      </c>
      <c r="I114" s="407" t="s">
        <v>39</v>
      </c>
      <c r="J114" s="114">
        <v>0.01</v>
      </c>
      <c r="K114" s="126"/>
      <c r="L114" s="70"/>
      <c r="M114" s="114"/>
      <c r="N114" s="114"/>
      <c r="O114" s="6"/>
      <c r="P114" s="10"/>
    </row>
    <row r="115" spans="1:16" ht="16.5" customHeight="1">
      <c r="A115" s="431"/>
      <c r="B115" s="163"/>
      <c r="C115" s="115"/>
      <c r="D115" s="79"/>
      <c r="E115" s="116"/>
      <c r="F115" s="396"/>
      <c r="G115" s="461"/>
      <c r="H115" s="462"/>
      <c r="I115" s="407" t="s">
        <v>10</v>
      </c>
      <c r="J115" s="114">
        <v>0.05</v>
      </c>
      <c r="K115" s="126"/>
      <c r="L115" s="70"/>
      <c r="M115" s="458"/>
      <c r="N115" s="77"/>
      <c r="O115" s="6"/>
      <c r="P115" s="10"/>
    </row>
    <row r="116" spans="1:16" ht="16.5" customHeight="1">
      <c r="A116" s="460" t="s">
        <v>221</v>
      </c>
      <c r="B116" s="165" t="str">
        <f>B18</f>
        <v>二</v>
      </c>
      <c r="C116" s="401" t="s">
        <v>0</v>
      </c>
      <c r="D116" s="396"/>
      <c r="E116" s="77" t="s">
        <v>246</v>
      </c>
      <c r="F116" s="403"/>
      <c r="G116" s="115" t="s">
        <v>122</v>
      </c>
      <c r="H116" s="114"/>
      <c r="I116" s="463" t="s">
        <v>299</v>
      </c>
      <c r="J116" s="403"/>
      <c r="K116" s="126" t="s">
        <v>1</v>
      </c>
      <c r="L116" s="70"/>
      <c r="M116" s="114" t="s">
        <v>132</v>
      </c>
      <c r="N116" s="114"/>
      <c r="O116" s="101" t="s">
        <v>43</v>
      </c>
      <c r="P116" s="405" t="s">
        <v>47</v>
      </c>
    </row>
    <row r="117" spans="1:16" ht="16.5" customHeight="1">
      <c r="A117" s="419"/>
      <c r="B117" s="166">
        <f>A18</f>
        <v>45468</v>
      </c>
      <c r="C117" s="115" t="s">
        <v>9</v>
      </c>
      <c r="D117" s="114">
        <v>7</v>
      </c>
      <c r="E117" s="77" t="s">
        <v>247</v>
      </c>
      <c r="F117" s="403">
        <v>6</v>
      </c>
      <c r="G117" s="116" t="s">
        <v>114</v>
      </c>
      <c r="H117" s="114">
        <v>1</v>
      </c>
      <c r="I117" s="81" t="s">
        <v>155</v>
      </c>
      <c r="J117" s="403">
        <v>4</v>
      </c>
      <c r="K117" s="127" t="s">
        <v>8</v>
      </c>
      <c r="L117" s="73">
        <v>7</v>
      </c>
      <c r="M117" s="114" t="s">
        <v>104</v>
      </c>
      <c r="N117" s="114">
        <v>4</v>
      </c>
      <c r="O117" s="6"/>
      <c r="P117" s="10"/>
    </row>
    <row r="118" spans="1:16" ht="16.5" customHeight="1">
      <c r="A118" s="419"/>
      <c r="B118" s="165"/>
      <c r="C118" s="115" t="s">
        <v>11</v>
      </c>
      <c r="D118" s="114">
        <v>3</v>
      </c>
      <c r="E118" s="77" t="s">
        <v>124</v>
      </c>
      <c r="F118" s="403">
        <v>4</v>
      </c>
      <c r="G118" s="116" t="s">
        <v>135</v>
      </c>
      <c r="H118" s="114">
        <v>6</v>
      </c>
      <c r="I118" s="81" t="s">
        <v>100</v>
      </c>
      <c r="J118" s="114">
        <v>1</v>
      </c>
      <c r="K118" s="126" t="s">
        <v>10</v>
      </c>
      <c r="L118" s="70">
        <v>0.05</v>
      </c>
      <c r="M118" s="77" t="s">
        <v>77</v>
      </c>
      <c r="N118" s="114">
        <v>0.01</v>
      </c>
      <c r="O118" s="6"/>
      <c r="P118" s="10"/>
    </row>
    <row r="119" spans="1:16" ht="16.5" customHeight="1">
      <c r="A119" s="419"/>
      <c r="B119" s="167"/>
      <c r="C119" s="410"/>
      <c r="D119" s="114"/>
      <c r="E119" s="407" t="s">
        <v>243</v>
      </c>
      <c r="F119" s="114">
        <v>1</v>
      </c>
      <c r="G119" s="116" t="s">
        <v>100</v>
      </c>
      <c r="H119" s="114">
        <v>1</v>
      </c>
      <c r="I119" s="433" t="s">
        <v>10</v>
      </c>
      <c r="J119" s="114">
        <v>0.05</v>
      </c>
      <c r="K119" s="126"/>
      <c r="L119" s="70"/>
      <c r="M119" s="114" t="s">
        <v>38</v>
      </c>
      <c r="N119" s="114">
        <v>0.05</v>
      </c>
      <c r="O119" s="6"/>
      <c r="P119" s="10"/>
    </row>
    <row r="120" spans="1:16" ht="16.5" customHeight="1">
      <c r="A120" s="419"/>
      <c r="B120" s="167"/>
      <c r="C120" s="410"/>
      <c r="D120" s="114"/>
      <c r="E120" s="407" t="s">
        <v>10</v>
      </c>
      <c r="F120" s="114">
        <v>0.05</v>
      </c>
      <c r="G120" s="116" t="s">
        <v>39</v>
      </c>
      <c r="H120" s="114">
        <v>0.01</v>
      </c>
      <c r="I120" s="116"/>
      <c r="J120" s="114"/>
      <c r="K120" s="69"/>
      <c r="L120" s="70"/>
      <c r="M120" s="114" t="s">
        <v>109</v>
      </c>
      <c r="N120" s="114">
        <v>1</v>
      </c>
      <c r="O120" s="6"/>
      <c r="P120" s="10"/>
    </row>
    <row r="121" spans="1:16" ht="16.5" customHeight="1">
      <c r="A121" s="335"/>
      <c r="B121" s="167"/>
      <c r="C121" s="6"/>
      <c r="D121" s="6"/>
      <c r="E121" s="116" t="s">
        <v>248</v>
      </c>
      <c r="F121" s="114"/>
      <c r="G121" s="116" t="s">
        <v>10</v>
      </c>
      <c r="H121" s="114">
        <v>0.05</v>
      </c>
      <c r="I121" s="32"/>
      <c r="J121" s="67"/>
      <c r="K121" s="69"/>
      <c r="L121" s="70"/>
      <c r="M121" s="81"/>
      <c r="N121" s="403"/>
      <c r="O121" s="6"/>
      <c r="P121" s="10"/>
    </row>
    <row r="122" spans="1:16" ht="16.5" customHeight="1">
      <c r="A122" s="460" t="s">
        <v>222</v>
      </c>
      <c r="B122" s="165" t="str">
        <f>B19</f>
        <v>三</v>
      </c>
      <c r="C122" s="406" t="s">
        <v>97</v>
      </c>
      <c r="D122" s="396"/>
      <c r="E122" s="116" t="s">
        <v>127</v>
      </c>
      <c r="F122" s="115"/>
      <c r="G122" s="81" t="s">
        <v>128</v>
      </c>
      <c r="H122" s="464"/>
      <c r="I122" s="463" t="s">
        <v>189</v>
      </c>
      <c r="J122" s="403"/>
      <c r="K122" s="126" t="s">
        <v>1</v>
      </c>
      <c r="L122" s="70"/>
      <c r="M122" s="115" t="s">
        <v>65</v>
      </c>
      <c r="N122" s="114"/>
      <c r="O122" s="101" t="s">
        <v>309</v>
      </c>
      <c r="P122" s="10"/>
    </row>
    <row r="123" spans="1:16" ht="16.5" customHeight="1">
      <c r="A123" s="426"/>
      <c r="B123" s="166">
        <f>A19</f>
        <v>45469</v>
      </c>
      <c r="C123" s="410" t="s">
        <v>9</v>
      </c>
      <c r="D123" s="114">
        <v>8</v>
      </c>
      <c r="E123" s="77" t="s">
        <v>71</v>
      </c>
      <c r="F123" s="403">
        <v>5.5</v>
      </c>
      <c r="G123" s="465" t="s">
        <v>129</v>
      </c>
      <c r="H123" s="464">
        <v>3</v>
      </c>
      <c r="I123" s="430" t="s">
        <v>190</v>
      </c>
      <c r="J123" s="403">
        <v>3</v>
      </c>
      <c r="K123" s="127" t="s">
        <v>8</v>
      </c>
      <c r="L123" s="73">
        <v>7</v>
      </c>
      <c r="M123" s="115" t="s">
        <v>66</v>
      </c>
      <c r="N123" s="114">
        <v>0.2</v>
      </c>
      <c r="O123" s="6"/>
      <c r="P123" s="10"/>
    </row>
    <row r="124" spans="1:16" ht="16.5" customHeight="1">
      <c r="A124" s="426"/>
      <c r="B124" s="165"/>
      <c r="C124" s="410" t="s">
        <v>11</v>
      </c>
      <c r="D124" s="114">
        <v>3</v>
      </c>
      <c r="E124" s="430" t="s">
        <v>138</v>
      </c>
      <c r="F124" s="403">
        <v>3</v>
      </c>
      <c r="G124" s="465" t="s">
        <v>130</v>
      </c>
      <c r="H124" s="464">
        <v>0.03</v>
      </c>
      <c r="I124" s="77" t="s">
        <v>100</v>
      </c>
      <c r="J124" s="403">
        <v>0.5</v>
      </c>
      <c r="K124" s="126" t="s">
        <v>10</v>
      </c>
      <c r="L124" s="70">
        <v>0.05</v>
      </c>
      <c r="M124" s="115" t="s">
        <v>67</v>
      </c>
      <c r="N124" s="114">
        <v>0.1</v>
      </c>
      <c r="O124" s="6"/>
      <c r="P124" s="10"/>
    </row>
    <row r="125" spans="1:16" ht="16.5" customHeight="1">
      <c r="A125" s="426"/>
      <c r="B125" s="163"/>
      <c r="C125" s="410" t="s">
        <v>98</v>
      </c>
      <c r="D125" s="114">
        <v>0.01</v>
      </c>
      <c r="E125" s="77" t="s">
        <v>94</v>
      </c>
      <c r="F125" s="403">
        <v>0.1</v>
      </c>
      <c r="G125" s="114" t="s">
        <v>131</v>
      </c>
      <c r="H125" s="406">
        <v>0.1</v>
      </c>
      <c r="I125" s="77" t="s">
        <v>92</v>
      </c>
      <c r="J125" s="403">
        <v>0.05</v>
      </c>
      <c r="K125" s="126"/>
      <c r="L125" s="70"/>
      <c r="M125" s="115" t="s">
        <v>38</v>
      </c>
      <c r="N125" s="114">
        <v>0.05</v>
      </c>
      <c r="O125" s="6"/>
      <c r="P125" s="10"/>
    </row>
    <row r="126" spans="1:16" ht="16.5" customHeight="1">
      <c r="A126" s="426"/>
      <c r="B126" s="167"/>
      <c r="C126" s="410" t="s">
        <v>76</v>
      </c>
      <c r="D126" s="114"/>
      <c r="E126" s="116" t="s">
        <v>10</v>
      </c>
      <c r="F126" s="114">
        <v>0.05</v>
      </c>
      <c r="G126" s="436" t="s">
        <v>10</v>
      </c>
      <c r="H126" s="404">
        <v>0.05</v>
      </c>
      <c r="I126" s="116"/>
      <c r="J126" s="114"/>
      <c r="K126" s="69"/>
      <c r="L126" s="70"/>
      <c r="M126" s="115"/>
      <c r="N126" s="114"/>
      <c r="O126" s="6"/>
      <c r="P126" s="10"/>
    </row>
    <row r="127" spans="1:16" ht="16.5" customHeight="1">
      <c r="A127" s="335"/>
      <c r="B127" s="167"/>
      <c r="C127" s="6"/>
      <c r="D127" s="6"/>
      <c r="E127" s="116"/>
      <c r="F127" s="114"/>
      <c r="G127" s="116"/>
      <c r="H127" s="114"/>
      <c r="I127" s="132"/>
      <c r="J127" s="133"/>
      <c r="K127" s="69"/>
      <c r="L127" s="70"/>
      <c r="M127" s="75"/>
      <c r="N127" s="80"/>
      <c r="O127" s="6"/>
      <c r="P127" s="51"/>
    </row>
    <row r="128" spans="1:16" ht="16.5" customHeight="1">
      <c r="A128" s="460" t="s">
        <v>223</v>
      </c>
      <c r="B128" s="195" t="str">
        <f>B20</f>
        <v>四</v>
      </c>
      <c r="C128" s="401" t="s">
        <v>0</v>
      </c>
      <c r="D128" s="402"/>
      <c r="E128" s="77" t="s">
        <v>249</v>
      </c>
      <c r="F128" s="403"/>
      <c r="G128" s="115" t="s">
        <v>298</v>
      </c>
      <c r="H128" s="410"/>
      <c r="I128" s="404" t="s">
        <v>191</v>
      </c>
      <c r="J128" s="404"/>
      <c r="K128" s="126" t="s">
        <v>1</v>
      </c>
      <c r="L128" s="70"/>
      <c r="M128" s="115" t="s">
        <v>347</v>
      </c>
      <c r="N128" s="114"/>
      <c r="O128" s="84" t="s">
        <v>197</v>
      </c>
      <c r="P128" s="454"/>
    </row>
    <row r="129" spans="1:22" ht="16.5" customHeight="1">
      <c r="A129" s="419"/>
      <c r="B129" s="196">
        <f>A20</f>
        <v>45470</v>
      </c>
      <c r="C129" s="115" t="s">
        <v>9</v>
      </c>
      <c r="D129" s="406">
        <v>7</v>
      </c>
      <c r="E129" s="116" t="s">
        <v>169</v>
      </c>
      <c r="F129" s="114">
        <v>9</v>
      </c>
      <c r="G129" s="407" t="s">
        <v>255</v>
      </c>
      <c r="H129" s="114">
        <v>8</v>
      </c>
      <c r="I129" s="116" t="s">
        <v>71</v>
      </c>
      <c r="J129" s="404">
        <v>2</v>
      </c>
      <c r="K129" s="127" t="s">
        <v>8</v>
      </c>
      <c r="L129" s="73">
        <v>7</v>
      </c>
      <c r="M129" s="115" t="s">
        <v>346</v>
      </c>
      <c r="N129" s="114">
        <v>1</v>
      </c>
      <c r="O129" s="456"/>
      <c r="P129" s="10"/>
    </row>
    <row r="130" spans="1:22" ht="16.5" customHeight="1">
      <c r="A130" s="419"/>
      <c r="B130" s="195"/>
      <c r="C130" s="115" t="s">
        <v>11</v>
      </c>
      <c r="D130" s="406">
        <v>3</v>
      </c>
      <c r="E130" s="407" t="s">
        <v>79</v>
      </c>
      <c r="F130" s="114">
        <v>3</v>
      </c>
      <c r="G130" s="116" t="s">
        <v>100</v>
      </c>
      <c r="H130" s="114">
        <v>0.5</v>
      </c>
      <c r="I130" s="407" t="s">
        <v>100</v>
      </c>
      <c r="J130" s="404">
        <v>2</v>
      </c>
      <c r="K130" s="126" t="s">
        <v>10</v>
      </c>
      <c r="L130" s="70">
        <v>0.05</v>
      </c>
      <c r="M130" s="116" t="s">
        <v>348</v>
      </c>
      <c r="N130" s="114">
        <v>0.1</v>
      </c>
      <c r="O130" s="456"/>
      <c r="P130" s="10"/>
    </row>
    <row r="131" spans="1:22" ht="16.5" customHeight="1">
      <c r="A131" s="419"/>
      <c r="B131" s="163"/>
      <c r="C131" s="6"/>
      <c r="D131" s="6"/>
      <c r="E131" s="407"/>
      <c r="F131" s="114"/>
      <c r="G131" s="116" t="s">
        <v>10</v>
      </c>
      <c r="H131" s="114">
        <v>0.05</v>
      </c>
      <c r="I131" s="116" t="s">
        <v>75</v>
      </c>
      <c r="J131" s="114">
        <v>0.1</v>
      </c>
      <c r="K131" s="126"/>
      <c r="L131" s="70"/>
      <c r="M131" s="115" t="s">
        <v>76</v>
      </c>
      <c r="N131" s="114">
        <v>1</v>
      </c>
      <c r="O131" s="456"/>
      <c r="P131" s="10"/>
    </row>
    <row r="132" spans="1:22" ht="16.5" customHeight="1">
      <c r="A132" s="419"/>
      <c r="B132" s="163"/>
      <c r="C132" s="410"/>
      <c r="D132" s="437"/>
      <c r="E132" s="407" t="s">
        <v>10</v>
      </c>
      <c r="F132" s="114">
        <v>0.05</v>
      </c>
      <c r="G132" s="116"/>
      <c r="H132" s="114"/>
      <c r="I132" s="116" t="s">
        <v>10</v>
      </c>
      <c r="J132" s="114">
        <v>0.05</v>
      </c>
      <c r="K132" s="69"/>
      <c r="L132" s="70"/>
      <c r="M132" s="115"/>
      <c r="N132" s="114"/>
      <c r="O132" s="456"/>
      <c r="P132" s="10"/>
    </row>
    <row r="133" spans="1:22" ht="16.5" customHeight="1">
      <c r="A133" s="431"/>
      <c r="B133" s="231"/>
      <c r="C133" s="410"/>
      <c r="D133" s="115"/>
      <c r="E133" s="77"/>
      <c r="F133" s="77"/>
      <c r="G133" s="332"/>
      <c r="H133" s="332"/>
      <c r="I133" s="32"/>
      <c r="J133" s="67"/>
      <c r="K133" s="69"/>
      <c r="L133" s="70"/>
      <c r="M133" s="75"/>
      <c r="N133" s="80"/>
      <c r="O133" s="459"/>
      <c r="P133" s="51"/>
    </row>
    <row r="134" spans="1:22" ht="16.5" customHeight="1">
      <c r="A134" s="460" t="s">
        <v>224</v>
      </c>
      <c r="B134" s="320" t="str">
        <f>B21</f>
        <v>五</v>
      </c>
      <c r="C134" s="115" t="s">
        <v>163</v>
      </c>
      <c r="D134" s="115"/>
      <c r="E134" s="453" t="s">
        <v>250</v>
      </c>
      <c r="F134" s="414"/>
      <c r="G134" s="414" t="s">
        <v>302</v>
      </c>
      <c r="H134" s="415"/>
      <c r="I134" s="466" t="s">
        <v>303</v>
      </c>
      <c r="J134" s="466"/>
      <c r="K134" s="313" t="s">
        <v>1</v>
      </c>
      <c r="L134" s="318"/>
      <c r="M134" s="415" t="s">
        <v>300</v>
      </c>
      <c r="N134" s="415"/>
      <c r="O134" s="84" t="s">
        <v>311</v>
      </c>
      <c r="P134" s="52"/>
      <c r="Q134" s="41"/>
      <c r="R134" s="58"/>
      <c r="S134" s="60"/>
      <c r="T134" s="61"/>
      <c r="V134" s="61"/>
    </row>
    <row r="135" spans="1:22" ht="16.5" customHeight="1">
      <c r="A135" s="426"/>
      <c r="B135" s="166">
        <f>A21</f>
        <v>45471</v>
      </c>
      <c r="C135" s="410" t="s">
        <v>9</v>
      </c>
      <c r="D135" s="114">
        <v>10</v>
      </c>
      <c r="E135" s="407" t="s">
        <v>90</v>
      </c>
      <c r="F135" s="114">
        <v>6</v>
      </c>
      <c r="G135" s="407" t="s">
        <v>186</v>
      </c>
      <c r="H135" s="114">
        <v>0.3</v>
      </c>
      <c r="I135" s="116" t="s">
        <v>63</v>
      </c>
      <c r="J135" s="404">
        <v>4</v>
      </c>
      <c r="K135" s="127" t="s">
        <v>8</v>
      </c>
      <c r="L135" s="73">
        <v>7</v>
      </c>
      <c r="M135" s="115" t="s">
        <v>64</v>
      </c>
      <c r="N135" s="114">
        <v>4</v>
      </c>
      <c r="O135" s="296"/>
      <c r="P135" s="52"/>
      <c r="Q135" s="41"/>
      <c r="R135" s="46"/>
      <c r="S135" s="60"/>
      <c r="T135" s="62"/>
      <c r="V135" s="62"/>
    </row>
    <row r="136" spans="1:22" ht="16.5" customHeight="1">
      <c r="A136" s="426"/>
      <c r="B136" s="165"/>
      <c r="C136" s="410" t="s">
        <v>164</v>
      </c>
      <c r="D136" s="114">
        <v>0.05</v>
      </c>
      <c r="E136" s="407" t="s">
        <v>251</v>
      </c>
      <c r="F136" s="114">
        <v>2</v>
      </c>
      <c r="G136" s="407" t="s">
        <v>64</v>
      </c>
      <c r="H136" s="114">
        <v>2</v>
      </c>
      <c r="I136" s="407" t="s">
        <v>104</v>
      </c>
      <c r="J136" s="404">
        <v>1</v>
      </c>
      <c r="K136" s="126" t="s">
        <v>10</v>
      </c>
      <c r="L136" s="70">
        <v>0.05</v>
      </c>
      <c r="M136" s="81" t="s">
        <v>100</v>
      </c>
      <c r="N136" s="114">
        <v>1</v>
      </c>
      <c r="O136" s="297"/>
      <c r="P136" s="52"/>
      <c r="Q136" s="63"/>
      <c r="R136" s="46"/>
      <c r="S136" s="43"/>
      <c r="T136" s="45"/>
      <c r="V136" s="45"/>
    </row>
    <row r="137" spans="1:22" ht="16.5" customHeight="1">
      <c r="A137" s="426"/>
      <c r="B137" s="163"/>
      <c r="C137" s="410"/>
      <c r="D137" s="437"/>
      <c r="E137" s="407" t="s">
        <v>252</v>
      </c>
      <c r="F137" s="114">
        <v>0.5</v>
      </c>
      <c r="G137" s="407" t="s">
        <v>73</v>
      </c>
      <c r="H137" s="114">
        <v>1</v>
      </c>
      <c r="I137" s="116"/>
      <c r="J137" s="114"/>
      <c r="K137" s="126"/>
      <c r="L137" s="70"/>
      <c r="M137" s="115" t="s">
        <v>38</v>
      </c>
      <c r="N137" s="114">
        <v>0.05</v>
      </c>
      <c r="O137" s="298"/>
      <c r="P137" s="52"/>
      <c r="Q137" s="41"/>
      <c r="R137" s="46"/>
      <c r="S137" s="64"/>
      <c r="T137" s="46"/>
      <c r="V137" s="46"/>
    </row>
    <row r="138" spans="1:22" ht="16.5" customHeight="1">
      <c r="A138" s="426"/>
      <c r="B138" s="163"/>
      <c r="C138" s="410"/>
      <c r="D138" s="437"/>
      <c r="E138" s="408" t="s">
        <v>253</v>
      </c>
      <c r="F138" s="404">
        <v>0.05</v>
      </c>
      <c r="G138" s="116" t="s">
        <v>100</v>
      </c>
      <c r="H138" s="114">
        <v>1</v>
      </c>
      <c r="I138" s="116" t="s">
        <v>10</v>
      </c>
      <c r="J138" s="114">
        <v>0.05</v>
      </c>
      <c r="K138" s="126"/>
      <c r="L138" s="70"/>
      <c r="M138" s="115" t="s">
        <v>109</v>
      </c>
      <c r="N138" s="114">
        <v>1</v>
      </c>
      <c r="O138" s="298"/>
      <c r="P138" s="52"/>
      <c r="Q138" s="41"/>
      <c r="R138" s="46"/>
      <c r="S138" s="41"/>
      <c r="T138" s="46"/>
      <c r="V138" s="46"/>
    </row>
    <row r="139" spans="1:22" ht="16.5" customHeight="1">
      <c r="A139" s="467"/>
      <c r="B139" s="163"/>
      <c r="C139" s="410"/>
      <c r="D139" s="437"/>
      <c r="E139" s="32"/>
      <c r="F139" s="67"/>
      <c r="G139" s="116" t="s">
        <v>39</v>
      </c>
      <c r="H139" s="114">
        <v>0.01</v>
      </c>
      <c r="I139" s="76"/>
      <c r="J139" s="33"/>
      <c r="K139" s="126"/>
      <c r="L139" s="70"/>
      <c r="M139" s="76"/>
      <c r="N139" s="74"/>
      <c r="O139" s="6"/>
      <c r="P139" s="57"/>
      <c r="Q139" s="65"/>
      <c r="R139" s="58"/>
      <c r="S139" s="41"/>
      <c r="T139" s="46"/>
      <c r="V139" s="46"/>
    </row>
    <row r="140" spans="1:22">
      <c r="A140" s="148"/>
    </row>
    <row r="141" spans="1:22">
      <c r="A141" s="148"/>
    </row>
    <row r="142" spans="1:22">
      <c r="A142" s="148"/>
    </row>
    <row r="143" spans="1:22">
      <c r="A143" s="148"/>
    </row>
    <row r="144" spans="1:22">
      <c r="A144" s="148"/>
    </row>
    <row r="145" spans="1:2">
      <c r="A145" s="3"/>
    </row>
    <row r="146" spans="1:2">
      <c r="A146" s="148"/>
    </row>
    <row r="147" spans="1:2">
      <c r="A147" s="148"/>
    </row>
    <row r="148" spans="1:2">
      <c r="A148" s="148"/>
    </row>
    <row r="149" spans="1:2">
      <c r="A149" s="148"/>
    </row>
    <row r="150" spans="1:2">
      <c r="A150" s="148"/>
      <c r="B150" s="138"/>
    </row>
    <row r="151" spans="1:2">
      <c r="A151" s="148"/>
    </row>
    <row r="152" spans="1:2">
      <c r="A152" s="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6" orientation="landscape" r:id="rId1"/>
  <rowBreaks count="4" manualBreakCount="4">
    <brk id="23" max="15" man="1"/>
    <brk id="55" max="15" man="1"/>
    <brk id="79" max="15" man="1"/>
    <brk id="109" max="15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2"/>
  <sheetViews>
    <sheetView view="pageBreakPreview" topLeftCell="A67" zoomScaleNormal="120" zoomScaleSheetLayoutView="100" workbookViewId="0">
      <selection activeCell="G94" sqref="G94"/>
    </sheetView>
  </sheetViews>
  <sheetFormatPr defaultColWidth="9" defaultRowHeight="19.5"/>
  <cols>
    <col min="1" max="1" width="5.375" style="1" customWidth="1"/>
    <col min="2" max="2" width="4.375" style="140" customWidth="1"/>
    <col min="3" max="3" width="5" style="1" customWidth="1"/>
    <col min="4" max="4" width="8" style="1" customWidth="1"/>
    <col min="5" max="5" width="9" style="15" customWidth="1"/>
    <col min="6" max="6" width="13.625" style="15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4" customWidth="1"/>
    <col min="13" max="13" width="5.5" style="7" customWidth="1"/>
    <col min="14" max="14" width="5.375" style="8" customWidth="1"/>
    <col min="15" max="15" width="4.375" style="8" customWidth="1"/>
    <col min="16" max="16" width="4.5" style="8" customWidth="1"/>
    <col min="17" max="17" width="4.375" style="8" customWidth="1"/>
    <col min="18" max="18" width="4.625" style="8" customWidth="1"/>
    <col min="19" max="19" width="4.375" style="1" customWidth="1"/>
    <col min="20" max="20" width="4.625" style="1" customWidth="1"/>
    <col min="21" max="21" width="3.625" style="1" customWidth="1"/>
    <col min="22" max="16384" width="9" style="1"/>
  </cols>
  <sheetData>
    <row r="1" spans="1:21">
      <c r="A1" s="66"/>
      <c r="B1" s="138"/>
      <c r="C1" s="3"/>
      <c r="D1" s="1">
        <v>112</v>
      </c>
      <c r="E1" s="15" t="s">
        <v>2</v>
      </c>
      <c r="F1" s="3" t="s">
        <v>32</v>
      </c>
      <c r="G1" s="3" t="s">
        <v>83</v>
      </c>
      <c r="H1" s="13">
        <v>6</v>
      </c>
      <c r="I1" s="1" t="s">
        <v>37</v>
      </c>
      <c r="K1" s="5"/>
      <c r="L1" s="49" t="s">
        <v>12</v>
      </c>
    </row>
    <row r="2" spans="1:21" ht="16.5" customHeight="1">
      <c r="A2" s="186" t="s">
        <v>22</v>
      </c>
      <c r="B2" s="189" t="s">
        <v>30</v>
      </c>
      <c r="C2" s="188" t="s">
        <v>4</v>
      </c>
      <c r="D2" s="118" t="s">
        <v>23</v>
      </c>
      <c r="E2" s="50" t="s">
        <v>5</v>
      </c>
      <c r="F2" s="86" t="s">
        <v>24</v>
      </c>
      <c r="G2" s="47" t="s">
        <v>6</v>
      </c>
      <c r="H2" s="87" t="s">
        <v>25</v>
      </c>
      <c r="I2" s="142" t="s">
        <v>8</v>
      </c>
      <c r="J2" s="30" t="s">
        <v>27</v>
      </c>
      <c r="K2" s="142" t="s">
        <v>3</v>
      </c>
      <c r="L2" s="30" t="s">
        <v>28</v>
      </c>
      <c r="M2" s="29" t="s">
        <v>48</v>
      </c>
      <c r="N2" s="29" t="s">
        <v>49</v>
      </c>
      <c r="O2" s="468" t="s">
        <v>16</v>
      </c>
      <c r="P2" s="468" t="s">
        <v>17</v>
      </c>
      <c r="Q2" s="469" t="s">
        <v>18</v>
      </c>
      <c r="R2" s="468" t="s">
        <v>19</v>
      </c>
      <c r="S2" s="469" t="s">
        <v>352</v>
      </c>
      <c r="T2" s="468" t="s">
        <v>20</v>
      </c>
      <c r="U2" s="469" t="s">
        <v>21</v>
      </c>
    </row>
    <row r="3" spans="1:21" ht="24.95" customHeight="1">
      <c r="A3" s="187">
        <v>45446</v>
      </c>
      <c r="B3" s="190" t="str">
        <f>IF(A3="","",RIGHT(TEXT(WEEKDAY(A3),"[$-404]aaaa;@"),1))</f>
        <v>一</v>
      </c>
      <c r="C3" s="17" t="str">
        <f>C26</f>
        <v>白米飯</v>
      </c>
      <c r="D3" s="86" t="str">
        <f>C27&amp;C28</f>
        <v>米</v>
      </c>
      <c r="E3" s="17" t="str">
        <f>E26</f>
        <v>虱目魚排</v>
      </c>
      <c r="F3" s="35" t="str">
        <f>E27&amp;E28&amp;E29&amp;E30</f>
        <v>魚排</v>
      </c>
      <c r="G3" s="17" t="str">
        <f>G26</f>
        <v>麻婆豆腐</v>
      </c>
      <c r="H3" s="35" t="str">
        <f>G27&amp;G28&amp;G29&amp;G30</f>
        <v>豆腐洋蔥豬絞肉豆瓣醬</v>
      </c>
      <c r="I3" s="31" t="s">
        <v>1</v>
      </c>
      <c r="J3" s="92" t="s">
        <v>29</v>
      </c>
      <c r="K3" s="17" t="str">
        <f>K26</f>
        <v>蛋香芽湯</v>
      </c>
      <c r="L3" s="35" t="str">
        <f>K27&amp;K28&amp;K29&amp;K30</f>
        <v>雞蛋乾裙帶菜薑柴魚片</v>
      </c>
      <c r="M3" s="25" t="str">
        <f>M26</f>
        <v>果汁</v>
      </c>
      <c r="O3" s="470">
        <v>5</v>
      </c>
      <c r="P3" s="470">
        <v>2.5</v>
      </c>
      <c r="Q3" s="471">
        <v>2</v>
      </c>
      <c r="R3" s="470">
        <v>2.9</v>
      </c>
      <c r="S3" s="472"/>
      <c r="T3" s="473"/>
      <c r="U3" s="474">
        <f t="shared" ref="U3:U21" si="0">O3*70+P3*75+Q3*25+R3*45+S3*120+T3*60</f>
        <v>718</v>
      </c>
    </row>
    <row r="4" spans="1:21" ht="24.95" customHeight="1">
      <c r="A4" s="187">
        <f>IF(A3="","",IF(MONTH(A3)&lt;&gt;MONTH(A3+1),"",A3+1))</f>
        <v>45447</v>
      </c>
      <c r="B4" s="190" t="str">
        <f>IF(A4="","",RIGHT(TEXT(WEEKDAY(A4),"[$-404]aaaa;@"),1))</f>
        <v>二</v>
      </c>
      <c r="C4" s="17" t="str">
        <f>C32</f>
        <v>糙米飯</v>
      </c>
      <c r="D4" s="86" t="str">
        <f>C33&amp;B34</f>
        <v>米</v>
      </c>
      <c r="E4" s="343" t="str">
        <f>E32</f>
        <v>筍香雞丁</v>
      </c>
      <c r="F4" s="85" t="str">
        <f>E33&amp;E34&amp;E35&amp;E36</f>
        <v>肉雞麻竹筍干大蒜</v>
      </c>
      <c r="G4" s="17" t="str">
        <f>G32</f>
        <v>肉絲芽菜</v>
      </c>
      <c r="H4" s="85" t="str">
        <f>G33&amp;G34&amp;G35&amp;G36</f>
        <v>豬後腿肉綠豆芽乾木耳大蒜</v>
      </c>
      <c r="I4" s="31" t="s">
        <v>1</v>
      </c>
      <c r="J4" s="92" t="s">
        <v>29</v>
      </c>
      <c r="K4" s="17" t="str">
        <f>K32</f>
        <v>鮮味瓜湯</v>
      </c>
      <c r="L4" s="85" t="str">
        <f>K33&amp;K34&amp;K35&amp;K36</f>
        <v>時瓜胡蘿蔔薑豬骨</v>
      </c>
      <c r="M4" s="25" t="str">
        <f>M32</f>
        <v>水果</v>
      </c>
      <c r="N4" s="305" t="s">
        <v>47</v>
      </c>
      <c r="O4" s="470">
        <v>5</v>
      </c>
      <c r="P4" s="470">
        <v>2.5</v>
      </c>
      <c r="Q4" s="471">
        <v>1.7</v>
      </c>
      <c r="R4" s="470">
        <v>2.8</v>
      </c>
      <c r="S4" s="472"/>
      <c r="T4" s="473">
        <v>1</v>
      </c>
      <c r="U4" s="474">
        <f t="shared" si="0"/>
        <v>766</v>
      </c>
    </row>
    <row r="5" spans="1:21" ht="24.95" customHeight="1">
      <c r="A5" s="187">
        <f>IF(A4="","",IF(MONTH(A4)&lt;&gt;MONTH(A4+1),"",A4+1))</f>
        <v>45448</v>
      </c>
      <c r="B5" s="190" t="str">
        <f>IF(A5="","",RIGHT(TEXT(WEEKDAY(A5),"[$-404]aaaa;@"),1))</f>
        <v>三</v>
      </c>
      <c r="C5" s="17" t="str">
        <f>C38</f>
        <v>西式特餐</v>
      </c>
      <c r="D5" s="86" t="str">
        <f>C39</f>
        <v>義大利麵</v>
      </c>
      <c r="E5" s="17" t="str">
        <f>E38</f>
        <v>西式肉醬</v>
      </c>
      <c r="F5" s="85" t="str">
        <f>E39&amp;E40&amp;E41&amp;E42</f>
        <v>豬絞肉馬鈴薯洋蔥番茄糊</v>
      </c>
      <c r="G5" s="17" t="str">
        <f>G38</f>
        <v>清炒花椰</v>
      </c>
      <c r="H5" s="85" t="str">
        <f>G39&amp;G40&amp;G41&amp;G42</f>
        <v>青花菜胡蘿蔔大蒜</v>
      </c>
      <c r="I5" s="31" t="s">
        <v>1</v>
      </c>
      <c r="J5" s="92" t="s">
        <v>29</v>
      </c>
      <c r="K5" s="17" t="str">
        <f>K38</f>
        <v>玉糧濃湯</v>
      </c>
      <c r="L5" s="85" t="str">
        <f>K39&amp;K40&amp;K41&amp;K42</f>
        <v>雞蛋玉米粒罐頭玉米醬罐頭玉米濃湯粉</v>
      </c>
      <c r="M5" s="25" t="str">
        <f>M38</f>
        <v>小餐包</v>
      </c>
      <c r="O5" s="470">
        <v>4.5999999999999996</v>
      </c>
      <c r="P5" s="470">
        <v>2.5</v>
      </c>
      <c r="Q5" s="471">
        <v>1.8</v>
      </c>
      <c r="R5" s="470">
        <v>2.9</v>
      </c>
      <c r="S5" s="472"/>
      <c r="T5" s="473"/>
      <c r="U5" s="474">
        <f t="shared" si="0"/>
        <v>685</v>
      </c>
    </row>
    <row r="6" spans="1:21" ht="24.95" customHeight="1">
      <c r="A6" s="187">
        <f>IF(A5="","",IF(MONTH(A5)&lt;&gt;MONTH(A5+1),"",A5+1))</f>
        <v>45449</v>
      </c>
      <c r="B6" s="190" t="str">
        <f>IF(A6="","",RIGHT(TEXT(WEEKDAY(A6),"[$-404]aaaa;@"),1))</f>
        <v>四</v>
      </c>
      <c r="C6" s="17" t="str">
        <f>C44</f>
        <v>糙米飯</v>
      </c>
      <c r="D6" s="86" t="str">
        <f>C45</f>
        <v>米</v>
      </c>
      <c r="E6" s="17" t="str">
        <f>E44</f>
        <v>豆瓣魚鮮</v>
      </c>
      <c r="F6" s="85" t="str">
        <f>E45&amp;E46&amp;E47&amp;E48</f>
        <v>魚丁白蘿蔔虱目魚丸大蒜</v>
      </c>
      <c r="G6" s="17" t="str">
        <f>G44</f>
        <v>碎脯豆干</v>
      </c>
      <c r="H6" s="85" t="str">
        <f>G45&amp;G46&amp;G47&amp;G48</f>
        <v>豆干蘿蔔乾大蒜</v>
      </c>
      <c r="I6" s="31" t="s">
        <v>1</v>
      </c>
      <c r="J6" s="92" t="s">
        <v>29</v>
      </c>
      <c r="K6" s="17" t="str">
        <f>K44</f>
        <v>檸檬愛玉</v>
      </c>
      <c r="L6" s="85" t="str">
        <f>K45&amp;K46&amp;K47&amp;K48</f>
        <v>愛玉紅砂糖檸檬</v>
      </c>
      <c r="M6" s="25" t="str">
        <f>M44</f>
        <v>堅果</v>
      </c>
      <c r="O6" s="470">
        <v>5</v>
      </c>
      <c r="P6" s="470">
        <v>2.5</v>
      </c>
      <c r="Q6" s="471">
        <v>1.6</v>
      </c>
      <c r="R6" s="470">
        <v>2.9</v>
      </c>
      <c r="S6" s="472"/>
      <c r="T6" s="473"/>
      <c r="U6" s="474">
        <f t="shared" si="0"/>
        <v>708</v>
      </c>
    </row>
    <row r="7" spans="1:21" ht="24.95" customHeight="1">
      <c r="A7" s="187">
        <f>IF(A4="","",IF(MONTH(A4)&lt;&gt;MONTH(A4+1),"",A6+1))</f>
        <v>45450</v>
      </c>
      <c r="B7" s="190" t="str">
        <f t="shared" ref="B7:B21" si="1">IF(A7="","",RIGHT(TEXT(WEEKDAY(A7),"[$-404]aaaa;@"),1))</f>
        <v>五</v>
      </c>
      <c r="C7" s="17" t="str">
        <f>C50</f>
        <v>小米飯</v>
      </c>
      <c r="D7" s="86" t="str">
        <f>C50&amp;C51</f>
        <v>小米飯米</v>
      </c>
      <c r="E7" s="17" t="str">
        <f>E50</f>
        <v>昆布滷肉</v>
      </c>
      <c r="F7" s="35" t="str">
        <f>E51&amp;E52&amp;E53&amp;E54</f>
        <v>豬後腿肉海帶結豆輪大蒜</v>
      </c>
      <c r="G7" s="17" t="str">
        <f>G50</f>
        <v>芙蓉粉絲</v>
      </c>
      <c r="H7" s="35" t="str">
        <f>G51&amp;G52&amp;G53&amp;G54</f>
        <v>雞蛋冬粉胡蘿蔔時蔬</v>
      </c>
      <c r="I7" s="31" t="s">
        <v>1</v>
      </c>
      <c r="J7" s="92" t="s">
        <v>29</v>
      </c>
      <c r="K7" s="17" t="str">
        <f>K50</f>
        <v>味噌蔬湯</v>
      </c>
      <c r="L7" s="35" t="str">
        <f>K51&amp;K52&amp;K53&amp;K54</f>
        <v>時蔬味噌薑豬骨</v>
      </c>
      <c r="M7" s="25" t="str">
        <f>M50</f>
        <v>葡萄乾/海苔</v>
      </c>
      <c r="O7" s="470">
        <v>5</v>
      </c>
      <c r="P7" s="470">
        <v>2.5</v>
      </c>
      <c r="Q7" s="471">
        <v>2</v>
      </c>
      <c r="R7" s="470">
        <v>2.7</v>
      </c>
      <c r="S7" s="472"/>
      <c r="T7" s="473"/>
      <c r="U7" s="474">
        <f t="shared" si="0"/>
        <v>709</v>
      </c>
    </row>
    <row r="8" spans="1:21" ht="24.95" customHeight="1">
      <c r="A8" s="187">
        <f>IF(A7="","",IF(MONTH(A7)&lt;&gt;MONTH(A7+1),"",A7+4))</f>
        <v>45454</v>
      </c>
      <c r="B8" s="190" t="str">
        <f t="shared" si="1"/>
        <v>二</v>
      </c>
      <c r="C8" s="17" t="str">
        <f>C56</f>
        <v>白米飯</v>
      </c>
      <c r="D8" s="35" t="str">
        <f>C57&amp;C58&amp;C59&amp;C60</f>
        <v>米</v>
      </c>
      <c r="E8" s="343" t="str">
        <f>E56</f>
        <v>蠔油雞翅</v>
      </c>
      <c r="F8" s="35" t="str">
        <f>E57&amp;E58&amp;E59&amp;E60</f>
        <v>三節翅大蒜</v>
      </c>
      <c r="G8" s="17" t="str">
        <f>G56</f>
        <v>茄汁豆腐</v>
      </c>
      <c r="H8" s="35" t="str">
        <f>G57&amp;G58&amp;G59&amp;G60</f>
        <v>豆腐洋蔥豬絞肉番茄糊</v>
      </c>
      <c r="I8" s="31" t="s">
        <v>1</v>
      </c>
      <c r="J8" s="92" t="s">
        <v>29</v>
      </c>
      <c r="K8" s="17" t="str">
        <f>K56</f>
        <v>金針湯</v>
      </c>
      <c r="L8" s="35" t="str">
        <f>K57&amp;K58&amp;K59&amp;K60</f>
        <v>金針菜乾榨菜薑豬骨</v>
      </c>
      <c r="M8" s="25" t="str">
        <f>M56</f>
        <v>果汁</v>
      </c>
      <c r="O8" s="470">
        <v>5.2</v>
      </c>
      <c r="P8" s="470">
        <v>2.5</v>
      </c>
      <c r="Q8" s="471">
        <v>2</v>
      </c>
      <c r="R8" s="470">
        <v>2.9</v>
      </c>
      <c r="S8" s="472"/>
      <c r="T8" s="473"/>
      <c r="U8" s="474">
        <f t="shared" si="0"/>
        <v>732</v>
      </c>
    </row>
    <row r="9" spans="1:21" ht="24.95" customHeight="1">
      <c r="A9" s="187">
        <f t="shared" ref="A9:A19" si="2">IF(A8="","",IF(MONTH(A8)&lt;&gt;MONTH(A8+1),"",A8+1))</f>
        <v>45455</v>
      </c>
      <c r="B9" s="190" t="str">
        <f t="shared" si="1"/>
        <v>三</v>
      </c>
      <c r="C9" s="17" t="str">
        <f>C62</f>
        <v>泰式特餐</v>
      </c>
      <c r="D9" s="85" t="str">
        <f>C63&amp;C64&amp;C65&amp;C66&amp;C67</f>
        <v>米糙米</v>
      </c>
      <c r="E9" s="17" t="str">
        <f>E62</f>
        <v>打拋滷味</v>
      </c>
      <c r="F9" s="85" t="str">
        <f>E63&amp;E64&amp;E65&amp;E66&amp;E67</f>
        <v>雞蛋白蘿蔔大蒜打拋醬</v>
      </c>
      <c r="G9" s="17" t="str">
        <f>G62</f>
        <v>蝦醬配料</v>
      </c>
      <c r="H9" s="85" t="str">
        <f>G63&amp;G64&amp;G65&amp;G66&amp;G67</f>
        <v>豬絞肉甘藍胡蘿蔔大蒜蝦皮</v>
      </c>
      <c r="I9" s="31" t="s">
        <v>1</v>
      </c>
      <c r="J9" s="92" t="s">
        <v>29</v>
      </c>
      <c r="K9" s="17" t="str">
        <f>K62</f>
        <v>冬蔭功湯</v>
      </c>
      <c r="L9" s="85" t="str">
        <f>K63&amp;K64&amp;K65&amp;K66&amp;K67</f>
        <v>金針菇時蔬番茄糊豬骨香茅檸檬</v>
      </c>
      <c r="M9" s="25" t="str">
        <f>M62</f>
        <v>小餐包</v>
      </c>
      <c r="N9" s="305" t="s">
        <v>47</v>
      </c>
      <c r="O9" s="470">
        <v>5</v>
      </c>
      <c r="P9" s="470">
        <v>2.5</v>
      </c>
      <c r="Q9" s="471">
        <v>1.7</v>
      </c>
      <c r="R9" s="470">
        <v>3</v>
      </c>
      <c r="S9" s="472"/>
      <c r="T9" s="473"/>
      <c r="U9" s="474">
        <f t="shared" si="0"/>
        <v>715</v>
      </c>
    </row>
    <row r="10" spans="1:21" ht="24.95" customHeight="1">
      <c r="A10" s="187">
        <f>IF(A9="","",IF(MONTH(A9)&lt;&gt;MONTH(A9+1),"",A9+1))</f>
        <v>45456</v>
      </c>
      <c r="B10" s="190" t="str">
        <f t="shared" si="1"/>
        <v>四</v>
      </c>
      <c r="C10" s="17" t="str">
        <f>C68</f>
        <v>糙米飯</v>
      </c>
      <c r="D10" s="35" t="str">
        <f>C69&amp;C70&amp;C71&amp;C72&amp;C73</f>
        <v>米糙米</v>
      </c>
      <c r="E10" s="17" t="str">
        <f>E68</f>
        <v>醬醋肉片</v>
      </c>
      <c r="F10" s="35" t="str">
        <f>E69&amp;E70&amp;E71&amp;E72&amp;E73</f>
        <v>豬後腿肉川耳大蒜梅林醬油</v>
      </c>
      <c r="G10" s="17" t="str">
        <f>G68</f>
        <v>雙色花椰</v>
      </c>
      <c r="H10" s="35" t="str">
        <f>G69&amp;G70&amp;G71&amp;G72&amp;G73</f>
        <v>青花菜胡蘿蔔大蒜</v>
      </c>
      <c r="I10" s="31" t="s">
        <v>1</v>
      </c>
      <c r="J10" s="92" t="s">
        <v>29</v>
      </c>
      <c r="K10" s="17" t="str">
        <f>K68</f>
        <v>綠豆湯</v>
      </c>
      <c r="L10" s="35" t="str">
        <f>K69&amp;K70&amp;K71&amp;K72&amp;K73</f>
        <v>綠豆紅砂糖</v>
      </c>
      <c r="M10" s="25" t="str">
        <f>M68</f>
        <v>水果</v>
      </c>
      <c r="O10" s="470">
        <v>5.2</v>
      </c>
      <c r="P10" s="470">
        <v>2.5</v>
      </c>
      <c r="Q10" s="471">
        <v>1.6</v>
      </c>
      <c r="R10" s="470">
        <v>2.9</v>
      </c>
      <c r="S10" s="472"/>
      <c r="T10" s="473">
        <v>1</v>
      </c>
      <c r="U10" s="474">
        <f t="shared" si="0"/>
        <v>782</v>
      </c>
    </row>
    <row r="11" spans="1:21" ht="24.95" customHeight="1">
      <c r="A11" s="187">
        <f>IF(A10="","",IF(MONTH(A10)&lt;&gt;MONTH(A10+1),"",A10+1))</f>
        <v>45457</v>
      </c>
      <c r="B11" s="190" t="str">
        <f t="shared" si="1"/>
        <v>五</v>
      </c>
      <c r="C11" s="17" t="str">
        <f>C74</f>
        <v>燕麥飯</v>
      </c>
      <c r="D11" s="35" t="str">
        <f>C75&amp;C76&amp;C77&amp;C78&amp;C79</f>
        <v>米燕麥</v>
      </c>
      <c r="E11" s="343" t="str">
        <f>E74</f>
        <v>醬瓜燒雞</v>
      </c>
      <c r="F11" s="35" t="str">
        <f>E75&amp;E76&amp;E77&amp;E78&amp;E79</f>
        <v>肉雞醬瓜白蘿蔔胡蘿蔔大蒜</v>
      </c>
      <c r="G11" s="17" t="str">
        <f>G74</f>
        <v>肉絲豆芽</v>
      </c>
      <c r="H11" s="35" t="str">
        <f>G75&amp;G76&amp;G77&amp;G78&amp;G79</f>
        <v>豬後腿肉綠豆芽乾木耳大蒜</v>
      </c>
      <c r="I11" s="31" t="s">
        <v>1</v>
      </c>
      <c r="J11" s="92" t="s">
        <v>29</v>
      </c>
      <c r="K11" s="17" t="str">
        <f>K74</f>
        <v>蛋花舒湯</v>
      </c>
      <c r="L11" s="35" t="str">
        <f>K75&amp;K76&amp;K77&amp;K78&amp;K79</f>
        <v>時蔬胡蘿蔔薑雞蛋</v>
      </c>
      <c r="M11" s="25" t="str">
        <f>M74</f>
        <v>海苔</v>
      </c>
      <c r="O11" s="470">
        <v>5.2</v>
      </c>
      <c r="P11" s="470">
        <v>2.5</v>
      </c>
      <c r="Q11" s="471">
        <v>1.6</v>
      </c>
      <c r="R11" s="470">
        <v>2.9</v>
      </c>
      <c r="S11" s="472"/>
      <c r="T11" s="473"/>
      <c r="U11" s="474">
        <f t="shared" si="0"/>
        <v>722</v>
      </c>
    </row>
    <row r="12" spans="1:21" ht="24.95" customHeight="1">
      <c r="A12" s="187">
        <f>IF(A11="","",IF(MONTH(A11)&lt;&gt;MONTH(A11+1),"",A11+3))</f>
        <v>45460</v>
      </c>
      <c r="B12" s="190" t="str">
        <f t="shared" si="1"/>
        <v>一</v>
      </c>
      <c r="C12" s="17" t="str">
        <f>C80</f>
        <v>白米飯</v>
      </c>
      <c r="D12" s="35" t="str">
        <f>C81&amp;C82&amp;C83&amp;C84&amp;C85</f>
        <v>米</v>
      </c>
      <c r="E12" s="17" t="str">
        <f>E80</f>
        <v>梅干絞肉</v>
      </c>
      <c r="F12" s="35" t="str">
        <f>E81&amp;E82&amp;E83&amp;E84&amp;E85</f>
        <v>豬絞肉梅乾菜麵筋大蒜</v>
      </c>
      <c r="G12" s="17" t="str">
        <f>G80</f>
        <v>盛味冬粉</v>
      </c>
      <c r="H12" s="35" t="str">
        <f>G81&amp;G82&amp;G83&amp;G84&amp;G85</f>
        <v>雞蛋時蔬冬粉胡蘿蔔大蒜</v>
      </c>
      <c r="I12" s="31" t="s">
        <v>1</v>
      </c>
      <c r="J12" s="92" t="s">
        <v>29</v>
      </c>
      <c r="K12" s="17" t="str">
        <f>K80</f>
        <v>清甜瓜湯</v>
      </c>
      <c r="L12" s="35" t="str">
        <f>K81&amp;K82&amp;K83&amp;K84&amp;K85</f>
        <v>時瓜胡蘿蔔薑豬骨</v>
      </c>
      <c r="M12" s="306" t="str">
        <f>M80</f>
        <v>果汁</v>
      </c>
      <c r="O12" s="470">
        <v>5.4</v>
      </c>
      <c r="P12" s="470">
        <v>2.5</v>
      </c>
      <c r="Q12" s="471">
        <v>1.8</v>
      </c>
      <c r="R12" s="470">
        <v>2.9</v>
      </c>
      <c r="S12" s="472"/>
      <c r="T12" s="473"/>
      <c r="U12" s="474">
        <f t="shared" si="0"/>
        <v>741</v>
      </c>
    </row>
    <row r="13" spans="1:21" ht="24.95" customHeight="1">
      <c r="A13" s="187">
        <f t="shared" si="2"/>
        <v>45461</v>
      </c>
      <c r="B13" s="190" t="str">
        <f t="shared" si="1"/>
        <v>二</v>
      </c>
      <c r="C13" s="17" t="str">
        <f>C86</f>
        <v>糙米飯</v>
      </c>
      <c r="D13" s="35" t="str">
        <f>C87&amp;C88&amp;C89&amp;C90&amp;C91</f>
        <v>米糙米</v>
      </c>
      <c r="E13" s="17" t="str">
        <f>E86</f>
        <v>蝦鮮豆腐</v>
      </c>
      <c r="F13" s="35" t="str">
        <f>E87&amp;E88&amp;E89&amp;E90&amp;E91</f>
        <v>白蝦豆腐胡蘿蔔大蒜豆豉</v>
      </c>
      <c r="G13" s="17" t="str">
        <f>G86</f>
        <v>絞肉豆芽</v>
      </c>
      <c r="H13" s="35" t="str">
        <f>G87&amp;G88&amp;G89&amp;G90&amp;G91</f>
        <v>豬絞肉綠豆芽乾木耳大蒜</v>
      </c>
      <c r="I13" s="31" t="s">
        <v>1</v>
      </c>
      <c r="J13" s="92" t="s">
        <v>29</v>
      </c>
      <c r="K13" s="17" t="str">
        <f>K86</f>
        <v>珍菇芽湯</v>
      </c>
      <c r="L13" s="35" t="str">
        <f>K87&amp;K88&amp;K89&amp;K90&amp;K91</f>
        <v>金針菇乾裙帶菜薑柴魚片</v>
      </c>
      <c r="M13" s="307" t="str">
        <f>M86</f>
        <v>水果</v>
      </c>
      <c r="N13" s="305" t="s">
        <v>47</v>
      </c>
      <c r="O13" s="470">
        <v>4.5999999999999996</v>
      </c>
      <c r="P13" s="470">
        <v>2.5</v>
      </c>
      <c r="Q13" s="471">
        <v>2</v>
      </c>
      <c r="R13" s="470">
        <v>2.9</v>
      </c>
      <c r="S13" s="472"/>
      <c r="T13" s="473">
        <v>1</v>
      </c>
      <c r="U13" s="474">
        <f t="shared" si="0"/>
        <v>750</v>
      </c>
    </row>
    <row r="14" spans="1:21" ht="24.95" customHeight="1">
      <c r="A14" s="187">
        <f t="shared" si="2"/>
        <v>45462</v>
      </c>
      <c r="B14" s="190" t="str">
        <f t="shared" si="1"/>
        <v>三</v>
      </c>
      <c r="C14" s="17" t="str">
        <f>C92</f>
        <v>漢堡特餐</v>
      </c>
      <c r="D14" s="35" t="str">
        <f>C93&amp;C94&amp;C95&amp;C96&amp;C97</f>
        <v>漢堡</v>
      </c>
      <c r="E14" s="17" t="str">
        <f>E92</f>
        <v>郁製里雞</v>
      </c>
      <c r="F14" s="35" t="str">
        <f>E93&amp;E94&amp;E95&amp;E96&amp;E97</f>
        <v>香雞排</v>
      </c>
      <c r="G14" s="17" t="str">
        <f>G92</f>
        <v>茄汁花椰</v>
      </c>
      <c r="H14" s="35" t="str">
        <f>G93&amp;G94&amp;G95&amp;G96&amp;G97</f>
        <v>青花菜番茄醬大蒜</v>
      </c>
      <c r="I14" s="31" t="s">
        <v>1</v>
      </c>
      <c r="J14" s="92" t="s">
        <v>29</v>
      </c>
      <c r="K14" s="17" t="str">
        <f>K92</f>
        <v>玉穀濃湯</v>
      </c>
      <c r="L14" s="35" t="str">
        <f>K93&amp;K94&amp;K95&amp;K96&amp;K97</f>
        <v>雞蛋玉米粒罐頭玉米醬罐頭玉米濃湯粉糙米</v>
      </c>
      <c r="M14" s="25" t="str">
        <f>M92</f>
        <v>TAP豆漿</v>
      </c>
      <c r="O14" s="470">
        <v>5</v>
      </c>
      <c r="P14" s="470">
        <v>2.5</v>
      </c>
      <c r="Q14" s="471">
        <v>2</v>
      </c>
      <c r="R14" s="470">
        <v>2.9</v>
      </c>
      <c r="S14" s="472"/>
      <c r="T14" s="473"/>
      <c r="U14" s="474">
        <f t="shared" si="0"/>
        <v>718</v>
      </c>
    </row>
    <row r="15" spans="1:21" ht="24.95" customHeight="1">
      <c r="A15" s="187">
        <f>IF(A14="","",IF(MONTH(A14)&lt;&gt;MONTH(A14+1),"",A14+1))</f>
        <v>45463</v>
      </c>
      <c r="B15" s="190" t="str">
        <f t="shared" si="1"/>
        <v>四</v>
      </c>
      <c r="C15" s="17" t="str">
        <f>C98</f>
        <v>糙米飯</v>
      </c>
      <c r="D15" s="85" t="str">
        <f>C99&amp;C100&amp;C101&amp;C102&amp;C103</f>
        <v>米糙米</v>
      </c>
      <c r="E15" s="17" t="str">
        <f>E98</f>
        <v>筍香肉丁</v>
      </c>
      <c r="F15" s="85" t="str">
        <f>E99&amp;E100&amp;E101&amp;E102&amp;E103</f>
        <v>豬後腿肉麻竹筍干豆輪大蒜</v>
      </c>
      <c r="G15" s="17" t="str">
        <f>G98</f>
        <v>家常豆干</v>
      </c>
      <c r="H15" s="85" t="str">
        <f>G99&amp;G100&amp;G101&amp;G102&amp;G103</f>
        <v>豆干時瓜胡蘿蔔大蒜</v>
      </c>
      <c r="I15" s="31" t="s">
        <v>1</v>
      </c>
      <c r="J15" s="92" t="s">
        <v>29</v>
      </c>
      <c r="K15" s="17" t="str">
        <f>K98</f>
        <v>仙草甜湯</v>
      </c>
      <c r="L15" s="85" t="str">
        <f>K99&amp;K100&amp;K101&amp;K102&amp;K103</f>
        <v>仙草凍紅砂糖</v>
      </c>
      <c r="M15" s="25" t="str">
        <f>M98</f>
        <v>葡萄乾/小餐包</v>
      </c>
      <c r="O15" s="470">
        <v>5</v>
      </c>
      <c r="P15" s="470">
        <v>2.5</v>
      </c>
      <c r="Q15" s="471">
        <v>1.7</v>
      </c>
      <c r="R15" s="470">
        <v>2.8</v>
      </c>
      <c r="S15" s="472"/>
      <c r="T15" s="473"/>
      <c r="U15" s="474">
        <f t="shared" si="0"/>
        <v>706</v>
      </c>
    </row>
    <row r="16" spans="1:21" ht="24.95" customHeight="1">
      <c r="A16" s="187">
        <f>IF(A15="","",IF(MONTH(A15)&lt;&gt;MONTH(A15+1),"",A15+1))</f>
        <v>45464</v>
      </c>
      <c r="B16" s="190" t="str">
        <f t="shared" si="1"/>
        <v>五</v>
      </c>
      <c r="C16" s="17" t="str">
        <f>C104</f>
        <v>紅藜飯</v>
      </c>
      <c r="D16" s="35" t="str">
        <f>C105&amp;C106&amp;C107&amp;C108&amp;C109</f>
        <v>米紅藜</v>
      </c>
      <c r="E16" s="343" t="str">
        <f>E104</f>
        <v>黃燜雞丁</v>
      </c>
      <c r="F16" s="35" t="str">
        <f>E105&amp;E106&amp;E107&amp;E108&amp;E109</f>
        <v>肉雞馬鈴薯洋蔥大蒜薑黃粉</v>
      </c>
      <c r="G16" s="17" t="str">
        <f>G104</f>
        <v>蛋香佐蔬</v>
      </c>
      <c r="H16" s="35" t="str">
        <f>G105&amp;G106&amp;G107&amp;G108&amp;G109</f>
        <v>雞蛋時蔬洋蔥乾木耳大蒜</v>
      </c>
      <c r="I16" s="31" t="s">
        <v>1</v>
      </c>
      <c r="J16" s="92" t="s">
        <v>29</v>
      </c>
      <c r="K16" s="17" t="str">
        <f>K104</f>
        <v>味噌蒔湯</v>
      </c>
      <c r="L16" s="35" t="str">
        <f>K105&amp;K106&amp;K107&amp;K108&amp;K109</f>
        <v>時蔬味噌薑</v>
      </c>
      <c r="M16" s="25" t="str">
        <f>M104</f>
        <v>乳品</v>
      </c>
      <c r="O16" s="470">
        <v>4.2</v>
      </c>
      <c r="P16" s="470">
        <v>2.5</v>
      </c>
      <c r="Q16" s="471">
        <v>1.5</v>
      </c>
      <c r="R16" s="470">
        <v>2.8</v>
      </c>
      <c r="S16" s="472">
        <v>1</v>
      </c>
      <c r="T16" s="473"/>
      <c r="U16" s="474">
        <f t="shared" si="0"/>
        <v>765</v>
      </c>
    </row>
    <row r="17" spans="1:26" ht="24.95" customHeight="1">
      <c r="A17" s="187">
        <f>IF(A16="","",IF(MONTH(A16)&lt;&gt;MONTH(A16+1),"",A16+3))</f>
        <v>45467</v>
      </c>
      <c r="B17" s="190" t="str">
        <f t="shared" si="1"/>
        <v>一</v>
      </c>
      <c r="C17" s="17" t="str">
        <f>C110</f>
        <v>白米飯</v>
      </c>
      <c r="D17" s="35" t="str">
        <f>C111&amp;C112&amp;C113&amp;C114</f>
        <v>米</v>
      </c>
      <c r="E17" s="343" t="str">
        <f>E110</f>
        <v>茶香雞翅</v>
      </c>
      <c r="F17" s="35" t="str">
        <f>E111&amp;E112&amp;E113&amp;E114</f>
        <v>三節翅茶味滷包</v>
      </c>
      <c r="G17" s="17" t="str">
        <f>G110</f>
        <v>蕈菇豆腐</v>
      </c>
      <c r="H17" s="35" t="str">
        <f>G111&amp;G112&amp;G113&amp;G114</f>
        <v>豆腐金針菇豬絞肉大蒜</v>
      </c>
      <c r="I17" s="31" t="s">
        <v>1</v>
      </c>
      <c r="J17" s="92" t="s">
        <v>29</v>
      </c>
      <c r="K17" s="17" t="str">
        <f>K110</f>
        <v>芙蓉舒湯</v>
      </c>
      <c r="L17" s="35" t="str">
        <f>K111&amp;K112&amp;K113&amp;K114</f>
        <v>雞蛋時蔬薑</v>
      </c>
      <c r="M17" s="25" t="str">
        <f>M110</f>
        <v>果汁</v>
      </c>
      <c r="O17" s="470">
        <v>5</v>
      </c>
      <c r="P17" s="470">
        <v>2.5</v>
      </c>
      <c r="Q17" s="471">
        <v>2.2000000000000002</v>
      </c>
      <c r="R17" s="470">
        <v>2.9</v>
      </c>
      <c r="S17" s="472"/>
      <c r="T17" s="473"/>
      <c r="U17" s="474">
        <f t="shared" si="0"/>
        <v>723</v>
      </c>
    </row>
    <row r="18" spans="1:26" ht="24.95" customHeight="1">
      <c r="A18" s="187">
        <f t="shared" si="2"/>
        <v>45468</v>
      </c>
      <c r="B18" s="190" t="str">
        <f t="shared" si="1"/>
        <v>二</v>
      </c>
      <c r="C18" s="17" t="str">
        <f>C116</f>
        <v>糙米飯</v>
      </c>
      <c r="D18" s="35" t="str">
        <f>C117&amp;C118</f>
        <v>米糙米</v>
      </c>
      <c r="E18" s="17" t="str">
        <f>E116</f>
        <v>茄汁肉片</v>
      </c>
      <c r="F18" s="35" t="str">
        <f>E117&amp;E118&amp;E119&amp;E120</f>
        <v>豬後腿肉馬鈴薯洋蔥大蒜</v>
      </c>
      <c r="G18" s="17" t="str">
        <f>G116</f>
        <v>肉絲豆芽</v>
      </c>
      <c r="H18" s="35" t="str">
        <f>G117&amp;G118&amp;G119&amp;G120</f>
        <v>豬後腿肉綠豆芽胡蘿蔔乾木耳</v>
      </c>
      <c r="I18" s="31" t="s">
        <v>1</v>
      </c>
      <c r="J18" s="92" t="s">
        <v>29</v>
      </c>
      <c r="K18" s="17" t="str">
        <f>K116</f>
        <v>枸杞瓜湯</v>
      </c>
      <c r="L18" s="35" t="str">
        <f>K117&amp;K118&amp;K119&amp;K120</f>
        <v>時瓜枸杞薑豬骨</v>
      </c>
      <c r="M18" s="25" t="str">
        <f>M116</f>
        <v>水果</v>
      </c>
      <c r="N18" s="305" t="s">
        <v>47</v>
      </c>
      <c r="O18" s="470">
        <v>5.5</v>
      </c>
      <c r="P18" s="470">
        <v>2.5</v>
      </c>
      <c r="Q18" s="471">
        <v>1.8</v>
      </c>
      <c r="R18" s="470">
        <v>2.9</v>
      </c>
      <c r="S18" s="472"/>
      <c r="T18" s="473">
        <v>1</v>
      </c>
      <c r="U18" s="474">
        <f t="shared" si="0"/>
        <v>808</v>
      </c>
    </row>
    <row r="19" spans="1:26" ht="24.95" customHeight="1">
      <c r="A19" s="187">
        <f t="shared" si="2"/>
        <v>45469</v>
      </c>
      <c r="B19" s="190" t="str">
        <f t="shared" si="1"/>
        <v>三</v>
      </c>
      <c r="C19" s="17" t="str">
        <f>C122</f>
        <v>酢飯特餐</v>
      </c>
      <c r="D19" s="35" t="str">
        <f>C123&amp;C124&amp;C125&amp;C126&amp;C127</f>
        <v>米糙米壽司醋紅砂糖</v>
      </c>
      <c r="E19" s="17" t="str">
        <f>E122</f>
        <v>關東雙煮</v>
      </c>
      <c r="F19" s="35" t="str">
        <f>E123&amp;E124&amp;E125&amp;E126&amp;E127</f>
        <v>雞蛋白蘿蔔豆輪大蒜</v>
      </c>
      <c r="G19" s="17" t="str">
        <f>G122</f>
        <v>酢飯香鬆</v>
      </c>
      <c r="H19" s="35" t="str">
        <f>G123&amp;G124&amp;G125&amp;G126&amp;G127</f>
        <v>香鬆海苔絲芝麻(熟)大蒜</v>
      </c>
      <c r="I19" s="31" t="s">
        <v>1</v>
      </c>
      <c r="J19" s="92" t="s">
        <v>29</v>
      </c>
      <c r="K19" s="17" t="str">
        <f>K122</f>
        <v>味噌芽湯</v>
      </c>
      <c r="L19" s="35" t="str">
        <f>K123&amp;K124&amp;K125&amp;K126&amp;K127</f>
        <v>乾裙帶菜味噌薑</v>
      </c>
      <c r="M19" s="17" t="str">
        <f>M122</f>
        <v>小餐包</v>
      </c>
      <c r="O19" s="470">
        <v>5</v>
      </c>
      <c r="P19" s="470">
        <v>2.5</v>
      </c>
      <c r="Q19" s="471">
        <v>2.2000000000000002</v>
      </c>
      <c r="R19" s="470">
        <v>2.9</v>
      </c>
      <c r="S19" s="472"/>
      <c r="T19" s="473"/>
      <c r="U19" s="474">
        <f t="shared" si="0"/>
        <v>723</v>
      </c>
    </row>
    <row r="20" spans="1:26" ht="24.95" customHeight="1">
      <c r="A20" s="187">
        <f>IF(A19="","",IF(MONTH(A19)&lt;&gt;MONTH(A19+1),"",A19+1))</f>
        <v>45470</v>
      </c>
      <c r="B20" s="190" t="str">
        <f t="shared" si="1"/>
        <v>四</v>
      </c>
      <c r="C20" s="17" t="str">
        <f>C128</f>
        <v>糙米飯</v>
      </c>
      <c r="D20" s="35" t="str">
        <f>C129&amp;C130&amp;C131&amp;C132&amp;C133</f>
        <v>米糙米</v>
      </c>
      <c r="E20" s="343" t="str">
        <f>E128</f>
        <v>昆布燒雞</v>
      </c>
      <c r="F20" s="35" t="str">
        <f>E129&amp;E130&amp;E131&amp;E132&amp;E133</f>
        <v>肉雞海帶結大蒜</v>
      </c>
      <c r="G20" s="17" t="str">
        <f>G128</f>
        <v>清拌花椰</v>
      </c>
      <c r="H20" s="35" t="str">
        <f>G129&amp;G130&amp;G131&amp;G132&amp;G133</f>
        <v>青花菜胡蘿蔔大蒜</v>
      </c>
      <c r="I20" s="31" t="s">
        <v>1</v>
      </c>
      <c r="J20" s="92" t="s">
        <v>29</v>
      </c>
      <c r="K20" s="17" t="str">
        <f>K128</f>
        <v>甘梅麥茶</v>
      </c>
      <c r="L20" s="35" t="str">
        <f>K129&amp;K130&amp;K131&amp;K132&amp;K133</f>
        <v>麥茶梅子紅砂糖</v>
      </c>
      <c r="M20" s="25" t="str">
        <f>M128</f>
        <v>乳品</v>
      </c>
      <c r="O20" s="470">
        <v>5.4</v>
      </c>
      <c r="P20" s="470">
        <v>2.5</v>
      </c>
      <c r="Q20" s="471">
        <v>2</v>
      </c>
      <c r="R20" s="470">
        <v>3.1</v>
      </c>
      <c r="S20" s="472">
        <v>1</v>
      </c>
      <c r="T20" s="473"/>
      <c r="U20" s="474">
        <f t="shared" si="0"/>
        <v>875</v>
      </c>
    </row>
    <row r="21" spans="1:26" ht="24.95" customHeight="1">
      <c r="A21" s="187">
        <f>IF(A20="","",IF(MONTH(A20)&lt;&gt;MONTH(A20+1),"",A20+1))</f>
        <v>45471</v>
      </c>
      <c r="B21" s="190" t="str">
        <f t="shared" si="1"/>
        <v>五</v>
      </c>
      <c r="C21" s="17" t="str">
        <f>C134</f>
        <v>芝麻飯</v>
      </c>
      <c r="D21" s="35" t="str">
        <f>C135&amp;C136&amp;C137&amp;C138&amp;C139</f>
        <v>米芝麻(熟)</v>
      </c>
      <c r="E21" s="17" t="str">
        <f>E134</f>
        <v>瓜仔肉</v>
      </c>
      <c r="F21" s="35" t="str">
        <f>E135&amp;E136&amp;E137&amp;E138&amp;E139</f>
        <v>豬絞肉醬瓜麵筋大蒜</v>
      </c>
      <c r="G21" s="17" t="str">
        <f>G134</f>
        <v>什相冬粉</v>
      </c>
      <c r="H21" s="35" t="str">
        <f>G135&amp;G136&amp;G137&amp;G138&amp;G139</f>
        <v>豆皮時蔬冬粉胡蘿蔔乾木耳</v>
      </c>
      <c r="I21" s="31" t="s">
        <v>1</v>
      </c>
      <c r="J21" s="92" t="s">
        <v>29</v>
      </c>
      <c r="K21" s="17" t="str">
        <f>K134</f>
        <v>蔬相鮮湯</v>
      </c>
      <c r="L21" s="35" t="str">
        <f>K135&amp;K136&amp;K137&amp;K138&amp;K139</f>
        <v>時蔬胡蘿蔔薑豬骨</v>
      </c>
      <c r="M21" s="25" t="str">
        <f>M134</f>
        <v>點心</v>
      </c>
      <c r="O21" s="470">
        <v>5</v>
      </c>
      <c r="P21" s="470">
        <v>2.5</v>
      </c>
      <c r="Q21" s="471">
        <v>1.7</v>
      </c>
      <c r="R21" s="470">
        <v>2.8</v>
      </c>
      <c r="S21" s="472"/>
      <c r="T21" s="473"/>
      <c r="U21" s="474">
        <f t="shared" si="0"/>
        <v>706</v>
      </c>
    </row>
    <row r="22" spans="1:26" ht="23.1" customHeight="1">
      <c r="A22" s="328" t="s">
        <v>205</v>
      </c>
      <c r="B22" s="139"/>
      <c r="C22" s="107"/>
      <c r="D22" s="119"/>
      <c r="E22" s="36"/>
      <c r="F22" s="108"/>
      <c r="G22" s="36"/>
      <c r="H22" s="108"/>
      <c r="I22" s="106"/>
      <c r="J22" s="109"/>
      <c r="K22" s="36"/>
      <c r="L22" s="108"/>
      <c r="M22" s="36"/>
      <c r="N22" s="110"/>
      <c r="O22" s="9"/>
      <c r="P22" s="9"/>
      <c r="Q22" s="9"/>
      <c r="R22" s="9"/>
      <c r="S22" s="3"/>
      <c r="T22" s="9"/>
      <c r="U22" s="102"/>
    </row>
    <row r="23" spans="1:26" ht="23.1" customHeight="1">
      <c r="A23" s="14" t="s">
        <v>162</v>
      </c>
      <c r="B23" s="139"/>
      <c r="C23" s="2"/>
      <c r="D23" s="2"/>
    </row>
    <row r="24" spans="1:26">
      <c r="A24" s="198" t="s">
        <v>45</v>
      </c>
      <c r="B24" s="191"/>
      <c r="C24" s="24"/>
      <c r="D24" s="23"/>
      <c r="E24" s="24"/>
      <c r="F24" s="23"/>
      <c r="G24" s="24"/>
      <c r="H24" s="23"/>
      <c r="I24" s="24"/>
      <c r="J24" s="24"/>
      <c r="K24" s="24"/>
      <c r="L24" s="257"/>
      <c r="M24" s="25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3"/>
    </row>
    <row r="25" spans="1:26">
      <c r="A25" s="348" t="s">
        <v>61</v>
      </c>
      <c r="B25" s="192" t="s">
        <v>36</v>
      </c>
      <c r="C25" s="93" t="s">
        <v>4</v>
      </c>
      <c r="D25" s="89" t="s">
        <v>13</v>
      </c>
      <c r="E25" s="234" t="s">
        <v>5</v>
      </c>
      <c r="F25" s="338" t="s">
        <v>13</v>
      </c>
      <c r="G25" s="279" t="s">
        <v>6</v>
      </c>
      <c r="H25" s="260" t="s">
        <v>13</v>
      </c>
      <c r="I25" s="94" t="s">
        <v>8</v>
      </c>
      <c r="J25" s="183" t="s">
        <v>13</v>
      </c>
      <c r="K25" s="263" t="s">
        <v>3</v>
      </c>
      <c r="L25" s="258" t="s">
        <v>15</v>
      </c>
      <c r="M25" s="255" t="s">
        <v>48</v>
      </c>
      <c r="N25" s="29" t="s">
        <v>49</v>
      </c>
      <c r="O25" s="19"/>
      <c r="P25" s="19"/>
      <c r="Q25" s="20"/>
      <c r="R25" s="19"/>
      <c r="S25" s="21"/>
      <c r="T25" s="21"/>
      <c r="U25" s="21"/>
      <c r="V25" s="21"/>
      <c r="W25" s="21"/>
      <c r="X25" s="21"/>
      <c r="Y25" s="21"/>
    </row>
    <row r="26" spans="1:26" s="6" customFormat="1" ht="16.5" customHeight="1">
      <c r="A26" s="199" t="s">
        <v>206</v>
      </c>
      <c r="B26" s="158" t="str">
        <f>B3</f>
        <v>一</v>
      </c>
      <c r="C26" s="113" t="s">
        <v>33</v>
      </c>
      <c r="D26" s="114"/>
      <c r="E26" s="290" t="s">
        <v>93</v>
      </c>
      <c r="F26" s="310"/>
      <c r="G26" s="281" t="s">
        <v>151</v>
      </c>
      <c r="H26" s="281"/>
      <c r="I26" s="69" t="s">
        <v>1</v>
      </c>
      <c r="J26" s="155"/>
      <c r="K26" s="264" t="s">
        <v>105</v>
      </c>
      <c r="L26" s="259"/>
      <c r="M26" s="256" t="s">
        <v>41</v>
      </c>
      <c r="N26" s="304"/>
      <c r="O26" s="40"/>
      <c r="P26" s="12"/>
      <c r="Q26" s="12"/>
      <c r="R26" s="10"/>
    </row>
    <row r="27" spans="1:26" s="6" customFormat="1" ht="16.5" customHeight="1">
      <c r="A27" s="164"/>
      <c r="B27" s="162">
        <f>A3</f>
        <v>45446</v>
      </c>
      <c r="C27" s="115" t="s">
        <v>9</v>
      </c>
      <c r="D27" s="114">
        <v>10</v>
      </c>
      <c r="E27" s="291" t="s">
        <v>62</v>
      </c>
      <c r="F27" s="243">
        <v>6.5</v>
      </c>
      <c r="G27" s="285" t="s">
        <v>101</v>
      </c>
      <c r="H27" s="283">
        <v>5</v>
      </c>
      <c r="I27" s="72" t="s">
        <v>8</v>
      </c>
      <c r="J27" s="156">
        <v>7</v>
      </c>
      <c r="K27" s="265" t="s">
        <v>71</v>
      </c>
      <c r="L27" s="242">
        <v>1</v>
      </c>
      <c r="O27" s="41"/>
      <c r="P27" s="42"/>
      <c r="Q27" s="11"/>
      <c r="R27" s="10"/>
    </row>
    <row r="28" spans="1:26" s="6" customFormat="1" ht="16.5" customHeight="1">
      <c r="A28" s="213"/>
      <c r="B28" s="193"/>
      <c r="C28" s="16"/>
      <c r="D28" s="16"/>
      <c r="E28" s="250"/>
      <c r="F28" s="288"/>
      <c r="G28" s="286" t="s">
        <v>102</v>
      </c>
      <c r="H28" s="284">
        <v>2</v>
      </c>
      <c r="I28" s="69" t="s">
        <v>10</v>
      </c>
      <c r="J28" s="155">
        <v>0.05</v>
      </c>
      <c r="K28" s="265" t="s">
        <v>106</v>
      </c>
      <c r="L28" s="242">
        <v>0.2</v>
      </c>
      <c r="O28" s="41"/>
      <c r="P28" s="42"/>
      <c r="Q28" s="11"/>
      <c r="R28" s="10"/>
    </row>
    <row r="29" spans="1:26" s="6" customFormat="1" ht="16.5" customHeight="1">
      <c r="A29" s="213"/>
      <c r="B29" s="163"/>
      <c r="C29" s="97"/>
      <c r="D29" s="79"/>
      <c r="E29" s="253"/>
      <c r="F29" s="242"/>
      <c r="G29" s="286" t="s">
        <v>90</v>
      </c>
      <c r="H29" s="282">
        <v>1</v>
      </c>
      <c r="I29" s="69"/>
      <c r="J29" s="155"/>
      <c r="K29" s="265" t="s">
        <v>72</v>
      </c>
      <c r="L29" s="242">
        <v>0.05</v>
      </c>
      <c r="O29" s="41"/>
      <c r="P29" s="42"/>
      <c r="Q29" s="11"/>
      <c r="R29" s="10"/>
    </row>
    <row r="30" spans="1:26" s="6" customFormat="1" ht="16.5" customHeight="1">
      <c r="A30" s="213"/>
      <c r="B30" s="163"/>
      <c r="C30" s="122"/>
      <c r="D30" s="79"/>
      <c r="E30" s="253"/>
      <c r="F30" s="242"/>
      <c r="G30" s="286" t="s">
        <v>119</v>
      </c>
      <c r="H30" s="282">
        <v>0.05</v>
      </c>
      <c r="I30" s="69"/>
      <c r="J30" s="155"/>
      <c r="K30" s="265" t="s">
        <v>108</v>
      </c>
      <c r="L30" s="242">
        <v>0.01</v>
      </c>
      <c r="O30" s="10"/>
      <c r="P30" s="10"/>
      <c r="Q30" s="11"/>
      <c r="R30" s="10"/>
    </row>
    <row r="31" spans="1:26" s="6" customFormat="1" ht="16.5" customHeight="1">
      <c r="A31" s="212"/>
      <c r="B31" s="161"/>
      <c r="C31" s="142"/>
      <c r="D31" s="79"/>
      <c r="E31" s="289"/>
      <c r="F31" s="278"/>
      <c r="G31" s="340" t="s">
        <v>10</v>
      </c>
      <c r="H31" s="341">
        <v>0.05</v>
      </c>
      <c r="I31" s="69"/>
      <c r="J31" s="155"/>
      <c r="K31" s="266"/>
      <c r="L31" s="243"/>
      <c r="O31" s="10"/>
      <c r="P31" s="10"/>
      <c r="Q31" s="11"/>
      <c r="R31" s="10"/>
    </row>
    <row r="32" spans="1:26" s="6" customFormat="1" ht="16.5" customHeight="1">
      <c r="A32" s="209" t="s">
        <v>207</v>
      </c>
      <c r="B32" s="210" t="str">
        <f>B4</f>
        <v>二</v>
      </c>
      <c r="C32" s="117" t="s">
        <v>0</v>
      </c>
      <c r="D32" s="229"/>
      <c r="E32" s="82" t="s">
        <v>180</v>
      </c>
      <c r="F32" s="130"/>
      <c r="G32" s="95" t="s">
        <v>146</v>
      </c>
      <c r="H32" s="95"/>
      <c r="I32" s="313" t="s">
        <v>1</v>
      </c>
      <c r="J32" s="314"/>
      <c r="K32" s="267" t="s">
        <v>258</v>
      </c>
      <c r="L32" s="244"/>
      <c r="M32" s="233" t="s">
        <v>42</v>
      </c>
      <c r="N32" s="105" t="s">
        <v>47</v>
      </c>
      <c r="O32" s="10"/>
      <c r="P32" s="10"/>
      <c r="Q32" s="11"/>
      <c r="R32" s="10"/>
    </row>
    <row r="33" spans="1:18" s="6" customFormat="1" ht="16.5" customHeight="1">
      <c r="A33" s="213"/>
      <c r="B33" s="210">
        <f>A4</f>
        <v>45447</v>
      </c>
      <c r="C33" s="142" t="s">
        <v>9</v>
      </c>
      <c r="D33" s="124">
        <v>7</v>
      </c>
      <c r="E33" s="99" t="s">
        <v>70</v>
      </c>
      <c r="F33" s="16">
        <v>9</v>
      </c>
      <c r="G33" s="90" t="s">
        <v>114</v>
      </c>
      <c r="H33" s="16">
        <v>1</v>
      </c>
      <c r="I33" s="127" t="s">
        <v>8</v>
      </c>
      <c r="J33" s="156">
        <v>7</v>
      </c>
      <c r="K33" s="142" t="s">
        <v>104</v>
      </c>
      <c r="L33" s="16">
        <v>4</v>
      </c>
      <c r="O33" s="10"/>
      <c r="P33" s="10"/>
      <c r="Q33" s="11"/>
      <c r="R33" s="10"/>
    </row>
    <row r="34" spans="1:18" s="6" customFormat="1" ht="16.5" customHeight="1">
      <c r="A34" s="213"/>
      <c r="B34" s="161"/>
      <c r="C34" s="142" t="s">
        <v>11</v>
      </c>
      <c r="D34" s="124">
        <v>3</v>
      </c>
      <c r="E34" s="123" t="s">
        <v>115</v>
      </c>
      <c r="F34" s="16">
        <v>1.5</v>
      </c>
      <c r="G34" s="90" t="s">
        <v>135</v>
      </c>
      <c r="H34" s="16">
        <v>6</v>
      </c>
      <c r="I34" s="126" t="s">
        <v>10</v>
      </c>
      <c r="J34" s="155">
        <v>0.05</v>
      </c>
      <c r="K34" s="27" t="s">
        <v>100</v>
      </c>
      <c r="L34" s="16">
        <v>1</v>
      </c>
      <c r="O34" s="10"/>
      <c r="P34" s="10"/>
      <c r="Q34" s="11"/>
      <c r="R34" s="10"/>
    </row>
    <row r="35" spans="1:18" s="6" customFormat="1" ht="16.5" customHeight="1">
      <c r="A35" s="213"/>
      <c r="B35" s="161"/>
      <c r="C35" s="142"/>
      <c r="D35" s="339"/>
      <c r="E35" s="90"/>
      <c r="F35" s="16"/>
      <c r="G35" s="90" t="s">
        <v>75</v>
      </c>
      <c r="H35" s="16">
        <v>0.01</v>
      </c>
      <c r="I35" s="69"/>
      <c r="J35" s="155"/>
      <c r="K35" s="142" t="s">
        <v>38</v>
      </c>
      <c r="L35" s="16">
        <v>0.05</v>
      </c>
      <c r="O35" s="10"/>
      <c r="P35" s="10"/>
      <c r="Q35" s="11"/>
      <c r="R35" s="10"/>
    </row>
    <row r="36" spans="1:18" s="6" customFormat="1" ht="16.5" customHeight="1">
      <c r="A36" s="213"/>
      <c r="B36" s="161"/>
      <c r="C36" s="142"/>
      <c r="D36" s="339"/>
      <c r="E36" s="123" t="s">
        <v>10</v>
      </c>
      <c r="F36" s="16">
        <v>0.05</v>
      </c>
      <c r="G36" s="96" t="s">
        <v>10</v>
      </c>
      <c r="H36" s="95">
        <v>0.05</v>
      </c>
      <c r="I36" s="69"/>
      <c r="J36" s="155"/>
      <c r="K36" s="142" t="s">
        <v>109</v>
      </c>
      <c r="L36" s="16">
        <v>1</v>
      </c>
      <c r="O36" s="10"/>
      <c r="P36" s="10"/>
      <c r="Q36" s="11"/>
      <c r="R36" s="10"/>
    </row>
    <row r="37" spans="1:18" s="6" customFormat="1" ht="16.5" customHeight="1">
      <c r="A37" s="213"/>
      <c r="B37" s="161"/>
      <c r="C37" s="142"/>
      <c r="D37" s="79"/>
      <c r="E37" s="253"/>
      <c r="F37" s="242"/>
      <c r="G37" s="278"/>
      <c r="H37" s="278"/>
      <c r="I37" s="69"/>
      <c r="J37" s="155"/>
      <c r="K37" s="270"/>
      <c r="L37" s="262"/>
      <c r="O37" s="10"/>
      <c r="P37" s="10"/>
      <c r="Q37" s="11"/>
      <c r="R37" s="10"/>
    </row>
    <row r="38" spans="1:18" s="6" customFormat="1" ht="16.5" customHeight="1">
      <c r="A38" s="209" t="s">
        <v>208</v>
      </c>
      <c r="B38" s="211" t="str">
        <f>B5</f>
        <v>三</v>
      </c>
      <c r="C38" s="142" t="s">
        <v>95</v>
      </c>
      <c r="D38" s="16"/>
      <c r="E38" s="99" t="s">
        <v>123</v>
      </c>
      <c r="F38" s="142"/>
      <c r="G38" s="246" t="s">
        <v>254</v>
      </c>
      <c r="H38" s="259"/>
      <c r="I38" s="313" t="s">
        <v>1</v>
      </c>
      <c r="J38" s="314"/>
      <c r="K38" s="267" t="s">
        <v>256</v>
      </c>
      <c r="L38" s="246"/>
      <c r="M38" s="233" t="s">
        <v>44</v>
      </c>
      <c r="O38" s="10"/>
      <c r="P38" s="10"/>
      <c r="Q38" s="11"/>
      <c r="R38" s="10"/>
    </row>
    <row r="39" spans="1:18" s="6" customFormat="1" ht="16.5" customHeight="1">
      <c r="A39" s="213"/>
      <c r="B39" s="210">
        <f>A5</f>
        <v>45448</v>
      </c>
      <c r="C39" s="228" t="s">
        <v>96</v>
      </c>
      <c r="D39" s="16">
        <v>4</v>
      </c>
      <c r="E39" s="99" t="s">
        <v>90</v>
      </c>
      <c r="F39" s="16">
        <v>6</v>
      </c>
      <c r="G39" s="287" t="s">
        <v>255</v>
      </c>
      <c r="H39" s="280">
        <v>8</v>
      </c>
      <c r="I39" s="127" t="s">
        <v>8</v>
      </c>
      <c r="J39" s="156">
        <v>7</v>
      </c>
      <c r="K39" s="267" t="s">
        <v>40</v>
      </c>
      <c r="L39" s="244">
        <v>0.6</v>
      </c>
      <c r="O39" s="10"/>
      <c r="P39" s="10"/>
      <c r="Q39" s="11"/>
      <c r="R39" s="10"/>
    </row>
    <row r="40" spans="1:18" s="6" customFormat="1" ht="16.5" customHeight="1">
      <c r="A40" s="213"/>
      <c r="B40" s="161"/>
      <c r="E40" s="99" t="s">
        <v>124</v>
      </c>
      <c r="F40" s="16">
        <v>4</v>
      </c>
      <c r="G40" s="274" t="s">
        <v>100</v>
      </c>
      <c r="H40" s="242">
        <v>0.5</v>
      </c>
      <c r="I40" s="126" t="s">
        <v>10</v>
      </c>
      <c r="J40" s="155">
        <v>0.05</v>
      </c>
      <c r="K40" s="267" t="s">
        <v>74</v>
      </c>
      <c r="L40" s="244">
        <v>2</v>
      </c>
      <c r="O40" s="10"/>
      <c r="P40" s="10"/>
      <c r="Q40" s="11"/>
      <c r="R40" s="10"/>
    </row>
    <row r="41" spans="1:18" s="6" customFormat="1" ht="16.5" customHeight="1">
      <c r="A41" s="213"/>
      <c r="B41" s="161"/>
      <c r="C41" s="228"/>
      <c r="D41" s="16"/>
      <c r="E41" s="99" t="s">
        <v>102</v>
      </c>
      <c r="F41" s="16">
        <v>4</v>
      </c>
      <c r="G41" s="274" t="s">
        <v>10</v>
      </c>
      <c r="H41" s="120">
        <v>0.05</v>
      </c>
      <c r="I41" s="69"/>
      <c r="J41" s="155"/>
      <c r="K41" s="267" t="s">
        <v>158</v>
      </c>
      <c r="L41" s="244">
        <v>1</v>
      </c>
      <c r="O41" s="10"/>
      <c r="P41" s="10"/>
      <c r="Q41" s="11"/>
      <c r="R41" s="10"/>
    </row>
    <row r="42" spans="1:18" s="6" customFormat="1" ht="16.5" customHeight="1">
      <c r="A42" s="213"/>
      <c r="B42" s="161"/>
      <c r="C42" s="228"/>
      <c r="D42" s="16"/>
      <c r="E42" s="99" t="s">
        <v>112</v>
      </c>
      <c r="F42" s="16">
        <v>0.1</v>
      </c>
      <c r="G42" s="274"/>
      <c r="H42" s="242"/>
      <c r="I42" s="69"/>
      <c r="J42" s="155"/>
      <c r="K42" s="267" t="s">
        <v>125</v>
      </c>
      <c r="L42" s="244">
        <v>0.1</v>
      </c>
      <c r="O42" s="10"/>
      <c r="P42" s="10"/>
      <c r="Q42" s="11"/>
      <c r="R42" s="10"/>
    </row>
    <row r="43" spans="1:18" s="6" customFormat="1" ht="16.5" customHeight="1">
      <c r="A43" s="213"/>
      <c r="B43" s="230"/>
      <c r="C43" s="228"/>
      <c r="D43" s="16"/>
      <c r="E43" s="99" t="s">
        <v>10</v>
      </c>
      <c r="F43" s="16">
        <v>0.05</v>
      </c>
      <c r="G43" s="274"/>
      <c r="H43" s="120"/>
      <c r="I43" s="69"/>
      <c r="J43" s="155"/>
      <c r="K43" s="271" t="s">
        <v>257</v>
      </c>
      <c r="L43" s="236">
        <v>1</v>
      </c>
      <c r="M43" s="59"/>
      <c r="N43" s="59"/>
      <c r="O43" s="10"/>
      <c r="P43" s="10"/>
      <c r="Q43" s="11"/>
      <c r="R43" s="10"/>
    </row>
    <row r="44" spans="1:18" s="6" customFormat="1" ht="16.5" customHeight="1">
      <c r="A44" s="200" t="s">
        <v>209</v>
      </c>
      <c r="B44" s="329" t="str">
        <f>B6</f>
        <v>四</v>
      </c>
      <c r="C44" s="154" t="s">
        <v>0</v>
      </c>
      <c r="D44" s="134"/>
      <c r="E44" s="219" t="s">
        <v>231</v>
      </c>
      <c r="F44" s="219"/>
      <c r="G44" s="16" t="s">
        <v>184</v>
      </c>
      <c r="H44" s="177"/>
      <c r="I44" s="313" t="s">
        <v>1</v>
      </c>
      <c r="J44" s="314"/>
      <c r="K44" s="267" t="s">
        <v>193</v>
      </c>
      <c r="L44" s="344"/>
      <c r="M44" s="84" t="s">
        <v>304</v>
      </c>
      <c r="N44" s="316"/>
      <c r="O44" s="43"/>
      <c r="P44" s="44"/>
      <c r="Q44" s="12"/>
      <c r="R44" s="10"/>
    </row>
    <row r="45" spans="1:18" s="6" customFormat="1" ht="16.5" customHeight="1">
      <c r="A45" s="201"/>
      <c r="B45" s="159">
        <f>A6</f>
        <v>45449</v>
      </c>
      <c r="C45" s="228" t="s">
        <v>9</v>
      </c>
      <c r="D45" s="16">
        <v>7</v>
      </c>
      <c r="E45" s="123" t="s">
        <v>103</v>
      </c>
      <c r="F45" s="214">
        <v>4</v>
      </c>
      <c r="G45" s="121" t="s">
        <v>155</v>
      </c>
      <c r="H45" s="214">
        <v>3</v>
      </c>
      <c r="I45" s="127" t="s">
        <v>8</v>
      </c>
      <c r="J45" s="156">
        <v>7</v>
      </c>
      <c r="K45" s="263" t="s">
        <v>194</v>
      </c>
      <c r="L45" s="260">
        <v>5</v>
      </c>
      <c r="M45" s="303"/>
      <c r="N45" s="302"/>
      <c r="O45" s="40"/>
      <c r="P45" s="45"/>
      <c r="Q45" s="11"/>
      <c r="R45" s="10"/>
    </row>
    <row r="46" spans="1:18" s="6" customFormat="1" ht="16.5" customHeight="1">
      <c r="A46" s="201"/>
      <c r="B46" s="167"/>
      <c r="C46" s="228" t="s">
        <v>11</v>
      </c>
      <c r="D46" s="16">
        <v>3</v>
      </c>
      <c r="E46" s="121" t="s">
        <v>99</v>
      </c>
      <c r="F46" s="214">
        <v>4</v>
      </c>
      <c r="G46" s="99" t="s">
        <v>185</v>
      </c>
      <c r="H46" s="16">
        <v>3</v>
      </c>
      <c r="I46" s="126" t="s">
        <v>10</v>
      </c>
      <c r="J46" s="155">
        <v>0.05</v>
      </c>
      <c r="K46" s="268" t="s">
        <v>195</v>
      </c>
      <c r="L46" s="242">
        <v>1</v>
      </c>
      <c r="M46" s="43"/>
      <c r="N46" s="302"/>
      <c r="O46" s="43"/>
      <c r="P46" s="45"/>
      <c r="Q46" s="11"/>
      <c r="R46" s="10"/>
    </row>
    <row r="47" spans="1:18" s="6" customFormat="1" ht="16.5" customHeight="1">
      <c r="A47" s="201"/>
      <c r="B47" s="163"/>
      <c r="C47" s="228"/>
      <c r="D47" s="16"/>
      <c r="E47" s="121" t="s">
        <v>69</v>
      </c>
      <c r="F47" s="214">
        <v>4</v>
      </c>
      <c r="G47" s="99" t="s">
        <v>10</v>
      </c>
      <c r="H47" s="16">
        <v>0.05</v>
      </c>
      <c r="I47" s="126"/>
      <c r="J47" s="155"/>
      <c r="K47" s="269" t="s">
        <v>196</v>
      </c>
      <c r="L47" s="261"/>
      <c r="M47" s="300"/>
      <c r="N47" s="301"/>
      <c r="O47" s="43"/>
      <c r="P47" s="45"/>
      <c r="Q47" s="11"/>
      <c r="R47" s="10"/>
    </row>
    <row r="48" spans="1:18" s="6" customFormat="1" ht="16.5" customHeight="1">
      <c r="A48" s="201"/>
      <c r="B48" s="163"/>
      <c r="C48" s="228"/>
      <c r="D48" s="16"/>
      <c r="E48" s="121" t="s">
        <v>10</v>
      </c>
      <c r="F48" s="214">
        <v>0.05</v>
      </c>
      <c r="G48" s="99"/>
      <c r="H48" s="16"/>
      <c r="I48" s="126"/>
      <c r="J48" s="155"/>
      <c r="K48" s="248"/>
      <c r="L48" s="242"/>
      <c r="M48" s="300"/>
      <c r="N48" s="301"/>
      <c r="O48" s="41"/>
      <c r="P48" s="46"/>
      <c r="Q48" s="11"/>
      <c r="R48" s="10"/>
    </row>
    <row r="49" spans="1:20" s="6" customFormat="1" ht="16.5" customHeight="1">
      <c r="A49" s="201"/>
      <c r="B49" s="167"/>
      <c r="C49" s="228"/>
      <c r="D49" s="16"/>
      <c r="E49" s="121" t="s">
        <v>232</v>
      </c>
      <c r="F49" s="214"/>
      <c r="G49" s="99"/>
      <c r="H49" s="16"/>
      <c r="I49" s="126"/>
      <c r="J49" s="155"/>
      <c r="K49" s="249"/>
      <c r="L49" s="243"/>
      <c r="M49" s="299"/>
      <c r="O49" s="10"/>
      <c r="P49" s="10"/>
      <c r="Q49" s="11"/>
      <c r="R49" s="10"/>
    </row>
    <row r="50" spans="1:20" s="6" customFormat="1" ht="16.5" customHeight="1">
      <c r="A50" s="200" t="s">
        <v>210</v>
      </c>
      <c r="B50" s="158" t="str">
        <f>B7</f>
        <v>五</v>
      </c>
      <c r="C50" s="154" t="s">
        <v>226</v>
      </c>
      <c r="D50" s="134"/>
      <c r="E50" s="99" t="s">
        <v>233</v>
      </c>
      <c r="F50" s="142"/>
      <c r="G50" s="208" t="s">
        <v>262</v>
      </c>
      <c r="H50" s="16"/>
      <c r="I50" s="126" t="s">
        <v>1</v>
      </c>
      <c r="J50" s="155"/>
      <c r="K50" s="16" t="s">
        <v>111</v>
      </c>
      <c r="L50" s="16"/>
      <c r="M50" s="233" t="s">
        <v>305</v>
      </c>
      <c r="O50" s="10"/>
      <c r="P50" s="10"/>
      <c r="Q50" s="12"/>
      <c r="R50" s="10"/>
    </row>
    <row r="51" spans="1:20" s="6" customFormat="1" ht="16.5" customHeight="1">
      <c r="A51" s="164"/>
      <c r="B51" s="159">
        <f>A7</f>
        <v>45450</v>
      </c>
      <c r="C51" s="228" t="s">
        <v>9</v>
      </c>
      <c r="D51" s="16">
        <v>10</v>
      </c>
      <c r="E51" s="123" t="s">
        <v>114</v>
      </c>
      <c r="F51" s="214">
        <v>6</v>
      </c>
      <c r="G51" s="121" t="s">
        <v>71</v>
      </c>
      <c r="H51" s="214">
        <v>1</v>
      </c>
      <c r="I51" s="127" t="s">
        <v>8</v>
      </c>
      <c r="J51" s="156">
        <v>7</v>
      </c>
      <c r="K51" s="16" t="s">
        <v>64</v>
      </c>
      <c r="L51" s="16">
        <v>3</v>
      </c>
      <c r="O51" s="10"/>
      <c r="P51" s="10"/>
      <c r="Q51" s="11"/>
      <c r="R51" s="10"/>
    </row>
    <row r="52" spans="1:20" s="6" customFormat="1" ht="16.5" customHeight="1">
      <c r="A52" s="202"/>
      <c r="B52" s="161"/>
      <c r="C52" s="228" t="s">
        <v>227</v>
      </c>
      <c r="D52" s="16">
        <v>0.4</v>
      </c>
      <c r="E52" s="123" t="s">
        <v>79</v>
      </c>
      <c r="F52" s="16">
        <v>3</v>
      </c>
      <c r="G52" s="99" t="s">
        <v>73</v>
      </c>
      <c r="H52" s="16">
        <v>1</v>
      </c>
      <c r="I52" s="126" t="s">
        <v>10</v>
      </c>
      <c r="J52" s="155">
        <v>0.05</v>
      </c>
      <c r="K52" s="16" t="s">
        <v>67</v>
      </c>
      <c r="L52" s="16">
        <v>0.1</v>
      </c>
      <c r="O52" s="10"/>
      <c r="P52" s="10"/>
      <c r="Q52" s="11"/>
      <c r="R52" s="10"/>
    </row>
    <row r="53" spans="1:20" s="6" customFormat="1" ht="16.5" customHeight="1">
      <c r="A53" s="202"/>
      <c r="B53" s="163"/>
      <c r="E53" s="90" t="s">
        <v>94</v>
      </c>
      <c r="F53" s="16">
        <v>0.1</v>
      </c>
      <c r="G53" s="99" t="s">
        <v>100</v>
      </c>
      <c r="H53" s="16">
        <v>1</v>
      </c>
      <c r="I53" s="126"/>
      <c r="J53" s="155"/>
      <c r="K53" s="16" t="s">
        <v>38</v>
      </c>
      <c r="L53" s="16">
        <v>0.05</v>
      </c>
      <c r="O53" s="10"/>
      <c r="P53" s="10"/>
      <c r="Q53" s="11"/>
      <c r="R53" s="10"/>
    </row>
    <row r="54" spans="1:20" s="6" customFormat="1" ht="16.5" customHeight="1">
      <c r="A54" s="201"/>
      <c r="B54" s="163"/>
      <c r="C54" s="228"/>
      <c r="D54" s="16"/>
      <c r="E54" s="123" t="s">
        <v>10</v>
      </c>
      <c r="F54" s="16">
        <v>0.05</v>
      </c>
      <c r="G54" s="99" t="s">
        <v>182</v>
      </c>
      <c r="H54" s="16">
        <v>3</v>
      </c>
      <c r="I54" s="126"/>
      <c r="J54" s="155"/>
      <c r="K54" s="16" t="s">
        <v>109</v>
      </c>
      <c r="L54" s="16">
        <v>1</v>
      </c>
      <c r="O54" s="10"/>
      <c r="P54" s="10"/>
      <c r="Q54" s="11"/>
      <c r="R54" s="10"/>
    </row>
    <row r="55" spans="1:20" s="6" customFormat="1" ht="16.5" customHeight="1">
      <c r="A55" s="201"/>
      <c r="B55" s="163"/>
      <c r="C55" s="228"/>
      <c r="D55" s="16"/>
      <c r="E55" s="182"/>
      <c r="F55" s="33"/>
      <c r="G55" s="99" t="s">
        <v>10</v>
      </c>
      <c r="H55" s="16">
        <v>0.05</v>
      </c>
      <c r="I55" s="126"/>
      <c r="J55" s="155"/>
      <c r="K55" s="251"/>
      <c r="L55" s="245"/>
      <c r="O55" s="10"/>
      <c r="P55" s="10"/>
      <c r="Q55" s="11"/>
      <c r="R55" s="10"/>
    </row>
    <row r="56" spans="1:20" s="6" customFormat="1" ht="16.5" customHeight="1">
      <c r="A56" s="200" t="s">
        <v>211</v>
      </c>
      <c r="B56" s="158" t="str">
        <f>B8</f>
        <v>二</v>
      </c>
      <c r="C56" s="215" t="s">
        <v>225</v>
      </c>
      <c r="D56" s="134"/>
      <c r="E56" s="217" t="s">
        <v>145</v>
      </c>
      <c r="F56" s="218"/>
      <c r="G56" s="154" t="s">
        <v>126</v>
      </c>
      <c r="H56" s="134"/>
      <c r="I56" s="126" t="s">
        <v>1</v>
      </c>
      <c r="J56" s="155"/>
      <c r="K56" s="214" t="s">
        <v>68</v>
      </c>
      <c r="L56" s="214"/>
      <c r="M56" s="315" t="s">
        <v>41</v>
      </c>
      <c r="O56" s="10"/>
      <c r="R56" s="10"/>
    </row>
    <row r="57" spans="1:20" s="6" customFormat="1" ht="16.5" customHeight="1">
      <c r="A57" s="201"/>
      <c r="B57" s="159">
        <f>A8</f>
        <v>45454</v>
      </c>
      <c r="C57" s="228" t="s">
        <v>9</v>
      </c>
      <c r="D57" s="124">
        <v>10</v>
      </c>
      <c r="E57" s="99" t="s">
        <v>110</v>
      </c>
      <c r="F57" s="16">
        <v>9</v>
      </c>
      <c r="G57" s="123" t="s">
        <v>101</v>
      </c>
      <c r="H57" s="214">
        <v>5</v>
      </c>
      <c r="I57" s="127" t="s">
        <v>8</v>
      </c>
      <c r="J57" s="156">
        <v>7</v>
      </c>
      <c r="K57" s="16" t="s">
        <v>46</v>
      </c>
      <c r="L57" s="16">
        <v>0.1</v>
      </c>
      <c r="O57" s="10"/>
      <c r="R57" s="10"/>
    </row>
    <row r="58" spans="1:20" s="6" customFormat="1" ht="16.5" customHeight="1">
      <c r="A58" s="164"/>
      <c r="B58" s="161"/>
      <c r="C58" s="228"/>
      <c r="D58" s="124"/>
      <c r="E58" s="99" t="s">
        <v>10</v>
      </c>
      <c r="F58" s="16">
        <v>0.05</v>
      </c>
      <c r="G58" s="90" t="s">
        <v>102</v>
      </c>
      <c r="H58" s="16">
        <v>2</v>
      </c>
      <c r="I58" s="126" t="s">
        <v>10</v>
      </c>
      <c r="J58" s="155">
        <v>0.05</v>
      </c>
      <c r="K58" s="16" t="s">
        <v>91</v>
      </c>
      <c r="L58" s="16">
        <v>1</v>
      </c>
      <c r="O58" s="10"/>
      <c r="R58" s="10"/>
    </row>
    <row r="59" spans="1:20" s="6" customFormat="1" ht="16.5" customHeight="1">
      <c r="A59" s="201"/>
      <c r="B59" s="161"/>
      <c r="E59" s="99"/>
      <c r="F59" s="16"/>
      <c r="G59" s="90" t="s">
        <v>90</v>
      </c>
      <c r="H59" s="16">
        <v>1</v>
      </c>
      <c r="I59" s="126"/>
      <c r="J59" s="155"/>
      <c r="K59" s="16" t="s">
        <v>38</v>
      </c>
      <c r="L59" s="16">
        <v>0.05</v>
      </c>
      <c r="O59" s="10"/>
      <c r="R59" s="10"/>
    </row>
    <row r="60" spans="1:20" s="6" customFormat="1" ht="16.5" customHeight="1">
      <c r="A60" s="201"/>
      <c r="B60" s="161"/>
      <c r="E60" s="82"/>
      <c r="F60" s="130"/>
      <c r="G60" s="90" t="s">
        <v>112</v>
      </c>
      <c r="H60" s="16">
        <v>0.1</v>
      </c>
      <c r="I60" s="126"/>
      <c r="J60" s="155"/>
      <c r="K60" s="16" t="s">
        <v>109</v>
      </c>
      <c r="L60" s="16">
        <v>1</v>
      </c>
      <c r="O60" s="10"/>
      <c r="R60" s="10"/>
    </row>
    <row r="61" spans="1:20" s="6" customFormat="1" ht="16.5" customHeight="1">
      <c r="A61" s="203"/>
      <c r="B61" s="163"/>
      <c r="C61" s="228"/>
      <c r="D61" s="16"/>
      <c r="E61" s="142"/>
      <c r="F61" s="16"/>
      <c r="G61" s="90" t="s">
        <v>10</v>
      </c>
      <c r="H61" s="16">
        <v>0.05</v>
      </c>
      <c r="I61" s="126"/>
      <c r="J61" s="70"/>
      <c r="K61" s="236"/>
      <c r="L61" s="244"/>
      <c r="O61" s="10"/>
      <c r="R61" s="10"/>
    </row>
    <row r="62" spans="1:20" s="6" customFormat="1" ht="16.5" customHeight="1">
      <c r="A62" s="174" t="s">
        <v>212</v>
      </c>
      <c r="B62" s="158" t="str">
        <f>B9</f>
        <v>三</v>
      </c>
      <c r="C62" s="16" t="s">
        <v>228</v>
      </c>
      <c r="D62" s="124"/>
      <c r="E62" s="228" t="s">
        <v>167</v>
      </c>
      <c r="F62" s="218"/>
      <c r="G62" s="129" t="s">
        <v>116</v>
      </c>
      <c r="H62" s="228"/>
      <c r="I62" s="126" t="s">
        <v>1</v>
      </c>
      <c r="J62" s="155"/>
      <c r="K62" s="238" t="s">
        <v>187</v>
      </c>
      <c r="L62" s="246"/>
      <c r="M62" s="233" t="s">
        <v>44</v>
      </c>
      <c r="N62" s="105" t="s">
        <v>47</v>
      </c>
      <c r="O62" s="53"/>
      <c r="P62" s="54"/>
      <c r="Q62" s="44"/>
      <c r="R62" s="54"/>
      <c r="T62" s="44"/>
    </row>
    <row r="63" spans="1:20" s="6" customFormat="1" ht="16.5" customHeight="1">
      <c r="A63" s="201"/>
      <c r="B63" s="159">
        <f>A9</f>
        <v>45455</v>
      </c>
      <c r="C63" s="228" t="s">
        <v>9</v>
      </c>
      <c r="D63" s="124">
        <v>8</v>
      </c>
      <c r="E63" s="99" t="s">
        <v>71</v>
      </c>
      <c r="F63" s="16">
        <v>5.5</v>
      </c>
      <c r="G63" s="232" t="s">
        <v>90</v>
      </c>
      <c r="H63" s="208">
        <v>3.5</v>
      </c>
      <c r="I63" s="127" t="s">
        <v>8</v>
      </c>
      <c r="J63" s="156">
        <v>7</v>
      </c>
      <c r="K63" s="238" t="s">
        <v>121</v>
      </c>
      <c r="L63" s="244">
        <v>1</v>
      </c>
      <c r="N63" s="52"/>
      <c r="O63" s="46"/>
      <c r="P63" s="40"/>
      <c r="Q63" s="45"/>
      <c r="R63" s="40"/>
      <c r="T63" s="45"/>
    </row>
    <row r="64" spans="1:20" s="6" customFormat="1" ht="16.5" customHeight="1">
      <c r="A64" s="201"/>
      <c r="B64" s="160"/>
      <c r="C64" s="228" t="s">
        <v>11</v>
      </c>
      <c r="D64" s="124">
        <v>4</v>
      </c>
      <c r="E64" s="99" t="s">
        <v>99</v>
      </c>
      <c r="F64" s="16">
        <v>4</v>
      </c>
      <c r="G64" s="169" t="s">
        <v>117</v>
      </c>
      <c r="H64" s="214">
        <v>5</v>
      </c>
      <c r="I64" s="126" t="s">
        <v>10</v>
      </c>
      <c r="J64" s="155">
        <v>0.05</v>
      </c>
      <c r="K64" s="238" t="s">
        <v>64</v>
      </c>
      <c r="L64" s="244">
        <v>3</v>
      </c>
      <c r="N64" s="52"/>
      <c r="O64" s="46"/>
      <c r="P64" s="55"/>
      <c r="Q64" s="55"/>
      <c r="R64" s="55"/>
      <c r="T64" s="56"/>
    </row>
    <row r="65" spans="1:20" s="6" customFormat="1" ht="16.5" customHeight="1">
      <c r="A65" s="164"/>
      <c r="B65" s="161"/>
      <c r="E65" s="99" t="s">
        <v>10</v>
      </c>
      <c r="F65" s="16">
        <v>0.05</v>
      </c>
      <c r="G65" s="180" t="s">
        <v>100</v>
      </c>
      <c r="H65" s="89">
        <v>1</v>
      </c>
      <c r="I65" s="126"/>
      <c r="J65" s="155"/>
      <c r="K65" s="238" t="s">
        <v>112</v>
      </c>
      <c r="L65" s="244">
        <v>1</v>
      </c>
      <c r="N65" s="52"/>
      <c r="O65" s="46"/>
      <c r="P65" s="43"/>
      <c r="Q65" s="45"/>
      <c r="R65" s="43"/>
      <c r="T65" s="45"/>
    </row>
    <row r="66" spans="1:20" s="6" customFormat="1" ht="16.5" customHeight="1">
      <c r="A66" s="201"/>
      <c r="B66" s="161"/>
      <c r="E66" s="82" t="s">
        <v>113</v>
      </c>
      <c r="F66" s="130"/>
      <c r="G66" s="169" t="s">
        <v>10</v>
      </c>
      <c r="H66" s="214">
        <v>0.05</v>
      </c>
      <c r="I66" s="126"/>
      <c r="J66" s="155"/>
      <c r="K66" s="238" t="s">
        <v>109</v>
      </c>
      <c r="L66" s="244">
        <v>1</v>
      </c>
      <c r="N66" s="52"/>
      <c r="O66" s="46"/>
      <c r="P66" s="55"/>
      <c r="Q66" s="55"/>
      <c r="R66" s="43"/>
      <c r="T66" s="45"/>
    </row>
    <row r="67" spans="1:20" s="6" customFormat="1" ht="16.5" customHeight="1">
      <c r="A67" s="201"/>
      <c r="B67" s="161"/>
      <c r="C67" s="325"/>
      <c r="D67" s="335"/>
      <c r="E67" s="142"/>
      <c r="F67" s="16"/>
      <c r="G67" s="123" t="s">
        <v>118</v>
      </c>
      <c r="H67" s="214"/>
      <c r="I67" s="126"/>
      <c r="J67" s="70"/>
      <c r="K67" s="236" t="s">
        <v>267</v>
      </c>
      <c r="L67" s="244"/>
      <c r="N67" s="57"/>
      <c r="O67" s="53"/>
      <c r="P67" s="41"/>
      <c r="Q67" s="58"/>
      <c r="R67" s="59"/>
      <c r="T67" s="59"/>
    </row>
    <row r="68" spans="1:20" s="6" customFormat="1" ht="16.5" customHeight="1">
      <c r="A68" s="200" t="s">
        <v>213</v>
      </c>
      <c r="B68" s="158" t="str">
        <f>B10</f>
        <v>四</v>
      </c>
      <c r="C68" s="154" t="s">
        <v>0</v>
      </c>
      <c r="D68" s="134"/>
      <c r="E68" s="98" t="s">
        <v>234</v>
      </c>
      <c r="F68" s="16"/>
      <c r="G68" s="134" t="s">
        <v>270</v>
      </c>
      <c r="H68" s="134"/>
      <c r="I68" s="126" t="s">
        <v>1</v>
      </c>
      <c r="J68" s="70"/>
      <c r="K68" s="234" t="s">
        <v>268</v>
      </c>
      <c r="L68" s="242"/>
      <c r="M68" s="233" t="s">
        <v>306</v>
      </c>
      <c r="N68" s="105"/>
      <c r="O68" s="51"/>
      <c r="P68" s="51"/>
      <c r="Q68" s="11"/>
      <c r="R68" s="51"/>
      <c r="T68" s="59"/>
    </row>
    <row r="69" spans="1:20" s="6" customFormat="1" ht="16.5" customHeight="1">
      <c r="A69" s="201"/>
      <c r="B69" s="159">
        <f>A10</f>
        <v>45456</v>
      </c>
      <c r="C69" s="228" t="s">
        <v>9</v>
      </c>
      <c r="D69" s="16">
        <v>7</v>
      </c>
      <c r="E69" s="123" t="s">
        <v>114</v>
      </c>
      <c r="F69" s="16">
        <v>6</v>
      </c>
      <c r="G69" s="99" t="s">
        <v>271</v>
      </c>
      <c r="H69" s="16">
        <v>8</v>
      </c>
      <c r="I69" s="127" t="s">
        <v>8</v>
      </c>
      <c r="J69" s="73">
        <v>7</v>
      </c>
      <c r="K69" s="234" t="s">
        <v>269</v>
      </c>
      <c r="L69" s="242">
        <v>2</v>
      </c>
      <c r="O69" s="10"/>
      <c r="P69" s="10"/>
      <c r="Q69" s="11"/>
      <c r="R69" s="10"/>
    </row>
    <row r="70" spans="1:20" s="6" customFormat="1" ht="16.5" customHeight="1">
      <c r="A70" s="201"/>
      <c r="B70" s="158"/>
      <c r="C70" s="228" t="s">
        <v>11</v>
      </c>
      <c r="D70" s="16">
        <v>3</v>
      </c>
      <c r="E70" s="99" t="s">
        <v>235</v>
      </c>
      <c r="F70" s="16">
        <v>0.1</v>
      </c>
      <c r="G70" s="100" t="s">
        <v>100</v>
      </c>
      <c r="H70" s="95">
        <v>1</v>
      </c>
      <c r="I70" s="126" t="s">
        <v>10</v>
      </c>
      <c r="J70" s="70">
        <v>0.05</v>
      </c>
      <c r="K70" s="253" t="s">
        <v>76</v>
      </c>
      <c r="L70" s="242">
        <v>1</v>
      </c>
      <c r="O70" s="10"/>
      <c r="P70" s="10"/>
      <c r="Q70" s="11"/>
      <c r="R70" s="10"/>
    </row>
    <row r="71" spans="1:20" s="6" customFormat="1" ht="16.5" customHeight="1">
      <c r="A71" s="201"/>
      <c r="B71" s="161"/>
      <c r="C71" s="228"/>
      <c r="D71" s="47"/>
      <c r="E71" s="99" t="s">
        <v>92</v>
      </c>
      <c r="F71" s="16">
        <v>0.05</v>
      </c>
      <c r="G71" s="100" t="s">
        <v>10</v>
      </c>
      <c r="H71" s="95">
        <v>0.05</v>
      </c>
      <c r="I71" s="126"/>
      <c r="J71" s="70"/>
      <c r="K71" s="234"/>
      <c r="L71" s="242"/>
      <c r="O71" s="10"/>
      <c r="P71" s="10"/>
      <c r="Q71" s="11"/>
      <c r="R71" s="10"/>
    </row>
    <row r="72" spans="1:20" s="6" customFormat="1" ht="16.5" customHeight="1">
      <c r="A72" s="164"/>
      <c r="B72" s="161"/>
      <c r="E72" s="99" t="s">
        <v>134</v>
      </c>
      <c r="F72" s="16"/>
      <c r="G72" s="100"/>
      <c r="H72" s="95"/>
      <c r="I72" s="126"/>
      <c r="J72" s="70"/>
      <c r="K72" s="234"/>
      <c r="L72" s="242"/>
      <c r="O72" s="10"/>
      <c r="P72" s="10"/>
      <c r="Q72" s="11"/>
      <c r="R72" s="10"/>
    </row>
    <row r="73" spans="1:20" s="6" customFormat="1" ht="16.5" customHeight="1">
      <c r="A73" s="203"/>
      <c r="B73" s="230"/>
      <c r="C73" s="332"/>
      <c r="D73" s="335"/>
      <c r="E73" s="333"/>
      <c r="F73" s="334"/>
      <c r="G73" s="181"/>
      <c r="H73" s="67"/>
      <c r="I73" s="126"/>
      <c r="J73" s="70"/>
      <c r="K73" s="252"/>
      <c r="L73" s="247"/>
      <c r="M73" s="332"/>
      <c r="N73" s="59"/>
      <c r="O73" s="10"/>
      <c r="P73" s="10"/>
      <c r="Q73" s="11"/>
      <c r="R73" s="10"/>
    </row>
    <row r="74" spans="1:20" s="6" customFormat="1" ht="16.5" customHeight="1">
      <c r="A74" s="174" t="s">
        <v>214</v>
      </c>
      <c r="B74" s="309" t="str">
        <f>B11</f>
        <v>五</v>
      </c>
      <c r="C74" s="142" t="s">
        <v>34</v>
      </c>
      <c r="D74" s="124"/>
      <c r="E74" s="16" t="s">
        <v>172</v>
      </c>
      <c r="F74" s="16"/>
      <c r="G74" s="143" t="s">
        <v>122</v>
      </c>
      <c r="H74" s="95"/>
      <c r="I74" s="317" t="s">
        <v>1</v>
      </c>
      <c r="J74" s="318"/>
      <c r="K74" s="134" t="s">
        <v>276</v>
      </c>
      <c r="L74" s="134"/>
      <c r="M74" s="97" t="s">
        <v>307</v>
      </c>
      <c r="O74" s="53"/>
      <c r="P74" s="54"/>
      <c r="Q74" s="44"/>
      <c r="R74" s="54"/>
      <c r="T74" s="44"/>
    </row>
    <row r="75" spans="1:20" s="6" customFormat="1" ht="16.5" customHeight="1">
      <c r="A75" s="201"/>
      <c r="B75" s="162">
        <f>A11</f>
        <v>45457</v>
      </c>
      <c r="C75" s="228" t="s">
        <v>9</v>
      </c>
      <c r="D75" s="16">
        <v>10</v>
      </c>
      <c r="E75" s="99" t="s">
        <v>70</v>
      </c>
      <c r="F75" s="16">
        <v>9</v>
      </c>
      <c r="G75" s="169" t="s">
        <v>114</v>
      </c>
      <c r="H75" s="95">
        <v>1</v>
      </c>
      <c r="I75" s="72" t="s">
        <v>8</v>
      </c>
      <c r="J75" s="73">
        <v>7</v>
      </c>
      <c r="K75" s="16" t="s">
        <v>64</v>
      </c>
      <c r="L75" s="16">
        <v>3</v>
      </c>
      <c r="O75" s="46"/>
      <c r="P75" s="40"/>
      <c r="Q75" s="45"/>
      <c r="R75" s="40"/>
      <c r="T75" s="45"/>
    </row>
    <row r="76" spans="1:20" s="6" customFormat="1" ht="16.5" customHeight="1">
      <c r="A76" s="201"/>
      <c r="B76" s="163"/>
      <c r="C76" s="228" t="s">
        <v>35</v>
      </c>
      <c r="D76" s="124">
        <v>0.4</v>
      </c>
      <c r="E76" s="99" t="s">
        <v>137</v>
      </c>
      <c r="F76" s="16">
        <v>1</v>
      </c>
      <c r="G76" s="123" t="s">
        <v>135</v>
      </c>
      <c r="H76" s="16">
        <v>6</v>
      </c>
      <c r="I76" s="69" t="s">
        <v>10</v>
      </c>
      <c r="J76" s="70">
        <v>0.05</v>
      </c>
      <c r="K76" s="82" t="s">
        <v>100</v>
      </c>
      <c r="L76" s="16">
        <v>1</v>
      </c>
      <c r="O76" s="46"/>
      <c r="P76" s="55"/>
      <c r="Q76" s="55"/>
      <c r="R76" s="55"/>
      <c r="T76" s="56"/>
    </row>
    <row r="77" spans="1:20" s="6" customFormat="1" ht="16.5" customHeight="1">
      <c r="A77" s="201"/>
      <c r="B77" s="163"/>
      <c r="C77" s="228"/>
      <c r="D77" s="124"/>
      <c r="E77" s="121" t="s">
        <v>99</v>
      </c>
      <c r="F77" s="16">
        <v>2</v>
      </c>
      <c r="G77" s="90" t="s">
        <v>75</v>
      </c>
      <c r="H77" s="16">
        <v>0.05</v>
      </c>
      <c r="I77" s="69"/>
      <c r="J77" s="70"/>
      <c r="K77" s="16" t="s">
        <v>38</v>
      </c>
      <c r="L77" s="16">
        <v>0.05</v>
      </c>
      <c r="O77" s="46"/>
      <c r="P77" s="43"/>
      <c r="Q77" s="45"/>
      <c r="R77" s="43"/>
      <c r="T77" s="45"/>
    </row>
    <row r="78" spans="1:20" s="6" customFormat="1" ht="16.5" customHeight="1">
      <c r="A78" s="201"/>
      <c r="B78" s="161"/>
      <c r="C78" s="216"/>
      <c r="D78" s="148"/>
      <c r="E78" s="99" t="s">
        <v>100</v>
      </c>
      <c r="F78" s="16">
        <v>1</v>
      </c>
      <c r="G78" s="90" t="s">
        <v>10</v>
      </c>
      <c r="H78" s="16">
        <v>0.05</v>
      </c>
      <c r="I78" s="69"/>
      <c r="J78" s="70"/>
      <c r="K78" s="16" t="s">
        <v>71</v>
      </c>
      <c r="L78" s="16">
        <v>1</v>
      </c>
      <c r="O78" s="46"/>
      <c r="P78" s="55"/>
      <c r="Q78" s="55"/>
      <c r="R78" s="43"/>
      <c r="T78" s="45"/>
    </row>
    <row r="79" spans="1:20" s="6" customFormat="1" ht="16.5" customHeight="1">
      <c r="A79" s="164"/>
      <c r="B79" s="161"/>
      <c r="E79" s="99" t="s">
        <v>10</v>
      </c>
      <c r="F79" s="16">
        <v>0.05</v>
      </c>
      <c r="G79" s="176"/>
      <c r="H79" s="175"/>
      <c r="I79" s="69"/>
      <c r="J79" s="70"/>
      <c r="K79" s="32"/>
      <c r="L79" s="91"/>
      <c r="O79" s="53"/>
      <c r="P79" s="41"/>
      <c r="Q79" s="58"/>
      <c r="R79" s="59"/>
      <c r="T79" s="59"/>
    </row>
    <row r="80" spans="1:20" s="6" customFormat="1" ht="16.5" customHeight="1">
      <c r="A80" s="200" t="s">
        <v>215</v>
      </c>
      <c r="B80" s="165" t="str">
        <f>B12</f>
        <v>一</v>
      </c>
      <c r="C80" s="113" t="s">
        <v>33</v>
      </c>
      <c r="D80" s="114"/>
      <c r="E80" s="99" t="s">
        <v>177</v>
      </c>
      <c r="F80" s="142"/>
      <c r="G80" s="174" t="s">
        <v>273</v>
      </c>
      <c r="H80" s="321"/>
      <c r="I80" s="69" t="s">
        <v>1</v>
      </c>
      <c r="J80" s="70"/>
      <c r="K80" s="129" t="s">
        <v>259</v>
      </c>
      <c r="L80" s="214"/>
      <c r="M80" s="319" t="s">
        <v>41</v>
      </c>
      <c r="N80" s="52"/>
      <c r="O80" s="10"/>
      <c r="Q80" s="103"/>
      <c r="R80" s="68"/>
    </row>
    <row r="81" spans="1:18" s="6" customFormat="1" ht="16.5" customHeight="1">
      <c r="A81" s="201"/>
      <c r="B81" s="166">
        <f>A12</f>
        <v>45460</v>
      </c>
      <c r="C81" s="115" t="s">
        <v>9</v>
      </c>
      <c r="D81" s="114">
        <v>10</v>
      </c>
      <c r="E81" s="121" t="s">
        <v>90</v>
      </c>
      <c r="F81" s="16">
        <v>6</v>
      </c>
      <c r="G81" s="121" t="s">
        <v>71</v>
      </c>
      <c r="H81" s="214">
        <v>1</v>
      </c>
      <c r="I81" s="72" t="s">
        <v>8</v>
      </c>
      <c r="J81" s="73">
        <v>7</v>
      </c>
      <c r="K81" s="142" t="s">
        <v>104</v>
      </c>
      <c r="L81" s="16">
        <v>4</v>
      </c>
      <c r="M81" s="296"/>
      <c r="N81" s="52"/>
      <c r="O81" s="10"/>
      <c r="Q81" s="78"/>
      <c r="R81" s="71"/>
    </row>
    <row r="82" spans="1:18" s="6" customFormat="1" ht="16.5" customHeight="1">
      <c r="A82" s="201"/>
      <c r="B82" s="165"/>
      <c r="C82" s="16"/>
      <c r="D82" s="16"/>
      <c r="E82" s="99" t="s">
        <v>178</v>
      </c>
      <c r="F82" s="16">
        <v>3</v>
      </c>
      <c r="G82" s="157" t="s">
        <v>64</v>
      </c>
      <c r="H82" s="16">
        <v>3</v>
      </c>
      <c r="I82" s="69" t="s">
        <v>10</v>
      </c>
      <c r="J82" s="70">
        <v>0.05</v>
      </c>
      <c r="K82" s="27" t="s">
        <v>100</v>
      </c>
      <c r="L82" s="16">
        <v>1</v>
      </c>
      <c r="M82" s="297"/>
      <c r="N82" s="52"/>
      <c r="O82" s="51"/>
      <c r="Q82" s="75"/>
      <c r="R82" s="71"/>
    </row>
    <row r="83" spans="1:18" s="6" customFormat="1" ht="16.5" customHeight="1">
      <c r="A83" s="201"/>
      <c r="B83" s="163"/>
      <c r="C83" s="97"/>
      <c r="D83" s="79"/>
      <c r="E83" s="99" t="s">
        <v>179</v>
      </c>
      <c r="F83" s="16">
        <v>0.1</v>
      </c>
      <c r="G83" s="157" t="s">
        <v>73</v>
      </c>
      <c r="H83" s="16">
        <v>1</v>
      </c>
      <c r="I83" s="69"/>
      <c r="J83" s="70"/>
      <c r="K83" s="142" t="s">
        <v>38</v>
      </c>
      <c r="L83" s="16">
        <v>0.05</v>
      </c>
      <c r="M83" s="298"/>
      <c r="N83" s="52"/>
      <c r="O83" s="51"/>
      <c r="Q83" s="75"/>
      <c r="R83" s="71"/>
    </row>
    <row r="84" spans="1:18" s="6" customFormat="1" ht="16.5" customHeight="1">
      <c r="A84" s="201"/>
      <c r="B84" s="161"/>
      <c r="C84" s="122"/>
      <c r="D84" s="79"/>
      <c r="E84" s="99" t="s">
        <v>10</v>
      </c>
      <c r="F84" s="16">
        <v>0.05</v>
      </c>
      <c r="G84" s="99" t="s">
        <v>100</v>
      </c>
      <c r="H84" s="16">
        <v>1</v>
      </c>
      <c r="I84" s="69"/>
      <c r="J84" s="70"/>
      <c r="K84" s="142" t="s">
        <v>109</v>
      </c>
      <c r="L84" s="16">
        <v>1</v>
      </c>
      <c r="M84" s="298"/>
      <c r="N84" s="52"/>
      <c r="O84" s="10"/>
      <c r="Q84" s="32"/>
      <c r="R84" s="67"/>
    </row>
    <row r="85" spans="1:18" s="6" customFormat="1" ht="16.5" customHeight="1">
      <c r="A85" s="203"/>
      <c r="B85" s="161"/>
      <c r="C85" s="142"/>
      <c r="D85" s="79"/>
      <c r="E85" s="99"/>
      <c r="F85" s="16"/>
      <c r="G85" s="157" t="s">
        <v>10</v>
      </c>
      <c r="H85" s="16">
        <v>0.05</v>
      </c>
      <c r="I85" s="69"/>
      <c r="J85" s="70"/>
      <c r="K85" s="76"/>
      <c r="L85" s="91"/>
      <c r="N85" s="57"/>
      <c r="O85" s="10"/>
      <c r="P85" s="10"/>
      <c r="Q85" s="11"/>
      <c r="R85" s="10"/>
    </row>
    <row r="86" spans="1:18" s="6" customFormat="1" ht="16.5" customHeight="1">
      <c r="A86" s="174" t="s">
        <v>216</v>
      </c>
      <c r="B86" s="158" t="str">
        <f>B13</f>
        <v>二</v>
      </c>
      <c r="C86" s="117" t="s">
        <v>0</v>
      </c>
      <c r="D86" s="120"/>
      <c r="E86" s="99" t="s">
        <v>237</v>
      </c>
      <c r="F86" s="142"/>
      <c r="G86" s="129" t="s">
        <v>278</v>
      </c>
      <c r="H86" s="214"/>
      <c r="I86" s="69" t="s">
        <v>1</v>
      </c>
      <c r="J86" s="70"/>
      <c r="K86" s="134" t="s">
        <v>120</v>
      </c>
      <c r="L86" s="134"/>
      <c r="M86" s="101" t="s">
        <v>42</v>
      </c>
      <c r="N86" s="105" t="s">
        <v>47</v>
      </c>
    </row>
    <row r="87" spans="1:18" s="6" customFormat="1" ht="16.5" customHeight="1">
      <c r="A87" s="201"/>
      <c r="B87" s="162">
        <f>A13</f>
        <v>45461</v>
      </c>
      <c r="C87" s="142" t="s">
        <v>9</v>
      </c>
      <c r="D87" s="16">
        <v>7</v>
      </c>
      <c r="E87" s="99" t="s">
        <v>238</v>
      </c>
      <c r="F87" s="16">
        <v>4</v>
      </c>
      <c r="G87" s="121" t="s">
        <v>90</v>
      </c>
      <c r="H87" s="214">
        <v>1</v>
      </c>
      <c r="I87" s="72" t="s">
        <v>8</v>
      </c>
      <c r="J87" s="73">
        <v>7</v>
      </c>
      <c r="K87" s="16" t="s">
        <v>121</v>
      </c>
      <c r="L87" s="16">
        <v>1</v>
      </c>
    </row>
    <row r="88" spans="1:18" s="6" customFormat="1" ht="16.5" customHeight="1">
      <c r="A88" s="201"/>
      <c r="B88" s="163"/>
      <c r="C88" s="142" t="s">
        <v>11</v>
      </c>
      <c r="D88" s="16">
        <v>3</v>
      </c>
      <c r="E88" s="99" t="s">
        <v>101</v>
      </c>
      <c r="F88" s="16">
        <v>4</v>
      </c>
      <c r="G88" s="99" t="s">
        <v>135</v>
      </c>
      <c r="H88" s="16">
        <v>6</v>
      </c>
      <c r="I88" s="69" t="s">
        <v>10</v>
      </c>
      <c r="J88" s="70">
        <v>0.05</v>
      </c>
      <c r="K88" s="16" t="s">
        <v>106</v>
      </c>
      <c r="L88" s="16">
        <v>0.2</v>
      </c>
    </row>
    <row r="89" spans="1:18" s="6" customFormat="1" ht="16.5" customHeight="1">
      <c r="A89" s="201"/>
      <c r="B89" s="163"/>
      <c r="C89" s="228"/>
      <c r="D89" s="16"/>
      <c r="E89" s="27" t="s">
        <v>100</v>
      </c>
      <c r="F89" s="16">
        <v>1</v>
      </c>
      <c r="G89" s="157" t="s">
        <v>75</v>
      </c>
      <c r="H89" s="16">
        <v>0.02</v>
      </c>
      <c r="I89" s="69"/>
      <c r="J89" s="70"/>
      <c r="K89" s="16" t="s">
        <v>72</v>
      </c>
      <c r="L89" s="16">
        <v>0.05</v>
      </c>
    </row>
    <row r="90" spans="1:18" s="6" customFormat="1" ht="16.5" customHeight="1">
      <c r="A90" s="201"/>
      <c r="B90" s="163"/>
      <c r="C90" s="228"/>
      <c r="D90" s="16"/>
      <c r="E90" s="99" t="s">
        <v>10</v>
      </c>
      <c r="F90" s="16">
        <v>0.05</v>
      </c>
      <c r="G90" s="99" t="s">
        <v>10</v>
      </c>
      <c r="H90" s="16">
        <v>0.05</v>
      </c>
      <c r="I90" s="69"/>
      <c r="J90" s="70"/>
      <c r="K90" s="16" t="s">
        <v>108</v>
      </c>
      <c r="L90" s="16">
        <v>0.01</v>
      </c>
    </row>
    <row r="91" spans="1:18" s="6" customFormat="1" ht="16.5" customHeight="1">
      <c r="A91" s="201"/>
      <c r="B91" s="163"/>
      <c r="C91" s="228"/>
      <c r="D91" s="16"/>
      <c r="E91" s="99" t="s">
        <v>239</v>
      </c>
      <c r="F91" s="16"/>
      <c r="G91" s="99"/>
      <c r="H91" s="16"/>
      <c r="I91" s="69"/>
      <c r="J91" s="70"/>
      <c r="K91" s="184"/>
      <c r="L91" s="168"/>
    </row>
    <row r="92" spans="1:18" ht="16.5" customHeight="1">
      <c r="A92" s="322" t="s">
        <v>217</v>
      </c>
      <c r="B92" s="165" t="str">
        <f>B14</f>
        <v>三</v>
      </c>
      <c r="C92" s="16" t="s">
        <v>143</v>
      </c>
      <c r="D92" s="16"/>
      <c r="E92" s="16" t="s">
        <v>204</v>
      </c>
      <c r="F92" s="16"/>
      <c r="G92" s="246" t="s">
        <v>279</v>
      </c>
      <c r="H92" s="259"/>
      <c r="I92" s="69" t="s">
        <v>1</v>
      </c>
      <c r="J92" s="70"/>
      <c r="K92" s="129" t="s">
        <v>281</v>
      </c>
      <c r="L92" s="214"/>
      <c r="M92" s="295" t="s">
        <v>50</v>
      </c>
    </row>
    <row r="93" spans="1:18" ht="16.5" customHeight="1">
      <c r="A93" s="204"/>
      <c r="B93" s="166">
        <f>A14</f>
        <v>45462</v>
      </c>
      <c r="C93" s="228" t="s">
        <v>144</v>
      </c>
      <c r="D93" s="16">
        <v>5</v>
      </c>
      <c r="E93" s="99" t="s">
        <v>78</v>
      </c>
      <c r="F93" s="16">
        <v>6</v>
      </c>
      <c r="G93" s="287" t="s">
        <v>255</v>
      </c>
      <c r="H93" s="280">
        <v>8</v>
      </c>
      <c r="I93" s="72" t="s">
        <v>8</v>
      </c>
      <c r="J93" s="73">
        <v>7</v>
      </c>
      <c r="K93" s="129" t="s">
        <v>71</v>
      </c>
      <c r="L93" s="214">
        <v>0.6</v>
      </c>
      <c r="M93" s="6"/>
      <c r="N93" s="42"/>
    </row>
    <row r="94" spans="1:18" ht="16.5" customHeight="1">
      <c r="A94" s="201"/>
      <c r="C94" s="228"/>
      <c r="D94" s="16"/>
      <c r="E94" s="99"/>
      <c r="F94" s="16"/>
      <c r="G94" s="392" t="s">
        <v>353</v>
      </c>
      <c r="H94" s="242">
        <v>0.1</v>
      </c>
      <c r="I94" s="69" t="s">
        <v>10</v>
      </c>
      <c r="J94" s="70">
        <v>0.05</v>
      </c>
      <c r="K94" s="129" t="s">
        <v>74</v>
      </c>
      <c r="L94" s="214">
        <v>2</v>
      </c>
      <c r="M94" s="6"/>
      <c r="N94" s="42"/>
    </row>
    <row r="95" spans="1:18" ht="16.5" customHeight="1">
      <c r="A95" s="201"/>
      <c r="B95" s="194"/>
      <c r="C95" s="228"/>
      <c r="D95" s="142"/>
      <c r="E95" s="121"/>
      <c r="F95" s="16"/>
      <c r="G95" s="274" t="s">
        <v>10</v>
      </c>
      <c r="H95" s="120">
        <v>0.05</v>
      </c>
      <c r="I95" s="69"/>
      <c r="J95" s="70"/>
      <c r="K95" s="129" t="s">
        <v>158</v>
      </c>
      <c r="L95" s="214">
        <v>1</v>
      </c>
      <c r="M95" s="6"/>
    </row>
    <row r="96" spans="1:18" ht="16.5" customHeight="1">
      <c r="A96" s="201"/>
      <c r="B96" s="194"/>
      <c r="C96" s="228"/>
      <c r="D96" s="142"/>
      <c r="E96" s="99"/>
      <c r="F96" s="16"/>
      <c r="G96" s="274"/>
      <c r="H96" s="242"/>
      <c r="I96" s="69"/>
      <c r="J96" s="70"/>
      <c r="K96" s="129" t="s">
        <v>125</v>
      </c>
      <c r="L96" s="214">
        <v>0.1</v>
      </c>
      <c r="M96" s="6"/>
    </row>
    <row r="97" spans="1:17" ht="16.5" customHeight="1">
      <c r="A97" s="203"/>
      <c r="B97" s="194"/>
      <c r="C97" s="228"/>
      <c r="D97" s="142"/>
      <c r="E97" s="99"/>
      <c r="F97" s="16"/>
      <c r="G97" s="274"/>
      <c r="H97" s="120"/>
      <c r="I97" s="69"/>
      <c r="J97" s="70"/>
      <c r="K97" s="84" t="s">
        <v>282</v>
      </c>
      <c r="L97" s="178">
        <v>1</v>
      </c>
      <c r="M97" s="6"/>
      <c r="N97" s="9"/>
    </row>
    <row r="98" spans="1:17" ht="16.5" customHeight="1">
      <c r="A98" s="174" t="s">
        <v>218</v>
      </c>
      <c r="B98" s="195" t="str">
        <f>B15</f>
        <v>四</v>
      </c>
      <c r="C98" s="117" t="s">
        <v>0</v>
      </c>
      <c r="D98" s="120"/>
      <c r="E98" s="179" t="s">
        <v>240</v>
      </c>
      <c r="F98" s="154"/>
      <c r="G98" s="27" t="s">
        <v>288</v>
      </c>
      <c r="H98" s="130"/>
      <c r="I98" s="69" t="s">
        <v>1</v>
      </c>
      <c r="J98" s="70"/>
      <c r="K98" s="27" t="s">
        <v>133</v>
      </c>
      <c r="L98" s="130"/>
      <c r="M98" s="101" t="s">
        <v>308</v>
      </c>
      <c r="N98" s="294"/>
    </row>
    <row r="99" spans="1:17" ht="16.5" customHeight="1">
      <c r="A99" s="201"/>
      <c r="B99" s="196">
        <f>A15</f>
        <v>45463</v>
      </c>
      <c r="C99" s="142" t="s">
        <v>9</v>
      </c>
      <c r="D99" s="16">
        <v>7</v>
      </c>
      <c r="E99" s="221" t="s">
        <v>174</v>
      </c>
      <c r="F99" s="16">
        <v>6</v>
      </c>
      <c r="G99" s="27" t="s">
        <v>155</v>
      </c>
      <c r="H99" s="130">
        <v>3</v>
      </c>
      <c r="I99" s="72" t="s">
        <v>8</v>
      </c>
      <c r="J99" s="73">
        <v>7</v>
      </c>
      <c r="K99" s="142" t="s">
        <v>284</v>
      </c>
      <c r="L99" s="16">
        <v>5</v>
      </c>
    </row>
    <row r="100" spans="1:17" ht="16.5" customHeight="1">
      <c r="A100" s="204"/>
      <c r="B100" s="197"/>
      <c r="C100" s="142" t="s">
        <v>11</v>
      </c>
      <c r="D100" s="16">
        <v>3</v>
      </c>
      <c r="E100" s="221" t="s">
        <v>115</v>
      </c>
      <c r="F100" s="16">
        <v>3</v>
      </c>
      <c r="G100" s="27" t="s">
        <v>104</v>
      </c>
      <c r="H100" s="130">
        <v>3</v>
      </c>
      <c r="I100" s="69" t="s">
        <v>10</v>
      </c>
      <c r="J100" s="70">
        <v>0.05</v>
      </c>
      <c r="K100" s="142" t="s">
        <v>76</v>
      </c>
      <c r="L100" s="16">
        <v>1</v>
      </c>
    </row>
    <row r="101" spans="1:17" ht="16.5" customHeight="1">
      <c r="A101" s="327"/>
      <c r="B101" s="161"/>
      <c r="E101" s="221" t="s">
        <v>94</v>
      </c>
      <c r="F101" s="16">
        <v>0.1</v>
      </c>
      <c r="G101" s="27" t="s">
        <v>100</v>
      </c>
      <c r="H101" s="16">
        <v>1</v>
      </c>
      <c r="I101" s="69"/>
      <c r="J101" s="70"/>
      <c r="K101" s="142"/>
      <c r="L101" s="16"/>
    </row>
    <row r="102" spans="1:17" ht="16.5" customHeight="1">
      <c r="A102" s="327"/>
      <c r="B102" s="194"/>
      <c r="C102" s="228"/>
      <c r="D102" s="16"/>
      <c r="E102" s="221" t="s">
        <v>10</v>
      </c>
      <c r="F102" s="16">
        <v>0.05</v>
      </c>
      <c r="G102" s="157" t="s">
        <v>10</v>
      </c>
      <c r="H102" s="16">
        <v>0.05</v>
      </c>
      <c r="I102" s="69"/>
      <c r="J102" s="70"/>
      <c r="K102" s="16"/>
      <c r="L102" s="16"/>
    </row>
    <row r="103" spans="1:17" ht="16.5" customHeight="1">
      <c r="A103" s="331"/>
      <c r="B103" s="141"/>
      <c r="C103" s="228"/>
      <c r="D103" s="16"/>
      <c r="E103" s="221"/>
      <c r="F103" s="16"/>
      <c r="G103" s="88"/>
      <c r="H103" s="67"/>
      <c r="I103" s="69"/>
      <c r="J103" s="70"/>
      <c r="K103" s="83"/>
      <c r="L103" s="82"/>
      <c r="M103" s="323"/>
      <c r="N103" s="9"/>
    </row>
    <row r="104" spans="1:17" ht="16.5" customHeight="1">
      <c r="A104" s="174" t="s">
        <v>219</v>
      </c>
      <c r="B104" s="320" t="str">
        <f>B16</f>
        <v>五</v>
      </c>
      <c r="C104" s="124" t="s">
        <v>165</v>
      </c>
      <c r="D104" s="120"/>
      <c r="E104" s="179" t="s">
        <v>242</v>
      </c>
      <c r="F104" s="134"/>
      <c r="G104" s="16" t="s">
        <v>280</v>
      </c>
      <c r="H104" s="16"/>
      <c r="I104" s="317" t="s">
        <v>1</v>
      </c>
      <c r="J104" s="318"/>
      <c r="K104" s="16" t="s">
        <v>285</v>
      </c>
      <c r="L104" s="16"/>
      <c r="M104" s="84" t="s">
        <v>197</v>
      </c>
      <c r="P104" s="40"/>
      <c r="Q104" s="12"/>
    </row>
    <row r="105" spans="1:17" ht="16.5" customHeight="1">
      <c r="A105" s="327"/>
      <c r="B105" s="166">
        <f>A16</f>
        <v>45464</v>
      </c>
      <c r="C105" s="228" t="s">
        <v>9</v>
      </c>
      <c r="D105" s="16">
        <v>10</v>
      </c>
      <c r="E105" s="90" t="s">
        <v>70</v>
      </c>
      <c r="F105" s="16">
        <v>9</v>
      </c>
      <c r="G105" s="121" t="s">
        <v>71</v>
      </c>
      <c r="H105" s="16">
        <v>2</v>
      </c>
      <c r="I105" s="72" t="s">
        <v>8</v>
      </c>
      <c r="J105" s="73">
        <v>7</v>
      </c>
      <c r="K105" s="16" t="s">
        <v>64</v>
      </c>
      <c r="L105" s="16">
        <v>3</v>
      </c>
      <c r="M105" s="296"/>
      <c r="P105" s="41"/>
      <c r="Q105" s="42"/>
    </row>
    <row r="106" spans="1:17" ht="16.5" customHeight="1">
      <c r="A106" s="326"/>
      <c r="B106" s="163"/>
      <c r="C106" s="228" t="s">
        <v>166</v>
      </c>
      <c r="D106" s="16">
        <v>0.1</v>
      </c>
      <c r="E106" s="82" t="s">
        <v>124</v>
      </c>
      <c r="F106" s="130">
        <v>4</v>
      </c>
      <c r="G106" s="77" t="s">
        <v>182</v>
      </c>
      <c r="H106" s="67">
        <v>4</v>
      </c>
      <c r="I106" s="69" t="s">
        <v>10</v>
      </c>
      <c r="J106" s="70">
        <v>0.05</v>
      </c>
      <c r="K106" s="16" t="s">
        <v>67</v>
      </c>
      <c r="L106" s="16">
        <v>0.1</v>
      </c>
      <c r="M106" s="297"/>
      <c r="P106" s="41"/>
      <c r="Q106" s="42"/>
    </row>
    <row r="107" spans="1:17" ht="16.5" customHeight="1">
      <c r="A107" s="204"/>
      <c r="B107" s="163"/>
      <c r="E107" s="90" t="s">
        <v>243</v>
      </c>
      <c r="F107" s="16">
        <v>1</v>
      </c>
      <c r="G107" s="32" t="s">
        <v>243</v>
      </c>
      <c r="H107" s="67">
        <v>1</v>
      </c>
      <c r="I107" s="69"/>
      <c r="J107" s="70"/>
      <c r="K107" s="16" t="s">
        <v>38</v>
      </c>
      <c r="L107" s="16">
        <v>0.05</v>
      </c>
      <c r="M107" s="298"/>
      <c r="P107" s="41"/>
      <c r="Q107" s="42"/>
    </row>
    <row r="108" spans="1:17" ht="16.5" customHeight="1">
      <c r="A108" s="201"/>
      <c r="B108" s="163"/>
      <c r="E108" s="90" t="s">
        <v>10</v>
      </c>
      <c r="F108" s="16">
        <v>0.05</v>
      </c>
      <c r="G108" s="99" t="s">
        <v>39</v>
      </c>
      <c r="H108" s="16">
        <v>0.01</v>
      </c>
      <c r="I108" s="69"/>
      <c r="J108" s="70"/>
      <c r="K108" s="16"/>
      <c r="L108" s="16"/>
      <c r="M108" s="298"/>
      <c r="P108" s="41"/>
      <c r="Q108" s="42"/>
    </row>
    <row r="109" spans="1:17" ht="16.5" customHeight="1">
      <c r="A109" s="203"/>
      <c r="B109" s="194"/>
      <c r="C109" s="228"/>
      <c r="D109" s="16"/>
      <c r="E109" s="172" t="s">
        <v>244</v>
      </c>
      <c r="F109" s="173"/>
      <c r="G109" s="99" t="s">
        <v>10</v>
      </c>
      <c r="H109" s="16">
        <v>0.05</v>
      </c>
      <c r="I109" s="69"/>
      <c r="J109" s="70"/>
      <c r="K109" s="136"/>
      <c r="L109" s="137"/>
      <c r="M109" s="6"/>
    </row>
    <row r="110" spans="1:17" ht="16.5" customHeight="1">
      <c r="A110" s="205" t="s">
        <v>220</v>
      </c>
      <c r="B110" s="165" t="str">
        <f>B17</f>
        <v>一</v>
      </c>
      <c r="C110" s="113" t="s">
        <v>33</v>
      </c>
      <c r="D110" s="114"/>
      <c r="E110" s="99" t="s">
        <v>176</v>
      </c>
      <c r="F110" s="142"/>
      <c r="G110" s="142" t="s">
        <v>295</v>
      </c>
      <c r="H110" s="124"/>
      <c r="I110" s="69" t="s">
        <v>1</v>
      </c>
      <c r="J110" s="70"/>
      <c r="K110" s="16" t="s">
        <v>301</v>
      </c>
      <c r="L110" s="16"/>
      <c r="M110" s="319" t="s">
        <v>41</v>
      </c>
    </row>
    <row r="111" spans="1:17" ht="16.5" customHeight="1">
      <c r="A111" s="201"/>
      <c r="B111" s="166">
        <f>A17</f>
        <v>45467</v>
      </c>
      <c r="C111" s="115" t="s">
        <v>9</v>
      </c>
      <c r="D111" s="114">
        <v>10</v>
      </c>
      <c r="E111" s="121" t="s">
        <v>110</v>
      </c>
      <c r="F111" s="16">
        <v>9</v>
      </c>
      <c r="G111" s="123" t="s">
        <v>101</v>
      </c>
      <c r="H111" s="125">
        <v>5</v>
      </c>
      <c r="I111" s="72" t="s">
        <v>8</v>
      </c>
      <c r="J111" s="73">
        <v>7</v>
      </c>
      <c r="K111" s="16" t="s">
        <v>71</v>
      </c>
      <c r="L111" s="16">
        <v>1</v>
      </c>
      <c r="M111" s="6"/>
    </row>
    <row r="112" spans="1:17" ht="16.5" customHeight="1">
      <c r="A112" s="201"/>
      <c r="B112" s="165"/>
      <c r="C112" s="16"/>
      <c r="D112" s="16"/>
      <c r="E112" s="206" t="s">
        <v>245</v>
      </c>
      <c r="F112" s="120"/>
      <c r="G112" s="90" t="s">
        <v>121</v>
      </c>
      <c r="H112" s="124">
        <v>1</v>
      </c>
      <c r="I112" s="69" t="s">
        <v>10</v>
      </c>
      <c r="J112" s="70">
        <v>0.05</v>
      </c>
      <c r="K112" s="82" t="s">
        <v>64</v>
      </c>
      <c r="L112" s="16">
        <v>4</v>
      </c>
      <c r="M112" s="6"/>
    </row>
    <row r="113" spans="1:14" ht="16.5" customHeight="1">
      <c r="A113" s="201"/>
      <c r="B113" s="161"/>
      <c r="C113" s="97"/>
      <c r="D113" s="79"/>
      <c r="E113" s="121"/>
      <c r="F113" s="120"/>
      <c r="G113" s="90" t="s">
        <v>90</v>
      </c>
      <c r="H113" s="124">
        <v>1</v>
      </c>
      <c r="I113" s="69"/>
      <c r="J113" s="70"/>
      <c r="K113" s="16" t="s">
        <v>38</v>
      </c>
      <c r="L113" s="16">
        <v>0.05</v>
      </c>
      <c r="M113" s="6"/>
    </row>
    <row r="114" spans="1:14" ht="16.5" customHeight="1">
      <c r="A114" s="204"/>
      <c r="B114" s="161"/>
      <c r="C114" s="122"/>
      <c r="D114" s="79"/>
      <c r="E114" s="99"/>
      <c r="F114" s="120"/>
      <c r="G114" s="90" t="s">
        <v>10</v>
      </c>
      <c r="H114" s="124">
        <v>0.05</v>
      </c>
      <c r="I114" s="69"/>
      <c r="J114" s="70"/>
      <c r="K114" s="16"/>
      <c r="L114" s="16"/>
      <c r="M114" s="6"/>
    </row>
    <row r="115" spans="1:14" ht="16.5" customHeight="1">
      <c r="A115" s="203"/>
      <c r="B115" s="163"/>
      <c r="C115" s="142"/>
      <c r="D115" s="79"/>
      <c r="E115" s="99"/>
      <c r="F115" s="120"/>
      <c r="G115" s="145"/>
      <c r="H115" s="225"/>
      <c r="I115" s="69"/>
      <c r="J115" s="70"/>
      <c r="K115" s="83"/>
      <c r="L115" s="82"/>
      <c r="M115" s="6"/>
    </row>
    <row r="116" spans="1:14" ht="16.5" customHeight="1">
      <c r="A116" s="205" t="s">
        <v>221</v>
      </c>
      <c r="B116" s="165" t="str">
        <f>B18</f>
        <v>二</v>
      </c>
      <c r="C116" s="117" t="s">
        <v>0</v>
      </c>
      <c r="D116" s="120"/>
      <c r="E116" s="82" t="s">
        <v>246</v>
      </c>
      <c r="F116" s="130"/>
      <c r="G116" s="129" t="s">
        <v>122</v>
      </c>
      <c r="H116" s="125"/>
      <c r="I116" s="69" t="s">
        <v>1</v>
      </c>
      <c r="J116" s="70"/>
      <c r="K116" s="16" t="s">
        <v>132</v>
      </c>
      <c r="L116" s="16"/>
      <c r="M116" s="101" t="s">
        <v>42</v>
      </c>
      <c r="N116" s="105" t="s">
        <v>47</v>
      </c>
    </row>
    <row r="117" spans="1:14" ht="16.5" customHeight="1">
      <c r="A117" s="201"/>
      <c r="B117" s="166">
        <f>A18</f>
        <v>45468</v>
      </c>
      <c r="C117" s="142" t="s">
        <v>9</v>
      </c>
      <c r="D117" s="16">
        <v>7</v>
      </c>
      <c r="E117" s="82" t="s">
        <v>114</v>
      </c>
      <c r="F117" s="130">
        <v>6</v>
      </c>
      <c r="G117" s="121" t="s">
        <v>114</v>
      </c>
      <c r="H117" s="214">
        <v>1</v>
      </c>
      <c r="I117" s="127" t="s">
        <v>8</v>
      </c>
      <c r="J117" s="73">
        <v>7</v>
      </c>
      <c r="K117" s="16" t="s">
        <v>104</v>
      </c>
      <c r="L117" s="16">
        <v>4</v>
      </c>
      <c r="M117" s="6"/>
    </row>
    <row r="118" spans="1:14" ht="16.5" customHeight="1">
      <c r="A118" s="201"/>
      <c r="B118" s="165"/>
      <c r="C118" s="142" t="s">
        <v>11</v>
      </c>
      <c r="D118" s="16">
        <v>3</v>
      </c>
      <c r="E118" s="82" t="s">
        <v>124</v>
      </c>
      <c r="F118" s="130">
        <v>4</v>
      </c>
      <c r="G118" s="99" t="s">
        <v>135</v>
      </c>
      <c r="H118" s="16">
        <v>6</v>
      </c>
      <c r="I118" s="126" t="s">
        <v>10</v>
      </c>
      <c r="J118" s="70">
        <v>0.05</v>
      </c>
      <c r="K118" s="82" t="s">
        <v>77</v>
      </c>
      <c r="L118" s="16">
        <v>0.01</v>
      </c>
      <c r="M118" s="6"/>
    </row>
    <row r="119" spans="1:14" ht="16.5" customHeight="1">
      <c r="A119" s="201"/>
      <c r="B119" s="161"/>
      <c r="C119" s="228"/>
      <c r="D119" s="16"/>
      <c r="E119" s="90" t="s">
        <v>243</v>
      </c>
      <c r="F119" s="16">
        <v>1</v>
      </c>
      <c r="G119" s="99" t="s">
        <v>100</v>
      </c>
      <c r="H119" s="16">
        <v>1</v>
      </c>
      <c r="I119" s="126"/>
      <c r="J119" s="70"/>
      <c r="K119" s="16" t="s">
        <v>38</v>
      </c>
      <c r="L119" s="16">
        <v>0.05</v>
      </c>
      <c r="M119" s="6"/>
    </row>
    <row r="120" spans="1:14" ht="16.5" customHeight="1">
      <c r="A120" s="201"/>
      <c r="B120" s="161"/>
      <c r="C120" s="228"/>
      <c r="D120" s="16"/>
      <c r="E120" s="90" t="s">
        <v>10</v>
      </c>
      <c r="F120" s="16">
        <v>0.05</v>
      </c>
      <c r="G120" s="99" t="s">
        <v>39</v>
      </c>
      <c r="H120" s="16">
        <v>0.01</v>
      </c>
      <c r="I120" s="69"/>
      <c r="J120" s="70"/>
      <c r="K120" s="16" t="s">
        <v>109</v>
      </c>
      <c r="L120" s="16">
        <v>1</v>
      </c>
      <c r="M120" s="6"/>
    </row>
    <row r="121" spans="1:14" ht="16.5" customHeight="1">
      <c r="A121" s="308"/>
      <c r="B121" s="161"/>
      <c r="E121" s="99" t="s">
        <v>248</v>
      </c>
      <c r="F121" s="16"/>
      <c r="G121" s="99" t="s">
        <v>10</v>
      </c>
      <c r="H121" s="16">
        <v>0.05</v>
      </c>
      <c r="I121" s="69"/>
      <c r="J121" s="70"/>
      <c r="K121" s="27"/>
      <c r="L121" s="130"/>
      <c r="M121" s="6"/>
    </row>
    <row r="122" spans="1:14" ht="16.5" customHeight="1">
      <c r="A122" s="205" t="s">
        <v>222</v>
      </c>
      <c r="B122" s="165" t="str">
        <f>B19</f>
        <v>三</v>
      </c>
      <c r="C122" s="124" t="s">
        <v>97</v>
      </c>
      <c r="D122" s="120"/>
      <c r="E122" s="99" t="s">
        <v>127</v>
      </c>
      <c r="F122" s="142"/>
      <c r="G122" s="27" t="s">
        <v>128</v>
      </c>
      <c r="H122" s="207"/>
      <c r="I122" s="126" t="s">
        <v>1</v>
      </c>
      <c r="J122" s="70"/>
      <c r="K122" s="142" t="s">
        <v>65</v>
      </c>
      <c r="L122" s="16"/>
      <c r="M122" s="345" t="s">
        <v>309</v>
      </c>
    </row>
    <row r="123" spans="1:14" ht="16.5" customHeight="1">
      <c r="A123" s="202"/>
      <c r="B123" s="166">
        <f>A19</f>
        <v>45469</v>
      </c>
      <c r="C123" s="228" t="s">
        <v>9</v>
      </c>
      <c r="D123" s="16">
        <v>8</v>
      </c>
      <c r="E123" s="82" t="s">
        <v>71</v>
      </c>
      <c r="F123" s="130">
        <v>5.5</v>
      </c>
      <c r="G123" s="185" t="s">
        <v>129</v>
      </c>
      <c r="H123" s="207">
        <v>3</v>
      </c>
      <c r="I123" s="127" t="s">
        <v>8</v>
      </c>
      <c r="J123" s="73">
        <v>7</v>
      </c>
      <c r="K123" s="142" t="s">
        <v>66</v>
      </c>
      <c r="L123" s="16">
        <v>0.2</v>
      </c>
      <c r="M123" s="6"/>
    </row>
    <row r="124" spans="1:14" ht="16.5" customHeight="1">
      <c r="A124" s="202"/>
      <c r="B124" s="165"/>
      <c r="C124" s="228" t="s">
        <v>11</v>
      </c>
      <c r="D124" s="16">
        <v>3</v>
      </c>
      <c r="E124" s="31" t="s">
        <v>138</v>
      </c>
      <c r="F124" s="130">
        <v>3</v>
      </c>
      <c r="G124" s="185" t="s">
        <v>130</v>
      </c>
      <c r="H124" s="207">
        <v>0.03</v>
      </c>
      <c r="I124" s="126" t="s">
        <v>10</v>
      </c>
      <c r="J124" s="70">
        <v>0.05</v>
      </c>
      <c r="K124" s="142" t="s">
        <v>67</v>
      </c>
      <c r="L124" s="16">
        <v>0.1</v>
      </c>
      <c r="M124" s="6"/>
    </row>
    <row r="125" spans="1:14" ht="16.5" customHeight="1">
      <c r="A125" s="202"/>
      <c r="B125" s="194"/>
      <c r="C125" s="228" t="s">
        <v>98</v>
      </c>
      <c r="D125" s="16">
        <v>0.01</v>
      </c>
      <c r="E125" s="82" t="s">
        <v>94</v>
      </c>
      <c r="F125" s="130">
        <v>0.1</v>
      </c>
      <c r="G125" s="16" t="s">
        <v>131</v>
      </c>
      <c r="H125" s="124">
        <v>0.1</v>
      </c>
      <c r="I125" s="126"/>
      <c r="J125" s="70"/>
      <c r="K125" s="142" t="s">
        <v>38</v>
      </c>
      <c r="L125" s="16">
        <v>0.05</v>
      </c>
      <c r="M125" s="6"/>
    </row>
    <row r="126" spans="1:14" ht="16.5" customHeight="1">
      <c r="A126" s="202"/>
      <c r="B126" s="161"/>
      <c r="C126" s="228" t="s">
        <v>76</v>
      </c>
      <c r="D126" s="16"/>
      <c r="E126" s="99" t="s">
        <v>10</v>
      </c>
      <c r="F126" s="16">
        <v>0.05</v>
      </c>
      <c r="G126" s="100" t="s">
        <v>10</v>
      </c>
      <c r="H126" s="95">
        <v>0.05</v>
      </c>
      <c r="I126" s="69"/>
      <c r="J126" s="70"/>
      <c r="K126" s="142"/>
      <c r="L126" s="16"/>
      <c r="M126" s="6"/>
    </row>
    <row r="127" spans="1:14" ht="16.5" customHeight="1">
      <c r="A127" s="308"/>
      <c r="B127" s="161"/>
      <c r="E127" s="99"/>
      <c r="F127" s="16"/>
      <c r="G127" s="99"/>
      <c r="H127" s="16"/>
      <c r="I127" s="69"/>
      <c r="J127" s="70"/>
      <c r="K127" s="75"/>
      <c r="L127" s="80"/>
      <c r="M127" s="6"/>
      <c r="N127" s="9"/>
    </row>
    <row r="128" spans="1:14" ht="16.5" customHeight="1">
      <c r="A128" s="205" t="s">
        <v>223</v>
      </c>
      <c r="B128" s="195" t="str">
        <f>B20</f>
        <v>四</v>
      </c>
      <c r="C128" s="117" t="s">
        <v>0</v>
      </c>
      <c r="D128" s="229"/>
      <c r="E128" s="82" t="s">
        <v>249</v>
      </c>
      <c r="F128" s="130"/>
      <c r="G128" s="129" t="s">
        <v>298</v>
      </c>
      <c r="H128" s="228"/>
      <c r="I128" s="126" t="s">
        <v>1</v>
      </c>
      <c r="J128" s="70"/>
      <c r="K128" s="129" t="s">
        <v>347</v>
      </c>
      <c r="L128" s="214"/>
      <c r="M128" s="84" t="s">
        <v>197</v>
      </c>
      <c r="N128" s="294"/>
    </row>
    <row r="129" spans="1:20" ht="16.5" customHeight="1">
      <c r="A129" s="201"/>
      <c r="B129" s="196">
        <f>A20</f>
        <v>45470</v>
      </c>
      <c r="C129" s="142" t="s">
        <v>9</v>
      </c>
      <c r="D129" s="124">
        <v>7</v>
      </c>
      <c r="E129" s="99" t="s">
        <v>70</v>
      </c>
      <c r="F129" s="16">
        <v>9</v>
      </c>
      <c r="G129" s="123" t="s">
        <v>255</v>
      </c>
      <c r="H129" s="214">
        <v>8</v>
      </c>
      <c r="I129" s="127" t="s">
        <v>8</v>
      </c>
      <c r="J129" s="73">
        <v>7</v>
      </c>
      <c r="K129" s="142" t="s">
        <v>346</v>
      </c>
      <c r="L129" s="16">
        <v>1</v>
      </c>
    </row>
    <row r="130" spans="1:20" ht="16.5" customHeight="1">
      <c r="A130" s="201"/>
      <c r="B130" s="195"/>
      <c r="C130" s="142" t="s">
        <v>11</v>
      </c>
      <c r="D130" s="124">
        <v>3</v>
      </c>
      <c r="E130" s="123" t="s">
        <v>79</v>
      </c>
      <c r="F130" s="16">
        <v>3</v>
      </c>
      <c r="G130" s="99" t="s">
        <v>100</v>
      </c>
      <c r="H130" s="16">
        <v>0.5</v>
      </c>
      <c r="I130" s="126" t="s">
        <v>10</v>
      </c>
      <c r="J130" s="70">
        <v>0.05</v>
      </c>
      <c r="K130" s="99" t="s">
        <v>348</v>
      </c>
      <c r="L130" s="16">
        <v>0.1</v>
      </c>
    </row>
    <row r="131" spans="1:20" ht="16.5" customHeight="1">
      <c r="A131" s="201"/>
      <c r="B131" s="194"/>
      <c r="E131" s="90"/>
      <c r="F131" s="16"/>
      <c r="G131" s="99" t="s">
        <v>10</v>
      </c>
      <c r="H131" s="16">
        <v>0.05</v>
      </c>
      <c r="I131" s="126"/>
      <c r="J131" s="70"/>
      <c r="K131" s="142" t="s">
        <v>76</v>
      </c>
      <c r="L131" s="16">
        <v>1</v>
      </c>
    </row>
    <row r="132" spans="1:20" ht="16.5" customHeight="1">
      <c r="A132" s="201"/>
      <c r="B132" s="194"/>
      <c r="C132" s="228"/>
      <c r="D132" s="47"/>
      <c r="E132" s="123" t="s">
        <v>10</v>
      </c>
      <c r="F132" s="16">
        <v>0.05</v>
      </c>
      <c r="G132" s="99"/>
      <c r="H132" s="16"/>
      <c r="I132" s="69"/>
      <c r="J132" s="70"/>
      <c r="K132" s="142"/>
      <c r="L132" s="16"/>
    </row>
    <row r="133" spans="1:20" ht="16.5" customHeight="1">
      <c r="A133" s="203"/>
      <c r="B133" s="231"/>
      <c r="C133" s="228"/>
      <c r="D133" s="142"/>
      <c r="E133" s="82"/>
      <c r="F133" s="82"/>
      <c r="G133" s="336"/>
      <c r="H133" s="336"/>
      <c r="I133" s="69"/>
      <c r="J133" s="70"/>
      <c r="K133" s="75"/>
      <c r="L133" s="80"/>
      <c r="M133" s="323"/>
      <c r="N133" s="9"/>
    </row>
    <row r="134" spans="1:20" ht="16.5" customHeight="1">
      <c r="A134" s="205" t="s">
        <v>224</v>
      </c>
      <c r="B134" s="320" t="str">
        <f>B21</f>
        <v>五</v>
      </c>
      <c r="C134" s="142" t="s">
        <v>163</v>
      </c>
      <c r="D134" s="142"/>
      <c r="E134" s="179" t="s">
        <v>250</v>
      </c>
      <c r="F134" s="154"/>
      <c r="G134" s="154" t="s">
        <v>302</v>
      </c>
      <c r="H134" s="134"/>
      <c r="I134" s="313" t="s">
        <v>1</v>
      </c>
      <c r="J134" s="318"/>
      <c r="K134" s="134" t="s">
        <v>300</v>
      </c>
      <c r="L134" s="134"/>
      <c r="M134" s="84" t="s">
        <v>311</v>
      </c>
      <c r="N134" s="52"/>
      <c r="O134" s="41"/>
      <c r="P134" s="58"/>
      <c r="Q134" s="60"/>
      <c r="R134" s="61"/>
      <c r="T134" s="61"/>
    </row>
    <row r="135" spans="1:20" ht="16.5" customHeight="1">
      <c r="A135" s="202"/>
      <c r="B135" s="166">
        <f>A21</f>
        <v>45471</v>
      </c>
      <c r="C135" s="228" t="s">
        <v>9</v>
      </c>
      <c r="D135" s="16">
        <v>10</v>
      </c>
      <c r="E135" s="90" t="s">
        <v>90</v>
      </c>
      <c r="F135" s="16">
        <v>6</v>
      </c>
      <c r="G135" s="123" t="s">
        <v>186</v>
      </c>
      <c r="H135" s="214">
        <v>0.3</v>
      </c>
      <c r="I135" s="127" t="s">
        <v>8</v>
      </c>
      <c r="J135" s="73">
        <v>7</v>
      </c>
      <c r="K135" s="142" t="s">
        <v>64</v>
      </c>
      <c r="L135" s="16">
        <v>4</v>
      </c>
      <c r="M135" s="296"/>
      <c r="N135" s="52"/>
      <c r="O135" s="41"/>
      <c r="P135" s="46"/>
      <c r="Q135" s="60"/>
      <c r="R135" s="62"/>
      <c r="T135" s="62"/>
    </row>
    <row r="136" spans="1:20" ht="16.5" customHeight="1">
      <c r="A136" s="202"/>
      <c r="B136" s="165"/>
      <c r="C136" s="228" t="s">
        <v>164</v>
      </c>
      <c r="D136" s="16">
        <v>0.05</v>
      </c>
      <c r="E136" s="90" t="s">
        <v>142</v>
      </c>
      <c r="F136" s="16">
        <v>2</v>
      </c>
      <c r="G136" s="90" t="s">
        <v>64</v>
      </c>
      <c r="H136" s="16">
        <v>2</v>
      </c>
      <c r="I136" s="126" t="s">
        <v>10</v>
      </c>
      <c r="J136" s="70">
        <v>0.05</v>
      </c>
      <c r="K136" s="27" t="s">
        <v>100</v>
      </c>
      <c r="L136" s="16">
        <v>1</v>
      </c>
      <c r="M136" s="297"/>
      <c r="N136" s="52"/>
      <c r="O136" s="63"/>
      <c r="P136" s="46"/>
      <c r="Q136" s="43"/>
      <c r="R136" s="45"/>
      <c r="T136" s="45"/>
    </row>
    <row r="137" spans="1:20" ht="16.5" customHeight="1">
      <c r="A137" s="202"/>
      <c r="B137" s="194"/>
      <c r="C137" s="228"/>
      <c r="D137" s="47"/>
      <c r="E137" s="90" t="s">
        <v>139</v>
      </c>
      <c r="F137" s="16">
        <v>0.5</v>
      </c>
      <c r="G137" s="90" t="s">
        <v>73</v>
      </c>
      <c r="H137" s="16">
        <v>1</v>
      </c>
      <c r="I137" s="126"/>
      <c r="J137" s="70"/>
      <c r="K137" s="142" t="s">
        <v>38</v>
      </c>
      <c r="L137" s="16">
        <v>0.05</v>
      </c>
      <c r="M137" s="298"/>
      <c r="N137" s="52"/>
      <c r="O137" s="41"/>
      <c r="P137" s="46"/>
      <c r="Q137" s="64"/>
      <c r="R137" s="46"/>
      <c r="T137" s="46"/>
    </row>
    <row r="138" spans="1:20" ht="16.5" customHeight="1">
      <c r="A138" s="202"/>
      <c r="B138" s="194"/>
      <c r="C138" s="228"/>
      <c r="D138" s="47"/>
      <c r="E138" s="96" t="s">
        <v>14</v>
      </c>
      <c r="F138" s="95">
        <v>0.05</v>
      </c>
      <c r="G138" s="99" t="s">
        <v>100</v>
      </c>
      <c r="H138" s="16">
        <v>1</v>
      </c>
      <c r="I138" s="126"/>
      <c r="J138" s="70"/>
      <c r="K138" s="142" t="s">
        <v>109</v>
      </c>
      <c r="L138" s="16">
        <v>1</v>
      </c>
      <c r="M138" s="298"/>
      <c r="N138" s="52"/>
      <c r="O138" s="41"/>
      <c r="P138" s="46"/>
      <c r="Q138" s="41"/>
      <c r="R138" s="46"/>
      <c r="T138" s="46"/>
    </row>
    <row r="139" spans="1:20" ht="16.5" customHeight="1">
      <c r="A139" s="330"/>
      <c r="B139" s="194"/>
      <c r="C139" s="228"/>
      <c r="D139" s="47"/>
      <c r="E139" s="32"/>
      <c r="F139" s="67"/>
      <c r="G139" s="99" t="s">
        <v>39</v>
      </c>
      <c r="H139" s="16">
        <v>0.01</v>
      </c>
      <c r="I139" s="126"/>
      <c r="J139" s="70"/>
      <c r="K139" s="76"/>
      <c r="L139" s="74"/>
      <c r="M139" s="6"/>
      <c r="N139" s="57"/>
      <c r="O139" s="65"/>
      <c r="P139" s="58"/>
      <c r="Q139" s="41"/>
      <c r="R139" s="46"/>
      <c r="T139" s="46"/>
    </row>
    <row r="140" spans="1:20">
      <c r="A140" s="148"/>
    </row>
    <row r="141" spans="1:20">
      <c r="A141" s="148"/>
    </row>
    <row r="142" spans="1:20">
      <c r="A142" s="148"/>
    </row>
    <row r="143" spans="1:20">
      <c r="A143" s="148"/>
    </row>
    <row r="144" spans="1:20">
      <c r="A144" s="148"/>
    </row>
    <row r="145" spans="1:2">
      <c r="A145" s="3"/>
    </row>
    <row r="146" spans="1:2">
      <c r="A146" s="148"/>
    </row>
    <row r="147" spans="1:2">
      <c r="A147" s="148"/>
    </row>
    <row r="148" spans="1:2">
      <c r="A148" s="148"/>
    </row>
    <row r="149" spans="1:2">
      <c r="A149" s="148"/>
    </row>
    <row r="150" spans="1:2">
      <c r="A150" s="148"/>
      <c r="B150" s="138"/>
    </row>
    <row r="151" spans="1:2">
      <c r="A151" s="148"/>
    </row>
    <row r="152" spans="1:2">
      <c r="A152" s="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4" orientation="landscape" r:id="rId1"/>
  <rowBreaks count="4" manualBreakCount="4">
    <brk id="23" max="20" man="1"/>
    <brk id="55" max="20" man="1"/>
    <brk id="79" max="20" man="1"/>
    <brk id="109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2"/>
  <sheetViews>
    <sheetView view="pageBreakPreview" topLeftCell="A67" zoomScaleNormal="120" zoomScaleSheetLayoutView="100" workbookViewId="0">
      <selection activeCell="G94" sqref="G94"/>
    </sheetView>
  </sheetViews>
  <sheetFormatPr defaultColWidth="9" defaultRowHeight="19.5"/>
  <cols>
    <col min="1" max="1" width="5.375" style="1" customWidth="1"/>
    <col min="2" max="2" width="4.375" style="140" customWidth="1"/>
    <col min="3" max="3" width="5" style="1" customWidth="1"/>
    <col min="4" max="4" width="8" style="1" customWidth="1"/>
    <col min="5" max="5" width="9" style="15" customWidth="1"/>
    <col min="6" max="6" width="13.625" style="15" customWidth="1"/>
    <col min="7" max="7" width="9" style="1" customWidth="1"/>
    <col min="8" max="8" width="14.125" style="1" customWidth="1"/>
    <col min="9" max="9" width="9" style="1" customWidth="1"/>
    <col min="10" max="10" width="18.125" style="1" customWidth="1"/>
    <col min="11" max="12" width="5.25" style="1" customWidth="1"/>
    <col min="13" max="13" width="9.875" style="1" customWidth="1"/>
    <col min="14" max="14" width="12.875" style="4" customWidth="1"/>
    <col min="15" max="15" width="5.5" style="7" customWidth="1"/>
    <col min="16" max="16" width="5.375" style="8" customWidth="1"/>
    <col min="17" max="18" width="6.375" style="8" customWidth="1"/>
    <col min="19" max="19" width="6" style="8" customWidth="1"/>
    <col min="20" max="20" width="6.625" style="8" customWidth="1"/>
    <col min="21" max="21" width="5.125" style="1" customWidth="1"/>
    <col min="22" max="22" width="4.625" style="1" customWidth="1"/>
    <col min="23" max="23" width="4.75" style="1" customWidth="1"/>
    <col min="24" max="16384" width="9" style="1"/>
  </cols>
  <sheetData>
    <row r="1" spans="1:23">
      <c r="A1" s="66"/>
      <c r="B1" s="138"/>
      <c r="C1" s="3"/>
      <c r="D1" s="1">
        <v>112</v>
      </c>
      <c r="E1" s="15" t="s">
        <v>2</v>
      </c>
      <c r="F1" s="3" t="s">
        <v>32</v>
      </c>
      <c r="G1" s="3" t="s">
        <v>31</v>
      </c>
      <c r="H1" s="13">
        <v>6</v>
      </c>
      <c r="I1" s="1" t="s">
        <v>81</v>
      </c>
      <c r="K1" s="49" t="s">
        <v>343</v>
      </c>
      <c r="M1" s="5"/>
      <c r="N1" s="49"/>
    </row>
    <row r="2" spans="1:23" ht="16.5" customHeight="1">
      <c r="A2" s="186" t="s">
        <v>22</v>
      </c>
      <c r="B2" s="189" t="s">
        <v>30</v>
      </c>
      <c r="C2" s="188" t="s">
        <v>4</v>
      </c>
      <c r="D2" s="118" t="s">
        <v>23</v>
      </c>
      <c r="E2" s="50" t="s">
        <v>5</v>
      </c>
      <c r="F2" s="86" t="s">
        <v>24</v>
      </c>
      <c r="G2" s="47" t="s">
        <v>6</v>
      </c>
      <c r="H2" s="87" t="s">
        <v>25</v>
      </c>
      <c r="I2" s="48" t="s">
        <v>7</v>
      </c>
      <c r="J2" s="86" t="s">
        <v>26</v>
      </c>
      <c r="K2" s="142" t="s">
        <v>8</v>
      </c>
      <c r="L2" s="30" t="s">
        <v>27</v>
      </c>
      <c r="M2" s="142" t="s">
        <v>3</v>
      </c>
      <c r="N2" s="30" t="s">
        <v>28</v>
      </c>
      <c r="O2" s="29" t="s">
        <v>48</v>
      </c>
      <c r="P2" s="29" t="s">
        <v>49</v>
      </c>
      <c r="Q2" s="26" t="s">
        <v>16</v>
      </c>
      <c r="R2" s="26" t="s">
        <v>17</v>
      </c>
      <c r="S2" s="27" t="s">
        <v>18</v>
      </c>
      <c r="T2" s="26" t="s">
        <v>19</v>
      </c>
      <c r="U2" s="28" t="s">
        <v>51</v>
      </c>
      <c r="V2" s="26" t="s">
        <v>20</v>
      </c>
      <c r="W2" s="27" t="s">
        <v>21</v>
      </c>
    </row>
    <row r="3" spans="1:23" ht="23.1" customHeight="1">
      <c r="A3" s="187">
        <v>45446</v>
      </c>
      <c r="B3" s="190" t="str">
        <f>IF(A3="","",RIGHT(TEXT(WEEKDAY(A3),"[$-404]aaaa;@"),1))</f>
        <v>一</v>
      </c>
      <c r="C3" s="17" t="str">
        <f>C26</f>
        <v>白米飯</v>
      </c>
      <c r="D3" s="86" t="str">
        <f>C27&amp;C28</f>
        <v>米</v>
      </c>
      <c r="E3" s="17" t="str">
        <f>E26</f>
        <v>黑椒毛豆</v>
      </c>
      <c r="F3" s="35" t="str">
        <f>E27&amp;E28&amp;E29&amp;E30</f>
        <v>毛豆黑胡椒</v>
      </c>
      <c r="G3" s="17" t="str">
        <f>G26</f>
        <v>麻婆豆腐</v>
      </c>
      <c r="H3" s="35" t="str">
        <f>G27&amp;G28&amp;G29&amp;G30</f>
        <v>豆腐素肉豆瓣醬薑</v>
      </c>
      <c r="I3" s="17" t="str">
        <f>I26</f>
        <v>瓜相豆輪</v>
      </c>
      <c r="J3" s="35" t="str">
        <f>I27&amp;I28&amp;I29&amp;I30</f>
        <v>豆輪時瓜胡蘿蔔薑</v>
      </c>
      <c r="K3" s="31" t="s">
        <v>1</v>
      </c>
      <c r="L3" s="92" t="s">
        <v>80</v>
      </c>
      <c r="M3" s="17" t="str">
        <f>M26</f>
        <v>蛋香芽湯</v>
      </c>
      <c r="N3" s="35" t="str">
        <f>M27&amp;M28&amp;M29&amp;M30</f>
        <v>雞蛋乾裙帶菜薑</v>
      </c>
      <c r="O3" s="25" t="str">
        <f>O26</f>
        <v>果汁</v>
      </c>
      <c r="Q3" s="37">
        <v>5</v>
      </c>
      <c r="R3" s="37">
        <v>2.5</v>
      </c>
      <c r="S3" s="38">
        <v>2</v>
      </c>
      <c r="T3" s="37">
        <v>2.9</v>
      </c>
      <c r="U3" s="31"/>
      <c r="V3" s="19"/>
      <c r="W3" s="39">
        <f t="shared" ref="W3:W21" si="0">Q3*70+R3*75+S3*25+T3*45+U3*120+V3*60</f>
        <v>718</v>
      </c>
    </row>
    <row r="4" spans="1:23" ht="23.1" customHeight="1">
      <c r="A4" s="187">
        <f>IF(A3="","",IF(MONTH(A3)&lt;&gt;MONTH(A3+1),"",A3+1))</f>
        <v>45447</v>
      </c>
      <c r="B4" s="190" t="str">
        <f>IF(A4="","",RIGHT(TEXT(WEEKDAY(A4),"[$-404]aaaa;@"),1))</f>
        <v>二</v>
      </c>
      <c r="C4" s="17" t="str">
        <f>C32</f>
        <v>糙米飯</v>
      </c>
      <c r="D4" s="86" t="str">
        <f>C33&amp;B34</f>
        <v>米</v>
      </c>
      <c r="E4" s="343" t="str">
        <f>E32</f>
        <v>筍香百頁</v>
      </c>
      <c r="F4" s="85" t="str">
        <f>E33&amp;E34&amp;E35&amp;E36</f>
        <v>百頁麻竹筍干薑</v>
      </c>
      <c r="G4" s="17" t="str">
        <f>G32</f>
        <v>素肉芽菜</v>
      </c>
      <c r="H4" s="85" t="str">
        <f>G33&amp;G34&amp;G35&amp;G36</f>
        <v>素肉綠豆芽乾木耳薑</v>
      </c>
      <c r="I4" s="17" t="str">
        <f>I32</f>
        <v>密汁豆干</v>
      </c>
      <c r="J4" s="85" t="str">
        <f>I33&amp;I34&amp;I35&amp;I36</f>
        <v>豆干胡蘿蔔薑</v>
      </c>
      <c r="K4" s="31" t="s">
        <v>1</v>
      </c>
      <c r="L4" s="92" t="s">
        <v>80</v>
      </c>
      <c r="M4" s="17" t="str">
        <f>M32</f>
        <v>鮮味瓜湯</v>
      </c>
      <c r="N4" s="85" t="str">
        <f>M33&amp;M34&amp;M35&amp;M36</f>
        <v>時瓜胡蘿蔔薑</v>
      </c>
      <c r="O4" s="25" t="str">
        <f>O32</f>
        <v>水果</v>
      </c>
      <c r="P4" s="305" t="s">
        <v>47</v>
      </c>
      <c r="Q4" s="37">
        <v>5</v>
      </c>
      <c r="R4" s="37">
        <v>2.5</v>
      </c>
      <c r="S4" s="38">
        <v>1.7</v>
      </c>
      <c r="T4" s="37">
        <v>2.8</v>
      </c>
      <c r="U4" s="31"/>
      <c r="V4" s="19">
        <v>1</v>
      </c>
      <c r="W4" s="39">
        <f t="shared" si="0"/>
        <v>766</v>
      </c>
    </row>
    <row r="5" spans="1:23" ht="23.1" customHeight="1">
      <c r="A5" s="187">
        <f>IF(A4="","",IF(MONTH(A4)&lt;&gt;MONTH(A4+1),"",A4+1))</f>
        <v>45448</v>
      </c>
      <c r="B5" s="190" t="str">
        <f>IF(A5="","",RIGHT(TEXT(WEEKDAY(A5),"[$-404]aaaa;@"),1))</f>
        <v>三</v>
      </c>
      <c r="C5" s="17" t="str">
        <f>C38</f>
        <v>西式特餐</v>
      </c>
      <c r="D5" s="86" t="str">
        <f>C39</f>
        <v>義大利麵</v>
      </c>
      <c r="E5" s="17" t="str">
        <f>E38</f>
        <v>西式素醬</v>
      </c>
      <c r="F5" s="85" t="str">
        <f>E39&amp;E40&amp;E41&amp;E42</f>
        <v>素肉馬鈴薯羅勒番茄糊</v>
      </c>
      <c r="G5" s="17" t="str">
        <f>G38</f>
        <v>清炒花椰</v>
      </c>
      <c r="H5" s="85" t="str">
        <f>G39&amp;G40&amp;G41&amp;G42</f>
        <v>青花菜胡蘿蔔薑</v>
      </c>
      <c r="I5" s="17" t="str">
        <f>I38</f>
        <v>麥香薯餅</v>
      </c>
      <c r="J5" s="85" t="str">
        <f>I39&amp;I40&amp;I41&amp;I42</f>
        <v>薯餅</v>
      </c>
      <c r="K5" s="31" t="s">
        <v>1</v>
      </c>
      <c r="L5" s="92" t="s">
        <v>80</v>
      </c>
      <c r="M5" s="17" t="str">
        <f>M38</f>
        <v>玉糧濃湯</v>
      </c>
      <c r="N5" s="85" t="str">
        <f>M39&amp;M40&amp;M41&amp;M42</f>
        <v>雞蛋玉米粒罐頭玉米醬罐頭玉米濃湯粉</v>
      </c>
      <c r="O5" s="25" t="str">
        <f>O38</f>
        <v>小餐包</v>
      </c>
      <c r="Q5" s="37">
        <v>4.5999999999999996</v>
      </c>
      <c r="R5" s="37">
        <v>2.5</v>
      </c>
      <c r="S5" s="38">
        <v>1.8</v>
      </c>
      <c r="T5" s="37">
        <v>2.9</v>
      </c>
      <c r="U5" s="31"/>
      <c r="V5" s="19"/>
      <c r="W5" s="39">
        <f t="shared" si="0"/>
        <v>685</v>
      </c>
    </row>
    <row r="6" spans="1:23" ht="23.1" customHeight="1">
      <c r="A6" s="187">
        <f>IF(A5="","",IF(MONTH(A5)&lt;&gt;MONTH(A5+1),"",A5+1))</f>
        <v>45449</v>
      </c>
      <c r="B6" s="190" t="str">
        <f>IF(A6="","",RIGHT(TEXT(WEEKDAY(A6),"[$-404]aaaa;@"),1))</f>
        <v>四</v>
      </c>
      <c r="C6" s="17" t="str">
        <f>C44</f>
        <v>糙米飯</v>
      </c>
      <c r="D6" s="86" t="str">
        <f>C45</f>
        <v>米</v>
      </c>
      <c r="E6" s="17" t="str">
        <f>E44</f>
        <v>豆瓣麵腸</v>
      </c>
      <c r="F6" s="85" t="str">
        <f>E45&amp;E46&amp;E47&amp;E48</f>
        <v>麵腸白蘿蔔薑豆瓣醬</v>
      </c>
      <c r="G6" s="17" t="str">
        <f>G44</f>
        <v>碎脯豆干</v>
      </c>
      <c r="H6" s="85" t="str">
        <f>G45&amp;G46&amp;G47&amp;G48</f>
        <v>豆干蘿蔔乾薑</v>
      </c>
      <c r="I6" s="17" t="str">
        <f>I44</f>
        <v>蛋香什蔬</v>
      </c>
      <c r="J6" s="85" t="str">
        <f>I45&amp;I46&amp;I47&amp;I48</f>
        <v>雞蛋時蔬胡蘿蔔薑</v>
      </c>
      <c r="K6" s="31" t="s">
        <v>1</v>
      </c>
      <c r="L6" s="92" t="s">
        <v>80</v>
      </c>
      <c r="M6" s="17" t="str">
        <f>M44</f>
        <v>檸檬愛玉</v>
      </c>
      <c r="N6" s="85" t="str">
        <f>M45&amp;M46&amp;M47&amp;M48</f>
        <v>愛玉紅砂糖檸檬</v>
      </c>
      <c r="O6" s="25" t="str">
        <f>O44</f>
        <v>堅果</v>
      </c>
      <c r="Q6" s="37">
        <v>5</v>
      </c>
      <c r="R6" s="37">
        <v>2.5</v>
      </c>
      <c r="S6" s="38">
        <v>1.6</v>
      </c>
      <c r="T6" s="37">
        <v>2.9</v>
      </c>
      <c r="U6" s="31"/>
      <c r="V6" s="19"/>
      <c r="W6" s="39">
        <f t="shared" si="0"/>
        <v>708</v>
      </c>
    </row>
    <row r="7" spans="1:23" ht="23.1" customHeight="1">
      <c r="A7" s="187">
        <f>IF(A4="","",IF(MONTH(A4)&lt;&gt;MONTH(A4+1),"",A6+1))</f>
        <v>45450</v>
      </c>
      <c r="B7" s="190" t="str">
        <f t="shared" ref="B7:B21" si="1">IF(A7="","",RIGHT(TEXT(WEEKDAY(A7),"[$-404]aaaa;@"),1))</f>
        <v>五</v>
      </c>
      <c r="C7" s="17" t="str">
        <f>C50</f>
        <v>小米飯</v>
      </c>
      <c r="D7" s="86" t="str">
        <f>C50&amp;C51</f>
        <v>小米飯米</v>
      </c>
      <c r="E7" s="17" t="str">
        <f>E50</f>
        <v>昆布豆輪</v>
      </c>
      <c r="F7" s="35" t="str">
        <f>E51&amp;E52&amp;E53&amp;E54</f>
        <v>海帶結豆輪薑</v>
      </c>
      <c r="G7" s="17" t="str">
        <f>G50</f>
        <v>芙蓉粉絲</v>
      </c>
      <c r="H7" s="35" t="str">
        <f>G51&amp;G52&amp;G53&amp;G54</f>
        <v>雞蛋冬粉胡蘿蔔時蔬</v>
      </c>
      <c r="I7" s="17" t="str">
        <f>I50</f>
        <v>豆包蒔瓜</v>
      </c>
      <c r="J7" s="35" t="str">
        <f>I51&amp;I52&amp;I53&amp;I54</f>
        <v>豆包蒔瓜乾木耳薑</v>
      </c>
      <c r="K7" s="31" t="s">
        <v>1</v>
      </c>
      <c r="L7" s="92" t="s">
        <v>80</v>
      </c>
      <c r="M7" s="17" t="str">
        <f>M50</f>
        <v>味噌蔬湯</v>
      </c>
      <c r="N7" s="35" t="str">
        <f>M51&amp;M52&amp;M53&amp;M54</f>
        <v>時蔬味噌薑</v>
      </c>
      <c r="O7" s="25" t="str">
        <f>O50</f>
        <v>葡萄乾/海苔</v>
      </c>
      <c r="P7" s="305" t="s">
        <v>47</v>
      </c>
      <c r="Q7" s="104">
        <v>5</v>
      </c>
      <c r="R7" s="37">
        <v>2.5</v>
      </c>
      <c r="S7" s="38">
        <v>2</v>
      </c>
      <c r="T7" s="37">
        <v>2.7</v>
      </c>
      <c r="U7" s="31"/>
      <c r="V7" s="19">
        <v>1</v>
      </c>
      <c r="W7" s="39">
        <f t="shared" si="0"/>
        <v>769</v>
      </c>
    </row>
    <row r="8" spans="1:23" ht="23.1" customHeight="1">
      <c r="A8" s="187">
        <f>IF(A7="","",IF(MONTH(A7)&lt;&gt;MONTH(A7+1),"",A7+4))</f>
        <v>45454</v>
      </c>
      <c r="B8" s="190" t="str">
        <f t="shared" si="1"/>
        <v>二</v>
      </c>
      <c r="C8" s="17" t="str">
        <f>C56</f>
        <v>白米飯</v>
      </c>
      <c r="D8" s="35" t="str">
        <f>C57&amp;C58&amp;C59&amp;C60</f>
        <v>米</v>
      </c>
      <c r="E8" s="343" t="str">
        <f>E56</f>
        <v>蠔油豆包</v>
      </c>
      <c r="F8" s="35" t="str">
        <f>E57&amp;E58&amp;E59&amp;E60</f>
        <v>豆包薑</v>
      </c>
      <c r="G8" s="17" t="str">
        <f>G56</f>
        <v>茄汁豆腐</v>
      </c>
      <c r="H8" s="35" t="str">
        <f>G57&amp;G58&amp;G59&amp;G60</f>
        <v>豆腐素肉番茄糊薑</v>
      </c>
      <c r="I8" s="17" t="str">
        <f>I56</f>
        <v>豆皮時蔬</v>
      </c>
      <c r="J8" s="35" t="str">
        <f>I57&amp;I58&amp;I59&amp;I60</f>
        <v>豆皮時蔬胡蘿蔔薑</v>
      </c>
      <c r="K8" s="31" t="s">
        <v>1</v>
      </c>
      <c r="L8" s="92" t="s">
        <v>80</v>
      </c>
      <c r="M8" s="17" t="str">
        <f>M56</f>
        <v>金針湯</v>
      </c>
      <c r="N8" s="35" t="str">
        <f>M57&amp;M58&amp;M59&amp;M60</f>
        <v>金針菜乾榨菜薑</v>
      </c>
      <c r="O8" s="25" t="str">
        <f>O56</f>
        <v>果汁</v>
      </c>
      <c r="Q8" s="37">
        <v>5.2</v>
      </c>
      <c r="R8" s="37">
        <v>2.5</v>
      </c>
      <c r="S8" s="38">
        <v>2</v>
      </c>
      <c r="T8" s="37">
        <v>2.9</v>
      </c>
      <c r="U8" s="31"/>
      <c r="V8" s="19"/>
      <c r="W8" s="39">
        <f t="shared" si="0"/>
        <v>732</v>
      </c>
    </row>
    <row r="9" spans="1:23" ht="23.1" customHeight="1">
      <c r="A9" s="187">
        <f t="shared" ref="A9:A19" si="2">IF(A8="","",IF(MONTH(A8)&lt;&gt;MONTH(A8+1),"",A8+1))</f>
        <v>45455</v>
      </c>
      <c r="B9" s="190" t="str">
        <f t="shared" si="1"/>
        <v>三</v>
      </c>
      <c r="C9" s="17" t="str">
        <f>C62</f>
        <v>泰式特餐</v>
      </c>
      <c r="D9" s="85" t="str">
        <f>C63&amp;C64&amp;C65&amp;C66&amp;C67</f>
        <v>米糙米</v>
      </c>
      <c r="E9" s="17" t="str">
        <f>E62</f>
        <v>打拋滷味</v>
      </c>
      <c r="F9" s="85" t="str">
        <f>E63&amp;E64&amp;E65&amp;E66&amp;E67</f>
        <v>雞蛋白蘿蔔薑打拋醬</v>
      </c>
      <c r="G9" s="17" t="str">
        <f>G62</f>
        <v>泰式配料</v>
      </c>
      <c r="H9" s="85" t="str">
        <f>G63&amp;G64&amp;G65&amp;G66&amp;G67</f>
        <v>素肉甘藍胡蘿蔔薑</v>
      </c>
      <c r="I9" s="17" t="str">
        <f>I62</f>
        <v>素火腿</v>
      </c>
      <c r="J9" s="85" t="str">
        <f>I63&amp;I64&amp;I65&amp;I66&amp;I67</f>
        <v>素火腿</v>
      </c>
      <c r="K9" s="31" t="s">
        <v>1</v>
      </c>
      <c r="L9" s="92" t="s">
        <v>80</v>
      </c>
      <c r="M9" s="17" t="str">
        <f>M62</f>
        <v>冬蔭功湯</v>
      </c>
      <c r="N9" s="85" t="str">
        <f>M63&amp;M64&amp;M65&amp;M66&amp;M67</f>
        <v>金針菇時蔬番茄糊香茅檸檬</v>
      </c>
      <c r="O9" s="25" t="str">
        <f>O62</f>
        <v>小餐包</v>
      </c>
      <c r="Q9" s="37">
        <v>5</v>
      </c>
      <c r="R9" s="37">
        <v>2.5</v>
      </c>
      <c r="S9" s="38">
        <v>1.7</v>
      </c>
      <c r="T9" s="37">
        <v>3</v>
      </c>
      <c r="U9" s="31"/>
      <c r="V9" s="19"/>
      <c r="W9" s="39">
        <f t="shared" si="0"/>
        <v>715</v>
      </c>
    </row>
    <row r="10" spans="1:23" ht="23.1" customHeight="1">
      <c r="A10" s="187">
        <f>IF(A9="","",IF(MONTH(A9)&lt;&gt;MONTH(A9+1),"",A9+1))</f>
        <v>45456</v>
      </c>
      <c r="B10" s="190" t="str">
        <f t="shared" si="1"/>
        <v>四</v>
      </c>
      <c r="C10" s="17" t="str">
        <f>C68</f>
        <v>糙米飯</v>
      </c>
      <c r="D10" s="35" t="str">
        <f>C69&amp;C70&amp;C71&amp;C72&amp;C73</f>
        <v>米糙米</v>
      </c>
      <c r="E10" s="17" t="str">
        <f>E68</f>
        <v>醬醋豆輪</v>
      </c>
      <c r="F10" s="35" t="str">
        <f>E69&amp;E70&amp;E71&amp;E72&amp;E73</f>
        <v>豆輪川耳薑梅林醬油</v>
      </c>
      <c r="G10" s="17" t="str">
        <f>G68</f>
        <v>雙色花椰</v>
      </c>
      <c r="H10" s="35" t="str">
        <f>G69&amp;G70&amp;G71&amp;G72&amp;G73</f>
        <v>青花菜胡蘿蔔薑</v>
      </c>
      <c r="I10" s="17" t="str">
        <f>I68</f>
        <v>佐蔬麵筋</v>
      </c>
      <c r="J10" s="35" t="str">
        <f>I69&amp;I70&amp;I71&amp;I72&amp;I73</f>
        <v>麵筋時蔬乾木耳薑</v>
      </c>
      <c r="K10" s="31" t="s">
        <v>1</v>
      </c>
      <c r="L10" s="92" t="s">
        <v>80</v>
      </c>
      <c r="M10" s="17" t="str">
        <f>M68</f>
        <v>綠豆湯</v>
      </c>
      <c r="N10" s="35" t="str">
        <f>M69&amp;M70&amp;M71&amp;M72&amp;M73</f>
        <v>綠豆紅砂糖</v>
      </c>
      <c r="O10" s="25" t="str">
        <f>O68</f>
        <v>水果</v>
      </c>
      <c r="Q10" s="37">
        <v>5.2</v>
      </c>
      <c r="R10" s="37">
        <v>2.5</v>
      </c>
      <c r="S10" s="38">
        <v>1.6</v>
      </c>
      <c r="T10" s="37">
        <v>2.9</v>
      </c>
      <c r="U10" s="31"/>
      <c r="V10" s="19"/>
      <c r="W10" s="39">
        <f t="shared" si="0"/>
        <v>722</v>
      </c>
    </row>
    <row r="11" spans="1:23" ht="23.1" customHeight="1">
      <c r="A11" s="187">
        <f>IF(A10="","",IF(MONTH(A10)&lt;&gt;MONTH(A10+1),"",A10+1))</f>
        <v>45457</v>
      </c>
      <c r="B11" s="190" t="str">
        <f t="shared" si="1"/>
        <v>五</v>
      </c>
      <c r="C11" s="17" t="str">
        <f>C74</f>
        <v>燕麥飯</v>
      </c>
      <c r="D11" s="35" t="str">
        <f>C75&amp;C76&amp;C77&amp;C78&amp;C79</f>
        <v>米燕麥</v>
      </c>
      <c r="E11" s="343" t="str">
        <f>E74</f>
        <v>醬瓜百頁</v>
      </c>
      <c r="F11" s="35" t="str">
        <f>E75&amp;E76&amp;E77&amp;E78&amp;E79</f>
        <v>素百頁醬瓜白蘿蔔胡蘿蔔薑</v>
      </c>
      <c r="G11" s="17" t="str">
        <f>G74</f>
        <v>豆皮豆芽</v>
      </c>
      <c r="H11" s="35" t="str">
        <f>G75&amp;G76&amp;G77&amp;G78&amp;G79</f>
        <v>豆皮綠豆芽乾木耳薑</v>
      </c>
      <c r="I11" s="17" t="str">
        <f>I74</f>
        <v>毛豆時瓜</v>
      </c>
      <c r="J11" s="35" t="str">
        <f>I75&amp;I76&amp;I77&amp;I78&amp;I79</f>
        <v>毛豆時瓜胡蘿蔔薑</v>
      </c>
      <c r="K11" s="31" t="s">
        <v>1</v>
      </c>
      <c r="L11" s="92" t="s">
        <v>80</v>
      </c>
      <c r="M11" s="17" t="str">
        <f>M74</f>
        <v>蛋花舒湯</v>
      </c>
      <c r="N11" s="35" t="str">
        <f>M75&amp;M76&amp;M77&amp;M78&amp;M79</f>
        <v>時蔬胡蘿蔔薑雞蛋</v>
      </c>
      <c r="O11" s="25" t="str">
        <f>O74</f>
        <v>海苔</v>
      </c>
      <c r="Q11" s="37">
        <v>5.2</v>
      </c>
      <c r="R11" s="37">
        <v>2.5</v>
      </c>
      <c r="S11" s="38">
        <v>1.6</v>
      </c>
      <c r="T11" s="37">
        <v>2.9</v>
      </c>
      <c r="U11" s="31"/>
      <c r="V11" s="19"/>
      <c r="W11" s="39">
        <f t="shared" si="0"/>
        <v>722</v>
      </c>
    </row>
    <row r="12" spans="1:23" ht="23.1" customHeight="1">
      <c r="A12" s="187">
        <f>IF(A11="","",IF(MONTH(A11)&lt;&gt;MONTH(A11+1),"",A11+3))</f>
        <v>45460</v>
      </c>
      <c r="B12" s="190" t="str">
        <f t="shared" si="1"/>
        <v>一</v>
      </c>
      <c r="C12" s="17" t="str">
        <f>C80</f>
        <v>白米飯</v>
      </c>
      <c r="D12" s="35" t="str">
        <f>C81&amp;C82&amp;C83&amp;C84&amp;C85</f>
        <v>米</v>
      </c>
      <c r="E12" s="17" t="str">
        <f>E80</f>
        <v>梅干麵筋</v>
      </c>
      <c r="F12" s="35" t="str">
        <f>E81&amp;E82&amp;E83&amp;E84&amp;E85</f>
        <v>梅乾菜麵筋薑</v>
      </c>
      <c r="G12" s="17" t="str">
        <f>G80</f>
        <v>盛味冬粉</v>
      </c>
      <c r="H12" s="35" t="str">
        <f>G81&amp;G82&amp;G83&amp;G84&amp;G85</f>
        <v>雞蛋時蔬冬粉胡蘿蔔薑</v>
      </c>
      <c r="I12" s="17" t="str">
        <f>I80</f>
        <v>凍腐相蔬</v>
      </c>
      <c r="J12" s="35" t="str">
        <f>I81&amp;I82&amp;I83&amp;I84&amp;I85</f>
        <v>凍豆腐時蔬薑</v>
      </c>
      <c r="K12" s="31" t="s">
        <v>1</v>
      </c>
      <c r="L12" s="92" t="s">
        <v>80</v>
      </c>
      <c r="M12" s="17" t="str">
        <f>M80</f>
        <v>清甜瓜湯</v>
      </c>
      <c r="N12" s="35" t="str">
        <f>M81&amp;M82&amp;M83&amp;M84&amp;M85</f>
        <v>時瓜胡蘿蔔薑</v>
      </c>
      <c r="O12" s="306" t="str">
        <f>O80</f>
        <v>果汁</v>
      </c>
      <c r="P12" s="305" t="s">
        <v>47</v>
      </c>
      <c r="Q12" s="104">
        <v>5.4</v>
      </c>
      <c r="R12" s="37">
        <v>2.5</v>
      </c>
      <c r="S12" s="38">
        <v>1.8</v>
      </c>
      <c r="T12" s="37">
        <v>2.9</v>
      </c>
      <c r="U12" s="31"/>
      <c r="V12" s="19">
        <v>1</v>
      </c>
      <c r="W12" s="39">
        <f t="shared" si="0"/>
        <v>801</v>
      </c>
    </row>
    <row r="13" spans="1:23" ht="23.1" customHeight="1">
      <c r="A13" s="187">
        <f t="shared" si="2"/>
        <v>45461</v>
      </c>
      <c r="B13" s="190" t="str">
        <f t="shared" si="1"/>
        <v>二</v>
      </c>
      <c r="C13" s="17" t="str">
        <f>C86</f>
        <v>糙米飯</v>
      </c>
      <c r="D13" s="35" t="str">
        <f>C87&amp;C88&amp;C89&amp;C90&amp;C91</f>
        <v>米糙米</v>
      </c>
      <c r="E13" s="17" t="str">
        <f>E86</f>
        <v>豉鮮豆腐</v>
      </c>
      <c r="F13" s="35" t="str">
        <f>E87&amp;E88&amp;E89&amp;E90&amp;E91</f>
        <v>豆腐胡蘿蔔薑豆豉</v>
      </c>
      <c r="G13" s="17" t="str">
        <f>G86</f>
        <v>豆皮豆芽</v>
      </c>
      <c r="H13" s="35" t="str">
        <f>G87&amp;G88&amp;G89&amp;G90&amp;G91</f>
        <v>豆皮綠豆芽乾木耳薑</v>
      </c>
      <c r="I13" s="17" t="str">
        <f>I86</f>
        <v>滷味豆干</v>
      </c>
      <c r="J13" s="35" t="str">
        <f>I87&amp;I88&amp;I89&amp;I90&amp;I91</f>
        <v>豆干胡蘿蔔薑</v>
      </c>
      <c r="K13" s="31" t="s">
        <v>1</v>
      </c>
      <c r="L13" s="92" t="s">
        <v>80</v>
      </c>
      <c r="M13" s="17" t="str">
        <f>M86</f>
        <v>珍菇芽湯</v>
      </c>
      <c r="N13" s="35" t="str">
        <f>M87&amp;M88&amp;M89&amp;M90&amp;M91</f>
        <v>金針菇乾裙帶菜薑</v>
      </c>
      <c r="O13" s="307" t="str">
        <f>O86</f>
        <v>水果</v>
      </c>
      <c r="Q13" s="37">
        <v>4.5999999999999996</v>
      </c>
      <c r="R13" s="37">
        <v>2.5</v>
      </c>
      <c r="S13" s="38">
        <v>2</v>
      </c>
      <c r="T13" s="37">
        <v>2.9</v>
      </c>
      <c r="U13" s="31"/>
      <c r="V13" s="19"/>
      <c r="W13" s="39">
        <f t="shared" si="0"/>
        <v>690</v>
      </c>
    </row>
    <row r="14" spans="1:23" ht="23.1" customHeight="1">
      <c r="A14" s="187">
        <f t="shared" si="2"/>
        <v>45462</v>
      </c>
      <c r="B14" s="190" t="str">
        <f t="shared" si="1"/>
        <v>三</v>
      </c>
      <c r="C14" s="17" t="str">
        <f>C92</f>
        <v>漢堡特餐</v>
      </c>
      <c r="D14" s="35" t="str">
        <f>C93&amp;C94&amp;C95&amp;C96&amp;C97</f>
        <v>漢堡</v>
      </c>
      <c r="E14" s="17" t="str">
        <f>E92</f>
        <v>素火腿</v>
      </c>
      <c r="F14" s="35" t="str">
        <f>E93&amp;E94&amp;E95&amp;E96&amp;E97</f>
        <v>素火腿</v>
      </c>
      <c r="G14" s="17" t="str">
        <f>G92</f>
        <v>茄汁花椰</v>
      </c>
      <c r="H14" s="35" t="str">
        <f>G93&amp;G94&amp;G95&amp;G96&amp;G97</f>
        <v>青花菜番茄醬薑</v>
      </c>
      <c r="I14" s="17" t="str">
        <f>I92</f>
        <v>毛豆三色</v>
      </c>
      <c r="J14" s="35" t="str">
        <f>I93&amp;I94&amp;I95&amp;I96&amp;I97</f>
        <v>毛豆馬鈴薯胡蘿蔔薑</v>
      </c>
      <c r="K14" s="31" t="s">
        <v>1</v>
      </c>
      <c r="L14" s="92" t="s">
        <v>80</v>
      </c>
      <c r="M14" s="17" t="str">
        <f>M92</f>
        <v>玉穀濃湯</v>
      </c>
      <c r="N14" s="35" t="str">
        <f>M93&amp;M94&amp;M95&amp;M96&amp;M97</f>
        <v>雞蛋玉米粒罐頭玉米醬罐頭玉米濃湯粉糙米</v>
      </c>
      <c r="O14" s="25" t="str">
        <f>O92</f>
        <v>TAP豆漿</v>
      </c>
      <c r="Q14" s="37">
        <v>5</v>
      </c>
      <c r="R14" s="37">
        <v>2.5</v>
      </c>
      <c r="S14" s="38">
        <v>2</v>
      </c>
      <c r="T14" s="37">
        <v>2.9</v>
      </c>
      <c r="U14" s="31"/>
      <c r="V14" s="19"/>
      <c r="W14" s="39">
        <f t="shared" si="0"/>
        <v>718</v>
      </c>
    </row>
    <row r="15" spans="1:23" ht="23.1" customHeight="1">
      <c r="A15" s="187">
        <f>IF(A14="","",IF(MONTH(A14)&lt;&gt;MONTH(A14+1),"",A14+1))</f>
        <v>45463</v>
      </c>
      <c r="B15" s="190" t="str">
        <f t="shared" si="1"/>
        <v>四</v>
      </c>
      <c r="C15" s="17" t="str">
        <f>C98</f>
        <v>糙米飯</v>
      </c>
      <c r="D15" s="85" t="str">
        <f>C99&amp;C100&amp;C101&amp;C102&amp;C103</f>
        <v>米糙米</v>
      </c>
      <c r="E15" s="17" t="str">
        <f>E98</f>
        <v>筍香豆輪</v>
      </c>
      <c r="F15" s="85" t="str">
        <f>E99&amp;E100&amp;E101&amp;E102&amp;E103</f>
        <v>麻竹筍干豆輪薑</v>
      </c>
      <c r="G15" s="17" t="str">
        <f>G98</f>
        <v>家常豆干</v>
      </c>
      <c r="H15" s="85" t="str">
        <f>G99&amp;G100&amp;G101&amp;G102&amp;G103</f>
        <v>豆干時瓜胡蘿蔔薑</v>
      </c>
      <c r="I15" s="17" t="str">
        <f>I98</f>
        <v>時蔬佐蛋</v>
      </c>
      <c r="J15" s="85" t="str">
        <f>I99&amp;I100&amp;I101&amp;I102&amp;I103</f>
        <v>雞蛋時蔬乾木耳薑</v>
      </c>
      <c r="K15" s="31" t="s">
        <v>1</v>
      </c>
      <c r="L15" s="92" t="s">
        <v>80</v>
      </c>
      <c r="M15" s="17" t="str">
        <f>M98</f>
        <v>仙草甜湯</v>
      </c>
      <c r="N15" s="85" t="str">
        <f>M99&amp;M100&amp;M101&amp;M102&amp;M103</f>
        <v>仙草凍紅砂糖</v>
      </c>
      <c r="O15" s="25" t="str">
        <f>O98</f>
        <v>葡萄乾/小餐包</v>
      </c>
      <c r="Q15" s="37">
        <v>5</v>
      </c>
      <c r="R15" s="37">
        <v>2.5</v>
      </c>
      <c r="S15" s="38">
        <v>1.7</v>
      </c>
      <c r="T15" s="37">
        <v>2.8</v>
      </c>
      <c r="U15" s="31">
        <v>1</v>
      </c>
      <c r="V15" s="19"/>
      <c r="W15" s="39">
        <f t="shared" si="0"/>
        <v>826</v>
      </c>
    </row>
    <row r="16" spans="1:23" ht="23.1" customHeight="1">
      <c r="A16" s="187">
        <f>IF(A15="","",IF(MONTH(A15)&lt;&gt;MONTH(A15+1),"",A15+1))</f>
        <v>45464</v>
      </c>
      <c r="B16" s="190" t="str">
        <f t="shared" si="1"/>
        <v>五</v>
      </c>
      <c r="C16" s="17" t="str">
        <f>C104</f>
        <v>紅藜飯</v>
      </c>
      <c r="D16" s="35" t="str">
        <f>C105&amp;C106&amp;C107&amp;C108&amp;C109</f>
        <v>米紅藜</v>
      </c>
      <c r="E16" s="343" t="str">
        <f>E104</f>
        <v>黃燜百頁</v>
      </c>
      <c r="F16" s="35" t="str">
        <f>E105&amp;E106&amp;E107&amp;E108&amp;E109</f>
        <v>百頁馬鈴薯薑薑黃粉</v>
      </c>
      <c r="G16" s="17" t="str">
        <f>G104</f>
        <v>蛋香佐蔬</v>
      </c>
      <c r="H16" s="35" t="str">
        <f>G105&amp;G106&amp;G107&amp;G108&amp;G109</f>
        <v>雞蛋時蔬乾木耳薑</v>
      </c>
      <c r="I16" s="17" t="str">
        <f>I104</f>
        <v>豆皮拌瓜</v>
      </c>
      <c r="J16" s="35" t="str">
        <f>I105&amp;I106&amp;I107&amp;I108&amp;I109</f>
        <v>豆皮時瓜胡蘿蔔薑</v>
      </c>
      <c r="K16" s="31" t="s">
        <v>1</v>
      </c>
      <c r="L16" s="92" t="s">
        <v>80</v>
      </c>
      <c r="M16" s="17" t="str">
        <f>M104</f>
        <v>味噌蒔湯</v>
      </c>
      <c r="N16" s="35" t="str">
        <f>M105&amp;M106&amp;M107&amp;M108&amp;M109</f>
        <v>時蔬味噌薑</v>
      </c>
      <c r="O16" s="25" t="str">
        <f>O104</f>
        <v>乳品</v>
      </c>
      <c r="Q16" s="37">
        <v>4.2</v>
      </c>
      <c r="R16" s="37">
        <v>2.5</v>
      </c>
      <c r="S16" s="38">
        <v>1.5</v>
      </c>
      <c r="T16" s="37">
        <v>2.8</v>
      </c>
      <c r="U16" s="31"/>
      <c r="V16" s="19"/>
      <c r="W16" s="39">
        <f t="shared" si="0"/>
        <v>645</v>
      </c>
    </row>
    <row r="17" spans="1:28" ht="23.1" customHeight="1">
      <c r="A17" s="187">
        <f>IF(A16="","",IF(MONTH(A16)&lt;&gt;MONTH(A16+1),"",A16+3))</f>
        <v>45467</v>
      </c>
      <c r="B17" s="190" t="str">
        <f t="shared" si="1"/>
        <v>一</v>
      </c>
      <c r="C17" s="17" t="str">
        <f>C110</f>
        <v>白米飯</v>
      </c>
      <c r="D17" s="35" t="str">
        <f>C111&amp;C112&amp;C113&amp;C114</f>
        <v>米</v>
      </c>
      <c r="E17" s="343" t="str">
        <f>E110</f>
        <v>茶香豆包</v>
      </c>
      <c r="F17" s="35" t="str">
        <f>E111&amp;E112&amp;E113&amp;E114</f>
        <v>豆包茶味滷包</v>
      </c>
      <c r="G17" s="17" t="str">
        <f>G110</f>
        <v>蕈菇豆腐</v>
      </c>
      <c r="H17" s="35" t="str">
        <f>G111&amp;G112&amp;G113&amp;G114</f>
        <v>豆腐金針菇素肉薑</v>
      </c>
      <c r="I17" s="17" t="str">
        <f>I110</f>
        <v>毛豆瓜相</v>
      </c>
      <c r="J17" s="35" t="str">
        <f>I111&amp;I112&amp;I113&amp;I114</f>
        <v>毛豆時瓜胡蘿蔔乾木耳</v>
      </c>
      <c r="K17" s="31" t="s">
        <v>1</v>
      </c>
      <c r="L17" s="92" t="s">
        <v>80</v>
      </c>
      <c r="M17" s="17" t="str">
        <f>M110</f>
        <v>芙蓉舒湯</v>
      </c>
      <c r="N17" s="35" t="str">
        <f>M111&amp;M112&amp;M113&amp;M114</f>
        <v>雞蛋時蔬薑</v>
      </c>
      <c r="O17" s="25" t="str">
        <f>O110</f>
        <v>果汁</v>
      </c>
      <c r="Q17" s="104">
        <v>5</v>
      </c>
      <c r="R17" s="37">
        <v>2.5</v>
      </c>
      <c r="S17" s="38">
        <v>2.2000000000000002</v>
      </c>
      <c r="T17" s="37">
        <v>2.9</v>
      </c>
      <c r="U17" s="31"/>
      <c r="V17" s="19">
        <v>1</v>
      </c>
      <c r="W17" s="39">
        <f t="shared" si="0"/>
        <v>783</v>
      </c>
    </row>
    <row r="18" spans="1:28" ht="23.1" customHeight="1">
      <c r="A18" s="187">
        <f t="shared" si="2"/>
        <v>45468</v>
      </c>
      <c r="B18" s="190" t="str">
        <f t="shared" si="1"/>
        <v>二</v>
      </c>
      <c r="C18" s="17" t="str">
        <f>C116</f>
        <v>糙米飯</v>
      </c>
      <c r="D18" s="35" t="str">
        <f>C117&amp;C118</f>
        <v>米糙米</v>
      </c>
      <c r="E18" s="17" t="str">
        <f>E116</f>
        <v>茄汁麵腸</v>
      </c>
      <c r="F18" s="35" t="str">
        <f>E117&amp;E118&amp;E119&amp;E120</f>
        <v>麵腸馬鈴薯番茄糊薑</v>
      </c>
      <c r="G18" s="17" t="str">
        <f>G116</f>
        <v>豆皮豆芽</v>
      </c>
      <c r="H18" s="35" t="str">
        <f>G117&amp;G118&amp;G119&amp;G120</f>
        <v>豆皮綠豆芽胡蘿蔔乾木耳</v>
      </c>
      <c r="I18" s="17" t="str">
        <f>I116</f>
        <v>珍味豆干</v>
      </c>
      <c r="J18" s="35" t="str">
        <f>I117&amp;I118&amp;I119&amp;I120</f>
        <v>豆干胡蘿蔔薑</v>
      </c>
      <c r="K18" s="31" t="s">
        <v>1</v>
      </c>
      <c r="L18" s="92" t="s">
        <v>80</v>
      </c>
      <c r="M18" s="17" t="str">
        <f>M116</f>
        <v>枸杞瓜湯</v>
      </c>
      <c r="N18" s="35" t="str">
        <f>M117&amp;M118&amp;M119&amp;M120</f>
        <v>時瓜枸杞薑</v>
      </c>
      <c r="O18" s="25" t="str">
        <f>O116</f>
        <v>水果</v>
      </c>
      <c r="P18" s="305" t="s">
        <v>47</v>
      </c>
      <c r="Q18" s="37">
        <v>5.5</v>
      </c>
      <c r="R18" s="37">
        <v>2.5</v>
      </c>
      <c r="S18" s="38">
        <v>1.8</v>
      </c>
      <c r="T18" s="37">
        <v>2.9</v>
      </c>
      <c r="U18" s="31"/>
      <c r="V18" s="19"/>
      <c r="W18" s="39">
        <f t="shared" si="0"/>
        <v>748</v>
      </c>
    </row>
    <row r="19" spans="1:28" ht="23.1" customHeight="1">
      <c r="A19" s="187">
        <f t="shared" si="2"/>
        <v>45469</v>
      </c>
      <c r="B19" s="190" t="str">
        <f t="shared" si="1"/>
        <v>三</v>
      </c>
      <c r="C19" s="17" t="str">
        <f>C122</f>
        <v>酢飯特餐</v>
      </c>
      <c r="D19" s="35" t="str">
        <f>C123&amp;C124&amp;C125&amp;C126&amp;C127</f>
        <v>米糙米壽司醋紅砂糖</v>
      </c>
      <c r="E19" s="17" t="str">
        <f>E122</f>
        <v>關東雙煮</v>
      </c>
      <c r="F19" s="35" t="str">
        <f>E123&amp;E124&amp;I123&amp;E126&amp;E127</f>
        <v>雞蛋白蘿蔔豆輪薑</v>
      </c>
      <c r="G19" s="17" t="str">
        <f>G122</f>
        <v>酢飯香鬆</v>
      </c>
      <c r="H19" s="35" t="str">
        <f>G123&amp;G124&amp;G125&amp;G126&amp;G127</f>
        <v>香鬆海苔絲芝麻(熟)薑</v>
      </c>
      <c r="I19" s="17" t="str">
        <f>I122</f>
        <v>日式豆輪</v>
      </c>
      <c r="J19" s="35" t="str">
        <f>I123&amp;I124&amp;I125&amp;I126&amp;I127</f>
        <v>豆輪胡蘿蔔薑</v>
      </c>
      <c r="K19" s="31" t="s">
        <v>1</v>
      </c>
      <c r="L19" s="92" t="s">
        <v>80</v>
      </c>
      <c r="M19" s="17" t="str">
        <f>M122</f>
        <v>味噌芽湯</v>
      </c>
      <c r="N19" s="35" t="str">
        <f>M123&amp;M124&amp;M125&amp;M126&amp;M127</f>
        <v>乾裙帶菜味噌薑</v>
      </c>
      <c r="O19" s="17" t="str">
        <f>O122</f>
        <v>小餐包</v>
      </c>
      <c r="Q19" s="37">
        <v>5</v>
      </c>
      <c r="R19" s="37">
        <v>2.5</v>
      </c>
      <c r="S19" s="38">
        <v>2.2000000000000002</v>
      </c>
      <c r="T19" s="37">
        <v>2.9</v>
      </c>
      <c r="U19" s="31"/>
      <c r="V19" s="19"/>
      <c r="W19" s="39">
        <f t="shared" si="0"/>
        <v>723</v>
      </c>
    </row>
    <row r="20" spans="1:28" ht="23.1" customHeight="1">
      <c r="A20" s="187">
        <f>IF(A19="","",IF(MONTH(A19)&lt;&gt;MONTH(A19+1),"",A19+1))</f>
        <v>45470</v>
      </c>
      <c r="B20" s="190" t="str">
        <f t="shared" si="1"/>
        <v>四</v>
      </c>
      <c r="C20" s="17" t="str">
        <f>C128</f>
        <v>糙米飯</v>
      </c>
      <c r="D20" s="35" t="str">
        <f>C129&amp;C130&amp;C131&amp;C132&amp;C133</f>
        <v>米糙米</v>
      </c>
      <c r="E20" s="343" t="str">
        <f>E128</f>
        <v>昆布百頁</v>
      </c>
      <c r="F20" s="35" t="str">
        <f>E129&amp;E130&amp;E131&amp;E132&amp;E133</f>
        <v>百頁海帶結薑</v>
      </c>
      <c r="G20" s="17" t="str">
        <f>G128</f>
        <v>清拌花椰</v>
      </c>
      <c r="H20" s="35" t="str">
        <f>G129&amp;G130&amp;G131&amp;G132&amp;G133</f>
        <v>青花菜胡蘿蔔薑</v>
      </c>
      <c r="I20" s="17" t="str">
        <f>I128</f>
        <v>木須蛋香</v>
      </c>
      <c r="J20" s="35" t="str">
        <f>I129&amp;I130&amp;I131&amp;I132&amp;I133</f>
        <v>雞蛋胡蘿蔔乾木耳薑</v>
      </c>
      <c r="K20" s="31" t="s">
        <v>1</v>
      </c>
      <c r="L20" s="92" t="s">
        <v>80</v>
      </c>
      <c r="M20" s="17" t="str">
        <f>M128</f>
        <v>甘梅麥茶</v>
      </c>
      <c r="N20" s="35" t="str">
        <f>M129&amp;M130&amp;M131&amp;M132&amp;M133</f>
        <v>麥茶梅子紅砂糖</v>
      </c>
      <c r="O20" s="25" t="str">
        <f>O128</f>
        <v>乳品</v>
      </c>
      <c r="Q20" s="37">
        <v>5.4</v>
      </c>
      <c r="R20" s="37">
        <v>2.5</v>
      </c>
      <c r="S20" s="38">
        <v>2</v>
      </c>
      <c r="T20" s="37">
        <v>3.1</v>
      </c>
      <c r="U20" s="31">
        <v>1</v>
      </c>
      <c r="V20" s="19"/>
      <c r="W20" s="39">
        <f t="shared" si="0"/>
        <v>875</v>
      </c>
    </row>
    <row r="21" spans="1:28" ht="23.1" customHeight="1">
      <c r="A21" s="187">
        <f>IF(A20="","",IF(MONTH(A20)&lt;&gt;MONTH(A20+1),"",A20+1))</f>
        <v>45471</v>
      </c>
      <c r="B21" s="190" t="str">
        <f t="shared" si="1"/>
        <v>五</v>
      </c>
      <c r="C21" s="17" t="str">
        <f>C134</f>
        <v>芝麻飯</v>
      </c>
      <c r="D21" s="35" t="str">
        <f>C135&amp;C136&amp;C137&amp;C138&amp;C139</f>
        <v>米芝麻(熟)</v>
      </c>
      <c r="E21" s="17" t="str">
        <f>E134</f>
        <v>瓜仔素肉</v>
      </c>
      <c r="F21" s="35" t="str">
        <f>E135&amp;E136&amp;E137&amp;E138&amp;E139</f>
        <v>素肉醬瓜薑</v>
      </c>
      <c r="G21" s="17" t="str">
        <f>G134</f>
        <v>什相冬粉</v>
      </c>
      <c r="H21" s="35" t="str">
        <f>G135&amp;G136&amp;G137&amp;G138&amp;G139</f>
        <v>豆皮時蔬冬粉胡蘿蔔乾木耳</v>
      </c>
      <c r="I21" s="17" t="str">
        <f>I134</f>
        <v>綜合滷味</v>
      </c>
      <c r="J21" s="35" t="str">
        <f>I135&amp;I136&amp;I137&amp;I138&amp;I139</f>
        <v>野菜天時瓜薑</v>
      </c>
      <c r="K21" s="31" t="s">
        <v>1</v>
      </c>
      <c r="L21" s="92" t="s">
        <v>80</v>
      </c>
      <c r="M21" s="17" t="str">
        <f>M134</f>
        <v>蔬相鮮湯</v>
      </c>
      <c r="N21" s="35" t="str">
        <f>M135&amp;M136&amp;M137&amp;M138&amp;M139</f>
        <v>時蔬胡蘿蔔薑</v>
      </c>
      <c r="O21" s="25" t="str">
        <f>O134</f>
        <v>點心</v>
      </c>
      <c r="Q21" s="37">
        <v>5</v>
      </c>
      <c r="R21" s="37">
        <v>2.5</v>
      </c>
      <c r="S21" s="38">
        <v>1.7</v>
      </c>
      <c r="T21" s="37">
        <v>2.8</v>
      </c>
      <c r="U21" s="31"/>
      <c r="V21" s="19"/>
      <c r="W21" s="39">
        <f t="shared" si="0"/>
        <v>706</v>
      </c>
    </row>
    <row r="22" spans="1:28" ht="23.1" customHeight="1">
      <c r="A22" s="328" t="s">
        <v>342</v>
      </c>
      <c r="B22" s="139"/>
      <c r="C22" s="107"/>
      <c r="D22" s="119"/>
      <c r="E22" s="36"/>
      <c r="F22" s="108"/>
      <c r="G22" s="36"/>
      <c r="H22" s="108"/>
      <c r="I22" s="36"/>
      <c r="J22" s="108"/>
      <c r="K22" s="106"/>
      <c r="L22" s="109"/>
      <c r="M22" s="36"/>
      <c r="N22" s="108"/>
      <c r="O22" s="36"/>
      <c r="P22" s="110"/>
      <c r="Q22" s="9"/>
      <c r="R22" s="9"/>
      <c r="S22" s="9"/>
      <c r="T22" s="9"/>
      <c r="U22" s="3"/>
      <c r="V22" s="9"/>
      <c r="W22" s="102"/>
    </row>
    <row r="23" spans="1:28" ht="23.1" customHeight="1">
      <c r="A23" s="14" t="s">
        <v>349</v>
      </c>
      <c r="B23" s="139"/>
      <c r="C23" s="2"/>
      <c r="D23" s="2" t="s">
        <v>350</v>
      </c>
    </row>
    <row r="24" spans="1:28">
      <c r="A24" s="198" t="s">
        <v>314</v>
      </c>
      <c r="B24" s="191"/>
      <c r="C24" s="24"/>
      <c r="D24" s="23"/>
      <c r="E24" s="24"/>
      <c r="F24" s="23"/>
      <c r="G24" s="24"/>
      <c r="H24" s="23"/>
      <c r="I24" s="24"/>
      <c r="J24" s="23"/>
      <c r="K24" s="24"/>
      <c r="L24" s="24"/>
      <c r="M24" s="24"/>
      <c r="N24" s="257"/>
      <c r="O24" s="25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3"/>
    </row>
    <row r="25" spans="1:28">
      <c r="A25" s="348" t="s">
        <v>61</v>
      </c>
      <c r="B25" s="192" t="s">
        <v>36</v>
      </c>
      <c r="C25" s="93" t="s">
        <v>4</v>
      </c>
      <c r="D25" s="89" t="s">
        <v>13</v>
      </c>
      <c r="E25" s="234" t="s">
        <v>5</v>
      </c>
      <c r="F25" s="338" t="s">
        <v>13</v>
      </c>
      <c r="G25" s="279" t="s">
        <v>6</v>
      </c>
      <c r="H25" s="260" t="s">
        <v>13</v>
      </c>
      <c r="I25" s="276" t="s">
        <v>7</v>
      </c>
      <c r="J25" s="200" t="s">
        <v>13</v>
      </c>
      <c r="K25" s="94" t="s">
        <v>8</v>
      </c>
      <c r="L25" s="183" t="s">
        <v>13</v>
      </c>
      <c r="M25" s="263" t="s">
        <v>3</v>
      </c>
      <c r="N25" s="258" t="s">
        <v>15</v>
      </c>
      <c r="O25" s="255" t="s">
        <v>48</v>
      </c>
      <c r="P25" s="29" t="s">
        <v>49</v>
      </c>
      <c r="Q25" s="19"/>
      <c r="R25" s="19"/>
      <c r="S25" s="20"/>
      <c r="T25" s="19"/>
      <c r="U25" s="21"/>
      <c r="V25" s="21"/>
      <c r="W25" s="21"/>
      <c r="X25" s="21"/>
      <c r="Y25" s="21"/>
      <c r="Z25" s="21"/>
      <c r="AA25" s="21"/>
    </row>
    <row r="26" spans="1:28" s="6" customFormat="1" ht="16.5" customHeight="1">
      <c r="A26" s="199" t="s">
        <v>206</v>
      </c>
      <c r="B26" s="158" t="str">
        <f>B3</f>
        <v>一</v>
      </c>
      <c r="C26" s="113" t="s">
        <v>33</v>
      </c>
      <c r="D26" s="114"/>
      <c r="E26" s="290" t="s">
        <v>327</v>
      </c>
      <c r="F26" s="310"/>
      <c r="G26" s="281" t="s">
        <v>151</v>
      </c>
      <c r="H26" s="281"/>
      <c r="I26" s="273" t="s">
        <v>201</v>
      </c>
      <c r="J26" s="143"/>
      <c r="K26" s="69" t="s">
        <v>1</v>
      </c>
      <c r="L26" s="155"/>
      <c r="M26" s="264" t="s">
        <v>105</v>
      </c>
      <c r="N26" s="259"/>
      <c r="O26" s="256" t="s">
        <v>41</v>
      </c>
      <c r="P26" s="304"/>
      <c r="Q26" s="40"/>
      <c r="R26" s="12"/>
      <c r="S26" s="12"/>
      <c r="T26" s="10"/>
    </row>
    <row r="27" spans="1:28" s="6" customFormat="1" ht="16.5" customHeight="1">
      <c r="A27" s="164"/>
      <c r="B27" s="162">
        <f>A3</f>
        <v>45446</v>
      </c>
      <c r="C27" s="115" t="s">
        <v>9</v>
      </c>
      <c r="D27" s="114">
        <v>10</v>
      </c>
      <c r="E27" s="291" t="s">
        <v>200</v>
      </c>
      <c r="F27" s="243">
        <v>6</v>
      </c>
      <c r="G27" s="285" t="s">
        <v>101</v>
      </c>
      <c r="H27" s="283">
        <v>5</v>
      </c>
      <c r="I27" s="274" t="s">
        <v>94</v>
      </c>
      <c r="J27" s="143">
        <v>0.1</v>
      </c>
      <c r="K27" s="72" t="s">
        <v>8</v>
      </c>
      <c r="L27" s="156">
        <v>7</v>
      </c>
      <c r="M27" s="265" t="s">
        <v>71</v>
      </c>
      <c r="N27" s="242">
        <v>1</v>
      </c>
      <c r="Q27" s="41"/>
      <c r="R27" s="42"/>
      <c r="S27" s="11"/>
      <c r="T27" s="10"/>
    </row>
    <row r="28" spans="1:28" s="6" customFormat="1" ht="16.5" customHeight="1">
      <c r="A28" s="213"/>
      <c r="B28" s="193"/>
      <c r="C28" s="16"/>
      <c r="D28" s="16"/>
      <c r="E28" s="250" t="s">
        <v>328</v>
      </c>
      <c r="F28" s="288"/>
      <c r="G28" s="286" t="s">
        <v>316</v>
      </c>
      <c r="H28" s="282">
        <v>0.1</v>
      </c>
      <c r="I28" s="274" t="s">
        <v>104</v>
      </c>
      <c r="J28" s="143">
        <v>4</v>
      </c>
      <c r="K28" s="69" t="s">
        <v>38</v>
      </c>
      <c r="L28" s="155">
        <v>0.05</v>
      </c>
      <c r="M28" s="265" t="s">
        <v>106</v>
      </c>
      <c r="N28" s="242">
        <v>0.2</v>
      </c>
      <c r="Q28" s="41"/>
      <c r="R28" s="42"/>
      <c r="S28" s="11"/>
      <c r="T28" s="10"/>
    </row>
    <row r="29" spans="1:28" s="6" customFormat="1" ht="16.5" customHeight="1">
      <c r="A29" s="213"/>
      <c r="B29" s="163"/>
      <c r="C29" s="97"/>
      <c r="D29" s="79"/>
      <c r="E29" s="253"/>
      <c r="F29" s="242"/>
      <c r="G29" s="346" t="s">
        <v>119</v>
      </c>
      <c r="H29" s="341">
        <v>0.05</v>
      </c>
      <c r="I29" s="274" t="s">
        <v>100</v>
      </c>
      <c r="J29" s="120">
        <v>1</v>
      </c>
      <c r="K29" s="69"/>
      <c r="L29" s="155"/>
      <c r="M29" s="265" t="s">
        <v>72</v>
      </c>
      <c r="N29" s="242">
        <v>0.05</v>
      </c>
      <c r="Q29" s="41"/>
      <c r="R29" s="42"/>
      <c r="S29" s="11"/>
      <c r="T29" s="10"/>
    </row>
    <row r="30" spans="1:28" s="6" customFormat="1" ht="16.5" customHeight="1">
      <c r="A30" s="213"/>
      <c r="B30" s="163"/>
      <c r="C30" s="122"/>
      <c r="D30" s="79"/>
      <c r="E30" s="253"/>
      <c r="F30" s="229"/>
      <c r="G30" s="99" t="s">
        <v>38</v>
      </c>
      <c r="H30" s="16">
        <v>0.05</v>
      </c>
      <c r="I30" s="275" t="s">
        <v>38</v>
      </c>
      <c r="J30" s="200">
        <v>1.05</v>
      </c>
      <c r="K30" s="69"/>
      <c r="L30" s="155"/>
      <c r="M30" s="265"/>
      <c r="N30" s="242"/>
      <c r="Q30" s="10"/>
      <c r="R30" s="10"/>
      <c r="S30" s="11"/>
      <c r="T30" s="10"/>
    </row>
    <row r="31" spans="1:28" s="6" customFormat="1" ht="16.5" customHeight="1">
      <c r="A31" s="212"/>
      <c r="B31" s="161"/>
      <c r="C31" s="142"/>
      <c r="D31" s="79"/>
      <c r="E31" s="289"/>
      <c r="F31" s="278"/>
      <c r="G31" s="340"/>
      <c r="H31" s="347"/>
      <c r="I31" s="277"/>
      <c r="J31" s="272"/>
      <c r="K31" s="69"/>
      <c r="L31" s="155"/>
      <c r="M31" s="266"/>
      <c r="N31" s="243"/>
      <c r="Q31" s="10"/>
      <c r="R31" s="10"/>
      <c r="S31" s="11"/>
      <c r="T31" s="10"/>
    </row>
    <row r="32" spans="1:28" s="6" customFormat="1" ht="16.5" customHeight="1">
      <c r="A32" s="209" t="s">
        <v>207</v>
      </c>
      <c r="B32" s="210" t="str">
        <f>B4</f>
        <v>二</v>
      </c>
      <c r="C32" s="117" t="s">
        <v>0</v>
      </c>
      <c r="D32" s="229"/>
      <c r="E32" s="82" t="s">
        <v>322</v>
      </c>
      <c r="F32" s="130"/>
      <c r="G32" s="95" t="s">
        <v>317</v>
      </c>
      <c r="H32" s="95"/>
      <c r="I32" s="273" t="s">
        <v>192</v>
      </c>
      <c r="J32" s="143"/>
      <c r="K32" s="69" t="s">
        <v>1</v>
      </c>
      <c r="L32" s="155"/>
      <c r="M32" s="267" t="s">
        <v>258</v>
      </c>
      <c r="N32" s="244"/>
      <c r="O32" s="233" t="s">
        <v>42</v>
      </c>
      <c r="P32" s="105" t="s">
        <v>47</v>
      </c>
      <c r="Q32" s="10"/>
      <c r="R32" s="10"/>
      <c r="S32" s="11"/>
      <c r="T32" s="10"/>
    </row>
    <row r="33" spans="1:20" s="6" customFormat="1" ht="16.5" customHeight="1">
      <c r="A33" s="213"/>
      <c r="B33" s="210">
        <f>A4</f>
        <v>45447</v>
      </c>
      <c r="C33" s="142" t="s">
        <v>9</v>
      </c>
      <c r="D33" s="124">
        <v>7</v>
      </c>
      <c r="E33" s="99" t="s">
        <v>321</v>
      </c>
      <c r="F33" s="16">
        <v>9</v>
      </c>
      <c r="G33" s="90" t="s">
        <v>318</v>
      </c>
      <c r="H33" s="16">
        <v>1</v>
      </c>
      <c r="I33" s="274" t="s">
        <v>155</v>
      </c>
      <c r="J33" s="143">
        <v>4</v>
      </c>
      <c r="K33" s="72" t="s">
        <v>8</v>
      </c>
      <c r="L33" s="156">
        <v>7</v>
      </c>
      <c r="M33" s="142" t="s">
        <v>104</v>
      </c>
      <c r="N33" s="16">
        <v>4</v>
      </c>
      <c r="Q33" s="10"/>
      <c r="R33" s="10"/>
      <c r="S33" s="11"/>
      <c r="T33" s="10"/>
    </row>
    <row r="34" spans="1:20" s="6" customFormat="1" ht="16.5" customHeight="1">
      <c r="A34" s="213"/>
      <c r="B34" s="161"/>
      <c r="C34" s="142" t="s">
        <v>11</v>
      </c>
      <c r="D34" s="124">
        <v>3</v>
      </c>
      <c r="E34" s="123" t="s">
        <v>115</v>
      </c>
      <c r="F34" s="16">
        <v>1.5</v>
      </c>
      <c r="G34" s="90" t="s">
        <v>135</v>
      </c>
      <c r="H34" s="16">
        <v>6</v>
      </c>
      <c r="I34" s="274" t="s">
        <v>100</v>
      </c>
      <c r="J34" s="120">
        <v>1</v>
      </c>
      <c r="K34" s="69" t="s">
        <v>38</v>
      </c>
      <c r="L34" s="155">
        <v>0.05</v>
      </c>
      <c r="M34" s="27" t="s">
        <v>100</v>
      </c>
      <c r="N34" s="16">
        <v>1</v>
      </c>
      <c r="Q34" s="10"/>
      <c r="R34" s="10"/>
      <c r="S34" s="11"/>
      <c r="T34" s="10"/>
    </row>
    <row r="35" spans="1:20" s="6" customFormat="1" ht="16.5" customHeight="1">
      <c r="A35" s="213"/>
      <c r="B35" s="161"/>
      <c r="C35" s="142"/>
      <c r="D35" s="339"/>
      <c r="E35" s="90"/>
      <c r="F35" s="16"/>
      <c r="G35" s="90" t="s">
        <v>75</v>
      </c>
      <c r="H35" s="16">
        <v>0.01</v>
      </c>
      <c r="I35" s="275" t="s">
        <v>38</v>
      </c>
      <c r="J35" s="120">
        <v>0.05</v>
      </c>
      <c r="K35" s="69"/>
      <c r="L35" s="155"/>
      <c r="M35" s="142" t="s">
        <v>38</v>
      </c>
      <c r="N35" s="16">
        <v>0.05</v>
      </c>
      <c r="Q35" s="10"/>
      <c r="R35" s="10"/>
      <c r="S35" s="11"/>
      <c r="T35" s="10"/>
    </row>
    <row r="36" spans="1:20" s="6" customFormat="1" ht="16.5" customHeight="1">
      <c r="A36" s="213"/>
      <c r="B36" s="161"/>
      <c r="C36" s="142"/>
      <c r="D36" s="339"/>
      <c r="E36" s="123" t="s">
        <v>38</v>
      </c>
      <c r="F36" s="16">
        <v>0.05</v>
      </c>
      <c r="G36" s="96" t="s">
        <v>38</v>
      </c>
      <c r="H36" s="95">
        <v>0.05</v>
      </c>
      <c r="I36" s="277"/>
      <c r="J36" s="272"/>
      <c r="K36" s="69"/>
      <c r="L36" s="155"/>
      <c r="M36" s="142"/>
      <c r="N36" s="16"/>
      <c r="Q36" s="10"/>
      <c r="R36" s="10"/>
      <c r="S36" s="11"/>
      <c r="T36" s="10"/>
    </row>
    <row r="37" spans="1:20" s="6" customFormat="1" ht="16.5" customHeight="1">
      <c r="A37" s="213"/>
      <c r="B37" s="161"/>
      <c r="C37" s="142"/>
      <c r="D37" s="79"/>
      <c r="E37" s="253"/>
      <c r="F37" s="242"/>
      <c r="G37" s="278"/>
      <c r="H37" s="278"/>
      <c r="I37" s="277"/>
      <c r="J37" s="272"/>
      <c r="K37" s="69"/>
      <c r="L37" s="155"/>
      <c r="M37" s="270"/>
      <c r="N37" s="262"/>
      <c r="Q37" s="10"/>
      <c r="R37" s="10"/>
      <c r="S37" s="11"/>
      <c r="T37" s="10"/>
    </row>
    <row r="38" spans="1:20" s="6" customFormat="1" ht="16.5" customHeight="1">
      <c r="A38" s="209" t="s">
        <v>208</v>
      </c>
      <c r="B38" s="211" t="str">
        <f>B5</f>
        <v>三</v>
      </c>
      <c r="C38" s="142" t="s">
        <v>95</v>
      </c>
      <c r="D38" s="16"/>
      <c r="E38" s="99" t="s">
        <v>320</v>
      </c>
      <c r="F38" s="142"/>
      <c r="G38" s="246" t="s">
        <v>254</v>
      </c>
      <c r="H38" s="259"/>
      <c r="I38" s="16" t="s">
        <v>345</v>
      </c>
      <c r="J38" s="16"/>
      <c r="K38" s="69" t="s">
        <v>1</v>
      </c>
      <c r="L38" s="155"/>
      <c r="M38" s="267" t="s">
        <v>256</v>
      </c>
      <c r="N38" s="246"/>
      <c r="O38" s="233" t="s">
        <v>44</v>
      </c>
      <c r="Q38" s="10"/>
      <c r="R38" s="10"/>
      <c r="S38" s="11"/>
      <c r="T38" s="10"/>
    </row>
    <row r="39" spans="1:20" s="6" customFormat="1" ht="16.5" customHeight="1">
      <c r="A39" s="213"/>
      <c r="B39" s="210">
        <f>A5</f>
        <v>45448</v>
      </c>
      <c r="C39" s="228" t="s">
        <v>96</v>
      </c>
      <c r="D39" s="16">
        <v>4</v>
      </c>
      <c r="E39" s="99" t="s">
        <v>318</v>
      </c>
      <c r="F39" s="16">
        <v>1</v>
      </c>
      <c r="G39" s="287" t="s">
        <v>255</v>
      </c>
      <c r="H39" s="280">
        <v>8</v>
      </c>
      <c r="I39" s="121" t="s">
        <v>202</v>
      </c>
      <c r="J39" s="16">
        <v>4</v>
      </c>
      <c r="K39" s="72" t="s">
        <v>8</v>
      </c>
      <c r="L39" s="156">
        <v>7</v>
      </c>
      <c r="M39" s="267" t="s">
        <v>40</v>
      </c>
      <c r="N39" s="244">
        <v>0.6</v>
      </c>
      <c r="Q39" s="10"/>
      <c r="R39" s="10"/>
      <c r="S39" s="11"/>
      <c r="T39" s="10"/>
    </row>
    <row r="40" spans="1:20" s="6" customFormat="1" ht="16.5" customHeight="1">
      <c r="A40" s="213"/>
      <c r="B40" s="161"/>
      <c r="E40" s="99" t="s">
        <v>124</v>
      </c>
      <c r="F40" s="16">
        <v>4</v>
      </c>
      <c r="G40" s="274" t="s">
        <v>100</v>
      </c>
      <c r="H40" s="242">
        <v>0.5</v>
      </c>
      <c r="I40" s="274"/>
      <c r="J40" s="143"/>
      <c r="K40" s="69" t="s">
        <v>38</v>
      </c>
      <c r="L40" s="155">
        <v>0.05</v>
      </c>
      <c r="M40" s="267" t="s">
        <v>74</v>
      </c>
      <c r="N40" s="244">
        <v>2</v>
      </c>
      <c r="Q40" s="10"/>
      <c r="R40" s="10"/>
      <c r="S40" s="11"/>
      <c r="T40" s="10"/>
    </row>
    <row r="41" spans="1:20" s="6" customFormat="1" ht="16.5" customHeight="1">
      <c r="A41" s="213"/>
      <c r="B41" s="161"/>
      <c r="C41" s="228"/>
      <c r="D41" s="16"/>
      <c r="E41" s="99" t="s">
        <v>312</v>
      </c>
      <c r="F41" s="16">
        <v>0.1</v>
      </c>
      <c r="G41" s="274" t="s">
        <v>38</v>
      </c>
      <c r="H41" s="120">
        <v>0.05</v>
      </c>
      <c r="I41" s="274"/>
      <c r="J41" s="120"/>
      <c r="K41" s="69"/>
      <c r="L41" s="155"/>
      <c r="M41" s="267" t="s">
        <v>158</v>
      </c>
      <c r="N41" s="244">
        <v>1</v>
      </c>
      <c r="Q41" s="10"/>
      <c r="R41" s="10"/>
      <c r="S41" s="11"/>
      <c r="T41" s="10"/>
    </row>
    <row r="42" spans="1:20" s="6" customFormat="1" ht="16.5" customHeight="1">
      <c r="A42" s="213"/>
      <c r="B42" s="161"/>
      <c r="C42" s="228"/>
      <c r="D42" s="16"/>
      <c r="E42" s="99" t="s">
        <v>112</v>
      </c>
      <c r="F42" s="16">
        <v>0.1</v>
      </c>
      <c r="G42" s="274"/>
      <c r="H42" s="242"/>
      <c r="I42" s="275"/>
      <c r="J42" s="200"/>
      <c r="K42" s="69"/>
      <c r="L42" s="155"/>
      <c r="M42" s="267" t="s">
        <v>125</v>
      </c>
      <c r="N42" s="244">
        <v>0.1</v>
      </c>
      <c r="Q42" s="10"/>
      <c r="R42" s="10"/>
      <c r="S42" s="11"/>
      <c r="T42" s="10"/>
    </row>
    <row r="43" spans="1:20" s="6" customFormat="1" ht="16.5" customHeight="1">
      <c r="A43" s="213"/>
      <c r="B43" s="230"/>
      <c r="C43" s="228"/>
      <c r="D43" s="16"/>
      <c r="E43" s="99" t="s">
        <v>38</v>
      </c>
      <c r="F43" s="16">
        <v>0.05</v>
      </c>
      <c r="G43" s="274"/>
      <c r="H43" s="120"/>
      <c r="I43" s="337"/>
      <c r="J43" s="272"/>
      <c r="K43" s="69"/>
      <c r="L43" s="155"/>
      <c r="M43" s="271" t="s">
        <v>257</v>
      </c>
      <c r="N43" s="236">
        <v>1</v>
      </c>
      <c r="O43" s="59"/>
      <c r="P43" s="59"/>
      <c r="Q43" s="10"/>
      <c r="R43" s="10"/>
      <c r="S43" s="11"/>
      <c r="T43" s="10"/>
    </row>
    <row r="44" spans="1:20" s="6" customFormat="1" ht="16.5" customHeight="1">
      <c r="A44" s="200" t="s">
        <v>209</v>
      </c>
      <c r="B44" s="329" t="str">
        <f>B6</f>
        <v>四</v>
      </c>
      <c r="C44" s="154" t="s">
        <v>0</v>
      </c>
      <c r="D44" s="134"/>
      <c r="E44" s="219" t="s">
        <v>329</v>
      </c>
      <c r="F44" s="219"/>
      <c r="G44" s="16" t="s">
        <v>184</v>
      </c>
      <c r="H44" s="177"/>
      <c r="I44" s="311" t="s">
        <v>260</v>
      </c>
      <c r="J44" s="312"/>
      <c r="K44" s="313" t="s">
        <v>1</v>
      </c>
      <c r="L44" s="314"/>
      <c r="M44" s="267" t="s">
        <v>193</v>
      </c>
      <c r="N44" s="344"/>
      <c r="O44" s="84" t="s">
        <v>304</v>
      </c>
      <c r="P44" s="316"/>
      <c r="Q44" s="43"/>
      <c r="R44" s="44"/>
      <c r="S44" s="12"/>
      <c r="T44" s="10"/>
    </row>
    <row r="45" spans="1:20" s="6" customFormat="1" ht="16.5" customHeight="1">
      <c r="A45" s="201"/>
      <c r="B45" s="159">
        <f>A6</f>
        <v>45449</v>
      </c>
      <c r="C45" s="228" t="s">
        <v>9</v>
      </c>
      <c r="D45" s="16">
        <v>7</v>
      </c>
      <c r="E45" s="123" t="s">
        <v>203</v>
      </c>
      <c r="F45" s="214">
        <v>6</v>
      </c>
      <c r="G45" s="121" t="s">
        <v>155</v>
      </c>
      <c r="H45" s="214">
        <v>3</v>
      </c>
      <c r="I45" s="222" t="s">
        <v>71</v>
      </c>
      <c r="J45" s="239">
        <v>1</v>
      </c>
      <c r="K45" s="127" t="s">
        <v>8</v>
      </c>
      <c r="L45" s="156">
        <v>7</v>
      </c>
      <c r="M45" s="263" t="s">
        <v>194</v>
      </c>
      <c r="N45" s="260">
        <v>5</v>
      </c>
      <c r="O45" s="303"/>
      <c r="P45" s="302"/>
      <c r="Q45" s="40"/>
      <c r="R45" s="45"/>
      <c r="S45" s="11"/>
      <c r="T45" s="10"/>
    </row>
    <row r="46" spans="1:20" s="6" customFormat="1" ht="16.5" customHeight="1">
      <c r="A46" s="201"/>
      <c r="B46" s="167"/>
      <c r="C46" s="228" t="s">
        <v>11</v>
      </c>
      <c r="D46" s="16">
        <v>3</v>
      </c>
      <c r="E46" s="121" t="s">
        <v>99</v>
      </c>
      <c r="F46" s="214">
        <v>4</v>
      </c>
      <c r="G46" s="99" t="s">
        <v>185</v>
      </c>
      <c r="H46" s="16">
        <v>3</v>
      </c>
      <c r="I46" s="223" t="s">
        <v>64</v>
      </c>
      <c r="J46" s="236">
        <v>5</v>
      </c>
      <c r="K46" s="126" t="s">
        <v>38</v>
      </c>
      <c r="L46" s="155">
        <v>0.05</v>
      </c>
      <c r="M46" s="268" t="s">
        <v>195</v>
      </c>
      <c r="N46" s="242">
        <v>1</v>
      </c>
      <c r="O46" s="43"/>
      <c r="P46" s="302"/>
      <c r="Q46" s="43"/>
      <c r="R46" s="45"/>
      <c r="S46" s="11"/>
      <c r="T46" s="10"/>
    </row>
    <row r="47" spans="1:20" s="6" customFormat="1" ht="16.5" customHeight="1">
      <c r="A47" s="201"/>
      <c r="B47" s="163"/>
      <c r="C47" s="228"/>
      <c r="D47" s="16"/>
      <c r="E47" s="121" t="s">
        <v>38</v>
      </c>
      <c r="F47" s="214">
        <v>0.05</v>
      </c>
      <c r="G47" s="99" t="s">
        <v>38</v>
      </c>
      <c r="H47" s="16">
        <v>0.05</v>
      </c>
      <c r="I47" s="220" t="s">
        <v>261</v>
      </c>
      <c r="J47" s="234">
        <v>1</v>
      </c>
      <c r="K47" s="126"/>
      <c r="L47" s="155"/>
      <c r="M47" s="269" t="s">
        <v>196</v>
      </c>
      <c r="N47" s="261"/>
      <c r="O47" s="300"/>
      <c r="P47" s="301"/>
      <c r="Q47" s="43"/>
      <c r="R47" s="45"/>
      <c r="S47" s="11"/>
      <c r="T47" s="10"/>
    </row>
    <row r="48" spans="1:20" s="6" customFormat="1" ht="16.5" customHeight="1">
      <c r="A48" s="201"/>
      <c r="B48" s="163"/>
      <c r="C48" s="228"/>
      <c r="D48" s="16"/>
      <c r="E48" s="121" t="s">
        <v>232</v>
      </c>
      <c r="F48" s="214"/>
      <c r="G48" s="99"/>
      <c r="H48" s="16"/>
      <c r="I48" s="220" t="s">
        <v>38</v>
      </c>
      <c r="J48" s="234">
        <v>0.05</v>
      </c>
      <c r="K48" s="126"/>
      <c r="L48" s="155"/>
      <c r="M48" s="248"/>
      <c r="N48" s="242"/>
      <c r="O48" s="300"/>
      <c r="P48" s="301"/>
      <c r="Q48" s="41"/>
      <c r="R48" s="46"/>
      <c r="S48" s="11"/>
      <c r="T48" s="10"/>
    </row>
    <row r="49" spans="1:22" s="6" customFormat="1" ht="16.5" customHeight="1">
      <c r="A49" s="201"/>
      <c r="B49" s="167"/>
      <c r="C49" s="228"/>
      <c r="D49" s="16"/>
      <c r="E49" s="121"/>
      <c r="F49" s="214"/>
      <c r="G49" s="99"/>
      <c r="H49" s="16"/>
      <c r="I49" s="116"/>
      <c r="J49" s="235"/>
      <c r="K49" s="126"/>
      <c r="L49" s="155"/>
      <c r="M49" s="249"/>
      <c r="N49" s="243"/>
      <c r="O49" s="299"/>
      <c r="Q49" s="10"/>
      <c r="R49" s="10"/>
      <c r="S49" s="11"/>
      <c r="T49" s="10"/>
    </row>
    <row r="50" spans="1:22" s="6" customFormat="1" ht="16.5" customHeight="1">
      <c r="A50" s="200" t="s">
        <v>210</v>
      </c>
      <c r="B50" s="158" t="str">
        <f>B7</f>
        <v>五</v>
      </c>
      <c r="C50" s="154" t="s">
        <v>226</v>
      </c>
      <c r="D50" s="134"/>
      <c r="E50" s="99" t="s">
        <v>326</v>
      </c>
      <c r="F50" s="142"/>
      <c r="G50" s="208" t="s">
        <v>262</v>
      </c>
      <c r="H50" s="16"/>
      <c r="I50" s="143" t="s">
        <v>264</v>
      </c>
      <c r="J50" s="240"/>
      <c r="K50" s="126" t="s">
        <v>1</v>
      </c>
      <c r="L50" s="155"/>
      <c r="M50" s="16" t="s">
        <v>111</v>
      </c>
      <c r="N50" s="16"/>
      <c r="O50" s="233" t="s">
        <v>305</v>
      </c>
      <c r="Q50" s="10"/>
      <c r="R50" s="10"/>
      <c r="S50" s="12"/>
      <c r="T50" s="10"/>
    </row>
    <row r="51" spans="1:22" s="6" customFormat="1" ht="16.5" customHeight="1">
      <c r="A51" s="164"/>
      <c r="B51" s="159">
        <f>A7</f>
        <v>45450</v>
      </c>
      <c r="C51" s="228" t="s">
        <v>9</v>
      </c>
      <c r="D51" s="16">
        <v>10</v>
      </c>
      <c r="E51" s="123" t="s">
        <v>79</v>
      </c>
      <c r="F51" s="16">
        <v>3</v>
      </c>
      <c r="G51" s="121" t="s">
        <v>71</v>
      </c>
      <c r="H51" s="214">
        <v>1</v>
      </c>
      <c r="I51" s="144" t="s">
        <v>199</v>
      </c>
      <c r="J51" s="240">
        <v>1</v>
      </c>
      <c r="K51" s="127" t="s">
        <v>8</v>
      </c>
      <c r="L51" s="156">
        <v>7</v>
      </c>
      <c r="M51" s="16" t="s">
        <v>64</v>
      </c>
      <c r="N51" s="16">
        <v>3</v>
      </c>
      <c r="Q51" s="10"/>
      <c r="R51" s="10"/>
      <c r="S51" s="11"/>
      <c r="T51" s="10"/>
    </row>
    <row r="52" spans="1:22" s="6" customFormat="1" ht="16.5" customHeight="1">
      <c r="A52" s="202"/>
      <c r="B52" s="161"/>
      <c r="C52" s="228" t="s">
        <v>227</v>
      </c>
      <c r="D52" s="16">
        <v>0.4</v>
      </c>
      <c r="E52" s="90" t="s">
        <v>94</v>
      </c>
      <c r="F52" s="16">
        <v>0.1</v>
      </c>
      <c r="G52" s="99" t="s">
        <v>73</v>
      </c>
      <c r="H52" s="16">
        <v>1</v>
      </c>
      <c r="I52" s="144" t="s">
        <v>265</v>
      </c>
      <c r="J52" s="240">
        <v>5</v>
      </c>
      <c r="K52" s="126" t="s">
        <v>38</v>
      </c>
      <c r="L52" s="155">
        <v>0.05</v>
      </c>
      <c r="M52" s="16" t="s">
        <v>67</v>
      </c>
      <c r="N52" s="16">
        <v>0.1</v>
      </c>
      <c r="Q52" s="10"/>
      <c r="R52" s="10"/>
      <c r="S52" s="11"/>
      <c r="T52" s="10"/>
    </row>
    <row r="53" spans="1:22" s="6" customFormat="1" ht="16.5" customHeight="1">
      <c r="A53" s="202"/>
      <c r="B53" s="163"/>
      <c r="E53" s="123" t="s">
        <v>38</v>
      </c>
      <c r="F53" s="16">
        <v>0.05</v>
      </c>
      <c r="G53" s="99" t="s">
        <v>100</v>
      </c>
      <c r="H53" s="16">
        <v>1</v>
      </c>
      <c r="I53" s="144" t="s">
        <v>266</v>
      </c>
      <c r="J53" s="234">
        <v>0.05</v>
      </c>
      <c r="K53" s="126"/>
      <c r="L53" s="155"/>
      <c r="M53" s="16" t="s">
        <v>38</v>
      </c>
      <c r="N53" s="16">
        <v>0.05</v>
      </c>
      <c r="Q53" s="10"/>
      <c r="R53" s="10"/>
      <c r="S53" s="11"/>
      <c r="T53" s="10"/>
    </row>
    <row r="54" spans="1:22" s="6" customFormat="1" ht="16.5" customHeight="1">
      <c r="A54" s="201"/>
      <c r="B54" s="163"/>
      <c r="C54" s="228"/>
      <c r="D54" s="16"/>
      <c r="E54" s="123"/>
      <c r="F54" s="16"/>
      <c r="G54" s="99" t="s">
        <v>182</v>
      </c>
      <c r="H54" s="16">
        <v>3</v>
      </c>
      <c r="I54" s="144" t="s">
        <v>38</v>
      </c>
      <c r="J54" s="234">
        <v>0.05</v>
      </c>
      <c r="K54" s="126"/>
      <c r="L54" s="155"/>
      <c r="M54" s="16"/>
      <c r="N54" s="16"/>
      <c r="Q54" s="10"/>
      <c r="R54" s="10"/>
      <c r="S54" s="11"/>
      <c r="T54" s="10"/>
    </row>
    <row r="55" spans="1:22" s="6" customFormat="1" ht="16.5" customHeight="1">
      <c r="A55" s="201"/>
      <c r="B55" s="163"/>
      <c r="C55" s="228"/>
      <c r="D55" s="16"/>
      <c r="E55" s="182"/>
      <c r="F55" s="33"/>
      <c r="G55" s="99" t="s">
        <v>38</v>
      </c>
      <c r="H55" s="16">
        <v>0.05</v>
      </c>
      <c r="I55" s="128"/>
      <c r="J55" s="241"/>
      <c r="K55" s="126"/>
      <c r="L55" s="155"/>
      <c r="M55" s="251"/>
      <c r="N55" s="245"/>
      <c r="Q55" s="10"/>
      <c r="R55" s="10"/>
      <c r="S55" s="11"/>
      <c r="T55" s="10"/>
    </row>
    <row r="56" spans="1:22" s="6" customFormat="1" ht="16.5" customHeight="1">
      <c r="A56" s="200" t="s">
        <v>211</v>
      </c>
      <c r="B56" s="158" t="str">
        <f>B8</f>
        <v>二</v>
      </c>
      <c r="C56" s="215" t="s">
        <v>225</v>
      </c>
      <c r="D56" s="134"/>
      <c r="E56" s="290" t="s">
        <v>198</v>
      </c>
      <c r="F56" s="310"/>
      <c r="G56" s="154" t="s">
        <v>126</v>
      </c>
      <c r="H56" s="134"/>
      <c r="I56" s="82" t="s">
        <v>188</v>
      </c>
      <c r="J56" s="130"/>
      <c r="K56" s="126" t="s">
        <v>1</v>
      </c>
      <c r="L56" s="155"/>
      <c r="M56" s="214" t="s">
        <v>68</v>
      </c>
      <c r="N56" s="214"/>
      <c r="O56" s="315" t="s">
        <v>41</v>
      </c>
      <c r="Q56" s="10"/>
      <c r="T56" s="10"/>
    </row>
    <row r="57" spans="1:22" s="6" customFormat="1" ht="16.5" customHeight="1">
      <c r="A57" s="201"/>
      <c r="B57" s="159">
        <f>A8</f>
        <v>45454</v>
      </c>
      <c r="C57" s="228" t="s">
        <v>9</v>
      </c>
      <c r="D57" s="124">
        <v>10</v>
      </c>
      <c r="E57" s="291" t="s">
        <v>199</v>
      </c>
      <c r="F57" s="243">
        <v>6</v>
      </c>
      <c r="G57" s="123" t="s">
        <v>101</v>
      </c>
      <c r="H57" s="214">
        <v>5</v>
      </c>
      <c r="I57" s="31" t="s">
        <v>186</v>
      </c>
      <c r="J57" s="130">
        <v>0.3</v>
      </c>
      <c r="K57" s="127" t="s">
        <v>8</v>
      </c>
      <c r="L57" s="156">
        <v>7</v>
      </c>
      <c r="M57" s="16" t="s">
        <v>46</v>
      </c>
      <c r="N57" s="16">
        <v>0.1</v>
      </c>
      <c r="Q57" s="10"/>
      <c r="T57" s="10"/>
    </row>
    <row r="58" spans="1:22" s="6" customFormat="1" ht="16.5" customHeight="1">
      <c r="A58" s="164"/>
      <c r="B58" s="161"/>
      <c r="C58" s="228"/>
      <c r="D58" s="124"/>
      <c r="E58" s="99" t="s">
        <v>38</v>
      </c>
      <c r="F58" s="16">
        <v>0.05</v>
      </c>
      <c r="G58" s="90" t="s">
        <v>318</v>
      </c>
      <c r="H58" s="16">
        <v>0.1</v>
      </c>
      <c r="I58" s="82" t="s">
        <v>64</v>
      </c>
      <c r="J58" s="130">
        <v>4</v>
      </c>
      <c r="K58" s="126" t="s">
        <v>38</v>
      </c>
      <c r="L58" s="155">
        <v>0.05</v>
      </c>
      <c r="M58" s="16" t="s">
        <v>91</v>
      </c>
      <c r="N58" s="16">
        <v>1</v>
      </c>
      <c r="Q58" s="10"/>
      <c r="T58" s="10"/>
    </row>
    <row r="59" spans="1:22" s="6" customFormat="1" ht="16.5" customHeight="1">
      <c r="A59" s="201"/>
      <c r="B59" s="161"/>
      <c r="E59" s="99"/>
      <c r="F59" s="16"/>
      <c r="G59" s="90" t="s">
        <v>112</v>
      </c>
      <c r="H59" s="16">
        <v>0.1</v>
      </c>
      <c r="I59" s="99" t="s">
        <v>100</v>
      </c>
      <c r="J59" s="16">
        <v>1</v>
      </c>
      <c r="K59" s="126"/>
      <c r="L59" s="155"/>
      <c r="M59" s="16" t="s">
        <v>38</v>
      </c>
      <c r="N59" s="16">
        <v>0.05</v>
      </c>
      <c r="Q59" s="10"/>
      <c r="T59" s="10"/>
    </row>
    <row r="60" spans="1:22" s="6" customFormat="1" ht="16.5" customHeight="1">
      <c r="A60" s="201"/>
      <c r="B60" s="161"/>
      <c r="E60" s="82"/>
      <c r="F60" s="130"/>
      <c r="G60" s="90" t="s">
        <v>38</v>
      </c>
      <c r="H60" s="16">
        <v>0.05</v>
      </c>
      <c r="I60" s="82" t="s">
        <v>38</v>
      </c>
      <c r="J60" s="130">
        <v>0.05</v>
      </c>
      <c r="K60" s="126"/>
      <c r="L60" s="155"/>
      <c r="M60" s="16"/>
      <c r="N60" s="16"/>
      <c r="Q60" s="10"/>
      <c r="T60" s="10"/>
    </row>
    <row r="61" spans="1:22" s="6" customFormat="1" ht="16.5" customHeight="1">
      <c r="A61" s="203"/>
      <c r="B61" s="163"/>
      <c r="C61" s="228"/>
      <c r="D61" s="16"/>
      <c r="E61" s="142"/>
      <c r="F61" s="16"/>
      <c r="G61" s="90"/>
      <c r="H61" s="16"/>
      <c r="I61" s="88"/>
      <c r="J61" s="237"/>
      <c r="K61" s="126"/>
      <c r="L61" s="70"/>
      <c r="M61" s="236"/>
      <c r="N61" s="244"/>
      <c r="Q61" s="10"/>
      <c r="T61" s="10"/>
    </row>
    <row r="62" spans="1:22" s="6" customFormat="1" ht="16.5" customHeight="1">
      <c r="A62" s="174" t="s">
        <v>212</v>
      </c>
      <c r="B62" s="158" t="str">
        <f>B9</f>
        <v>三</v>
      </c>
      <c r="C62" s="16" t="s">
        <v>228</v>
      </c>
      <c r="D62" s="124"/>
      <c r="E62" s="228" t="s">
        <v>167</v>
      </c>
      <c r="F62" s="218"/>
      <c r="G62" s="129" t="s">
        <v>330</v>
      </c>
      <c r="H62" s="228"/>
      <c r="I62" s="16" t="s">
        <v>141</v>
      </c>
      <c r="J62" s="16"/>
      <c r="K62" s="126" t="s">
        <v>1</v>
      </c>
      <c r="L62" s="155"/>
      <c r="M62" s="238" t="s">
        <v>187</v>
      </c>
      <c r="N62" s="246"/>
      <c r="O62" s="233" t="s">
        <v>44</v>
      </c>
      <c r="P62" s="105" t="s">
        <v>47</v>
      </c>
      <c r="Q62" s="53"/>
      <c r="R62" s="54"/>
      <c r="S62" s="44"/>
      <c r="T62" s="54"/>
      <c r="V62" s="44"/>
    </row>
    <row r="63" spans="1:22" s="6" customFormat="1" ht="16.5" customHeight="1">
      <c r="A63" s="201"/>
      <c r="B63" s="159">
        <f>A9</f>
        <v>45455</v>
      </c>
      <c r="C63" s="228" t="s">
        <v>9</v>
      </c>
      <c r="D63" s="124">
        <v>8</v>
      </c>
      <c r="E63" s="99" t="s">
        <v>71</v>
      </c>
      <c r="F63" s="16">
        <v>5.5</v>
      </c>
      <c r="G63" s="232" t="s">
        <v>318</v>
      </c>
      <c r="H63" s="208">
        <v>1</v>
      </c>
      <c r="I63" s="16" t="s">
        <v>141</v>
      </c>
      <c r="J63" s="16">
        <v>4</v>
      </c>
      <c r="K63" s="127" t="s">
        <v>8</v>
      </c>
      <c r="L63" s="156">
        <v>7</v>
      </c>
      <c r="M63" s="238" t="s">
        <v>121</v>
      </c>
      <c r="N63" s="244">
        <v>1</v>
      </c>
      <c r="P63" s="52"/>
      <c r="Q63" s="46"/>
      <c r="R63" s="40"/>
      <c r="S63" s="45"/>
      <c r="T63" s="40"/>
      <c r="V63" s="45"/>
    </row>
    <row r="64" spans="1:22" s="6" customFormat="1" ht="16.5" customHeight="1">
      <c r="A64" s="201"/>
      <c r="B64" s="160"/>
      <c r="C64" s="228" t="s">
        <v>11</v>
      </c>
      <c r="D64" s="124">
        <v>4</v>
      </c>
      <c r="E64" s="99" t="s">
        <v>99</v>
      </c>
      <c r="F64" s="16">
        <v>4</v>
      </c>
      <c r="G64" s="169" t="s">
        <v>117</v>
      </c>
      <c r="H64" s="214">
        <v>5</v>
      </c>
      <c r="I64" s="144"/>
      <c r="J64" s="240"/>
      <c r="K64" s="126" t="s">
        <v>38</v>
      </c>
      <c r="L64" s="155">
        <v>0.05</v>
      </c>
      <c r="M64" s="238" t="s">
        <v>64</v>
      </c>
      <c r="N64" s="244">
        <v>3</v>
      </c>
      <c r="P64" s="52"/>
      <c r="Q64" s="46"/>
      <c r="R64" s="55"/>
      <c r="S64" s="55"/>
      <c r="T64" s="55"/>
      <c r="V64" s="56"/>
    </row>
    <row r="65" spans="1:22" s="6" customFormat="1" ht="16.5" customHeight="1">
      <c r="A65" s="164"/>
      <c r="B65" s="161"/>
      <c r="E65" s="99" t="s">
        <v>38</v>
      </c>
      <c r="F65" s="16">
        <v>0.05</v>
      </c>
      <c r="G65" s="180" t="s">
        <v>100</v>
      </c>
      <c r="H65" s="89">
        <v>1</v>
      </c>
      <c r="I65" s="144"/>
      <c r="J65" s="234"/>
      <c r="K65" s="126"/>
      <c r="L65" s="155"/>
      <c r="M65" s="238" t="s">
        <v>112</v>
      </c>
      <c r="N65" s="244">
        <v>1</v>
      </c>
      <c r="P65" s="52"/>
      <c r="Q65" s="46"/>
      <c r="R65" s="43"/>
      <c r="S65" s="45"/>
      <c r="T65" s="43"/>
      <c r="V65" s="45"/>
    </row>
    <row r="66" spans="1:22" s="6" customFormat="1" ht="16.5" customHeight="1">
      <c r="A66" s="201"/>
      <c r="B66" s="161"/>
      <c r="E66" s="82" t="s">
        <v>113</v>
      </c>
      <c r="F66" s="130"/>
      <c r="G66" s="169" t="s">
        <v>38</v>
      </c>
      <c r="H66" s="214">
        <v>0.05</v>
      </c>
      <c r="I66" s="88"/>
      <c r="J66" s="237"/>
      <c r="K66" s="126"/>
      <c r="L66" s="155"/>
      <c r="M66" s="236" t="s">
        <v>267</v>
      </c>
      <c r="N66" s="244"/>
      <c r="P66" s="52"/>
      <c r="Q66" s="46"/>
      <c r="R66" s="55"/>
      <c r="S66" s="55"/>
      <c r="T66" s="43"/>
      <c r="V66" s="45"/>
    </row>
    <row r="67" spans="1:22" s="6" customFormat="1" ht="16.5" customHeight="1">
      <c r="A67" s="201"/>
      <c r="B67" s="161"/>
      <c r="C67" s="325"/>
      <c r="D67" s="335"/>
      <c r="E67" s="142"/>
      <c r="F67" s="16"/>
      <c r="G67" s="123"/>
      <c r="H67" s="214"/>
      <c r="I67" s="88"/>
      <c r="J67" s="237"/>
      <c r="K67" s="126"/>
      <c r="L67" s="70"/>
      <c r="M67" s="236"/>
      <c r="N67" s="244"/>
      <c r="P67" s="57"/>
      <c r="Q67" s="53"/>
      <c r="R67" s="41"/>
      <c r="S67" s="58"/>
      <c r="T67" s="59"/>
      <c r="V67" s="59"/>
    </row>
    <row r="68" spans="1:22" s="6" customFormat="1" ht="16.5" customHeight="1">
      <c r="A68" s="200" t="s">
        <v>213</v>
      </c>
      <c r="B68" s="158" t="str">
        <f>B10</f>
        <v>四</v>
      </c>
      <c r="C68" s="154" t="s">
        <v>0</v>
      </c>
      <c r="D68" s="134"/>
      <c r="E68" s="98" t="s">
        <v>331</v>
      </c>
      <c r="F68" s="16"/>
      <c r="G68" s="134" t="s">
        <v>270</v>
      </c>
      <c r="H68" s="134"/>
      <c r="I68" s="131" t="s">
        <v>310</v>
      </c>
      <c r="J68" s="131"/>
      <c r="K68" s="126" t="s">
        <v>1</v>
      </c>
      <c r="L68" s="70"/>
      <c r="M68" s="234" t="s">
        <v>268</v>
      </c>
      <c r="N68" s="242"/>
      <c r="O68" s="233" t="s">
        <v>306</v>
      </c>
      <c r="P68" s="105"/>
      <c r="Q68" s="51"/>
      <c r="R68" s="51"/>
      <c r="S68" s="11"/>
      <c r="T68" s="51"/>
      <c r="V68" s="59"/>
    </row>
    <row r="69" spans="1:22" s="6" customFormat="1" ht="16.5" customHeight="1">
      <c r="A69" s="201"/>
      <c r="B69" s="159">
        <f>A10</f>
        <v>45456</v>
      </c>
      <c r="C69" s="228" t="s">
        <v>9</v>
      </c>
      <c r="D69" s="16">
        <v>7</v>
      </c>
      <c r="E69" s="123" t="s">
        <v>332</v>
      </c>
      <c r="F69" s="16">
        <v>1</v>
      </c>
      <c r="G69" s="99" t="s">
        <v>271</v>
      </c>
      <c r="H69" s="16">
        <v>8</v>
      </c>
      <c r="I69" s="99" t="s">
        <v>179</v>
      </c>
      <c r="J69" s="16">
        <v>0.1</v>
      </c>
      <c r="K69" s="127" t="s">
        <v>8</v>
      </c>
      <c r="L69" s="73">
        <v>7</v>
      </c>
      <c r="M69" s="234" t="s">
        <v>269</v>
      </c>
      <c r="N69" s="242">
        <v>2</v>
      </c>
      <c r="Q69" s="10"/>
      <c r="R69" s="10"/>
      <c r="S69" s="11"/>
      <c r="T69" s="10"/>
    </row>
    <row r="70" spans="1:22" s="6" customFormat="1" ht="16.5" customHeight="1">
      <c r="A70" s="201"/>
      <c r="B70" s="158"/>
      <c r="C70" s="228" t="s">
        <v>11</v>
      </c>
      <c r="D70" s="16">
        <v>3</v>
      </c>
      <c r="E70" s="99" t="s">
        <v>235</v>
      </c>
      <c r="F70" s="16">
        <v>0.1</v>
      </c>
      <c r="G70" s="100" t="s">
        <v>100</v>
      </c>
      <c r="H70" s="95">
        <v>1</v>
      </c>
      <c r="I70" s="121" t="s">
        <v>64</v>
      </c>
      <c r="J70" s="131">
        <v>3</v>
      </c>
      <c r="K70" s="126" t="s">
        <v>38</v>
      </c>
      <c r="L70" s="70">
        <v>0.05</v>
      </c>
      <c r="M70" s="253" t="s">
        <v>76</v>
      </c>
      <c r="N70" s="242">
        <v>1</v>
      </c>
      <c r="Q70" s="10"/>
      <c r="R70" s="10"/>
      <c r="S70" s="11"/>
      <c r="T70" s="10"/>
    </row>
    <row r="71" spans="1:22" s="6" customFormat="1" ht="16.5" customHeight="1">
      <c r="A71" s="201"/>
      <c r="B71" s="161"/>
      <c r="C71" s="228"/>
      <c r="D71" s="47"/>
      <c r="E71" s="99" t="s">
        <v>38</v>
      </c>
      <c r="F71" s="16">
        <v>0.05</v>
      </c>
      <c r="G71" s="100" t="s">
        <v>38</v>
      </c>
      <c r="H71" s="95">
        <v>0.05</v>
      </c>
      <c r="I71" s="99" t="s">
        <v>75</v>
      </c>
      <c r="J71" s="16">
        <v>0.05</v>
      </c>
      <c r="K71" s="126"/>
      <c r="L71" s="70"/>
      <c r="M71" s="234"/>
      <c r="N71" s="242"/>
      <c r="Q71" s="10"/>
      <c r="R71" s="10"/>
      <c r="S71" s="11"/>
      <c r="T71" s="10"/>
    </row>
    <row r="72" spans="1:22" s="6" customFormat="1" ht="16.5" customHeight="1">
      <c r="A72" s="164"/>
      <c r="B72" s="161"/>
      <c r="E72" s="99" t="s">
        <v>134</v>
      </c>
      <c r="F72" s="16"/>
      <c r="G72" s="100"/>
      <c r="H72" s="95"/>
      <c r="I72" s="342" t="s">
        <v>38</v>
      </c>
      <c r="J72" s="131">
        <v>0.05</v>
      </c>
      <c r="K72" s="126"/>
      <c r="L72" s="70"/>
      <c r="M72" s="234"/>
      <c r="N72" s="242"/>
      <c r="Q72" s="10"/>
      <c r="R72" s="10"/>
      <c r="S72" s="11"/>
      <c r="T72" s="10"/>
    </row>
    <row r="73" spans="1:22" s="6" customFormat="1" ht="16.5" customHeight="1">
      <c r="A73" s="203"/>
      <c r="B73" s="230"/>
      <c r="C73" s="332"/>
      <c r="D73" s="335"/>
      <c r="E73" s="333"/>
      <c r="F73" s="334"/>
      <c r="G73" s="181"/>
      <c r="H73" s="67"/>
      <c r="I73" s="97"/>
      <c r="J73" s="97"/>
      <c r="K73" s="126"/>
      <c r="L73" s="70"/>
      <c r="M73" s="252"/>
      <c r="N73" s="247"/>
      <c r="O73" s="332"/>
      <c r="P73" s="59"/>
      <c r="Q73" s="10"/>
      <c r="R73" s="10"/>
      <c r="S73" s="11"/>
      <c r="T73" s="10"/>
    </row>
    <row r="74" spans="1:22" s="6" customFormat="1" ht="16.5" customHeight="1">
      <c r="A74" s="174" t="s">
        <v>214</v>
      </c>
      <c r="B74" s="309" t="str">
        <f>B11</f>
        <v>五</v>
      </c>
      <c r="C74" s="142" t="s">
        <v>34</v>
      </c>
      <c r="D74" s="124"/>
      <c r="E74" s="16" t="s">
        <v>323</v>
      </c>
      <c r="F74" s="16"/>
      <c r="G74" s="143" t="s">
        <v>333</v>
      </c>
      <c r="H74" s="95"/>
      <c r="I74" s="134" t="s">
        <v>272</v>
      </c>
      <c r="J74" s="134"/>
      <c r="K74" s="317" t="s">
        <v>1</v>
      </c>
      <c r="L74" s="318"/>
      <c r="M74" s="134" t="s">
        <v>276</v>
      </c>
      <c r="N74" s="134"/>
      <c r="O74" s="97" t="s">
        <v>307</v>
      </c>
      <c r="Q74" s="53"/>
      <c r="R74" s="54"/>
      <c r="S74" s="44"/>
      <c r="T74" s="54"/>
      <c r="V74" s="44"/>
    </row>
    <row r="75" spans="1:22" s="6" customFormat="1" ht="16.5" customHeight="1">
      <c r="A75" s="201"/>
      <c r="B75" s="162">
        <f>A11</f>
        <v>45457</v>
      </c>
      <c r="C75" s="228" t="s">
        <v>9</v>
      </c>
      <c r="D75" s="16">
        <v>10</v>
      </c>
      <c r="E75" s="99" t="s">
        <v>315</v>
      </c>
      <c r="F75" s="16">
        <v>9</v>
      </c>
      <c r="G75" s="169" t="s">
        <v>334</v>
      </c>
      <c r="H75" s="95">
        <v>1</v>
      </c>
      <c r="I75" s="99" t="s">
        <v>200</v>
      </c>
      <c r="J75" s="16">
        <v>2</v>
      </c>
      <c r="K75" s="72" t="s">
        <v>8</v>
      </c>
      <c r="L75" s="73">
        <v>7</v>
      </c>
      <c r="M75" s="16" t="s">
        <v>64</v>
      </c>
      <c r="N75" s="16">
        <v>3</v>
      </c>
      <c r="Q75" s="46"/>
      <c r="R75" s="40"/>
      <c r="S75" s="45"/>
      <c r="T75" s="40"/>
      <c r="V75" s="45"/>
    </row>
    <row r="76" spans="1:22" s="6" customFormat="1" ht="16.5" customHeight="1">
      <c r="A76" s="201"/>
      <c r="B76" s="163"/>
      <c r="C76" s="228" t="s">
        <v>35</v>
      </c>
      <c r="D76" s="124">
        <v>0.4</v>
      </c>
      <c r="E76" s="99" t="s">
        <v>137</v>
      </c>
      <c r="F76" s="16">
        <v>1</v>
      </c>
      <c r="G76" s="123" t="s">
        <v>135</v>
      </c>
      <c r="H76" s="16">
        <v>6</v>
      </c>
      <c r="I76" s="99" t="s">
        <v>104</v>
      </c>
      <c r="J76" s="16">
        <v>4</v>
      </c>
      <c r="K76" s="69" t="s">
        <v>38</v>
      </c>
      <c r="L76" s="70">
        <v>0.05</v>
      </c>
      <c r="M76" s="82" t="s">
        <v>100</v>
      </c>
      <c r="N76" s="16">
        <v>1</v>
      </c>
      <c r="Q76" s="46"/>
      <c r="R76" s="55"/>
      <c r="S76" s="55"/>
      <c r="T76" s="55"/>
      <c r="V76" s="56"/>
    </row>
    <row r="77" spans="1:22" s="6" customFormat="1" ht="16.5" customHeight="1">
      <c r="A77" s="201"/>
      <c r="B77" s="163"/>
      <c r="C77" s="228"/>
      <c r="D77" s="124"/>
      <c r="E77" s="121" t="s">
        <v>99</v>
      </c>
      <c r="F77" s="16">
        <v>2</v>
      </c>
      <c r="G77" s="90" t="s">
        <v>75</v>
      </c>
      <c r="H77" s="16">
        <v>0.05</v>
      </c>
      <c r="I77" s="100" t="s">
        <v>100</v>
      </c>
      <c r="J77" s="95">
        <v>1</v>
      </c>
      <c r="K77" s="69"/>
      <c r="L77" s="70"/>
      <c r="M77" s="16" t="s">
        <v>38</v>
      </c>
      <c r="N77" s="16">
        <v>0.05</v>
      </c>
      <c r="Q77" s="46"/>
      <c r="R77" s="43"/>
      <c r="S77" s="45"/>
      <c r="T77" s="43"/>
      <c r="V77" s="45"/>
    </row>
    <row r="78" spans="1:22" s="6" customFormat="1" ht="16.5" customHeight="1">
      <c r="A78" s="201"/>
      <c r="B78" s="161"/>
      <c r="C78" s="216"/>
      <c r="D78" s="148"/>
      <c r="E78" s="99" t="s">
        <v>100</v>
      </c>
      <c r="F78" s="16">
        <v>1</v>
      </c>
      <c r="G78" s="90" t="s">
        <v>38</v>
      </c>
      <c r="H78" s="16">
        <v>0.05</v>
      </c>
      <c r="I78" s="100" t="s">
        <v>38</v>
      </c>
      <c r="J78" s="95">
        <v>0.05</v>
      </c>
      <c r="K78" s="69"/>
      <c r="L78" s="70"/>
      <c r="M78" s="16" t="s">
        <v>71</v>
      </c>
      <c r="N78" s="16">
        <v>1</v>
      </c>
      <c r="Q78" s="46"/>
      <c r="R78" s="55"/>
      <c r="S78" s="55"/>
      <c r="T78" s="43"/>
      <c r="V78" s="45"/>
    </row>
    <row r="79" spans="1:22" s="6" customFormat="1" ht="16.5" customHeight="1">
      <c r="A79" s="164"/>
      <c r="B79" s="161"/>
      <c r="E79" s="99" t="s">
        <v>38</v>
      </c>
      <c r="F79" s="16">
        <v>0.05</v>
      </c>
      <c r="G79" s="176"/>
      <c r="H79" s="175"/>
      <c r="I79" s="32"/>
      <c r="J79" s="67"/>
      <c r="K79" s="69"/>
      <c r="L79" s="70"/>
      <c r="M79" s="32"/>
      <c r="N79" s="91"/>
      <c r="Q79" s="53"/>
      <c r="R79" s="41"/>
      <c r="S79" s="58"/>
      <c r="T79" s="59"/>
      <c r="V79" s="59"/>
    </row>
    <row r="80" spans="1:22" s="6" customFormat="1" ht="16.5" customHeight="1">
      <c r="A80" s="200" t="s">
        <v>215</v>
      </c>
      <c r="B80" s="165" t="str">
        <f>B12</f>
        <v>一</v>
      </c>
      <c r="C80" s="113" t="s">
        <v>33</v>
      </c>
      <c r="D80" s="114"/>
      <c r="E80" s="99" t="s">
        <v>335</v>
      </c>
      <c r="F80" s="142"/>
      <c r="G80" s="174" t="s">
        <v>273</v>
      </c>
      <c r="H80" s="321"/>
      <c r="I80" s="135" t="s">
        <v>275</v>
      </c>
      <c r="J80" s="171"/>
      <c r="K80" s="69" t="s">
        <v>1</v>
      </c>
      <c r="L80" s="70"/>
      <c r="M80" s="129" t="s">
        <v>259</v>
      </c>
      <c r="N80" s="214"/>
      <c r="O80" s="319" t="s">
        <v>41</v>
      </c>
      <c r="P80" s="52"/>
      <c r="Q80" s="10"/>
      <c r="S80" s="103"/>
      <c r="T80" s="68"/>
    </row>
    <row r="81" spans="1:20" s="6" customFormat="1" ht="16.5" customHeight="1">
      <c r="A81" s="201"/>
      <c r="B81" s="166">
        <f>A12</f>
        <v>45460</v>
      </c>
      <c r="C81" s="115" t="s">
        <v>9</v>
      </c>
      <c r="D81" s="114">
        <v>10</v>
      </c>
      <c r="E81" s="99" t="s">
        <v>178</v>
      </c>
      <c r="F81" s="16">
        <v>3</v>
      </c>
      <c r="G81" s="121" t="s">
        <v>71</v>
      </c>
      <c r="H81" s="214">
        <v>1</v>
      </c>
      <c r="I81" s="31" t="s">
        <v>140</v>
      </c>
      <c r="J81" s="292">
        <v>3</v>
      </c>
      <c r="K81" s="72" t="s">
        <v>8</v>
      </c>
      <c r="L81" s="73">
        <v>7</v>
      </c>
      <c r="M81" s="142" t="s">
        <v>104</v>
      </c>
      <c r="N81" s="16">
        <v>4</v>
      </c>
      <c r="O81" s="296"/>
      <c r="P81" s="52"/>
      <c r="Q81" s="10"/>
      <c r="S81" s="78"/>
      <c r="T81" s="71"/>
    </row>
    <row r="82" spans="1:20" s="6" customFormat="1" ht="16.5" customHeight="1">
      <c r="A82" s="201"/>
      <c r="B82" s="165"/>
      <c r="C82" s="16"/>
      <c r="D82" s="16"/>
      <c r="E82" s="99" t="s">
        <v>179</v>
      </c>
      <c r="F82" s="16">
        <v>1</v>
      </c>
      <c r="G82" s="157" t="s">
        <v>64</v>
      </c>
      <c r="H82" s="16">
        <v>3</v>
      </c>
      <c r="I82" s="293" t="s">
        <v>182</v>
      </c>
      <c r="J82" s="170">
        <v>3</v>
      </c>
      <c r="K82" s="69" t="s">
        <v>38</v>
      </c>
      <c r="L82" s="70">
        <v>0.05</v>
      </c>
      <c r="M82" s="27" t="s">
        <v>100</v>
      </c>
      <c r="N82" s="16">
        <v>1</v>
      </c>
      <c r="O82" s="297"/>
      <c r="P82" s="52"/>
      <c r="Q82" s="51"/>
      <c r="S82" s="75"/>
      <c r="T82" s="71"/>
    </row>
    <row r="83" spans="1:20" s="6" customFormat="1" ht="16.5" customHeight="1">
      <c r="A83" s="201"/>
      <c r="B83" s="163"/>
      <c r="C83" s="97"/>
      <c r="D83" s="79"/>
      <c r="E83" s="99" t="s">
        <v>38</v>
      </c>
      <c r="F83" s="16">
        <v>0.05</v>
      </c>
      <c r="G83" s="157" t="s">
        <v>73</v>
      </c>
      <c r="H83" s="16">
        <v>1</v>
      </c>
      <c r="I83" s="82" t="s">
        <v>38</v>
      </c>
      <c r="J83" s="171">
        <v>0.05</v>
      </c>
      <c r="K83" s="69"/>
      <c r="L83" s="70"/>
      <c r="M83" s="142" t="s">
        <v>38</v>
      </c>
      <c r="N83" s="16">
        <v>0.05</v>
      </c>
      <c r="O83" s="298"/>
      <c r="P83" s="52"/>
      <c r="Q83" s="51"/>
      <c r="S83" s="75"/>
      <c r="T83" s="71"/>
    </row>
    <row r="84" spans="1:20" s="6" customFormat="1" ht="16.5" customHeight="1">
      <c r="A84" s="201"/>
      <c r="B84" s="161"/>
      <c r="C84" s="122"/>
      <c r="D84" s="79"/>
      <c r="E84" s="99"/>
      <c r="F84" s="16"/>
      <c r="G84" s="99" t="s">
        <v>100</v>
      </c>
      <c r="H84" s="16">
        <v>1</v>
      </c>
      <c r="I84" s="99"/>
      <c r="J84" s="120"/>
      <c r="K84" s="69"/>
      <c r="L84" s="70"/>
      <c r="M84" s="142"/>
      <c r="N84" s="16"/>
      <c r="O84" s="298"/>
      <c r="P84" s="52"/>
      <c r="Q84" s="10"/>
      <c r="S84" s="32"/>
      <c r="T84" s="67"/>
    </row>
    <row r="85" spans="1:20" s="6" customFormat="1" ht="16.5" customHeight="1">
      <c r="A85" s="203"/>
      <c r="B85" s="161"/>
      <c r="C85" s="142"/>
      <c r="D85" s="79"/>
      <c r="E85" s="99"/>
      <c r="F85" s="16"/>
      <c r="G85" s="157" t="s">
        <v>38</v>
      </c>
      <c r="H85" s="16">
        <v>0.05</v>
      </c>
      <c r="I85" s="32"/>
      <c r="J85" s="67"/>
      <c r="K85" s="69"/>
      <c r="L85" s="70"/>
      <c r="M85" s="76"/>
      <c r="N85" s="91"/>
      <c r="P85" s="57"/>
      <c r="Q85" s="10"/>
      <c r="R85" s="10"/>
      <c r="S85" s="11"/>
      <c r="T85" s="10"/>
    </row>
    <row r="86" spans="1:20" s="6" customFormat="1" ht="16.5" customHeight="1">
      <c r="A86" s="174" t="s">
        <v>216</v>
      </c>
      <c r="B86" s="158" t="str">
        <f>B13</f>
        <v>二</v>
      </c>
      <c r="C86" s="117" t="s">
        <v>0</v>
      </c>
      <c r="D86" s="120"/>
      <c r="E86" s="99" t="s">
        <v>336</v>
      </c>
      <c r="F86" s="142"/>
      <c r="G86" s="143" t="s">
        <v>333</v>
      </c>
      <c r="H86" s="95"/>
      <c r="I86" s="27" t="s">
        <v>291</v>
      </c>
      <c r="J86" s="130"/>
      <c r="K86" s="69" t="s">
        <v>1</v>
      </c>
      <c r="L86" s="70"/>
      <c r="M86" s="134" t="s">
        <v>120</v>
      </c>
      <c r="N86" s="134"/>
      <c r="O86" s="101" t="s">
        <v>42</v>
      </c>
      <c r="P86" s="105" t="s">
        <v>47</v>
      </c>
    </row>
    <row r="87" spans="1:20" s="6" customFormat="1" ht="16.5" customHeight="1">
      <c r="A87" s="201"/>
      <c r="B87" s="162">
        <f>A13</f>
        <v>45461</v>
      </c>
      <c r="C87" s="142" t="s">
        <v>9</v>
      </c>
      <c r="D87" s="16">
        <v>7</v>
      </c>
      <c r="E87" s="99" t="s">
        <v>101</v>
      </c>
      <c r="F87" s="16">
        <v>4</v>
      </c>
      <c r="G87" s="169" t="s">
        <v>334</v>
      </c>
      <c r="H87" s="95">
        <v>1</v>
      </c>
      <c r="I87" s="27" t="s">
        <v>155</v>
      </c>
      <c r="J87" s="130">
        <v>4</v>
      </c>
      <c r="K87" s="72" t="s">
        <v>8</v>
      </c>
      <c r="L87" s="73">
        <v>7</v>
      </c>
      <c r="M87" s="16" t="s">
        <v>121</v>
      </c>
      <c r="N87" s="16">
        <v>1</v>
      </c>
    </row>
    <row r="88" spans="1:20" s="6" customFormat="1" ht="16.5" customHeight="1">
      <c r="A88" s="201"/>
      <c r="B88" s="163"/>
      <c r="C88" s="142" t="s">
        <v>11</v>
      </c>
      <c r="D88" s="16">
        <v>3</v>
      </c>
      <c r="E88" s="27" t="s">
        <v>100</v>
      </c>
      <c r="F88" s="16">
        <v>1</v>
      </c>
      <c r="G88" s="99" t="s">
        <v>135</v>
      </c>
      <c r="H88" s="16">
        <v>6</v>
      </c>
      <c r="I88" s="27" t="s">
        <v>100</v>
      </c>
      <c r="J88" s="16">
        <v>1</v>
      </c>
      <c r="K88" s="69" t="s">
        <v>38</v>
      </c>
      <c r="L88" s="70">
        <v>0.05</v>
      </c>
      <c r="M88" s="16" t="s">
        <v>106</v>
      </c>
      <c r="N88" s="16">
        <v>0.2</v>
      </c>
    </row>
    <row r="89" spans="1:20" s="6" customFormat="1" ht="16.5" customHeight="1">
      <c r="A89" s="201"/>
      <c r="B89" s="163"/>
      <c r="C89" s="228"/>
      <c r="D89" s="16"/>
      <c r="E89" s="99" t="s">
        <v>38</v>
      </c>
      <c r="F89" s="16">
        <v>0.05</v>
      </c>
      <c r="G89" s="157" t="s">
        <v>75</v>
      </c>
      <c r="H89" s="16">
        <v>0.02</v>
      </c>
      <c r="I89" s="157" t="s">
        <v>38</v>
      </c>
      <c r="J89" s="16">
        <v>0.05</v>
      </c>
      <c r="K89" s="69"/>
      <c r="L89" s="70"/>
      <c r="M89" s="16" t="s">
        <v>72</v>
      </c>
      <c r="N89" s="16">
        <v>0.05</v>
      </c>
    </row>
    <row r="90" spans="1:20" s="6" customFormat="1" ht="16.5" customHeight="1">
      <c r="A90" s="201"/>
      <c r="B90" s="163"/>
      <c r="C90" s="228"/>
      <c r="D90" s="16"/>
      <c r="E90" s="99" t="s">
        <v>239</v>
      </c>
      <c r="F90" s="16"/>
      <c r="G90" s="99" t="s">
        <v>38</v>
      </c>
      <c r="H90" s="16">
        <v>0.05</v>
      </c>
      <c r="I90" s="157"/>
      <c r="J90" s="16"/>
      <c r="K90" s="69"/>
      <c r="L90" s="70"/>
      <c r="M90" s="16"/>
      <c r="N90" s="16"/>
    </row>
    <row r="91" spans="1:20" s="6" customFormat="1" ht="16.5" customHeight="1">
      <c r="A91" s="201"/>
      <c r="B91" s="163"/>
      <c r="C91" s="228"/>
      <c r="D91" s="16"/>
      <c r="E91" s="99"/>
      <c r="F91" s="16"/>
      <c r="G91" s="99"/>
      <c r="H91" s="16"/>
      <c r="I91" s="99"/>
      <c r="J91" s="16"/>
      <c r="K91" s="69"/>
      <c r="L91" s="70"/>
      <c r="M91" s="184"/>
      <c r="N91" s="168"/>
    </row>
    <row r="92" spans="1:20" ht="16.5" customHeight="1">
      <c r="A92" s="322" t="s">
        <v>217</v>
      </c>
      <c r="B92" s="165" t="str">
        <f>B14</f>
        <v>三</v>
      </c>
      <c r="C92" s="16" t="s">
        <v>143</v>
      </c>
      <c r="D92" s="16"/>
      <c r="E92" s="16" t="s">
        <v>141</v>
      </c>
      <c r="F92" s="16"/>
      <c r="G92" s="246" t="s">
        <v>279</v>
      </c>
      <c r="H92" s="259"/>
      <c r="I92" s="82" t="s">
        <v>283</v>
      </c>
      <c r="J92" s="130"/>
      <c r="K92" s="69" t="s">
        <v>1</v>
      </c>
      <c r="L92" s="70"/>
      <c r="M92" s="129" t="s">
        <v>281</v>
      </c>
      <c r="N92" s="214"/>
      <c r="O92" s="295" t="s">
        <v>50</v>
      </c>
    </row>
    <row r="93" spans="1:20" ht="16.5" customHeight="1">
      <c r="A93" s="204"/>
      <c r="B93" s="166">
        <f>A14</f>
        <v>45462</v>
      </c>
      <c r="C93" s="228" t="s">
        <v>144</v>
      </c>
      <c r="D93" s="16">
        <v>5</v>
      </c>
      <c r="E93" s="16" t="s">
        <v>141</v>
      </c>
      <c r="F93" s="16">
        <v>4</v>
      </c>
      <c r="G93" s="287" t="s">
        <v>255</v>
      </c>
      <c r="H93" s="280">
        <v>8</v>
      </c>
      <c r="I93" s="31" t="s">
        <v>200</v>
      </c>
      <c r="J93" s="130">
        <v>2</v>
      </c>
      <c r="K93" s="72" t="s">
        <v>8</v>
      </c>
      <c r="L93" s="73">
        <v>7</v>
      </c>
      <c r="M93" s="129" t="s">
        <v>71</v>
      </c>
      <c r="N93" s="214">
        <v>0.6</v>
      </c>
      <c r="O93" s="6"/>
      <c r="P93" s="42"/>
    </row>
    <row r="94" spans="1:20" ht="16.5" customHeight="1">
      <c r="A94" s="201"/>
      <c r="C94" s="228"/>
      <c r="D94" s="16"/>
      <c r="E94" s="99"/>
      <c r="F94" s="16"/>
      <c r="G94" s="392" t="s">
        <v>353</v>
      </c>
      <c r="H94" s="242">
        <v>0.1</v>
      </c>
      <c r="I94" s="82" t="s">
        <v>124</v>
      </c>
      <c r="J94" s="130">
        <v>4</v>
      </c>
      <c r="K94" s="69" t="s">
        <v>38</v>
      </c>
      <c r="L94" s="70">
        <v>0.05</v>
      </c>
      <c r="M94" s="129" t="s">
        <v>74</v>
      </c>
      <c r="N94" s="214">
        <v>2</v>
      </c>
      <c r="O94" s="6"/>
      <c r="P94" s="42"/>
    </row>
    <row r="95" spans="1:20" ht="16.5" customHeight="1">
      <c r="A95" s="201"/>
      <c r="B95" s="194"/>
      <c r="C95" s="228"/>
      <c r="D95" s="142"/>
      <c r="E95" s="121"/>
      <c r="F95" s="16"/>
      <c r="G95" s="274" t="s">
        <v>38</v>
      </c>
      <c r="H95" s="120">
        <v>0.05</v>
      </c>
      <c r="I95" s="99" t="s">
        <v>100</v>
      </c>
      <c r="J95" s="16">
        <v>1</v>
      </c>
      <c r="K95" s="69"/>
      <c r="L95" s="70"/>
      <c r="M95" s="129" t="s">
        <v>158</v>
      </c>
      <c r="N95" s="214">
        <v>1</v>
      </c>
      <c r="O95" s="6"/>
    </row>
    <row r="96" spans="1:20" ht="16.5" customHeight="1">
      <c r="A96" s="201"/>
      <c r="B96" s="194"/>
      <c r="C96" s="228"/>
      <c r="D96" s="142"/>
      <c r="E96" s="99"/>
      <c r="F96" s="16"/>
      <c r="G96" s="274"/>
      <c r="H96" s="242"/>
      <c r="I96" s="82" t="s">
        <v>38</v>
      </c>
      <c r="J96" s="130">
        <v>0.05</v>
      </c>
      <c r="K96" s="69"/>
      <c r="L96" s="70"/>
      <c r="M96" s="129" t="s">
        <v>125</v>
      </c>
      <c r="N96" s="214">
        <v>0.1</v>
      </c>
      <c r="O96" s="6"/>
    </row>
    <row r="97" spans="1:19" ht="16.5" customHeight="1">
      <c r="A97" s="203"/>
      <c r="B97" s="194"/>
      <c r="C97" s="228"/>
      <c r="D97" s="142"/>
      <c r="E97" s="99"/>
      <c r="F97" s="16"/>
      <c r="G97" s="274"/>
      <c r="H97" s="120"/>
      <c r="I97" s="76"/>
      <c r="J97" s="33"/>
      <c r="K97" s="69"/>
      <c r="L97" s="70"/>
      <c r="M97" s="84" t="s">
        <v>282</v>
      </c>
      <c r="N97" s="178">
        <v>1</v>
      </c>
      <c r="O97" s="6"/>
      <c r="P97" s="9"/>
    </row>
    <row r="98" spans="1:19" ht="16.5" customHeight="1">
      <c r="A98" s="174" t="s">
        <v>218</v>
      </c>
      <c r="B98" s="195" t="str">
        <f>B15</f>
        <v>四</v>
      </c>
      <c r="C98" s="117" t="s">
        <v>0</v>
      </c>
      <c r="D98" s="120"/>
      <c r="E98" s="179" t="s">
        <v>337</v>
      </c>
      <c r="F98" s="154"/>
      <c r="G98" s="27" t="s">
        <v>288</v>
      </c>
      <c r="H98" s="130"/>
      <c r="I98" s="82" t="s">
        <v>293</v>
      </c>
      <c r="J98" s="130"/>
      <c r="K98" s="69" t="s">
        <v>1</v>
      </c>
      <c r="L98" s="70"/>
      <c r="M98" s="27" t="s">
        <v>133</v>
      </c>
      <c r="N98" s="130"/>
      <c r="O98" s="101" t="s">
        <v>308</v>
      </c>
      <c r="P98" s="294"/>
    </row>
    <row r="99" spans="1:19" ht="16.5" customHeight="1">
      <c r="A99" s="201"/>
      <c r="B99" s="196">
        <f>A15</f>
        <v>45463</v>
      </c>
      <c r="C99" s="142" t="s">
        <v>9</v>
      </c>
      <c r="D99" s="16">
        <v>7</v>
      </c>
      <c r="E99" s="221" t="s">
        <v>115</v>
      </c>
      <c r="F99" s="16">
        <v>3</v>
      </c>
      <c r="G99" s="27" t="s">
        <v>155</v>
      </c>
      <c r="H99" s="130">
        <v>3</v>
      </c>
      <c r="I99" s="31" t="s">
        <v>71</v>
      </c>
      <c r="J99" s="130">
        <v>2</v>
      </c>
      <c r="K99" s="72" t="s">
        <v>8</v>
      </c>
      <c r="L99" s="73">
        <v>7</v>
      </c>
      <c r="M99" s="142" t="s">
        <v>284</v>
      </c>
      <c r="N99" s="16">
        <v>5</v>
      </c>
    </row>
    <row r="100" spans="1:19" ht="16.5" customHeight="1">
      <c r="A100" s="204"/>
      <c r="B100" s="197"/>
      <c r="C100" s="142" t="s">
        <v>11</v>
      </c>
      <c r="D100" s="16">
        <v>3</v>
      </c>
      <c r="E100" s="221" t="s">
        <v>94</v>
      </c>
      <c r="F100" s="16">
        <v>1</v>
      </c>
      <c r="G100" s="27" t="s">
        <v>104</v>
      </c>
      <c r="H100" s="130">
        <v>3</v>
      </c>
      <c r="I100" s="82" t="s">
        <v>64</v>
      </c>
      <c r="J100" s="130">
        <v>4</v>
      </c>
      <c r="K100" s="69" t="s">
        <v>38</v>
      </c>
      <c r="L100" s="70">
        <v>0.05</v>
      </c>
      <c r="M100" s="142" t="s">
        <v>76</v>
      </c>
      <c r="N100" s="16">
        <v>1</v>
      </c>
    </row>
    <row r="101" spans="1:19" ht="16.5" customHeight="1">
      <c r="A101" s="327"/>
      <c r="B101" s="161"/>
      <c r="E101" s="221" t="s">
        <v>38</v>
      </c>
      <c r="F101" s="16">
        <v>0.05</v>
      </c>
      <c r="G101" s="27" t="s">
        <v>100</v>
      </c>
      <c r="H101" s="16">
        <v>1</v>
      </c>
      <c r="I101" s="99" t="s">
        <v>75</v>
      </c>
      <c r="J101" s="16">
        <v>1</v>
      </c>
      <c r="K101" s="69"/>
      <c r="L101" s="70"/>
      <c r="M101" s="142"/>
      <c r="N101" s="16"/>
    </row>
    <row r="102" spans="1:19" ht="16.5" customHeight="1">
      <c r="A102" s="327"/>
      <c r="B102" s="194"/>
      <c r="C102" s="228"/>
      <c r="D102" s="16"/>
      <c r="E102" s="221"/>
      <c r="F102" s="16"/>
      <c r="G102" s="157" t="s">
        <v>38</v>
      </c>
      <c r="H102" s="16">
        <v>0.05</v>
      </c>
      <c r="I102" s="82" t="s">
        <v>38</v>
      </c>
      <c r="J102" s="130">
        <v>0.05</v>
      </c>
      <c r="K102" s="69"/>
      <c r="L102" s="70"/>
      <c r="M102" s="16"/>
      <c r="N102" s="16"/>
    </row>
    <row r="103" spans="1:19" ht="16.5" customHeight="1">
      <c r="A103" s="331"/>
      <c r="B103" s="141"/>
      <c r="C103" s="228"/>
      <c r="D103" s="16"/>
      <c r="E103" s="221"/>
      <c r="F103" s="16"/>
      <c r="G103" s="88"/>
      <c r="H103" s="67"/>
      <c r="I103" s="75"/>
      <c r="J103" s="34"/>
      <c r="K103" s="69"/>
      <c r="L103" s="70"/>
      <c r="M103" s="83"/>
      <c r="N103" s="82"/>
      <c r="O103" s="323"/>
      <c r="P103" s="9"/>
    </row>
    <row r="104" spans="1:19" ht="16.5" customHeight="1">
      <c r="A104" s="174" t="s">
        <v>219</v>
      </c>
      <c r="B104" s="320" t="str">
        <f>B16</f>
        <v>五</v>
      </c>
      <c r="C104" s="124" t="s">
        <v>165</v>
      </c>
      <c r="D104" s="120"/>
      <c r="E104" s="179" t="s">
        <v>324</v>
      </c>
      <c r="F104" s="134"/>
      <c r="G104" s="16" t="s">
        <v>280</v>
      </c>
      <c r="H104" s="16"/>
      <c r="I104" s="82" t="s">
        <v>294</v>
      </c>
      <c r="J104" s="130"/>
      <c r="K104" s="317" t="s">
        <v>1</v>
      </c>
      <c r="L104" s="318"/>
      <c r="M104" s="16" t="s">
        <v>285</v>
      </c>
      <c r="N104" s="16"/>
      <c r="O104" s="84" t="s">
        <v>197</v>
      </c>
      <c r="R104" s="40"/>
      <c r="S104" s="12"/>
    </row>
    <row r="105" spans="1:19" ht="16.5" customHeight="1">
      <c r="A105" s="327"/>
      <c r="B105" s="166">
        <f>A16</f>
        <v>45464</v>
      </c>
      <c r="C105" s="228" t="s">
        <v>9</v>
      </c>
      <c r="D105" s="16">
        <v>10</v>
      </c>
      <c r="E105" s="90" t="s">
        <v>319</v>
      </c>
      <c r="F105" s="16">
        <v>9</v>
      </c>
      <c r="G105" s="121" t="s">
        <v>71</v>
      </c>
      <c r="H105" s="16">
        <v>2</v>
      </c>
      <c r="I105" s="31" t="s">
        <v>186</v>
      </c>
      <c r="J105" s="130">
        <v>0.3</v>
      </c>
      <c r="K105" s="72" t="s">
        <v>8</v>
      </c>
      <c r="L105" s="73">
        <v>7</v>
      </c>
      <c r="M105" s="16" t="s">
        <v>64</v>
      </c>
      <c r="N105" s="16">
        <v>3</v>
      </c>
      <c r="O105" s="296"/>
      <c r="R105" s="41"/>
      <c r="S105" s="42"/>
    </row>
    <row r="106" spans="1:19" ht="16.5" customHeight="1">
      <c r="A106" s="326"/>
      <c r="B106" s="163"/>
      <c r="C106" s="228" t="s">
        <v>166</v>
      </c>
      <c r="D106" s="16">
        <v>0.1</v>
      </c>
      <c r="E106" s="82" t="s">
        <v>124</v>
      </c>
      <c r="F106" s="130">
        <v>4</v>
      </c>
      <c r="G106" s="77" t="s">
        <v>182</v>
      </c>
      <c r="H106" s="67">
        <v>4</v>
      </c>
      <c r="I106" s="82" t="s">
        <v>104</v>
      </c>
      <c r="J106" s="130">
        <v>4</v>
      </c>
      <c r="K106" s="69" t="s">
        <v>38</v>
      </c>
      <c r="L106" s="70">
        <v>0.05</v>
      </c>
      <c r="M106" s="16" t="s">
        <v>67</v>
      </c>
      <c r="N106" s="16">
        <v>0.1</v>
      </c>
      <c r="O106" s="297"/>
      <c r="R106" s="41"/>
      <c r="S106" s="42"/>
    </row>
    <row r="107" spans="1:19" ht="16.5" customHeight="1">
      <c r="A107" s="204"/>
      <c r="B107" s="163"/>
      <c r="E107" s="90" t="s">
        <v>38</v>
      </c>
      <c r="F107" s="16">
        <v>0.05</v>
      </c>
      <c r="G107" s="32"/>
      <c r="H107" s="67"/>
      <c r="I107" s="99" t="s">
        <v>100</v>
      </c>
      <c r="J107" s="16">
        <v>1</v>
      </c>
      <c r="K107" s="69"/>
      <c r="L107" s="70"/>
      <c r="M107" s="16" t="s">
        <v>38</v>
      </c>
      <c r="N107" s="16">
        <v>0.05</v>
      </c>
      <c r="O107" s="298"/>
      <c r="R107" s="41"/>
      <c r="S107" s="42"/>
    </row>
    <row r="108" spans="1:19" ht="16.5" customHeight="1">
      <c r="A108" s="201"/>
      <c r="B108" s="163"/>
      <c r="E108" s="81" t="s">
        <v>244</v>
      </c>
      <c r="F108" s="173"/>
      <c r="G108" s="99" t="s">
        <v>39</v>
      </c>
      <c r="H108" s="16">
        <v>0.01</v>
      </c>
      <c r="I108" s="82" t="s">
        <v>38</v>
      </c>
      <c r="J108" s="130">
        <v>0.05</v>
      </c>
      <c r="K108" s="69"/>
      <c r="L108" s="70"/>
      <c r="M108" s="16"/>
      <c r="N108" s="16"/>
      <c r="O108" s="298"/>
      <c r="R108" s="41"/>
      <c r="S108" s="42"/>
    </row>
    <row r="109" spans="1:19" ht="16.5" customHeight="1">
      <c r="A109" s="203"/>
      <c r="B109" s="194"/>
      <c r="C109" s="228"/>
      <c r="D109" s="16"/>
      <c r="E109" s="172"/>
      <c r="F109" s="173"/>
      <c r="G109" s="99" t="s">
        <v>38</v>
      </c>
      <c r="H109" s="16">
        <v>0.05</v>
      </c>
      <c r="I109" s="226"/>
      <c r="J109" s="227"/>
      <c r="K109" s="69"/>
      <c r="L109" s="70"/>
      <c r="M109" s="136"/>
      <c r="N109" s="137"/>
      <c r="O109" s="6"/>
    </row>
    <row r="110" spans="1:19" ht="16.5" customHeight="1">
      <c r="A110" s="205" t="s">
        <v>220</v>
      </c>
      <c r="B110" s="165" t="str">
        <f>B17</f>
        <v>一</v>
      </c>
      <c r="C110" s="113" t="s">
        <v>33</v>
      </c>
      <c r="D110" s="114"/>
      <c r="E110" s="99" t="s">
        <v>338</v>
      </c>
      <c r="F110" s="142"/>
      <c r="G110" s="142" t="s">
        <v>295</v>
      </c>
      <c r="H110" s="124"/>
      <c r="I110" s="129" t="s">
        <v>296</v>
      </c>
      <c r="J110" s="228"/>
      <c r="K110" s="126" t="s">
        <v>1</v>
      </c>
      <c r="L110" s="70"/>
      <c r="M110" s="16" t="s">
        <v>301</v>
      </c>
      <c r="N110" s="16"/>
      <c r="O110" s="319" t="s">
        <v>41</v>
      </c>
    </row>
    <row r="111" spans="1:19" ht="16.5" customHeight="1">
      <c r="A111" s="201"/>
      <c r="B111" s="166">
        <f>A17</f>
        <v>45467</v>
      </c>
      <c r="C111" s="115" t="s">
        <v>9</v>
      </c>
      <c r="D111" s="114">
        <v>10</v>
      </c>
      <c r="E111" s="121" t="s">
        <v>199</v>
      </c>
      <c r="F111" s="16">
        <v>6</v>
      </c>
      <c r="G111" s="123" t="s">
        <v>101</v>
      </c>
      <c r="H111" s="125">
        <v>5</v>
      </c>
      <c r="I111" s="123" t="s">
        <v>200</v>
      </c>
      <c r="J111" s="214">
        <v>2</v>
      </c>
      <c r="K111" s="127" t="s">
        <v>8</v>
      </c>
      <c r="L111" s="73">
        <v>7</v>
      </c>
      <c r="M111" s="16" t="s">
        <v>71</v>
      </c>
      <c r="N111" s="16">
        <v>1</v>
      </c>
      <c r="O111" s="6"/>
    </row>
    <row r="112" spans="1:19" ht="16.5" customHeight="1">
      <c r="A112" s="201"/>
      <c r="B112" s="165"/>
      <c r="C112" s="16"/>
      <c r="D112" s="16"/>
      <c r="E112" s="206" t="s">
        <v>245</v>
      </c>
      <c r="F112" s="120"/>
      <c r="G112" s="90" t="s">
        <v>121</v>
      </c>
      <c r="H112" s="124">
        <v>1</v>
      </c>
      <c r="I112" s="90" t="s">
        <v>104</v>
      </c>
      <c r="J112" s="16">
        <v>6</v>
      </c>
      <c r="K112" s="126" t="s">
        <v>38</v>
      </c>
      <c r="L112" s="70">
        <v>0.05</v>
      </c>
      <c r="M112" s="82" t="s">
        <v>64</v>
      </c>
      <c r="N112" s="16">
        <v>4</v>
      </c>
      <c r="O112" s="6"/>
    </row>
    <row r="113" spans="1:16" ht="16.5" customHeight="1">
      <c r="A113" s="201"/>
      <c r="B113" s="161"/>
      <c r="C113" s="97"/>
      <c r="D113" s="79"/>
      <c r="E113" s="121"/>
      <c r="F113" s="120"/>
      <c r="G113" s="90" t="s">
        <v>318</v>
      </c>
      <c r="H113" s="124">
        <v>0.1</v>
      </c>
      <c r="I113" s="90" t="s">
        <v>100</v>
      </c>
      <c r="J113" s="16">
        <v>1</v>
      </c>
      <c r="K113" s="126"/>
      <c r="L113" s="70"/>
      <c r="M113" s="16" t="s">
        <v>38</v>
      </c>
      <c r="N113" s="16">
        <v>0.05</v>
      </c>
      <c r="O113" s="6"/>
    </row>
    <row r="114" spans="1:16" ht="16.5" customHeight="1">
      <c r="A114" s="204"/>
      <c r="B114" s="161"/>
      <c r="C114" s="122"/>
      <c r="D114" s="79"/>
      <c r="E114" s="99"/>
      <c r="F114" s="120"/>
      <c r="G114" s="90" t="s">
        <v>38</v>
      </c>
      <c r="H114" s="124">
        <v>0.05</v>
      </c>
      <c r="I114" s="90" t="s">
        <v>39</v>
      </c>
      <c r="J114" s="16">
        <v>0.01</v>
      </c>
      <c r="K114" s="126"/>
      <c r="L114" s="70"/>
      <c r="M114" s="16"/>
      <c r="N114" s="16"/>
      <c r="O114" s="6"/>
    </row>
    <row r="115" spans="1:16" ht="16.5" customHeight="1">
      <c r="A115" s="203"/>
      <c r="B115" s="163"/>
      <c r="C115" s="142"/>
      <c r="D115" s="79"/>
      <c r="E115" s="99"/>
      <c r="F115" s="120"/>
      <c r="G115" s="145"/>
      <c r="H115" s="225"/>
      <c r="I115" s="90" t="s">
        <v>38</v>
      </c>
      <c r="J115" s="16">
        <v>0.05</v>
      </c>
      <c r="K115" s="126"/>
      <c r="L115" s="70"/>
      <c r="M115" s="83"/>
      <c r="N115" s="82"/>
      <c r="O115" s="6"/>
    </row>
    <row r="116" spans="1:16" ht="16.5" customHeight="1">
      <c r="A116" s="205" t="s">
        <v>221</v>
      </c>
      <c r="B116" s="165" t="str">
        <f>B18</f>
        <v>二</v>
      </c>
      <c r="C116" s="117" t="s">
        <v>0</v>
      </c>
      <c r="D116" s="120"/>
      <c r="E116" s="82" t="s">
        <v>339</v>
      </c>
      <c r="F116" s="130"/>
      <c r="G116" s="143" t="s">
        <v>333</v>
      </c>
      <c r="H116" s="95"/>
      <c r="I116" s="224" t="s">
        <v>299</v>
      </c>
      <c r="J116" s="130"/>
      <c r="K116" s="126" t="s">
        <v>1</v>
      </c>
      <c r="L116" s="70"/>
      <c r="M116" s="16" t="s">
        <v>132</v>
      </c>
      <c r="N116" s="16"/>
      <c r="O116" s="101" t="s">
        <v>42</v>
      </c>
      <c r="P116" s="105" t="s">
        <v>47</v>
      </c>
    </row>
    <row r="117" spans="1:16" ht="16.5" customHeight="1">
      <c r="A117" s="201"/>
      <c r="B117" s="166">
        <f>A18</f>
        <v>45468</v>
      </c>
      <c r="C117" s="142" t="s">
        <v>9</v>
      </c>
      <c r="D117" s="16">
        <v>7</v>
      </c>
      <c r="E117" s="82" t="s">
        <v>340</v>
      </c>
      <c r="F117" s="130">
        <v>6</v>
      </c>
      <c r="G117" s="169" t="s">
        <v>334</v>
      </c>
      <c r="H117" s="95">
        <v>1</v>
      </c>
      <c r="I117" s="27" t="s">
        <v>155</v>
      </c>
      <c r="J117" s="130">
        <v>4</v>
      </c>
      <c r="K117" s="127" t="s">
        <v>8</v>
      </c>
      <c r="L117" s="73">
        <v>7</v>
      </c>
      <c r="M117" s="16" t="s">
        <v>104</v>
      </c>
      <c r="N117" s="16">
        <v>4</v>
      </c>
      <c r="O117" s="6"/>
    </row>
    <row r="118" spans="1:16" ht="16.5" customHeight="1">
      <c r="A118" s="201"/>
      <c r="B118" s="165"/>
      <c r="C118" s="142" t="s">
        <v>11</v>
      </c>
      <c r="D118" s="16">
        <v>3</v>
      </c>
      <c r="E118" s="82" t="s">
        <v>124</v>
      </c>
      <c r="F118" s="130">
        <v>4</v>
      </c>
      <c r="G118" s="99" t="s">
        <v>135</v>
      </c>
      <c r="H118" s="16">
        <v>6</v>
      </c>
      <c r="I118" s="27" t="s">
        <v>100</v>
      </c>
      <c r="J118" s="16">
        <v>1</v>
      </c>
      <c r="K118" s="126" t="s">
        <v>38</v>
      </c>
      <c r="L118" s="70">
        <v>0.05</v>
      </c>
      <c r="M118" s="82" t="s">
        <v>77</v>
      </c>
      <c r="N118" s="16">
        <v>0.01</v>
      </c>
      <c r="O118" s="6"/>
    </row>
    <row r="119" spans="1:16" ht="16.5" customHeight="1">
      <c r="A119" s="201"/>
      <c r="B119" s="161"/>
      <c r="C119" s="228"/>
      <c r="D119" s="16"/>
      <c r="E119" s="99" t="s">
        <v>248</v>
      </c>
      <c r="F119" s="16"/>
      <c r="G119" s="99" t="s">
        <v>100</v>
      </c>
      <c r="H119" s="16">
        <v>1</v>
      </c>
      <c r="I119" s="157" t="s">
        <v>38</v>
      </c>
      <c r="J119" s="16">
        <v>0.05</v>
      </c>
      <c r="K119" s="126"/>
      <c r="L119" s="70"/>
      <c r="M119" s="16" t="s">
        <v>38</v>
      </c>
      <c r="N119" s="16">
        <v>0.05</v>
      </c>
      <c r="O119" s="6"/>
    </row>
    <row r="120" spans="1:16" ht="16.5" customHeight="1">
      <c r="A120" s="201"/>
      <c r="B120" s="161"/>
      <c r="C120" s="228"/>
      <c r="D120" s="16"/>
      <c r="E120" s="90" t="s">
        <v>38</v>
      </c>
      <c r="F120" s="16">
        <v>0.05</v>
      </c>
      <c r="G120" s="99" t="s">
        <v>39</v>
      </c>
      <c r="H120" s="16">
        <v>0.01</v>
      </c>
      <c r="I120" s="99"/>
      <c r="J120" s="16"/>
      <c r="K120" s="69"/>
      <c r="L120" s="70"/>
      <c r="M120" s="16"/>
      <c r="N120" s="16"/>
      <c r="O120" s="6"/>
    </row>
    <row r="121" spans="1:16" ht="16.5" customHeight="1">
      <c r="A121" s="308"/>
      <c r="B121" s="161"/>
      <c r="E121" s="99"/>
      <c r="F121" s="16"/>
      <c r="G121" s="99" t="s">
        <v>38</v>
      </c>
      <c r="H121" s="16">
        <v>0.05</v>
      </c>
      <c r="I121" s="32"/>
      <c r="J121" s="67"/>
      <c r="K121" s="69"/>
      <c r="L121" s="70"/>
      <c r="M121" s="27"/>
      <c r="N121" s="130"/>
      <c r="O121" s="6"/>
    </row>
    <row r="122" spans="1:16" ht="16.5" customHeight="1">
      <c r="A122" s="205" t="s">
        <v>222</v>
      </c>
      <c r="B122" s="165" t="str">
        <f>B19</f>
        <v>三</v>
      </c>
      <c r="C122" s="124" t="s">
        <v>97</v>
      </c>
      <c r="D122" s="120"/>
      <c r="E122" s="99" t="s">
        <v>127</v>
      </c>
      <c r="F122" s="142"/>
      <c r="G122" s="27" t="s">
        <v>128</v>
      </c>
      <c r="H122" s="207"/>
      <c r="I122" s="224" t="s">
        <v>341</v>
      </c>
      <c r="J122" s="130"/>
      <c r="K122" s="126" t="s">
        <v>1</v>
      </c>
      <c r="L122" s="70"/>
      <c r="M122" s="142" t="s">
        <v>65</v>
      </c>
      <c r="N122" s="16"/>
      <c r="O122" s="345" t="s">
        <v>309</v>
      </c>
    </row>
    <row r="123" spans="1:16" ht="16.5" customHeight="1">
      <c r="A123" s="202"/>
      <c r="B123" s="166">
        <f>A19</f>
        <v>45469</v>
      </c>
      <c r="C123" s="228" t="s">
        <v>9</v>
      </c>
      <c r="D123" s="16">
        <v>8</v>
      </c>
      <c r="E123" s="82" t="s">
        <v>71</v>
      </c>
      <c r="F123" s="130">
        <v>5.5</v>
      </c>
      <c r="G123" s="185" t="s">
        <v>129</v>
      </c>
      <c r="H123" s="207">
        <v>3</v>
      </c>
      <c r="I123" s="82" t="s">
        <v>94</v>
      </c>
      <c r="J123" s="130">
        <v>0.1</v>
      </c>
      <c r="K123" s="127" t="s">
        <v>8</v>
      </c>
      <c r="L123" s="73">
        <v>7</v>
      </c>
      <c r="M123" s="142" t="s">
        <v>66</v>
      </c>
      <c r="N123" s="16">
        <v>0.2</v>
      </c>
      <c r="O123" s="6"/>
    </row>
    <row r="124" spans="1:16" ht="16.5" customHeight="1">
      <c r="A124" s="202"/>
      <c r="B124" s="165"/>
      <c r="C124" s="228" t="s">
        <v>11</v>
      </c>
      <c r="D124" s="16">
        <v>3</v>
      </c>
      <c r="E124" s="31" t="s">
        <v>138</v>
      </c>
      <c r="F124" s="130">
        <v>3</v>
      </c>
      <c r="G124" s="185" t="s">
        <v>130</v>
      </c>
      <c r="H124" s="207">
        <v>0.03</v>
      </c>
      <c r="I124" s="82" t="s">
        <v>100</v>
      </c>
      <c r="J124" s="130">
        <v>0.5</v>
      </c>
      <c r="K124" s="126" t="s">
        <v>38</v>
      </c>
      <c r="L124" s="70">
        <v>0.05</v>
      </c>
      <c r="M124" s="142" t="s">
        <v>67</v>
      </c>
      <c r="N124" s="16">
        <v>0.1</v>
      </c>
      <c r="O124" s="6"/>
    </row>
    <row r="125" spans="1:16" ht="16.5" customHeight="1">
      <c r="A125" s="202"/>
      <c r="B125" s="194"/>
      <c r="C125" s="228" t="s">
        <v>98</v>
      </c>
      <c r="D125" s="16">
        <v>0.01</v>
      </c>
      <c r="G125" s="16" t="s">
        <v>131</v>
      </c>
      <c r="H125" s="124">
        <v>0.1</v>
      </c>
      <c r="I125" s="82" t="s">
        <v>38</v>
      </c>
      <c r="J125" s="130">
        <v>0.05</v>
      </c>
      <c r="K125" s="126"/>
      <c r="L125" s="70"/>
      <c r="M125" s="142" t="s">
        <v>38</v>
      </c>
      <c r="N125" s="16">
        <v>0.05</v>
      </c>
      <c r="O125" s="6"/>
    </row>
    <row r="126" spans="1:16" ht="16.5" customHeight="1">
      <c r="A126" s="202"/>
      <c r="B126" s="161"/>
      <c r="C126" s="228" t="s">
        <v>76</v>
      </c>
      <c r="D126" s="16"/>
      <c r="E126" s="99" t="s">
        <v>38</v>
      </c>
      <c r="F126" s="16">
        <v>0.05</v>
      </c>
      <c r="G126" s="100" t="s">
        <v>38</v>
      </c>
      <c r="H126" s="95">
        <v>0.05</v>
      </c>
      <c r="I126" s="99"/>
      <c r="J126" s="16"/>
      <c r="K126" s="69"/>
      <c r="L126" s="70"/>
      <c r="M126" s="142"/>
      <c r="N126" s="16"/>
      <c r="O126" s="6"/>
    </row>
    <row r="127" spans="1:16" ht="16.5" customHeight="1">
      <c r="A127" s="308"/>
      <c r="B127" s="161"/>
      <c r="E127" s="99"/>
      <c r="F127" s="16"/>
      <c r="G127" s="99"/>
      <c r="H127" s="16"/>
      <c r="I127" s="132"/>
      <c r="J127" s="133"/>
      <c r="K127" s="69"/>
      <c r="L127" s="70"/>
      <c r="M127" s="75"/>
      <c r="N127" s="80"/>
      <c r="O127" s="6"/>
      <c r="P127" s="9"/>
    </row>
    <row r="128" spans="1:16" ht="16.5" customHeight="1">
      <c r="A128" s="205" t="s">
        <v>223</v>
      </c>
      <c r="B128" s="195" t="str">
        <f>B20</f>
        <v>四</v>
      </c>
      <c r="C128" s="117" t="s">
        <v>0</v>
      </c>
      <c r="D128" s="229"/>
      <c r="E128" s="82" t="s">
        <v>325</v>
      </c>
      <c r="F128" s="130"/>
      <c r="G128" s="129" t="s">
        <v>298</v>
      </c>
      <c r="H128" s="228"/>
      <c r="I128" s="95" t="s">
        <v>191</v>
      </c>
      <c r="J128" s="95"/>
      <c r="K128" s="126" t="s">
        <v>1</v>
      </c>
      <c r="L128" s="70"/>
      <c r="M128" s="129" t="s">
        <v>347</v>
      </c>
      <c r="N128" s="214"/>
      <c r="O128" s="84" t="s">
        <v>197</v>
      </c>
      <c r="P128" s="294"/>
    </row>
    <row r="129" spans="1:22" ht="16.5" customHeight="1">
      <c r="A129" s="201"/>
      <c r="B129" s="196">
        <f>A20</f>
        <v>45470</v>
      </c>
      <c r="C129" s="142" t="s">
        <v>9</v>
      </c>
      <c r="D129" s="124">
        <v>7</v>
      </c>
      <c r="E129" s="99" t="s">
        <v>344</v>
      </c>
      <c r="F129" s="16">
        <v>9</v>
      </c>
      <c r="G129" s="123" t="s">
        <v>255</v>
      </c>
      <c r="H129" s="214">
        <v>8</v>
      </c>
      <c r="I129" s="99" t="s">
        <v>71</v>
      </c>
      <c r="J129" s="95">
        <v>2</v>
      </c>
      <c r="K129" s="127" t="s">
        <v>8</v>
      </c>
      <c r="L129" s="73">
        <v>7</v>
      </c>
      <c r="M129" s="142" t="s">
        <v>346</v>
      </c>
      <c r="N129" s="16">
        <v>1</v>
      </c>
    </row>
    <row r="130" spans="1:22" ht="16.5" customHeight="1">
      <c r="A130" s="201"/>
      <c r="B130" s="195"/>
      <c r="C130" s="142" t="s">
        <v>11</v>
      </c>
      <c r="D130" s="124">
        <v>3</v>
      </c>
      <c r="E130" s="123" t="s">
        <v>79</v>
      </c>
      <c r="F130" s="16">
        <v>3</v>
      </c>
      <c r="G130" s="99" t="s">
        <v>100</v>
      </c>
      <c r="H130" s="16">
        <v>0.5</v>
      </c>
      <c r="I130" s="90" t="s">
        <v>100</v>
      </c>
      <c r="J130" s="95">
        <v>2</v>
      </c>
      <c r="K130" s="126" t="s">
        <v>38</v>
      </c>
      <c r="L130" s="70">
        <v>0.05</v>
      </c>
      <c r="M130" s="99" t="s">
        <v>348</v>
      </c>
      <c r="N130" s="16">
        <v>0.1</v>
      </c>
    </row>
    <row r="131" spans="1:22" ht="16.5" customHeight="1">
      <c r="A131" s="201"/>
      <c r="B131" s="194"/>
      <c r="E131" s="90"/>
      <c r="F131" s="16"/>
      <c r="G131" s="99" t="s">
        <v>38</v>
      </c>
      <c r="H131" s="16">
        <v>0.05</v>
      </c>
      <c r="I131" s="99" t="s">
        <v>75</v>
      </c>
      <c r="J131" s="16">
        <v>0.1</v>
      </c>
      <c r="K131" s="126"/>
      <c r="L131" s="70"/>
      <c r="M131" s="142" t="s">
        <v>76</v>
      </c>
      <c r="N131" s="16">
        <v>1</v>
      </c>
    </row>
    <row r="132" spans="1:22" ht="16.5" customHeight="1">
      <c r="A132" s="201"/>
      <c r="B132" s="194"/>
      <c r="C132" s="228"/>
      <c r="D132" s="47"/>
      <c r="E132" s="123" t="s">
        <v>38</v>
      </c>
      <c r="F132" s="16">
        <v>0.05</v>
      </c>
      <c r="G132" s="99"/>
      <c r="H132" s="16"/>
      <c r="I132" s="99" t="s">
        <v>38</v>
      </c>
      <c r="J132" s="16">
        <v>0.05</v>
      </c>
      <c r="K132" s="69"/>
      <c r="L132" s="70"/>
      <c r="M132" s="142"/>
      <c r="N132" s="16"/>
    </row>
    <row r="133" spans="1:22" ht="16.5" customHeight="1">
      <c r="A133" s="203"/>
      <c r="B133" s="231"/>
      <c r="C133" s="228"/>
      <c r="D133" s="142"/>
      <c r="E133" s="82"/>
      <c r="F133" s="82"/>
      <c r="G133" s="336"/>
      <c r="H133" s="336"/>
      <c r="I133" s="32"/>
      <c r="J133" s="67"/>
      <c r="K133" s="69"/>
      <c r="L133" s="70"/>
      <c r="M133" s="75"/>
      <c r="N133" s="80"/>
      <c r="O133" s="323"/>
      <c r="P133" s="9"/>
    </row>
    <row r="134" spans="1:22" ht="16.5" customHeight="1">
      <c r="A134" s="205" t="s">
        <v>224</v>
      </c>
      <c r="B134" s="320" t="str">
        <f>B21</f>
        <v>五</v>
      </c>
      <c r="C134" s="142" t="s">
        <v>163</v>
      </c>
      <c r="D134" s="142"/>
      <c r="E134" s="179" t="s">
        <v>313</v>
      </c>
      <c r="F134" s="154"/>
      <c r="G134" s="154" t="s">
        <v>302</v>
      </c>
      <c r="H134" s="134"/>
      <c r="I134" s="324" t="s">
        <v>303</v>
      </c>
      <c r="J134" s="324"/>
      <c r="K134" s="313" t="s">
        <v>1</v>
      </c>
      <c r="L134" s="318"/>
      <c r="M134" s="134" t="s">
        <v>300</v>
      </c>
      <c r="N134" s="134"/>
      <c r="O134" s="84" t="s">
        <v>311</v>
      </c>
      <c r="P134" s="52"/>
      <c r="Q134" s="41"/>
      <c r="R134" s="58"/>
      <c r="S134" s="60"/>
      <c r="T134" s="61"/>
      <c r="V134" s="61"/>
    </row>
    <row r="135" spans="1:22" ht="16.5" customHeight="1">
      <c r="A135" s="202"/>
      <c r="B135" s="166">
        <f>A21</f>
        <v>45471</v>
      </c>
      <c r="C135" s="228" t="s">
        <v>9</v>
      </c>
      <c r="D135" s="16">
        <v>10</v>
      </c>
      <c r="E135" s="90" t="s">
        <v>318</v>
      </c>
      <c r="F135" s="16">
        <v>1</v>
      </c>
      <c r="G135" s="123" t="s">
        <v>186</v>
      </c>
      <c r="H135" s="214">
        <v>0.3</v>
      </c>
      <c r="I135" s="99" t="s">
        <v>63</v>
      </c>
      <c r="J135" s="95">
        <v>4</v>
      </c>
      <c r="K135" s="127" t="s">
        <v>8</v>
      </c>
      <c r="L135" s="73">
        <v>7</v>
      </c>
      <c r="M135" s="142" t="s">
        <v>64</v>
      </c>
      <c r="N135" s="16">
        <v>4</v>
      </c>
      <c r="O135" s="296"/>
      <c r="P135" s="52"/>
      <c r="Q135" s="41"/>
      <c r="R135" s="46"/>
      <c r="S135" s="60"/>
      <c r="T135" s="62"/>
      <c r="V135" s="62"/>
    </row>
    <row r="136" spans="1:22" ht="16.5" customHeight="1">
      <c r="A136" s="202"/>
      <c r="B136" s="165"/>
      <c r="C136" s="228" t="s">
        <v>164</v>
      </c>
      <c r="D136" s="16">
        <v>0.05</v>
      </c>
      <c r="E136" s="90" t="s">
        <v>142</v>
      </c>
      <c r="F136" s="16">
        <v>2</v>
      </c>
      <c r="G136" s="90" t="s">
        <v>64</v>
      </c>
      <c r="H136" s="16">
        <v>2</v>
      </c>
      <c r="I136" s="90" t="s">
        <v>104</v>
      </c>
      <c r="J136" s="95">
        <v>1</v>
      </c>
      <c r="K136" s="126" t="s">
        <v>38</v>
      </c>
      <c r="L136" s="70">
        <v>0.05</v>
      </c>
      <c r="M136" s="27" t="s">
        <v>100</v>
      </c>
      <c r="N136" s="16">
        <v>1</v>
      </c>
      <c r="O136" s="297"/>
      <c r="P136" s="52"/>
      <c r="Q136" s="63"/>
      <c r="R136" s="46"/>
      <c r="S136" s="43"/>
      <c r="T136" s="45"/>
      <c r="V136" s="45"/>
    </row>
    <row r="137" spans="1:22" ht="16.5" customHeight="1">
      <c r="A137" s="202"/>
      <c r="B137" s="194"/>
      <c r="C137" s="228"/>
      <c r="D137" s="47"/>
      <c r="E137" s="90"/>
      <c r="F137" s="16"/>
      <c r="G137" s="90" t="s">
        <v>73</v>
      </c>
      <c r="H137" s="16">
        <v>1</v>
      </c>
      <c r="I137" s="99"/>
      <c r="J137" s="16"/>
      <c r="K137" s="126"/>
      <c r="L137" s="70"/>
      <c r="M137" s="142" t="s">
        <v>38</v>
      </c>
      <c r="N137" s="16">
        <v>0.05</v>
      </c>
      <c r="O137" s="298"/>
      <c r="P137" s="52"/>
      <c r="Q137" s="41"/>
      <c r="R137" s="46"/>
      <c r="S137" s="64"/>
      <c r="T137" s="46"/>
      <c r="V137" s="46"/>
    </row>
    <row r="138" spans="1:22" ht="16.5" customHeight="1">
      <c r="A138" s="202"/>
      <c r="B138" s="194"/>
      <c r="C138" s="228"/>
      <c r="D138" s="47"/>
      <c r="E138" s="96" t="s">
        <v>38</v>
      </c>
      <c r="F138" s="95">
        <v>0.05</v>
      </c>
      <c r="G138" s="99" t="s">
        <v>100</v>
      </c>
      <c r="H138" s="16">
        <v>1</v>
      </c>
      <c r="I138" s="99" t="s">
        <v>38</v>
      </c>
      <c r="J138" s="16">
        <v>0.05</v>
      </c>
      <c r="K138" s="126"/>
      <c r="L138" s="70"/>
      <c r="M138" s="142"/>
      <c r="N138" s="16"/>
      <c r="O138" s="298"/>
      <c r="P138" s="52"/>
      <c r="Q138" s="41"/>
      <c r="R138" s="46"/>
      <c r="S138" s="41"/>
      <c r="T138" s="46"/>
      <c r="V138" s="46"/>
    </row>
    <row r="139" spans="1:22" ht="16.5" customHeight="1">
      <c r="A139" s="330"/>
      <c r="B139" s="194"/>
      <c r="C139" s="228"/>
      <c r="D139" s="47"/>
      <c r="E139" s="32"/>
      <c r="F139" s="67"/>
      <c r="G139" s="99" t="s">
        <v>39</v>
      </c>
      <c r="H139" s="16">
        <v>0.01</v>
      </c>
      <c r="I139" s="76"/>
      <c r="J139" s="33"/>
      <c r="K139" s="126"/>
      <c r="L139" s="70"/>
      <c r="M139" s="76"/>
      <c r="N139" s="74"/>
      <c r="O139" s="6"/>
      <c r="P139" s="57"/>
      <c r="Q139" s="65"/>
      <c r="R139" s="58"/>
      <c r="S139" s="41"/>
      <c r="T139" s="46"/>
      <c r="V139" s="46"/>
    </row>
    <row r="140" spans="1:22">
      <c r="A140" s="148"/>
    </row>
    <row r="141" spans="1:22">
      <c r="A141" s="148"/>
    </row>
    <row r="142" spans="1:22">
      <c r="A142" s="148"/>
    </row>
    <row r="143" spans="1:22">
      <c r="A143" s="148"/>
    </row>
    <row r="144" spans="1:22">
      <c r="A144" s="148"/>
    </row>
    <row r="145" spans="1:2">
      <c r="A145" s="3"/>
    </row>
    <row r="146" spans="1:2">
      <c r="A146" s="148"/>
    </row>
    <row r="147" spans="1:2">
      <c r="A147" s="148"/>
    </row>
    <row r="148" spans="1:2">
      <c r="A148" s="148"/>
    </row>
    <row r="149" spans="1:2">
      <c r="A149" s="148"/>
    </row>
    <row r="150" spans="1:2">
      <c r="A150" s="148"/>
      <c r="B150" s="138"/>
    </row>
    <row r="151" spans="1:2">
      <c r="A151" s="148"/>
    </row>
    <row r="152" spans="1:2">
      <c r="A152" s="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6" orientation="landscape" r:id="rId1"/>
  <rowBreaks count="4" manualBreakCount="4">
    <brk id="23" max="15" man="1"/>
    <brk id="55" max="15" man="1"/>
    <brk id="79" max="15" man="1"/>
    <brk id="109" max="15" man="1"/>
  </rowBreaks>
  <colBreaks count="1" manualBreakCount="1">
    <brk id="16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2"/>
  <sheetViews>
    <sheetView tabSelected="1" view="pageBreakPreview" topLeftCell="A88" zoomScaleNormal="120" zoomScaleSheetLayoutView="100" workbookViewId="0">
      <selection activeCell="G94" sqref="G94"/>
    </sheetView>
  </sheetViews>
  <sheetFormatPr defaultColWidth="9" defaultRowHeight="19.5"/>
  <cols>
    <col min="1" max="1" width="5.375" style="1" customWidth="1"/>
    <col min="2" max="2" width="4.375" style="140" customWidth="1"/>
    <col min="3" max="3" width="5" style="1" customWidth="1"/>
    <col min="4" max="4" width="8" style="1" customWidth="1"/>
    <col min="5" max="5" width="9" style="15" customWidth="1"/>
    <col min="6" max="6" width="13.625" style="15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4" customWidth="1"/>
    <col min="13" max="13" width="5.5" style="7" customWidth="1"/>
    <col min="14" max="14" width="5.375" style="8" customWidth="1"/>
    <col min="15" max="16" width="6.375" style="8" customWidth="1"/>
    <col min="17" max="17" width="6" style="8" customWidth="1"/>
    <col min="18" max="18" width="6.625" style="8" customWidth="1"/>
    <col min="19" max="19" width="5.125" style="1" customWidth="1"/>
    <col min="20" max="20" width="4.625" style="1" customWidth="1"/>
    <col min="21" max="21" width="4.75" style="1" customWidth="1"/>
    <col min="22" max="16384" width="9" style="1"/>
  </cols>
  <sheetData>
    <row r="1" spans="1:21">
      <c r="A1" s="66"/>
      <c r="B1" s="138"/>
      <c r="C1" s="3"/>
      <c r="D1" s="1">
        <v>112</v>
      </c>
      <c r="E1" s="15" t="s">
        <v>2</v>
      </c>
      <c r="F1" s="3" t="s">
        <v>32</v>
      </c>
      <c r="G1" s="3" t="s">
        <v>83</v>
      </c>
      <c r="H1" s="13">
        <v>6</v>
      </c>
      <c r="I1" s="1" t="s">
        <v>81</v>
      </c>
      <c r="K1" s="5"/>
      <c r="L1" s="49" t="s">
        <v>343</v>
      </c>
    </row>
    <row r="2" spans="1:21" ht="16.5" customHeight="1">
      <c r="A2" s="186" t="s">
        <v>22</v>
      </c>
      <c r="B2" s="189" t="s">
        <v>30</v>
      </c>
      <c r="C2" s="188" t="s">
        <v>4</v>
      </c>
      <c r="D2" s="118" t="s">
        <v>23</v>
      </c>
      <c r="E2" s="50" t="s">
        <v>5</v>
      </c>
      <c r="F2" s="86" t="s">
        <v>24</v>
      </c>
      <c r="G2" s="47" t="s">
        <v>6</v>
      </c>
      <c r="H2" s="87" t="s">
        <v>25</v>
      </c>
      <c r="I2" s="142" t="s">
        <v>8</v>
      </c>
      <c r="J2" s="30" t="s">
        <v>27</v>
      </c>
      <c r="K2" s="142" t="s">
        <v>3</v>
      </c>
      <c r="L2" s="30" t="s">
        <v>28</v>
      </c>
      <c r="M2" s="29" t="s">
        <v>48</v>
      </c>
      <c r="N2" s="29" t="s">
        <v>49</v>
      </c>
      <c r="O2" s="26" t="s">
        <v>16</v>
      </c>
      <c r="P2" s="26" t="s">
        <v>17</v>
      </c>
      <c r="Q2" s="27" t="s">
        <v>18</v>
      </c>
      <c r="R2" s="26" t="s">
        <v>19</v>
      </c>
      <c r="S2" s="28" t="s">
        <v>51</v>
      </c>
      <c r="T2" s="26" t="s">
        <v>20</v>
      </c>
      <c r="U2" s="27" t="s">
        <v>21</v>
      </c>
    </row>
    <row r="3" spans="1:21" ht="23.1" customHeight="1">
      <c r="A3" s="187">
        <v>45446</v>
      </c>
      <c r="B3" s="190" t="str">
        <f>IF(A3="","",RIGHT(TEXT(WEEKDAY(A3),"[$-404]aaaa;@"),1))</f>
        <v>一</v>
      </c>
      <c r="C3" s="17" t="str">
        <f>C26</f>
        <v>白米飯</v>
      </c>
      <c r="D3" s="86" t="str">
        <f>C27&amp;C28</f>
        <v>米</v>
      </c>
      <c r="E3" s="17" t="str">
        <f>E26</f>
        <v>黑椒毛豆</v>
      </c>
      <c r="F3" s="35" t="str">
        <f>E27&amp;E28&amp;E29&amp;E30</f>
        <v>毛豆黑胡椒</v>
      </c>
      <c r="G3" s="17" t="str">
        <f>G26</f>
        <v>麻婆豆腐</v>
      </c>
      <c r="H3" s="35" t="str">
        <f>G27&amp;G28&amp;G29&amp;G30</f>
        <v>豆腐素肉豆瓣醬薑</v>
      </c>
      <c r="I3" s="31" t="s">
        <v>1</v>
      </c>
      <c r="J3" s="92" t="s">
        <v>80</v>
      </c>
      <c r="K3" s="17" t="str">
        <f>K26</f>
        <v>蛋香芽湯</v>
      </c>
      <c r="L3" s="35" t="str">
        <f>K27&amp;K28&amp;K29&amp;K30</f>
        <v>雞蛋乾裙帶菜薑</v>
      </c>
      <c r="M3" s="25" t="str">
        <f>M26</f>
        <v>果汁</v>
      </c>
      <c r="O3" s="37">
        <v>5</v>
      </c>
      <c r="P3" s="37">
        <v>2.5</v>
      </c>
      <c r="Q3" s="38">
        <v>2</v>
      </c>
      <c r="R3" s="37">
        <v>2.9</v>
      </c>
      <c r="S3" s="31"/>
      <c r="T3" s="19"/>
      <c r="U3" s="39">
        <f t="shared" ref="U3:U21" si="0">O3*70+P3*75+Q3*25+R3*45+S3*120+T3*60</f>
        <v>718</v>
      </c>
    </row>
    <row r="4" spans="1:21" ht="23.1" customHeight="1">
      <c r="A4" s="187">
        <f>IF(A3="","",IF(MONTH(A3)&lt;&gt;MONTH(A3+1),"",A3+1))</f>
        <v>45447</v>
      </c>
      <c r="B4" s="190" t="str">
        <f>IF(A4="","",RIGHT(TEXT(WEEKDAY(A4),"[$-404]aaaa;@"),1))</f>
        <v>二</v>
      </c>
      <c r="C4" s="17" t="str">
        <f>C32</f>
        <v>糙米飯</v>
      </c>
      <c r="D4" s="86" t="str">
        <f>C33&amp;B34</f>
        <v>米</v>
      </c>
      <c r="E4" s="343" t="str">
        <f>E32</f>
        <v>筍香百頁</v>
      </c>
      <c r="F4" s="85" t="str">
        <f>E33&amp;E34&amp;E35&amp;E36</f>
        <v>百頁麻竹筍干薑</v>
      </c>
      <c r="G4" s="17" t="str">
        <f>G32</f>
        <v>素肉芽菜</v>
      </c>
      <c r="H4" s="85" t="str">
        <f>G33&amp;G34&amp;G35&amp;G36</f>
        <v>素肉綠豆芽乾木耳薑</v>
      </c>
      <c r="I4" s="31" t="s">
        <v>1</v>
      </c>
      <c r="J4" s="92" t="s">
        <v>80</v>
      </c>
      <c r="K4" s="17" t="str">
        <f>K32</f>
        <v>鮮味瓜湯</v>
      </c>
      <c r="L4" s="85" t="str">
        <f>K33&amp;K34&amp;K35&amp;K36</f>
        <v>時瓜胡蘿蔔薑</v>
      </c>
      <c r="M4" s="25" t="str">
        <f>M32</f>
        <v>水果</v>
      </c>
      <c r="N4" s="305" t="s">
        <v>47</v>
      </c>
      <c r="O4" s="37">
        <v>5</v>
      </c>
      <c r="P4" s="37">
        <v>2.5</v>
      </c>
      <c r="Q4" s="38">
        <v>1.7</v>
      </c>
      <c r="R4" s="37">
        <v>2.8</v>
      </c>
      <c r="S4" s="31"/>
      <c r="T4" s="19">
        <v>1</v>
      </c>
      <c r="U4" s="39">
        <f t="shared" si="0"/>
        <v>766</v>
      </c>
    </row>
    <row r="5" spans="1:21" ht="23.1" customHeight="1">
      <c r="A5" s="187">
        <f>IF(A4="","",IF(MONTH(A4)&lt;&gt;MONTH(A4+1),"",A4+1))</f>
        <v>45448</v>
      </c>
      <c r="B5" s="190" t="str">
        <f>IF(A5="","",RIGHT(TEXT(WEEKDAY(A5),"[$-404]aaaa;@"),1))</f>
        <v>三</v>
      </c>
      <c r="C5" s="17" t="str">
        <f>C38</f>
        <v>西式特餐</v>
      </c>
      <c r="D5" s="86" t="str">
        <f>C39</f>
        <v>義大利麵</v>
      </c>
      <c r="E5" s="17" t="str">
        <f>E38</f>
        <v>西式素醬</v>
      </c>
      <c r="F5" s="85" t="str">
        <f>E39&amp;E40&amp;E41&amp;E42</f>
        <v>素肉馬鈴薯羅勒番茄糊</v>
      </c>
      <c r="G5" s="17" t="str">
        <f>G38</f>
        <v>清炒花椰</v>
      </c>
      <c r="H5" s="85" t="str">
        <f>G39&amp;G40&amp;G41&amp;G42</f>
        <v>青花菜胡蘿蔔薑</v>
      </c>
      <c r="I5" s="31" t="s">
        <v>1</v>
      </c>
      <c r="J5" s="92" t="s">
        <v>80</v>
      </c>
      <c r="K5" s="17" t="str">
        <f>K38</f>
        <v>玉糧濃湯</v>
      </c>
      <c r="L5" s="85" t="str">
        <f>K39&amp;K40&amp;K41&amp;K42</f>
        <v>雞蛋玉米粒罐頭玉米醬罐頭玉米濃湯粉</v>
      </c>
      <c r="M5" s="25" t="str">
        <f>M38</f>
        <v>小餐包</v>
      </c>
      <c r="O5" s="37">
        <v>4.5999999999999996</v>
      </c>
      <c r="P5" s="37">
        <v>2.5</v>
      </c>
      <c r="Q5" s="38">
        <v>1.8</v>
      </c>
      <c r="R5" s="37">
        <v>2.9</v>
      </c>
      <c r="S5" s="31"/>
      <c r="T5" s="19"/>
      <c r="U5" s="39">
        <f t="shared" si="0"/>
        <v>685</v>
      </c>
    </row>
    <row r="6" spans="1:21" ht="23.1" customHeight="1">
      <c r="A6" s="187">
        <f>IF(A5="","",IF(MONTH(A5)&lt;&gt;MONTH(A5+1),"",A5+1))</f>
        <v>45449</v>
      </c>
      <c r="B6" s="190" t="str">
        <f>IF(A6="","",RIGHT(TEXT(WEEKDAY(A6),"[$-404]aaaa;@"),1))</f>
        <v>四</v>
      </c>
      <c r="C6" s="17" t="str">
        <f>C44</f>
        <v>糙米飯</v>
      </c>
      <c r="D6" s="86" t="str">
        <f>C45</f>
        <v>米</v>
      </c>
      <c r="E6" s="17" t="str">
        <f>E44</f>
        <v>豆瓣麵腸</v>
      </c>
      <c r="F6" s="85" t="str">
        <f>E45&amp;E46&amp;E47&amp;E48</f>
        <v>麵腸白蘿蔔薑豆瓣醬</v>
      </c>
      <c r="G6" s="17" t="str">
        <f>G44</f>
        <v>碎脯豆干</v>
      </c>
      <c r="H6" s="85" t="str">
        <f>G45&amp;G46&amp;G47&amp;G48</f>
        <v>豆干蘿蔔乾薑</v>
      </c>
      <c r="I6" s="31" t="s">
        <v>1</v>
      </c>
      <c r="J6" s="92" t="s">
        <v>80</v>
      </c>
      <c r="K6" s="17" t="str">
        <f>K44</f>
        <v>檸檬愛玉</v>
      </c>
      <c r="L6" s="85" t="str">
        <f>K45&amp;K46&amp;K47&amp;K48</f>
        <v>愛玉紅砂糖檸檬</v>
      </c>
      <c r="M6" s="25" t="str">
        <f>M44</f>
        <v>堅果</v>
      </c>
      <c r="O6" s="37">
        <v>5</v>
      </c>
      <c r="P6" s="37">
        <v>2.5</v>
      </c>
      <c r="Q6" s="38">
        <v>1.6</v>
      </c>
      <c r="R6" s="37">
        <v>2.9</v>
      </c>
      <c r="S6" s="31"/>
      <c r="T6" s="19"/>
      <c r="U6" s="39">
        <f t="shared" si="0"/>
        <v>708</v>
      </c>
    </row>
    <row r="7" spans="1:21" ht="23.1" customHeight="1">
      <c r="A7" s="187">
        <f>IF(A4="","",IF(MONTH(A4)&lt;&gt;MONTH(A4+1),"",A6+1))</f>
        <v>45450</v>
      </c>
      <c r="B7" s="190" t="str">
        <f t="shared" ref="B7:B21" si="1">IF(A7="","",RIGHT(TEXT(WEEKDAY(A7),"[$-404]aaaa;@"),1))</f>
        <v>五</v>
      </c>
      <c r="C7" s="17" t="str">
        <f>C50</f>
        <v>小米飯</v>
      </c>
      <c r="D7" s="86" t="str">
        <f>C50&amp;C51</f>
        <v>小米飯米</v>
      </c>
      <c r="E7" s="17" t="str">
        <f>E50</f>
        <v>昆布豆輪</v>
      </c>
      <c r="F7" s="35" t="str">
        <f>E51&amp;E52&amp;E53&amp;E54</f>
        <v>海帶結豆輪薑</v>
      </c>
      <c r="G7" s="17" t="str">
        <f>G50</f>
        <v>芙蓉粉絲</v>
      </c>
      <c r="H7" s="35" t="str">
        <f>G51&amp;G52&amp;G53&amp;G54</f>
        <v>雞蛋冬粉胡蘿蔔時蔬</v>
      </c>
      <c r="I7" s="31" t="s">
        <v>1</v>
      </c>
      <c r="J7" s="92" t="s">
        <v>80</v>
      </c>
      <c r="K7" s="17" t="str">
        <f>K50</f>
        <v>味噌蔬湯</v>
      </c>
      <c r="L7" s="35" t="str">
        <f>K51&amp;K52&amp;K53&amp;K54</f>
        <v>時蔬味噌薑</v>
      </c>
      <c r="M7" s="25" t="str">
        <f>M50</f>
        <v>葡萄乾/海苔</v>
      </c>
      <c r="N7" s="305" t="s">
        <v>47</v>
      </c>
      <c r="O7" s="104">
        <v>5</v>
      </c>
      <c r="P7" s="37">
        <v>2.5</v>
      </c>
      <c r="Q7" s="38">
        <v>2</v>
      </c>
      <c r="R7" s="37">
        <v>2.7</v>
      </c>
      <c r="S7" s="31"/>
      <c r="T7" s="19">
        <v>1</v>
      </c>
      <c r="U7" s="39">
        <f t="shared" si="0"/>
        <v>769</v>
      </c>
    </row>
    <row r="8" spans="1:21" ht="23.1" customHeight="1">
      <c r="A8" s="187">
        <f>IF(A7="","",IF(MONTH(A7)&lt;&gt;MONTH(A7+1),"",A7+4))</f>
        <v>45454</v>
      </c>
      <c r="B8" s="190" t="str">
        <f t="shared" si="1"/>
        <v>二</v>
      </c>
      <c r="C8" s="17" t="str">
        <f>C56</f>
        <v>白米飯</v>
      </c>
      <c r="D8" s="35" t="str">
        <f>C57&amp;C58&amp;C59&amp;C60</f>
        <v>米</v>
      </c>
      <c r="E8" s="343" t="str">
        <f>E56</f>
        <v>蠔油豆包</v>
      </c>
      <c r="F8" s="35" t="str">
        <f>E57&amp;E58&amp;E59&amp;E60</f>
        <v>豆包薑</v>
      </c>
      <c r="G8" s="17" t="str">
        <f>G56</f>
        <v>茄汁豆腐</v>
      </c>
      <c r="H8" s="35" t="str">
        <f>G57&amp;G58&amp;G59&amp;G60</f>
        <v>豆腐素肉番茄糊薑</v>
      </c>
      <c r="I8" s="31" t="s">
        <v>1</v>
      </c>
      <c r="J8" s="92" t="s">
        <v>80</v>
      </c>
      <c r="K8" s="17" t="str">
        <f>K56</f>
        <v>金針湯</v>
      </c>
      <c r="L8" s="35" t="str">
        <f>K57&amp;K58&amp;K59&amp;K60</f>
        <v>金針菜乾榨菜薑</v>
      </c>
      <c r="M8" s="25" t="str">
        <f>M56</f>
        <v>果汁</v>
      </c>
      <c r="O8" s="37">
        <v>5.2</v>
      </c>
      <c r="P8" s="37">
        <v>2.5</v>
      </c>
      <c r="Q8" s="38">
        <v>2</v>
      </c>
      <c r="R8" s="37">
        <v>2.9</v>
      </c>
      <c r="S8" s="31"/>
      <c r="T8" s="19"/>
      <c r="U8" s="39">
        <f t="shared" si="0"/>
        <v>732</v>
      </c>
    </row>
    <row r="9" spans="1:21" ht="23.1" customHeight="1">
      <c r="A9" s="187">
        <f t="shared" ref="A9:A19" si="2">IF(A8="","",IF(MONTH(A8)&lt;&gt;MONTH(A8+1),"",A8+1))</f>
        <v>45455</v>
      </c>
      <c r="B9" s="190" t="str">
        <f t="shared" si="1"/>
        <v>三</v>
      </c>
      <c r="C9" s="17" t="str">
        <f>C62</f>
        <v>泰式特餐</v>
      </c>
      <c r="D9" s="85" t="str">
        <f>C63&amp;C64&amp;C65&amp;C66&amp;C67</f>
        <v>米糙米</v>
      </c>
      <c r="E9" s="17" t="str">
        <f>E62</f>
        <v>打拋滷味</v>
      </c>
      <c r="F9" s="85" t="str">
        <f>E63&amp;E64&amp;E65&amp;E66&amp;E67</f>
        <v>雞蛋白蘿蔔薑打拋醬</v>
      </c>
      <c r="G9" s="17" t="str">
        <f>G62</f>
        <v>泰式配料</v>
      </c>
      <c r="H9" s="85" t="str">
        <f>G63&amp;G64&amp;G65&amp;G66&amp;G67</f>
        <v>素肉甘藍胡蘿蔔薑</v>
      </c>
      <c r="I9" s="31" t="s">
        <v>1</v>
      </c>
      <c r="J9" s="92" t="s">
        <v>80</v>
      </c>
      <c r="K9" s="17" t="str">
        <f>K62</f>
        <v>冬蔭功湯</v>
      </c>
      <c r="L9" s="85" t="str">
        <f>K63&amp;K64&amp;K65&amp;K66&amp;K67</f>
        <v>金針菇時蔬番茄糊香茅檸檬</v>
      </c>
      <c r="M9" s="25" t="str">
        <f>M62</f>
        <v>小餐包</v>
      </c>
      <c r="O9" s="37">
        <v>5</v>
      </c>
      <c r="P9" s="37">
        <v>2.5</v>
      </c>
      <c r="Q9" s="38">
        <v>1.7</v>
      </c>
      <c r="R9" s="37">
        <v>3</v>
      </c>
      <c r="S9" s="31"/>
      <c r="T9" s="19"/>
      <c r="U9" s="39">
        <f t="shared" si="0"/>
        <v>715</v>
      </c>
    </row>
    <row r="10" spans="1:21" ht="23.1" customHeight="1">
      <c r="A10" s="187">
        <f>IF(A9="","",IF(MONTH(A9)&lt;&gt;MONTH(A9+1),"",A9+1))</f>
        <v>45456</v>
      </c>
      <c r="B10" s="190" t="str">
        <f t="shared" si="1"/>
        <v>四</v>
      </c>
      <c r="C10" s="17" t="str">
        <f>C68</f>
        <v>糙米飯</v>
      </c>
      <c r="D10" s="35" t="str">
        <f>C69&amp;C70&amp;C71&amp;C72&amp;C73</f>
        <v>米糙米</v>
      </c>
      <c r="E10" s="17" t="str">
        <f>E68</f>
        <v>醬醋豆輪</v>
      </c>
      <c r="F10" s="35" t="str">
        <f>E69&amp;E70&amp;E71&amp;E72&amp;E73</f>
        <v>豆輪川耳薑梅林醬油</v>
      </c>
      <c r="G10" s="17" t="str">
        <f>G68</f>
        <v>雙色花椰</v>
      </c>
      <c r="H10" s="35" t="str">
        <f>G69&amp;G70&amp;G71&amp;G72&amp;G73</f>
        <v>青花菜胡蘿蔔薑</v>
      </c>
      <c r="I10" s="31" t="s">
        <v>1</v>
      </c>
      <c r="J10" s="92" t="s">
        <v>80</v>
      </c>
      <c r="K10" s="17" t="str">
        <f>K68</f>
        <v>綠豆湯</v>
      </c>
      <c r="L10" s="35" t="str">
        <f>K69&amp;K70&amp;K71&amp;K72&amp;K73</f>
        <v>綠豆紅砂糖</v>
      </c>
      <c r="M10" s="25" t="str">
        <f>M68</f>
        <v>水果</v>
      </c>
      <c r="O10" s="37">
        <v>5.2</v>
      </c>
      <c r="P10" s="37">
        <v>2.5</v>
      </c>
      <c r="Q10" s="38">
        <v>1.6</v>
      </c>
      <c r="R10" s="37">
        <v>2.9</v>
      </c>
      <c r="S10" s="31"/>
      <c r="T10" s="19"/>
      <c r="U10" s="39">
        <f t="shared" si="0"/>
        <v>722</v>
      </c>
    </row>
    <row r="11" spans="1:21" ht="23.1" customHeight="1">
      <c r="A11" s="187">
        <f>IF(A10="","",IF(MONTH(A10)&lt;&gt;MONTH(A10+1),"",A10+1))</f>
        <v>45457</v>
      </c>
      <c r="B11" s="190" t="str">
        <f t="shared" si="1"/>
        <v>五</v>
      </c>
      <c r="C11" s="17" t="str">
        <f>C74</f>
        <v>燕麥飯</v>
      </c>
      <c r="D11" s="35" t="str">
        <f>C75&amp;C76&amp;C77&amp;C78&amp;C79</f>
        <v>米燕麥</v>
      </c>
      <c r="E11" s="343" t="str">
        <f>E74</f>
        <v>醬瓜百頁</v>
      </c>
      <c r="F11" s="35" t="str">
        <f>E75&amp;E76&amp;E77&amp;E78&amp;E79</f>
        <v>素百頁醬瓜白蘿蔔胡蘿蔔薑</v>
      </c>
      <c r="G11" s="17" t="str">
        <f>G74</f>
        <v>豆皮豆芽</v>
      </c>
      <c r="H11" s="35" t="str">
        <f>G75&amp;G76&amp;G77&amp;G78&amp;G79</f>
        <v>豆皮綠豆芽乾木耳薑</v>
      </c>
      <c r="I11" s="31" t="s">
        <v>1</v>
      </c>
      <c r="J11" s="92" t="s">
        <v>80</v>
      </c>
      <c r="K11" s="17" t="str">
        <f>K74</f>
        <v>蛋花舒湯</v>
      </c>
      <c r="L11" s="35" t="str">
        <f>K75&amp;K76&amp;K77&amp;K78&amp;K79</f>
        <v>時蔬胡蘿蔔薑雞蛋</v>
      </c>
      <c r="M11" s="25" t="str">
        <f>M74</f>
        <v>海苔</v>
      </c>
      <c r="O11" s="37">
        <v>5.2</v>
      </c>
      <c r="P11" s="37">
        <v>2.5</v>
      </c>
      <c r="Q11" s="38">
        <v>1.6</v>
      </c>
      <c r="R11" s="37">
        <v>2.9</v>
      </c>
      <c r="S11" s="31"/>
      <c r="T11" s="19"/>
      <c r="U11" s="39">
        <f t="shared" si="0"/>
        <v>722</v>
      </c>
    </row>
    <row r="12" spans="1:21" ht="23.1" customHeight="1">
      <c r="A12" s="187">
        <f>IF(A11="","",IF(MONTH(A11)&lt;&gt;MONTH(A11+1),"",A11+3))</f>
        <v>45460</v>
      </c>
      <c r="B12" s="190" t="str">
        <f t="shared" si="1"/>
        <v>一</v>
      </c>
      <c r="C12" s="17" t="str">
        <f>C80</f>
        <v>白米飯</v>
      </c>
      <c r="D12" s="35" t="str">
        <f>C81&amp;C82&amp;C83&amp;C84&amp;C85</f>
        <v>米</v>
      </c>
      <c r="E12" s="17" t="str">
        <f>E80</f>
        <v>梅干麵筋</v>
      </c>
      <c r="F12" s="35" t="str">
        <f>E81&amp;E82&amp;E83&amp;E84&amp;E85</f>
        <v>梅乾菜麵筋薑</v>
      </c>
      <c r="G12" s="17" t="str">
        <f>G80</f>
        <v>盛味冬粉</v>
      </c>
      <c r="H12" s="35" t="str">
        <f>G81&amp;G82&amp;G83&amp;G84&amp;G85</f>
        <v>雞蛋時蔬冬粉胡蘿蔔薑</v>
      </c>
      <c r="I12" s="31" t="s">
        <v>1</v>
      </c>
      <c r="J12" s="92" t="s">
        <v>80</v>
      </c>
      <c r="K12" s="17" t="str">
        <f>K80</f>
        <v>清甜瓜湯</v>
      </c>
      <c r="L12" s="35" t="str">
        <f>K81&amp;K82&amp;K83&amp;K84&amp;K85</f>
        <v>時瓜胡蘿蔔薑</v>
      </c>
      <c r="M12" s="306" t="str">
        <f>M80</f>
        <v>果汁</v>
      </c>
      <c r="N12" s="305" t="s">
        <v>47</v>
      </c>
      <c r="O12" s="104">
        <v>5.4</v>
      </c>
      <c r="P12" s="37">
        <v>2.5</v>
      </c>
      <c r="Q12" s="38">
        <v>1.8</v>
      </c>
      <c r="R12" s="37">
        <v>2.9</v>
      </c>
      <c r="S12" s="31"/>
      <c r="T12" s="19">
        <v>1</v>
      </c>
      <c r="U12" s="39">
        <f t="shared" si="0"/>
        <v>801</v>
      </c>
    </row>
    <row r="13" spans="1:21" ht="23.1" customHeight="1">
      <c r="A13" s="187">
        <f t="shared" si="2"/>
        <v>45461</v>
      </c>
      <c r="B13" s="190" t="str">
        <f t="shared" si="1"/>
        <v>二</v>
      </c>
      <c r="C13" s="17" t="str">
        <f>C86</f>
        <v>糙米飯</v>
      </c>
      <c r="D13" s="35" t="str">
        <f>C87&amp;C88&amp;C89&amp;C90&amp;C91</f>
        <v>米糙米</v>
      </c>
      <c r="E13" s="17" t="str">
        <f>E86</f>
        <v>豉鮮豆腐</v>
      </c>
      <c r="F13" s="35" t="str">
        <f>E87&amp;E88&amp;E89&amp;E90&amp;E91</f>
        <v>豆腐胡蘿蔔薑豆豉</v>
      </c>
      <c r="G13" s="17" t="str">
        <f>G86</f>
        <v>豆皮豆芽</v>
      </c>
      <c r="H13" s="35" t="str">
        <f>G87&amp;G88&amp;G89&amp;G90&amp;G91</f>
        <v>豆皮綠豆芽乾木耳薑</v>
      </c>
      <c r="I13" s="31" t="s">
        <v>1</v>
      </c>
      <c r="J13" s="92" t="s">
        <v>80</v>
      </c>
      <c r="K13" s="17" t="str">
        <f>K86</f>
        <v>珍菇芽湯</v>
      </c>
      <c r="L13" s="35" t="str">
        <f>K87&amp;K88&amp;K89&amp;K90&amp;K91</f>
        <v>金針菇乾裙帶菜薑</v>
      </c>
      <c r="M13" s="307" t="str">
        <f>M86</f>
        <v>水果</v>
      </c>
      <c r="O13" s="37">
        <v>4.5999999999999996</v>
      </c>
      <c r="P13" s="37">
        <v>2.5</v>
      </c>
      <c r="Q13" s="38">
        <v>2</v>
      </c>
      <c r="R13" s="37">
        <v>2.9</v>
      </c>
      <c r="S13" s="31"/>
      <c r="T13" s="19"/>
      <c r="U13" s="39">
        <f t="shared" si="0"/>
        <v>690</v>
      </c>
    </row>
    <row r="14" spans="1:21" ht="23.1" customHeight="1">
      <c r="A14" s="187">
        <f t="shared" si="2"/>
        <v>45462</v>
      </c>
      <c r="B14" s="190" t="str">
        <f t="shared" si="1"/>
        <v>三</v>
      </c>
      <c r="C14" s="17" t="str">
        <f>C92</f>
        <v>漢堡特餐</v>
      </c>
      <c r="D14" s="35" t="str">
        <f>C93&amp;C94&amp;C95&amp;C96&amp;C97</f>
        <v>漢堡</v>
      </c>
      <c r="E14" s="17" t="str">
        <f>E92</f>
        <v>素火腿</v>
      </c>
      <c r="F14" s="35" t="str">
        <f>E93&amp;E94&amp;E95&amp;E96&amp;E97</f>
        <v>素火腿</v>
      </c>
      <c r="G14" s="17" t="str">
        <f>G92</f>
        <v>茄汁花椰</v>
      </c>
      <c r="H14" s="35" t="str">
        <f>G93&amp;G94&amp;G95&amp;G96&amp;G97</f>
        <v>青花菜番茄醬薑</v>
      </c>
      <c r="I14" s="31" t="s">
        <v>1</v>
      </c>
      <c r="J14" s="92" t="s">
        <v>80</v>
      </c>
      <c r="K14" s="17" t="str">
        <f>K92</f>
        <v>玉穀濃湯</v>
      </c>
      <c r="L14" s="35" t="str">
        <f>K93&amp;K94&amp;K95&amp;K96&amp;K97</f>
        <v>雞蛋玉米粒罐頭玉米醬罐頭玉米濃湯粉糙米</v>
      </c>
      <c r="M14" s="25" t="str">
        <f>M92</f>
        <v>TAP豆漿</v>
      </c>
      <c r="O14" s="37">
        <v>5</v>
      </c>
      <c r="P14" s="37">
        <v>2.5</v>
      </c>
      <c r="Q14" s="38">
        <v>2</v>
      </c>
      <c r="R14" s="37">
        <v>2.9</v>
      </c>
      <c r="S14" s="31"/>
      <c r="T14" s="19"/>
      <c r="U14" s="39">
        <f t="shared" si="0"/>
        <v>718</v>
      </c>
    </row>
    <row r="15" spans="1:21" ht="23.1" customHeight="1">
      <c r="A15" s="187">
        <f>IF(A14="","",IF(MONTH(A14)&lt;&gt;MONTH(A14+1),"",A14+1))</f>
        <v>45463</v>
      </c>
      <c r="B15" s="190" t="str">
        <f t="shared" si="1"/>
        <v>四</v>
      </c>
      <c r="C15" s="17" t="str">
        <f>C98</f>
        <v>糙米飯</v>
      </c>
      <c r="D15" s="85" t="str">
        <f>C99&amp;C100&amp;C101&amp;C102&amp;C103</f>
        <v>米糙米</v>
      </c>
      <c r="E15" s="17" t="str">
        <f>E98</f>
        <v>筍香豆輪</v>
      </c>
      <c r="F15" s="85" t="str">
        <f>E99&amp;E100&amp;E101&amp;E102&amp;E103</f>
        <v>麻竹筍干豆輪薑</v>
      </c>
      <c r="G15" s="17" t="str">
        <f>G98</f>
        <v>家常豆干</v>
      </c>
      <c r="H15" s="85" t="str">
        <f>G99&amp;G100&amp;G101&amp;G102&amp;G103</f>
        <v>豆干時瓜胡蘿蔔薑</v>
      </c>
      <c r="I15" s="31" t="s">
        <v>1</v>
      </c>
      <c r="J15" s="92" t="s">
        <v>80</v>
      </c>
      <c r="K15" s="17" t="str">
        <f>K98</f>
        <v>仙草甜湯</v>
      </c>
      <c r="L15" s="85" t="str">
        <f>K99&amp;K100&amp;K101&amp;K102&amp;K103</f>
        <v>仙草凍紅砂糖</v>
      </c>
      <c r="M15" s="25" t="str">
        <f>M98</f>
        <v>葡萄乾/小餐包</v>
      </c>
      <c r="O15" s="37">
        <v>5</v>
      </c>
      <c r="P15" s="37">
        <v>2.5</v>
      </c>
      <c r="Q15" s="38">
        <v>1.7</v>
      </c>
      <c r="R15" s="37">
        <v>2.8</v>
      </c>
      <c r="S15" s="31">
        <v>1</v>
      </c>
      <c r="T15" s="19"/>
      <c r="U15" s="39">
        <f t="shared" si="0"/>
        <v>826</v>
      </c>
    </row>
    <row r="16" spans="1:21" ht="23.1" customHeight="1">
      <c r="A16" s="187">
        <f>IF(A15="","",IF(MONTH(A15)&lt;&gt;MONTH(A15+1),"",A15+1))</f>
        <v>45464</v>
      </c>
      <c r="B16" s="190" t="str">
        <f t="shared" si="1"/>
        <v>五</v>
      </c>
      <c r="C16" s="17" t="str">
        <f>C104</f>
        <v>紅藜飯</v>
      </c>
      <c r="D16" s="35" t="str">
        <f>C105&amp;C106&amp;C107&amp;C108&amp;C109</f>
        <v>米紅藜</v>
      </c>
      <c r="E16" s="343" t="str">
        <f>E104</f>
        <v>黃燜百頁</v>
      </c>
      <c r="F16" s="35" t="str">
        <f>E105&amp;E106&amp;E107&amp;E108&amp;E109</f>
        <v>百頁馬鈴薯薑薑黃粉</v>
      </c>
      <c r="G16" s="17" t="str">
        <f>G104</f>
        <v>蛋香佐蔬</v>
      </c>
      <c r="H16" s="35" t="str">
        <f>G105&amp;G106&amp;G107&amp;G108&amp;G109</f>
        <v>雞蛋時蔬乾木耳薑</v>
      </c>
      <c r="I16" s="31" t="s">
        <v>1</v>
      </c>
      <c r="J16" s="92" t="s">
        <v>80</v>
      </c>
      <c r="K16" s="17" t="str">
        <f>K104</f>
        <v>味噌蒔湯</v>
      </c>
      <c r="L16" s="35" t="str">
        <f>K105&amp;K106&amp;K107&amp;K108&amp;K109</f>
        <v>時蔬味噌薑</v>
      </c>
      <c r="M16" s="25" t="str">
        <f>M104</f>
        <v>乳品</v>
      </c>
      <c r="O16" s="37">
        <v>4.2</v>
      </c>
      <c r="P16" s="37">
        <v>2.5</v>
      </c>
      <c r="Q16" s="38">
        <v>1.5</v>
      </c>
      <c r="R16" s="37">
        <v>2.8</v>
      </c>
      <c r="S16" s="31"/>
      <c r="T16" s="19"/>
      <c r="U16" s="39">
        <f t="shared" si="0"/>
        <v>645</v>
      </c>
    </row>
    <row r="17" spans="1:26" ht="23.1" customHeight="1">
      <c r="A17" s="187">
        <f>IF(A16="","",IF(MONTH(A16)&lt;&gt;MONTH(A16+1),"",A16+3))</f>
        <v>45467</v>
      </c>
      <c r="B17" s="190" t="str">
        <f t="shared" si="1"/>
        <v>一</v>
      </c>
      <c r="C17" s="17" t="str">
        <f>C110</f>
        <v>白米飯</v>
      </c>
      <c r="D17" s="35" t="str">
        <f>C111&amp;C112&amp;C113&amp;C114</f>
        <v>米</v>
      </c>
      <c r="E17" s="343" t="str">
        <f>E110</f>
        <v>茶香豆包</v>
      </c>
      <c r="F17" s="35" t="str">
        <f>E111&amp;E112&amp;E113&amp;E114</f>
        <v>豆包茶味滷包</v>
      </c>
      <c r="G17" s="17" t="str">
        <f>G110</f>
        <v>蕈菇豆腐</v>
      </c>
      <c r="H17" s="35" t="str">
        <f>G111&amp;G112&amp;G113&amp;G114</f>
        <v>豆腐金針菇素肉薑</v>
      </c>
      <c r="I17" s="31" t="s">
        <v>1</v>
      </c>
      <c r="J17" s="92" t="s">
        <v>80</v>
      </c>
      <c r="K17" s="17" t="str">
        <f>K110</f>
        <v>芙蓉舒湯</v>
      </c>
      <c r="L17" s="35" t="str">
        <f>K111&amp;K112&amp;K113&amp;K114</f>
        <v>雞蛋時蔬薑</v>
      </c>
      <c r="M17" s="25" t="str">
        <f>M110</f>
        <v>果汁</v>
      </c>
      <c r="O17" s="104">
        <v>5</v>
      </c>
      <c r="P17" s="37">
        <v>2.5</v>
      </c>
      <c r="Q17" s="38">
        <v>2.2000000000000002</v>
      </c>
      <c r="R17" s="37">
        <v>2.9</v>
      </c>
      <c r="S17" s="31"/>
      <c r="T17" s="19">
        <v>1</v>
      </c>
      <c r="U17" s="39">
        <f t="shared" si="0"/>
        <v>783</v>
      </c>
    </row>
    <row r="18" spans="1:26" ht="23.1" customHeight="1">
      <c r="A18" s="187">
        <f t="shared" si="2"/>
        <v>45468</v>
      </c>
      <c r="B18" s="190" t="str">
        <f t="shared" si="1"/>
        <v>二</v>
      </c>
      <c r="C18" s="17" t="str">
        <f>C116</f>
        <v>糙米飯</v>
      </c>
      <c r="D18" s="35" t="str">
        <f>C117&amp;C118</f>
        <v>米糙米</v>
      </c>
      <c r="E18" s="17" t="str">
        <f>E116</f>
        <v>茄汁麵腸</v>
      </c>
      <c r="F18" s="35" t="str">
        <f>E117&amp;E118&amp;E119&amp;E120</f>
        <v>麵腸馬鈴薯番茄糊薑</v>
      </c>
      <c r="G18" s="17" t="str">
        <f>G116</f>
        <v>豆皮豆芽</v>
      </c>
      <c r="H18" s="35" t="str">
        <f>G117&amp;G118&amp;G119&amp;G120</f>
        <v>豆皮綠豆芽胡蘿蔔乾木耳</v>
      </c>
      <c r="I18" s="31" t="s">
        <v>1</v>
      </c>
      <c r="J18" s="92" t="s">
        <v>80</v>
      </c>
      <c r="K18" s="17" t="str">
        <f>K116</f>
        <v>枸杞瓜湯</v>
      </c>
      <c r="L18" s="35" t="str">
        <f>K117&amp;K118&amp;K119&amp;K120</f>
        <v>時瓜枸杞薑</v>
      </c>
      <c r="M18" s="25" t="str">
        <f>M116</f>
        <v>水果</v>
      </c>
      <c r="N18" s="305" t="s">
        <v>47</v>
      </c>
      <c r="O18" s="37">
        <v>5.5</v>
      </c>
      <c r="P18" s="37">
        <v>2.5</v>
      </c>
      <c r="Q18" s="38">
        <v>1.8</v>
      </c>
      <c r="R18" s="37">
        <v>2.9</v>
      </c>
      <c r="S18" s="31"/>
      <c r="T18" s="19"/>
      <c r="U18" s="39">
        <f t="shared" si="0"/>
        <v>748</v>
      </c>
    </row>
    <row r="19" spans="1:26" ht="23.1" customHeight="1">
      <c r="A19" s="187">
        <f t="shared" si="2"/>
        <v>45469</v>
      </c>
      <c r="B19" s="190" t="str">
        <f t="shared" si="1"/>
        <v>三</v>
      </c>
      <c r="C19" s="17" t="str">
        <f>C122</f>
        <v>酢飯特餐</v>
      </c>
      <c r="D19" s="35" t="str">
        <f>C123&amp;C124&amp;C125&amp;C126&amp;C127</f>
        <v>米糙米壽司醋紅砂糖</v>
      </c>
      <c r="E19" s="17" t="str">
        <f>E122</f>
        <v>關東雙煮</v>
      </c>
      <c r="F19" s="35" t="e">
        <f>E123&amp;E124&amp;#REF!&amp;E126&amp;E127</f>
        <v>#REF!</v>
      </c>
      <c r="G19" s="17" t="str">
        <f>G122</f>
        <v>酢飯香鬆</v>
      </c>
      <c r="H19" s="35" t="str">
        <f>G123&amp;G124&amp;G125&amp;G126&amp;G127</f>
        <v>香鬆海苔絲芝麻(熟)薑</v>
      </c>
      <c r="I19" s="31" t="s">
        <v>1</v>
      </c>
      <c r="J19" s="92" t="s">
        <v>80</v>
      </c>
      <c r="K19" s="17" t="str">
        <f>K122</f>
        <v>味噌芽湯</v>
      </c>
      <c r="L19" s="35" t="str">
        <f>K123&amp;K124&amp;K125&amp;K126&amp;K127</f>
        <v>乾裙帶菜味噌薑</v>
      </c>
      <c r="M19" s="17" t="str">
        <f>M122</f>
        <v>小餐包</v>
      </c>
      <c r="O19" s="37">
        <v>5</v>
      </c>
      <c r="P19" s="37">
        <v>2.5</v>
      </c>
      <c r="Q19" s="38">
        <v>2.2000000000000002</v>
      </c>
      <c r="R19" s="37">
        <v>2.9</v>
      </c>
      <c r="S19" s="31"/>
      <c r="T19" s="19"/>
      <c r="U19" s="39">
        <f t="shared" si="0"/>
        <v>723</v>
      </c>
    </row>
    <row r="20" spans="1:26" ht="23.1" customHeight="1">
      <c r="A20" s="187">
        <f>IF(A19="","",IF(MONTH(A19)&lt;&gt;MONTH(A19+1),"",A19+1))</f>
        <v>45470</v>
      </c>
      <c r="B20" s="190" t="str">
        <f t="shared" si="1"/>
        <v>四</v>
      </c>
      <c r="C20" s="17" t="str">
        <f>C128</f>
        <v>糙米飯</v>
      </c>
      <c r="D20" s="35" t="str">
        <f>C129&amp;C130&amp;C131&amp;C132&amp;C133</f>
        <v>米糙米</v>
      </c>
      <c r="E20" s="343" t="str">
        <f>E128</f>
        <v>昆布百頁</v>
      </c>
      <c r="F20" s="35" t="str">
        <f>E129&amp;E130&amp;E131&amp;E132&amp;E133</f>
        <v>百頁海帶結薑</v>
      </c>
      <c r="G20" s="17" t="str">
        <f>G128</f>
        <v>清拌花椰</v>
      </c>
      <c r="H20" s="35" t="str">
        <f>G129&amp;G130&amp;G131&amp;G132&amp;G133</f>
        <v>青花菜胡蘿蔔薑</v>
      </c>
      <c r="I20" s="31" t="s">
        <v>1</v>
      </c>
      <c r="J20" s="92" t="s">
        <v>80</v>
      </c>
      <c r="K20" s="17" t="str">
        <f>K128</f>
        <v>甘梅麥茶</v>
      </c>
      <c r="L20" s="35" t="str">
        <f>K129&amp;K130&amp;K131&amp;K132&amp;K133</f>
        <v>麥茶梅子紅砂糖</v>
      </c>
      <c r="M20" s="25" t="str">
        <f>M128</f>
        <v>乳品</v>
      </c>
      <c r="O20" s="37">
        <v>5.4</v>
      </c>
      <c r="P20" s="37">
        <v>2.5</v>
      </c>
      <c r="Q20" s="38">
        <v>2</v>
      </c>
      <c r="R20" s="37">
        <v>3.1</v>
      </c>
      <c r="S20" s="31">
        <v>1</v>
      </c>
      <c r="T20" s="19"/>
      <c r="U20" s="39">
        <f t="shared" si="0"/>
        <v>875</v>
      </c>
    </row>
    <row r="21" spans="1:26" ht="23.1" customHeight="1">
      <c r="A21" s="187">
        <f>IF(A20="","",IF(MONTH(A20)&lt;&gt;MONTH(A20+1),"",A20+1))</f>
        <v>45471</v>
      </c>
      <c r="B21" s="190" t="str">
        <f t="shared" si="1"/>
        <v>五</v>
      </c>
      <c r="C21" s="17" t="str">
        <f>C134</f>
        <v>芝麻飯</v>
      </c>
      <c r="D21" s="35" t="str">
        <f>C135&amp;C136&amp;C137&amp;C138&amp;C139</f>
        <v>米芝麻(熟)</v>
      </c>
      <c r="E21" s="17" t="str">
        <f>E134</f>
        <v>瓜仔素肉</v>
      </c>
      <c r="F21" s="35" t="str">
        <f>E135&amp;E136&amp;E137&amp;E138&amp;E139</f>
        <v>素肉醬瓜薑</v>
      </c>
      <c r="G21" s="17" t="str">
        <f>G134</f>
        <v>什相冬粉</v>
      </c>
      <c r="H21" s="35" t="str">
        <f>G135&amp;G136&amp;G137&amp;G138&amp;G139</f>
        <v>豆皮時蔬冬粉胡蘿蔔乾木耳</v>
      </c>
      <c r="I21" s="31" t="s">
        <v>1</v>
      </c>
      <c r="J21" s="92" t="s">
        <v>80</v>
      </c>
      <c r="K21" s="17" t="str">
        <f>K134</f>
        <v>蔬相鮮湯</v>
      </c>
      <c r="L21" s="35" t="str">
        <f>K135&amp;K136&amp;K137&amp;K138&amp;K139</f>
        <v>時蔬胡蘿蔔薑</v>
      </c>
      <c r="M21" s="25" t="str">
        <f>M134</f>
        <v>點心</v>
      </c>
      <c r="O21" s="37">
        <v>5</v>
      </c>
      <c r="P21" s="37">
        <v>2.5</v>
      </c>
      <c r="Q21" s="38">
        <v>1.7</v>
      </c>
      <c r="R21" s="37">
        <v>2.8</v>
      </c>
      <c r="S21" s="31"/>
      <c r="T21" s="19"/>
      <c r="U21" s="39">
        <f t="shared" si="0"/>
        <v>706</v>
      </c>
    </row>
    <row r="22" spans="1:26" ht="23.1" customHeight="1">
      <c r="A22" s="328" t="s">
        <v>342</v>
      </c>
      <c r="B22" s="139"/>
      <c r="C22" s="107"/>
      <c r="D22" s="119"/>
      <c r="E22" s="36"/>
      <c r="F22" s="108"/>
      <c r="G22" s="36"/>
      <c r="H22" s="108"/>
      <c r="I22" s="106"/>
      <c r="J22" s="109"/>
      <c r="K22" s="36"/>
      <c r="L22" s="108"/>
      <c r="M22" s="36"/>
      <c r="N22" s="110"/>
      <c r="O22" s="9"/>
      <c r="P22" s="9"/>
      <c r="Q22" s="9"/>
      <c r="R22" s="9"/>
      <c r="S22" s="3"/>
      <c r="T22" s="9"/>
      <c r="U22" s="102"/>
    </row>
    <row r="23" spans="1:26" ht="23.1" customHeight="1">
      <c r="A23" s="14" t="s">
        <v>162</v>
      </c>
      <c r="B23" s="139"/>
      <c r="C23" s="2"/>
      <c r="D23" s="2"/>
    </row>
    <row r="24" spans="1:26">
      <c r="A24" s="198" t="s">
        <v>314</v>
      </c>
      <c r="B24" s="191"/>
      <c r="C24" s="24"/>
      <c r="D24" s="23"/>
      <c r="E24" s="24"/>
      <c r="F24" s="23"/>
      <c r="G24" s="24"/>
      <c r="H24" s="23"/>
      <c r="I24" s="24"/>
      <c r="J24" s="24"/>
      <c r="K24" s="24"/>
      <c r="L24" s="257"/>
      <c r="M24" s="25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3"/>
    </row>
    <row r="25" spans="1:26">
      <c r="A25" s="348" t="s">
        <v>61</v>
      </c>
      <c r="B25" s="192" t="s">
        <v>36</v>
      </c>
      <c r="C25" s="93" t="s">
        <v>4</v>
      </c>
      <c r="D25" s="89" t="s">
        <v>13</v>
      </c>
      <c r="E25" s="234" t="s">
        <v>5</v>
      </c>
      <c r="F25" s="338" t="s">
        <v>13</v>
      </c>
      <c r="G25" s="279" t="s">
        <v>6</v>
      </c>
      <c r="H25" s="260" t="s">
        <v>13</v>
      </c>
      <c r="I25" s="94" t="s">
        <v>8</v>
      </c>
      <c r="J25" s="183" t="s">
        <v>13</v>
      </c>
      <c r="K25" s="263" t="s">
        <v>3</v>
      </c>
      <c r="L25" s="258" t="s">
        <v>15</v>
      </c>
      <c r="M25" s="255" t="s">
        <v>48</v>
      </c>
      <c r="N25" s="29" t="s">
        <v>49</v>
      </c>
      <c r="O25" s="19"/>
      <c r="P25" s="19"/>
      <c r="Q25" s="20"/>
      <c r="R25" s="19"/>
      <c r="S25" s="21"/>
      <c r="T25" s="21"/>
      <c r="U25" s="21"/>
      <c r="V25" s="21"/>
      <c r="W25" s="21"/>
      <c r="X25" s="21"/>
      <c r="Y25" s="21"/>
    </row>
    <row r="26" spans="1:26" s="6" customFormat="1" ht="16.5" customHeight="1">
      <c r="A26" s="199" t="s">
        <v>206</v>
      </c>
      <c r="B26" s="158" t="str">
        <f>B3</f>
        <v>一</v>
      </c>
      <c r="C26" s="113" t="s">
        <v>33</v>
      </c>
      <c r="D26" s="114"/>
      <c r="E26" s="290" t="s">
        <v>327</v>
      </c>
      <c r="F26" s="310"/>
      <c r="G26" s="281" t="s">
        <v>151</v>
      </c>
      <c r="H26" s="281"/>
      <c r="I26" s="69" t="s">
        <v>1</v>
      </c>
      <c r="J26" s="155"/>
      <c r="K26" s="264" t="s">
        <v>105</v>
      </c>
      <c r="L26" s="259"/>
      <c r="M26" s="256" t="s">
        <v>41</v>
      </c>
      <c r="N26" s="304"/>
      <c r="O26" s="40"/>
      <c r="P26" s="12"/>
      <c r="Q26" s="12"/>
      <c r="R26" s="10"/>
    </row>
    <row r="27" spans="1:26" s="6" customFormat="1" ht="16.5" customHeight="1">
      <c r="A27" s="164"/>
      <c r="B27" s="162">
        <f>A3</f>
        <v>45446</v>
      </c>
      <c r="C27" s="115" t="s">
        <v>9</v>
      </c>
      <c r="D27" s="114">
        <v>10</v>
      </c>
      <c r="E27" s="291" t="s">
        <v>200</v>
      </c>
      <c r="F27" s="243">
        <v>6</v>
      </c>
      <c r="G27" s="285" t="s">
        <v>101</v>
      </c>
      <c r="H27" s="283">
        <v>5</v>
      </c>
      <c r="I27" s="72" t="s">
        <v>8</v>
      </c>
      <c r="J27" s="156">
        <v>7</v>
      </c>
      <c r="K27" s="265" t="s">
        <v>71</v>
      </c>
      <c r="L27" s="242">
        <v>1</v>
      </c>
      <c r="O27" s="41"/>
      <c r="P27" s="42"/>
      <c r="Q27" s="11"/>
      <c r="R27" s="10"/>
    </row>
    <row r="28" spans="1:26" s="6" customFormat="1" ht="16.5" customHeight="1">
      <c r="A28" s="213"/>
      <c r="B28" s="193"/>
      <c r="C28" s="16"/>
      <c r="D28" s="16"/>
      <c r="E28" s="250" t="s">
        <v>328</v>
      </c>
      <c r="F28" s="288"/>
      <c r="G28" s="286" t="s">
        <v>316</v>
      </c>
      <c r="H28" s="282">
        <v>0.1</v>
      </c>
      <c r="I28" s="69" t="s">
        <v>38</v>
      </c>
      <c r="J28" s="155">
        <v>0.05</v>
      </c>
      <c r="K28" s="265" t="s">
        <v>106</v>
      </c>
      <c r="L28" s="242">
        <v>0.2</v>
      </c>
      <c r="O28" s="41"/>
      <c r="P28" s="42"/>
      <c r="Q28" s="11"/>
      <c r="R28" s="10"/>
    </row>
    <row r="29" spans="1:26" s="6" customFormat="1" ht="16.5" customHeight="1">
      <c r="A29" s="213"/>
      <c r="B29" s="163"/>
      <c r="C29" s="97"/>
      <c r="D29" s="79"/>
      <c r="E29" s="253"/>
      <c r="F29" s="242"/>
      <c r="G29" s="346" t="s">
        <v>119</v>
      </c>
      <c r="H29" s="341">
        <v>0.05</v>
      </c>
      <c r="I29" s="69"/>
      <c r="J29" s="155"/>
      <c r="K29" s="265" t="s">
        <v>72</v>
      </c>
      <c r="L29" s="242">
        <v>0.05</v>
      </c>
      <c r="O29" s="41"/>
      <c r="P29" s="42"/>
      <c r="Q29" s="11"/>
      <c r="R29" s="10"/>
    </row>
    <row r="30" spans="1:26" s="6" customFormat="1" ht="16.5" customHeight="1">
      <c r="A30" s="213"/>
      <c r="B30" s="163"/>
      <c r="C30" s="122"/>
      <c r="D30" s="79"/>
      <c r="E30" s="253"/>
      <c r="F30" s="229"/>
      <c r="G30" s="99" t="s">
        <v>38</v>
      </c>
      <c r="H30" s="16">
        <v>0.05</v>
      </c>
      <c r="I30" s="69"/>
      <c r="J30" s="155"/>
      <c r="K30" s="265"/>
      <c r="L30" s="242"/>
      <c r="O30" s="10"/>
      <c r="P30" s="10"/>
      <c r="Q30" s="11"/>
      <c r="R30" s="10"/>
    </row>
    <row r="31" spans="1:26" s="6" customFormat="1" ht="16.5" customHeight="1">
      <c r="A31" s="212"/>
      <c r="B31" s="161"/>
      <c r="C31" s="142"/>
      <c r="D31" s="79"/>
      <c r="E31" s="289"/>
      <c r="F31" s="278"/>
      <c r="G31" s="340"/>
      <c r="H31" s="347"/>
      <c r="I31" s="69"/>
      <c r="J31" s="155"/>
      <c r="K31" s="266"/>
      <c r="L31" s="243"/>
      <c r="O31" s="10"/>
      <c r="P31" s="10"/>
      <c r="Q31" s="11"/>
      <c r="R31" s="10"/>
    </row>
    <row r="32" spans="1:26" s="6" customFormat="1" ht="16.5" customHeight="1">
      <c r="A32" s="209" t="s">
        <v>207</v>
      </c>
      <c r="B32" s="210" t="str">
        <f>B4</f>
        <v>二</v>
      </c>
      <c r="C32" s="117" t="s">
        <v>0</v>
      </c>
      <c r="D32" s="229"/>
      <c r="E32" s="82" t="s">
        <v>322</v>
      </c>
      <c r="F32" s="130"/>
      <c r="G32" s="95" t="s">
        <v>317</v>
      </c>
      <c r="H32" s="95"/>
      <c r="I32" s="69" t="s">
        <v>1</v>
      </c>
      <c r="J32" s="155"/>
      <c r="K32" s="267" t="s">
        <v>258</v>
      </c>
      <c r="L32" s="244"/>
      <c r="M32" s="233" t="s">
        <v>42</v>
      </c>
      <c r="N32" s="105" t="s">
        <v>47</v>
      </c>
      <c r="O32" s="10"/>
      <c r="P32" s="10"/>
      <c r="Q32" s="11"/>
      <c r="R32" s="10"/>
    </row>
    <row r="33" spans="1:18" s="6" customFormat="1" ht="16.5" customHeight="1">
      <c r="A33" s="213"/>
      <c r="B33" s="210">
        <f>A4</f>
        <v>45447</v>
      </c>
      <c r="C33" s="142" t="s">
        <v>9</v>
      </c>
      <c r="D33" s="124">
        <v>7</v>
      </c>
      <c r="E33" s="99" t="s">
        <v>321</v>
      </c>
      <c r="F33" s="16">
        <v>9</v>
      </c>
      <c r="G33" s="90" t="s">
        <v>318</v>
      </c>
      <c r="H33" s="16">
        <v>1</v>
      </c>
      <c r="I33" s="72" t="s">
        <v>8</v>
      </c>
      <c r="J33" s="156">
        <v>7</v>
      </c>
      <c r="K33" s="142" t="s">
        <v>104</v>
      </c>
      <c r="L33" s="16">
        <v>4</v>
      </c>
      <c r="O33" s="10"/>
      <c r="P33" s="10"/>
      <c r="Q33" s="11"/>
      <c r="R33" s="10"/>
    </row>
    <row r="34" spans="1:18" s="6" customFormat="1" ht="16.5" customHeight="1">
      <c r="A34" s="213"/>
      <c r="B34" s="161"/>
      <c r="C34" s="142" t="s">
        <v>11</v>
      </c>
      <c r="D34" s="124">
        <v>3</v>
      </c>
      <c r="E34" s="123" t="s">
        <v>115</v>
      </c>
      <c r="F34" s="16">
        <v>1.5</v>
      </c>
      <c r="G34" s="90" t="s">
        <v>135</v>
      </c>
      <c r="H34" s="16">
        <v>6</v>
      </c>
      <c r="I34" s="69" t="s">
        <v>38</v>
      </c>
      <c r="J34" s="155">
        <v>0.05</v>
      </c>
      <c r="K34" s="27" t="s">
        <v>100</v>
      </c>
      <c r="L34" s="16">
        <v>1</v>
      </c>
      <c r="O34" s="10"/>
      <c r="P34" s="10"/>
      <c r="Q34" s="11"/>
      <c r="R34" s="10"/>
    </row>
    <row r="35" spans="1:18" s="6" customFormat="1" ht="16.5" customHeight="1">
      <c r="A35" s="213"/>
      <c r="B35" s="161"/>
      <c r="C35" s="142"/>
      <c r="D35" s="339"/>
      <c r="E35" s="90"/>
      <c r="F35" s="16"/>
      <c r="G35" s="90" t="s">
        <v>75</v>
      </c>
      <c r="H35" s="16">
        <v>0.01</v>
      </c>
      <c r="I35" s="69"/>
      <c r="J35" s="155"/>
      <c r="K35" s="142" t="s">
        <v>38</v>
      </c>
      <c r="L35" s="16">
        <v>0.05</v>
      </c>
      <c r="O35" s="10"/>
      <c r="P35" s="10"/>
      <c r="Q35" s="11"/>
      <c r="R35" s="10"/>
    </row>
    <row r="36" spans="1:18" s="6" customFormat="1" ht="16.5" customHeight="1">
      <c r="A36" s="213"/>
      <c r="B36" s="161"/>
      <c r="C36" s="142"/>
      <c r="D36" s="339"/>
      <c r="E36" s="123" t="s">
        <v>38</v>
      </c>
      <c r="F36" s="16">
        <v>0.05</v>
      </c>
      <c r="G36" s="96" t="s">
        <v>38</v>
      </c>
      <c r="H36" s="95">
        <v>0.05</v>
      </c>
      <c r="I36" s="69"/>
      <c r="J36" s="155"/>
      <c r="K36" s="142"/>
      <c r="L36" s="16"/>
      <c r="O36" s="10"/>
      <c r="P36" s="10"/>
      <c r="Q36" s="11"/>
      <c r="R36" s="10"/>
    </row>
    <row r="37" spans="1:18" s="6" customFormat="1" ht="16.5" customHeight="1">
      <c r="A37" s="213"/>
      <c r="B37" s="161"/>
      <c r="C37" s="142"/>
      <c r="D37" s="79"/>
      <c r="E37" s="253"/>
      <c r="F37" s="242"/>
      <c r="G37" s="278"/>
      <c r="H37" s="278"/>
      <c r="I37" s="69"/>
      <c r="J37" s="155"/>
      <c r="K37" s="270"/>
      <c r="L37" s="262"/>
      <c r="O37" s="10"/>
      <c r="P37" s="10"/>
      <c r="Q37" s="11"/>
      <c r="R37" s="10"/>
    </row>
    <row r="38" spans="1:18" s="6" customFormat="1" ht="16.5" customHeight="1">
      <c r="A38" s="209" t="s">
        <v>208</v>
      </c>
      <c r="B38" s="211" t="str">
        <f>B5</f>
        <v>三</v>
      </c>
      <c r="C38" s="142" t="s">
        <v>95</v>
      </c>
      <c r="D38" s="16"/>
      <c r="E38" s="99" t="s">
        <v>320</v>
      </c>
      <c r="F38" s="142"/>
      <c r="G38" s="246" t="s">
        <v>254</v>
      </c>
      <c r="H38" s="259"/>
      <c r="I38" s="69" t="s">
        <v>1</v>
      </c>
      <c r="J38" s="155"/>
      <c r="K38" s="267" t="s">
        <v>256</v>
      </c>
      <c r="L38" s="246"/>
      <c r="M38" s="233" t="s">
        <v>44</v>
      </c>
      <c r="O38" s="10"/>
      <c r="P38" s="10"/>
      <c r="Q38" s="11"/>
      <c r="R38" s="10"/>
    </row>
    <row r="39" spans="1:18" s="6" customFormat="1" ht="16.5" customHeight="1">
      <c r="A39" s="213"/>
      <c r="B39" s="210">
        <f>A5</f>
        <v>45448</v>
      </c>
      <c r="C39" s="228" t="s">
        <v>96</v>
      </c>
      <c r="D39" s="16">
        <v>4</v>
      </c>
      <c r="E39" s="99" t="s">
        <v>318</v>
      </c>
      <c r="F39" s="16">
        <v>1</v>
      </c>
      <c r="G39" s="287" t="s">
        <v>255</v>
      </c>
      <c r="H39" s="280">
        <v>8</v>
      </c>
      <c r="I39" s="72" t="s">
        <v>8</v>
      </c>
      <c r="J39" s="156">
        <v>7</v>
      </c>
      <c r="K39" s="267" t="s">
        <v>40</v>
      </c>
      <c r="L39" s="244">
        <v>0.6</v>
      </c>
      <c r="O39" s="10"/>
      <c r="P39" s="10"/>
      <c r="Q39" s="11"/>
      <c r="R39" s="10"/>
    </row>
    <row r="40" spans="1:18" s="6" customFormat="1" ht="16.5" customHeight="1">
      <c r="A40" s="213"/>
      <c r="B40" s="161"/>
      <c r="E40" s="99" t="s">
        <v>124</v>
      </c>
      <c r="F40" s="16">
        <v>4</v>
      </c>
      <c r="G40" s="274" t="s">
        <v>100</v>
      </c>
      <c r="H40" s="242">
        <v>0.5</v>
      </c>
      <c r="I40" s="69" t="s">
        <v>38</v>
      </c>
      <c r="J40" s="155">
        <v>0.05</v>
      </c>
      <c r="K40" s="267" t="s">
        <v>74</v>
      </c>
      <c r="L40" s="244">
        <v>2</v>
      </c>
      <c r="O40" s="10"/>
      <c r="P40" s="10"/>
      <c r="Q40" s="11"/>
      <c r="R40" s="10"/>
    </row>
    <row r="41" spans="1:18" s="6" customFormat="1" ht="16.5" customHeight="1">
      <c r="A41" s="213"/>
      <c r="B41" s="161"/>
      <c r="C41" s="228"/>
      <c r="D41" s="16"/>
      <c r="E41" s="99" t="s">
        <v>312</v>
      </c>
      <c r="F41" s="16">
        <v>0.1</v>
      </c>
      <c r="G41" s="274" t="s">
        <v>38</v>
      </c>
      <c r="H41" s="120">
        <v>0.05</v>
      </c>
      <c r="I41" s="69"/>
      <c r="J41" s="155"/>
      <c r="K41" s="267" t="s">
        <v>158</v>
      </c>
      <c r="L41" s="244">
        <v>1</v>
      </c>
      <c r="O41" s="10"/>
      <c r="P41" s="10"/>
      <c r="Q41" s="11"/>
      <c r="R41" s="10"/>
    </row>
    <row r="42" spans="1:18" s="6" customFormat="1" ht="16.5" customHeight="1">
      <c r="A42" s="213"/>
      <c r="B42" s="161"/>
      <c r="C42" s="228"/>
      <c r="D42" s="16"/>
      <c r="E42" s="99" t="s">
        <v>112</v>
      </c>
      <c r="F42" s="16">
        <v>0.1</v>
      </c>
      <c r="G42" s="274"/>
      <c r="H42" s="242"/>
      <c r="I42" s="69"/>
      <c r="J42" s="155"/>
      <c r="K42" s="267" t="s">
        <v>125</v>
      </c>
      <c r="L42" s="244">
        <v>0.1</v>
      </c>
      <c r="O42" s="10"/>
      <c r="P42" s="10"/>
      <c r="Q42" s="11"/>
      <c r="R42" s="10"/>
    </row>
    <row r="43" spans="1:18" s="6" customFormat="1" ht="16.5" customHeight="1">
      <c r="A43" s="213"/>
      <c r="B43" s="230"/>
      <c r="C43" s="228"/>
      <c r="D43" s="16"/>
      <c r="E43" s="99" t="s">
        <v>38</v>
      </c>
      <c r="F43" s="16">
        <v>0.05</v>
      </c>
      <c r="G43" s="274"/>
      <c r="H43" s="120"/>
      <c r="I43" s="69"/>
      <c r="J43" s="155"/>
      <c r="K43" s="271" t="s">
        <v>257</v>
      </c>
      <c r="L43" s="236">
        <v>1</v>
      </c>
      <c r="M43" s="59"/>
      <c r="N43" s="59"/>
      <c r="O43" s="10"/>
      <c r="P43" s="10"/>
      <c r="Q43" s="11"/>
      <c r="R43" s="10"/>
    </row>
    <row r="44" spans="1:18" s="6" customFormat="1" ht="16.5" customHeight="1">
      <c r="A44" s="200" t="s">
        <v>209</v>
      </c>
      <c r="B44" s="329" t="str">
        <f>B6</f>
        <v>四</v>
      </c>
      <c r="C44" s="154" t="s">
        <v>0</v>
      </c>
      <c r="D44" s="134"/>
      <c r="E44" s="219" t="s">
        <v>329</v>
      </c>
      <c r="F44" s="219"/>
      <c r="G44" s="16" t="s">
        <v>184</v>
      </c>
      <c r="H44" s="177"/>
      <c r="I44" s="313" t="s">
        <v>1</v>
      </c>
      <c r="J44" s="314"/>
      <c r="K44" s="267" t="s">
        <v>193</v>
      </c>
      <c r="L44" s="344"/>
      <c r="M44" s="84" t="s">
        <v>304</v>
      </c>
      <c r="N44" s="316"/>
      <c r="O44" s="43"/>
      <c r="P44" s="44"/>
      <c r="Q44" s="12"/>
      <c r="R44" s="10"/>
    </row>
    <row r="45" spans="1:18" s="6" customFormat="1" ht="16.5" customHeight="1">
      <c r="A45" s="201"/>
      <c r="B45" s="159">
        <f>A6</f>
        <v>45449</v>
      </c>
      <c r="C45" s="228" t="s">
        <v>9</v>
      </c>
      <c r="D45" s="16">
        <v>7</v>
      </c>
      <c r="E45" s="123" t="s">
        <v>203</v>
      </c>
      <c r="F45" s="214">
        <v>6</v>
      </c>
      <c r="G45" s="121" t="s">
        <v>155</v>
      </c>
      <c r="H45" s="214">
        <v>3</v>
      </c>
      <c r="I45" s="127" t="s">
        <v>8</v>
      </c>
      <c r="J45" s="156">
        <v>7</v>
      </c>
      <c r="K45" s="263" t="s">
        <v>194</v>
      </c>
      <c r="L45" s="260">
        <v>5</v>
      </c>
      <c r="M45" s="303"/>
      <c r="N45" s="302"/>
      <c r="O45" s="40"/>
      <c r="P45" s="45"/>
      <c r="Q45" s="11"/>
      <c r="R45" s="10"/>
    </row>
    <row r="46" spans="1:18" s="6" customFormat="1" ht="16.5" customHeight="1">
      <c r="A46" s="201"/>
      <c r="B46" s="167"/>
      <c r="C46" s="228" t="s">
        <v>11</v>
      </c>
      <c r="D46" s="16">
        <v>3</v>
      </c>
      <c r="E46" s="121" t="s">
        <v>99</v>
      </c>
      <c r="F46" s="214">
        <v>4</v>
      </c>
      <c r="G46" s="99" t="s">
        <v>185</v>
      </c>
      <c r="H46" s="16">
        <v>3</v>
      </c>
      <c r="I46" s="126" t="s">
        <v>38</v>
      </c>
      <c r="J46" s="155">
        <v>0.05</v>
      </c>
      <c r="K46" s="268" t="s">
        <v>195</v>
      </c>
      <c r="L46" s="242">
        <v>1</v>
      </c>
      <c r="M46" s="43"/>
      <c r="N46" s="302"/>
      <c r="O46" s="43"/>
      <c r="P46" s="45"/>
      <c r="Q46" s="11"/>
      <c r="R46" s="10"/>
    </row>
    <row r="47" spans="1:18" s="6" customFormat="1" ht="16.5" customHeight="1">
      <c r="A47" s="201"/>
      <c r="B47" s="163"/>
      <c r="C47" s="228"/>
      <c r="D47" s="16"/>
      <c r="E47" s="121" t="s">
        <v>38</v>
      </c>
      <c r="F47" s="214">
        <v>0.05</v>
      </c>
      <c r="G47" s="99" t="s">
        <v>38</v>
      </c>
      <c r="H47" s="16">
        <v>0.05</v>
      </c>
      <c r="I47" s="126"/>
      <c r="J47" s="155"/>
      <c r="K47" s="269" t="s">
        <v>196</v>
      </c>
      <c r="L47" s="261"/>
      <c r="M47" s="300"/>
      <c r="N47" s="301"/>
      <c r="O47" s="43"/>
      <c r="P47" s="45"/>
      <c r="Q47" s="11"/>
      <c r="R47" s="10"/>
    </row>
    <row r="48" spans="1:18" s="6" customFormat="1" ht="16.5" customHeight="1">
      <c r="A48" s="201"/>
      <c r="B48" s="163"/>
      <c r="C48" s="228"/>
      <c r="D48" s="16"/>
      <c r="E48" s="121" t="s">
        <v>232</v>
      </c>
      <c r="F48" s="214"/>
      <c r="G48" s="99"/>
      <c r="H48" s="16"/>
      <c r="I48" s="126"/>
      <c r="J48" s="155"/>
      <c r="K48" s="248"/>
      <c r="L48" s="242"/>
      <c r="M48" s="300"/>
      <c r="N48" s="301"/>
      <c r="O48" s="41"/>
      <c r="P48" s="46"/>
      <c r="Q48" s="11"/>
      <c r="R48" s="10"/>
    </row>
    <row r="49" spans="1:20" s="6" customFormat="1" ht="16.5" customHeight="1">
      <c r="A49" s="201"/>
      <c r="B49" s="167"/>
      <c r="C49" s="228"/>
      <c r="D49" s="16"/>
      <c r="E49" s="121"/>
      <c r="F49" s="214"/>
      <c r="G49" s="99"/>
      <c r="H49" s="16"/>
      <c r="I49" s="126"/>
      <c r="J49" s="155"/>
      <c r="K49" s="249"/>
      <c r="L49" s="243"/>
      <c r="M49" s="299"/>
      <c r="O49" s="10"/>
      <c r="P49" s="10"/>
      <c r="Q49" s="11"/>
      <c r="R49" s="10"/>
    </row>
    <row r="50" spans="1:20" s="6" customFormat="1" ht="16.5" customHeight="1">
      <c r="A50" s="200" t="s">
        <v>210</v>
      </c>
      <c r="B50" s="158" t="str">
        <f>B7</f>
        <v>五</v>
      </c>
      <c r="C50" s="154" t="s">
        <v>226</v>
      </c>
      <c r="D50" s="134"/>
      <c r="E50" s="99" t="s">
        <v>326</v>
      </c>
      <c r="F50" s="142"/>
      <c r="G50" s="208" t="s">
        <v>262</v>
      </c>
      <c r="H50" s="16"/>
      <c r="I50" s="126" t="s">
        <v>1</v>
      </c>
      <c r="J50" s="155"/>
      <c r="K50" s="16" t="s">
        <v>111</v>
      </c>
      <c r="L50" s="16"/>
      <c r="M50" s="233" t="s">
        <v>305</v>
      </c>
      <c r="O50" s="10"/>
      <c r="P50" s="10"/>
      <c r="Q50" s="12"/>
      <c r="R50" s="10"/>
    </row>
    <row r="51" spans="1:20" s="6" customFormat="1" ht="16.5" customHeight="1">
      <c r="A51" s="164"/>
      <c r="B51" s="159">
        <f>A7</f>
        <v>45450</v>
      </c>
      <c r="C51" s="228" t="s">
        <v>9</v>
      </c>
      <c r="D51" s="16">
        <v>10</v>
      </c>
      <c r="E51" s="123" t="s">
        <v>79</v>
      </c>
      <c r="F51" s="16">
        <v>3</v>
      </c>
      <c r="G51" s="121" t="s">
        <v>71</v>
      </c>
      <c r="H51" s="214">
        <v>1</v>
      </c>
      <c r="I51" s="127" t="s">
        <v>8</v>
      </c>
      <c r="J51" s="156">
        <v>7</v>
      </c>
      <c r="K51" s="16" t="s">
        <v>64</v>
      </c>
      <c r="L51" s="16">
        <v>3</v>
      </c>
      <c r="O51" s="10"/>
      <c r="P51" s="10"/>
      <c r="Q51" s="11"/>
      <c r="R51" s="10"/>
    </row>
    <row r="52" spans="1:20" s="6" customFormat="1" ht="16.5" customHeight="1">
      <c r="A52" s="202"/>
      <c r="B52" s="161"/>
      <c r="C52" s="228" t="s">
        <v>227</v>
      </c>
      <c r="D52" s="16">
        <v>0.4</v>
      </c>
      <c r="E52" s="90" t="s">
        <v>94</v>
      </c>
      <c r="F52" s="16">
        <v>0.1</v>
      </c>
      <c r="G52" s="99" t="s">
        <v>73</v>
      </c>
      <c r="H52" s="16">
        <v>1</v>
      </c>
      <c r="I52" s="126" t="s">
        <v>38</v>
      </c>
      <c r="J52" s="155">
        <v>0.05</v>
      </c>
      <c r="K52" s="16" t="s">
        <v>67</v>
      </c>
      <c r="L52" s="16">
        <v>0.1</v>
      </c>
      <c r="O52" s="10"/>
      <c r="P52" s="10"/>
      <c r="Q52" s="11"/>
      <c r="R52" s="10"/>
    </row>
    <row r="53" spans="1:20" s="6" customFormat="1" ht="16.5" customHeight="1">
      <c r="A53" s="202"/>
      <c r="B53" s="163"/>
      <c r="E53" s="123" t="s">
        <v>38</v>
      </c>
      <c r="F53" s="16">
        <v>0.05</v>
      </c>
      <c r="G53" s="99" t="s">
        <v>100</v>
      </c>
      <c r="H53" s="16">
        <v>1</v>
      </c>
      <c r="I53" s="126"/>
      <c r="J53" s="155"/>
      <c r="K53" s="16" t="s">
        <v>38</v>
      </c>
      <c r="L53" s="16">
        <v>0.05</v>
      </c>
      <c r="O53" s="10"/>
      <c r="P53" s="10"/>
      <c r="Q53" s="11"/>
      <c r="R53" s="10"/>
    </row>
    <row r="54" spans="1:20" s="6" customFormat="1" ht="16.5" customHeight="1">
      <c r="A54" s="201"/>
      <c r="B54" s="163"/>
      <c r="C54" s="228"/>
      <c r="D54" s="16"/>
      <c r="E54" s="123"/>
      <c r="F54" s="16"/>
      <c r="G54" s="99" t="s">
        <v>182</v>
      </c>
      <c r="H54" s="16">
        <v>3</v>
      </c>
      <c r="I54" s="126"/>
      <c r="J54" s="155"/>
      <c r="K54" s="16"/>
      <c r="L54" s="16"/>
      <c r="O54" s="10"/>
      <c r="P54" s="10"/>
      <c r="Q54" s="11"/>
      <c r="R54" s="10"/>
    </row>
    <row r="55" spans="1:20" s="6" customFormat="1" ht="16.5" customHeight="1">
      <c r="A55" s="201"/>
      <c r="B55" s="163"/>
      <c r="C55" s="228"/>
      <c r="D55" s="16"/>
      <c r="E55" s="182"/>
      <c r="F55" s="33"/>
      <c r="G55" s="99" t="s">
        <v>38</v>
      </c>
      <c r="H55" s="16">
        <v>0.05</v>
      </c>
      <c r="I55" s="126"/>
      <c r="J55" s="155"/>
      <c r="K55" s="251"/>
      <c r="L55" s="245"/>
      <c r="O55" s="10"/>
      <c r="P55" s="10"/>
      <c r="Q55" s="11"/>
      <c r="R55" s="10"/>
    </row>
    <row r="56" spans="1:20" s="6" customFormat="1" ht="16.5" customHeight="1">
      <c r="A56" s="200" t="s">
        <v>211</v>
      </c>
      <c r="B56" s="158" t="str">
        <f>B8</f>
        <v>二</v>
      </c>
      <c r="C56" s="215" t="s">
        <v>225</v>
      </c>
      <c r="D56" s="134"/>
      <c r="E56" s="290" t="s">
        <v>198</v>
      </c>
      <c r="F56" s="310"/>
      <c r="G56" s="154" t="s">
        <v>126</v>
      </c>
      <c r="H56" s="134"/>
      <c r="I56" s="126" t="s">
        <v>1</v>
      </c>
      <c r="J56" s="155"/>
      <c r="K56" s="214" t="s">
        <v>68</v>
      </c>
      <c r="L56" s="214"/>
      <c r="M56" s="315" t="s">
        <v>41</v>
      </c>
      <c r="O56" s="10"/>
      <c r="R56" s="10"/>
    </row>
    <row r="57" spans="1:20" s="6" customFormat="1" ht="16.5" customHeight="1">
      <c r="A57" s="201"/>
      <c r="B57" s="159">
        <f>A8</f>
        <v>45454</v>
      </c>
      <c r="C57" s="228" t="s">
        <v>9</v>
      </c>
      <c r="D57" s="124">
        <v>10</v>
      </c>
      <c r="E57" s="291" t="s">
        <v>199</v>
      </c>
      <c r="F57" s="243">
        <v>6</v>
      </c>
      <c r="G57" s="123" t="s">
        <v>101</v>
      </c>
      <c r="H57" s="214">
        <v>5</v>
      </c>
      <c r="I57" s="127" t="s">
        <v>8</v>
      </c>
      <c r="J57" s="156">
        <v>7</v>
      </c>
      <c r="K57" s="16" t="s">
        <v>46</v>
      </c>
      <c r="L57" s="16">
        <v>0.1</v>
      </c>
      <c r="O57" s="10"/>
      <c r="R57" s="10"/>
    </row>
    <row r="58" spans="1:20" s="6" customFormat="1" ht="16.5" customHeight="1">
      <c r="A58" s="164"/>
      <c r="B58" s="161"/>
      <c r="C58" s="228"/>
      <c r="D58" s="124"/>
      <c r="E58" s="99" t="s">
        <v>38</v>
      </c>
      <c r="F58" s="16">
        <v>0.05</v>
      </c>
      <c r="G58" s="90" t="s">
        <v>318</v>
      </c>
      <c r="H58" s="16">
        <v>0.1</v>
      </c>
      <c r="I58" s="126" t="s">
        <v>38</v>
      </c>
      <c r="J58" s="155">
        <v>0.05</v>
      </c>
      <c r="K58" s="16" t="s">
        <v>91</v>
      </c>
      <c r="L58" s="16">
        <v>1</v>
      </c>
      <c r="O58" s="10"/>
      <c r="R58" s="10"/>
    </row>
    <row r="59" spans="1:20" s="6" customFormat="1" ht="16.5" customHeight="1">
      <c r="A59" s="201"/>
      <c r="B59" s="161"/>
      <c r="E59" s="99"/>
      <c r="F59" s="16"/>
      <c r="G59" s="90" t="s">
        <v>112</v>
      </c>
      <c r="H59" s="16">
        <v>0.1</v>
      </c>
      <c r="I59" s="126"/>
      <c r="J59" s="155"/>
      <c r="K59" s="16" t="s">
        <v>38</v>
      </c>
      <c r="L59" s="16">
        <v>0.05</v>
      </c>
      <c r="O59" s="10"/>
      <c r="R59" s="10"/>
    </row>
    <row r="60" spans="1:20" s="6" customFormat="1" ht="16.5" customHeight="1">
      <c r="A60" s="201"/>
      <c r="B60" s="161"/>
      <c r="E60" s="82"/>
      <c r="F60" s="130"/>
      <c r="G60" s="90" t="s">
        <v>38</v>
      </c>
      <c r="H60" s="16">
        <v>0.05</v>
      </c>
      <c r="I60" s="126"/>
      <c r="J60" s="155"/>
      <c r="K60" s="16"/>
      <c r="L60" s="16"/>
      <c r="O60" s="10"/>
      <c r="R60" s="10"/>
    </row>
    <row r="61" spans="1:20" s="6" customFormat="1" ht="16.5" customHeight="1">
      <c r="A61" s="203"/>
      <c r="B61" s="163"/>
      <c r="C61" s="228"/>
      <c r="D61" s="16"/>
      <c r="E61" s="142"/>
      <c r="F61" s="16"/>
      <c r="G61" s="90"/>
      <c r="H61" s="16"/>
      <c r="I61" s="126"/>
      <c r="J61" s="70"/>
      <c r="K61" s="236"/>
      <c r="L61" s="244"/>
      <c r="O61" s="10"/>
      <c r="R61" s="10"/>
    </row>
    <row r="62" spans="1:20" s="6" customFormat="1" ht="16.5" customHeight="1">
      <c r="A62" s="174" t="s">
        <v>212</v>
      </c>
      <c r="B62" s="158" t="str">
        <f>B9</f>
        <v>三</v>
      </c>
      <c r="C62" s="16" t="s">
        <v>228</v>
      </c>
      <c r="D62" s="124"/>
      <c r="E62" s="228" t="s">
        <v>167</v>
      </c>
      <c r="F62" s="218"/>
      <c r="G62" s="129" t="s">
        <v>330</v>
      </c>
      <c r="H62" s="228"/>
      <c r="I62" s="126" t="s">
        <v>1</v>
      </c>
      <c r="J62" s="155"/>
      <c r="K62" s="238" t="s">
        <v>187</v>
      </c>
      <c r="L62" s="246"/>
      <c r="M62" s="233" t="s">
        <v>44</v>
      </c>
      <c r="N62" s="105" t="s">
        <v>47</v>
      </c>
      <c r="O62" s="53"/>
      <c r="P62" s="54"/>
      <c r="Q62" s="44"/>
      <c r="R62" s="54"/>
      <c r="T62" s="44"/>
    </row>
    <row r="63" spans="1:20" s="6" customFormat="1" ht="16.5" customHeight="1">
      <c r="A63" s="201"/>
      <c r="B63" s="159">
        <f>A9</f>
        <v>45455</v>
      </c>
      <c r="C63" s="228" t="s">
        <v>9</v>
      </c>
      <c r="D63" s="124">
        <v>8</v>
      </c>
      <c r="E63" s="99" t="s">
        <v>71</v>
      </c>
      <c r="F63" s="16">
        <v>5.5</v>
      </c>
      <c r="G63" s="232" t="s">
        <v>318</v>
      </c>
      <c r="H63" s="208">
        <v>1</v>
      </c>
      <c r="I63" s="127" t="s">
        <v>8</v>
      </c>
      <c r="J63" s="156">
        <v>7</v>
      </c>
      <c r="K63" s="238" t="s">
        <v>121</v>
      </c>
      <c r="L63" s="244">
        <v>1</v>
      </c>
      <c r="N63" s="52"/>
      <c r="O63" s="46"/>
      <c r="P63" s="40"/>
      <c r="Q63" s="45"/>
      <c r="R63" s="40"/>
      <c r="T63" s="45"/>
    </row>
    <row r="64" spans="1:20" s="6" customFormat="1" ht="16.5" customHeight="1">
      <c r="A64" s="201"/>
      <c r="B64" s="160"/>
      <c r="C64" s="228" t="s">
        <v>11</v>
      </c>
      <c r="D64" s="124">
        <v>4</v>
      </c>
      <c r="E64" s="99" t="s">
        <v>99</v>
      </c>
      <c r="F64" s="16">
        <v>4</v>
      </c>
      <c r="G64" s="169" t="s">
        <v>117</v>
      </c>
      <c r="H64" s="214">
        <v>5</v>
      </c>
      <c r="I64" s="126" t="s">
        <v>38</v>
      </c>
      <c r="J64" s="155">
        <v>0.05</v>
      </c>
      <c r="K64" s="238" t="s">
        <v>64</v>
      </c>
      <c r="L64" s="244">
        <v>3</v>
      </c>
      <c r="N64" s="52"/>
      <c r="O64" s="46"/>
      <c r="P64" s="55"/>
      <c r="Q64" s="55"/>
      <c r="R64" s="55"/>
      <c r="T64" s="56"/>
    </row>
    <row r="65" spans="1:20" s="6" customFormat="1" ht="16.5" customHeight="1">
      <c r="A65" s="164"/>
      <c r="B65" s="161"/>
      <c r="E65" s="99" t="s">
        <v>38</v>
      </c>
      <c r="F65" s="16">
        <v>0.05</v>
      </c>
      <c r="G65" s="180" t="s">
        <v>100</v>
      </c>
      <c r="H65" s="89">
        <v>1</v>
      </c>
      <c r="I65" s="126"/>
      <c r="J65" s="155"/>
      <c r="K65" s="238" t="s">
        <v>112</v>
      </c>
      <c r="L65" s="244">
        <v>1</v>
      </c>
      <c r="N65" s="52"/>
      <c r="O65" s="46"/>
      <c r="P65" s="43"/>
      <c r="Q65" s="45"/>
      <c r="R65" s="43"/>
      <c r="T65" s="45"/>
    </row>
    <row r="66" spans="1:20" s="6" customFormat="1" ht="16.5" customHeight="1">
      <c r="A66" s="201"/>
      <c r="B66" s="161"/>
      <c r="E66" s="82" t="s">
        <v>113</v>
      </c>
      <c r="F66" s="130"/>
      <c r="G66" s="169" t="s">
        <v>38</v>
      </c>
      <c r="H66" s="214">
        <v>0.05</v>
      </c>
      <c r="I66" s="126"/>
      <c r="J66" s="155"/>
      <c r="K66" s="236" t="s">
        <v>267</v>
      </c>
      <c r="L66" s="244"/>
      <c r="N66" s="52"/>
      <c r="O66" s="46"/>
      <c r="P66" s="55"/>
      <c r="Q66" s="55"/>
      <c r="R66" s="43"/>
      <c r="T66" s="45"/>
    </row>
    <row r="67" spans="1:20" s="6" customFormat="1" ht="16.5" customHeight="1">
      <c r="A67" s="201"/>
      <c r="B67" s="161"/>
      <c r="C67" s="325"/>
      <c r="D67" s="335"/>
      <c r="E67" s="142"/>
      <c r="F67" s="16"/>
      <c r="G67" s="123"/>
      <c r="H67" s="214"/>
      <c r="I67" s="126"/>
      <c r="J67" s="70"/>
      <c r="K67" s="236"/>
      <c r="L67" s="244"/>
      <c r="N67" s="57"/>
      <c r="O67" s="53"/>
      <c r="P67" s="41"/>
      <c r="Q67" s="58"/>
      <c r="R67" s="59"/>
      <c r="T67" s="59"/>
    </row>
    <row r="68" spans="1:20" s="6" customFormat="1" ht="16.5" customHeight="1">
      <c r="A68" s="200" t="s">
        <v>213</v>
      </c>
      <c r="B68" s="158" t="str">
        <f>B10</f>
        <v>四</v>
      </c>
      <c r="C68" s="154" t="s">
        <v>0</v>
      </c>
      <c r="D68" s="134"/>
      <c r="E68" s="98" t="s">
        <v>331</v>
      </c>
      <c r="F68" s="16"/>
      <c r="G68" s="134" t="s">
        <v>270</v>
      </c>
      <c r="H68" s="134"/>
      <c r="I68" s="126" t="s">
        <v>1</v>
      </c>
      <c r="J68" s="70"/>
      <c r="K68" s="234" t="s">
        <v>268</v>
      </c>
      <c r="L68" s="242"/>
      <c r="M68" s="233" t="s">
        <v>306</v>
      </c>
      <c r="N68" s="105"/>
      <c r="O68" s="51"/>
      <c r="P68" s="51"/>
      <c r="Q68" s="11"/>
      <c r="R68" s="51"/>
      <c r="T68" s="59"/>
    </row>
    <row r="69" spans="1:20" s="6" customFormat="1" ht="16.5" customHeight="1">
      <c r="A69" s="201"/>
      <c r="B69" s="159">
        <f>A10</f>
        <v>45456</v>
      </c>
      <c r="C69" s="228" t="s">
        <v>9</v>
      </c>
      <c r="D69" s="16">
        <v>7</v>
      </c>
      <c r="E69" s="123" t="s">
        <v>332</v>
      </c>
      <c r="F69" s="16">
        <v>1</v>
      </c>
      <c r="G69" s="99" t="s">
        <v>271</v>
      </c>
      <c r="H69" s="16">
        <v>8</v>
      </c>
      <c r="I69" s="127" t="s">
        <v>8</v>
      </c>
      <c r="J69" s="73">
        <v>7</v>
      </c>
      <c r="K69" s="234" t="s">
        <v>269</v>
      </c>
      <c r="L69" s="242">
        <v>2</v>
      </c>
      <c r="O69" s="10"/>
      <c r="P69" s="10"/>
      <c r="Q69" s="11"/>
      <c r="R69" s="10"/>
    </row>
    <row r="70" spans="1:20" s="6" customFormat="1" ht="16.5" customHeight="1">
      <c r="A70" s="201"/>
      <c r="B70" s="158"/>
      <c r="C70" s="228" t="s">
        <v>11</v>
      </c>
      <c r="D70" s="16">
        <v>3</v>
      </c>
      <c r="E70" s="99" t="s">
        <v>235</v>
      </c>
      <c r="F70" s="16">
        <v>0.1</v>
      </c>
      <c r="G70" s="100" t="s">
        <v>100</v>
      </c>
      <c r="H70" s="95">
        <v>1</v>
      </c>
      <c r="I70" s="126" t="s">
        <v>38</v>
      </c>
      <c r="J70" s="70">
        <v>0.05</v>
      </c>
      <c r="K70" s="253" t="s">
        <v>76</v>
      </c>
      <c r="L70" s="242">
        <v>1</v>
      </c>
      <c r="O70" s="10"/>
      <c r="P70" s="10"/>
      <c r="Q70" s="11"/>
      <c r="R70" s="10"/>
    </row>
    <row r="71" spans="1:20" s="6" customFormat="1" ht="16.5" customHeight="1">
      <c r="A71" s="201"/>
      <c r="B71" s="161"/>
      <c r="C71" s="228"/>
      <c r="D71" s="47"/>
      <c r="E71" s="99" t="s">
        <v>38</v>
      </c>
      <c r="F71" s="16">
        <v>0.05</v>
      </c>
      <c r="G71" s="100" t="s">
        <v>38</v>
      </c>
      <c r="H71" s="95">
        <v>0.05</v>
      </c>
      <c r="I71" s="126"/>
      <c r="J71" s="70"/>
      <c r="K71" s="234"/>
      <c r="L71" s="242"/>
      <c r="O71" s="10"/>
      <c r="P71" s="10"/>
      <c r="Q71" s="11"/>
      <c r="R71" s="10"/>
    </row>
    <row r="72" spans="1:20" s="6" customFormat="1" ht="16.5" customHeight="1">
      <c r="A72" s="164"/>
      <c r="B72" s="161"/>
      <c r="E72" s="99" t="s">
        <v>134</v>
      </c>
      <c r="F72" s="16"/>
      <c r="G72" s="100"/>
      <c r="H72" s="95"/>
      <c r="I72" s="126"/>
      <c r="J72" s="70"/>
      <c r="K72" s="234"/>
      <c r="L72" s="242"/>
      <c r="O72" s="10"/>
      <c r="P72" s="10"/>
      <c r="Q72" s="11"/>
      <c r="R72" s="10"/>
    </row>
    <row r="73" spans="1:20" s="6" customFormat="1" ht="16.5" customHeight="1">
      <c r="A73" s="203"/>
      <c r="B73" s="230"/>
      <c r="C73" s="332"/>
      <c r="D73" s="335"/>
      <c r="E73" s="333"/>
      <c r="F73" s="334"/>
      <c r="G73" s="181"/>
      <c r="H73" s="67"/>
      <c r="I73" s="126"/>
      <c r="J73" s="70"/>
      <c r="K73" s="252"/>
      <c r="L73" s="247"/>
      <c r="M73" s="332"/>
      <c r="N73" s="59"/>
      <c r="O73" s="10"/>
      <c r="P73" s="10"/>
      <c r="Q73" s="11"/>
      <c r="R73" s="10"/>
    </row>
    <row r="74" spans="1:20" s="6" customFormat="1" ht="16.5" customHeight="1">
      <c r="A74" s="174" t="s">
        <v>214</v>
      </c>
      <c r="B74" s="309" t="str">
        <f>B11</f>
        <v>五</v>
      </c>
      <c r="C74" s="142" t="s">
        <v>34</v>
      </c>
      <c r="D74" s="124"/>
      <c r="E74" s="16" t="s">
        <v>323</v>
      </c>
      <c r="F74" s="16"/>
      <c r="G74" s="143" t="s">
        <v>333</v>
      </c>
      <c r="H74" s="95"/>
      <c r="I74" s="317" t="s">
        <v>1</v>
      </c>
      <c r="J74" s="318"/>
      <c r="K74" s="134" t="s">
        <v>276</v>
      </c>
      <c r="L74" s="134"/>
      <c r="M74" s="97" t="s">
        <v>307</v>
      </c>
      <c r="O74" s="53"/>
      <c r="P74" s="54"/>
      <c r="Q74" s="44"/>
      <c r="R74" s="54"/>
      <c r="T74" s="44"/>
    </row>
    <row r="75" spans="1:20" s="6" customFormat="1" ht="16.5" customHeight="1">
      <c r="A75" s="201"/>
      <c r="B75" s="162">
        <f>A11</f>
        <v>45457</v>
      </c>
      <c r="C75" s="228" t="s">
        <v>9</v>
      </c>
      <c r="D75" s="16">
        <v>10</v>
      </c>
      <c r="E75" s="99" t="s">
        <v>315</v>
      </c>
      <c r="F75" s="16">
        <v>9</v>
      </c>
      <c r="G75" s="169" t="s">
        <v>334</v>
      </c>
      <c r="H75" s="95">
        <v>1</v>
      </c>
      <c r="I75" s="72" t="s">
        <v>8</v>
      </c>
      <c r="J75" s="73">
        <v>7</v>
      </c>
      <c r="K75" s="16" t="s">
        <v>64</v>
      </c>
      <c r="L75" s="16">
        <v>3</v>
      </c>
      <c r="O75" s="46"/>
      <c r="P75" s="40"/>
      <c r="Q75" s="45"/>
      <c r="R75" s="40"/>
      <c r="T75" s="45"/>
    </row>
    <row r="76" spans="1:20" s="6" customFormat="1" ht="16.5" customHeight="1">
      <c r="A76" s="201"/>
      <c r="B76" s="163"/>
      <c r="C76" s="228" t="s">
        <v>35</v>
      </c>
      <c r="D76" s="124">
        <v>0.4</v>
      </c>
      <c r="E76" s="99" t="s">
        <v>137</v>
      </c>
      <c r="F76" s="16">
        <v>1</v>
      </c>
      <c r="G76" s="123" t="s">
        <v>135</v>
      </c>
      <c r="H76" s="16">
        <v>6</v>
      </c>
      <c r="I76" s="69" t="s">
        <v>38</v>
      </c>
      <c r="J76" s="70">
        <v>0.05</v>
      </c>
      <c r="K76" s="82" t="s">
        <v>100</v>
      </c>
      <c r="L76" s="16">
        <v>1</v>
      </c>
      <c r="O76" s="46"/>
      <c r="P76" s="55"/>
      <c r="Q76" s="55"/>
      <c r="R76" s="55"/>
      <c r="T76" s="56"/>
    </row>
    <row r="77" spans="1:20" s="6" customFormat="1" ht="16.5" customHeight="1">
      <c r="A77" s="201"/>
      <c r="B77" s="163"/>
      <c r="C77" s="228"/>
      <c r="D77" s="124"/>
      <c r="E77" s="121" t="s">
        <v>99</v>
      </c>
      <c r="F77" s="16">
        <v>2</v>
      </c>
      <c r="G77" s="90" t="s">
        <v>75</v>
      </c>
      <c r="H77" s="16">
        <v>0.05</v>
      </c>
      <c r="I77" s="69"/>
      <c r="J77" s="70"/>
      <c r="K77" s="16" t="s">
        <v>38</v>
      </c>
      <c r="L77" s="16">
        <v>0.05</v>
      </c>
      <c r="O77" s="46"/>
      <c r="P77" s="43"/>
      <c r="Q77" s="45"/>
      <c r="R77" s="43"/>
      <c r="T77" s="45"/>
    </row>
    <row r="78" spans="1:20" s="6" customFormat="1" ht="16.5" customHeight="1">
      <c r="A78" s="201"/>
      <c r="B78" s="161"/>
      <c r="C78" s="216"/>
      <c r="D78" s="148"/>
      <c r="E78" s="99" t="s">
        <v>100</v>
      </c>
      <c r="F78" s="16">
        <v>1</v>
      </c>
      <c r="G78" s="90" t="s">
        <v>38</v>
      </c>
      <c r="H78" s="16">
        <v>0.05</v>
      </c>
      <c r="I78" s="69"/>
      <c r="J78" s="70"/>
      <c r="K78" s="16" t="s">
        <v>71</v>
      </c>
      <c r="L78" s="16">
        <v>1</v>
      </c>
      <c r="O78" s="46"/>
      <c r="P78" s="55"/>
      <c r="Q78" s="55"/>
      <c r="R78" s="43"/>
      <c r="T78" s="45"/>
    </row>
    <row r="79" spans="1:20" s="6" customFormat="1" ht="16.5" customHeight="1">
      <c r="A79" s="164"/>
      <c r="B79" s="161"/>
      <c r="E79" s="99" t="s">
        <v>38</v>
      </c>
      <c r="F79" s="16">
        <v>0.05</v>
      </c>
      <c r="G79" s="176"/>
      <c r="H79" s="175"/>
      <c r="I79" s="69"/>
      <c r="J79" s="70"/>
      <c r="K79" s="32"/>
      <c r="L79" s="91"/>
      <c r="O79" s="53"/>
      <c r="P79" s="41"/>
      <c r="Q79" s="58"/>
      <c r="R79" s="59"/>
      <c r="T79" s="59"/>
    </row>
    <row r="80" spans="1:20" s="6" customFormat="1" ht="16.5" customHeight="1">
      <c r="A80" s="200" t="s">
        <v>215</v>
      </c>
      <c r="B80" s="165" t="str">
        <f>B12</f>
        <v>一</v>
      </c>
      <c r="C80" s="113" t="s">
        <v>33</v>
      </c>
      <c r="D80" s="114"/>
      <c r="E80" s="99" t="s">
        <v>335</v>
      </c>
      <c r="F80" s="142"/>
      <c r="G80" s="174" t="s">
        <v>273</v>
      </c>
      <c r="H80" s="321"/>
      <c r="I80" s="69" t="s">
        <v>1</v>
      </c>
      <c r="J80" s="70"/>
      <c r="K80" s="129" t="s">
        <v>259</v>
      </c>
      <c r="L80" s="214"/>
      <c r="M80" s="319" t="s">
        <v>41</v>
      </c>
      <c r="N80" s="52"/>
      <c r="O80" s="10"/>
      <c r="Q80" s="103"/>
      <c r="R80" s="68"/>
    </row>
    <row r="81" spans="1:18" s="6" customFormat="1" ht="16.5" customHeight="1">
      <c r="A81" s="201"/>
      <c r="B81" s="166">
        <f>A12</f>
        <v>45460</v>
      </c>
      <c r="C81" s="115" t="s">
        <v>9</v>
      </c>
      <c r="D81" s="114">
        <v>10</v>
      </c>
      <c r="E81" s="99" t="s">
        <v>178</v>
      </c>
      <c r="F81" s="16">
        <v>3</v>
      </c>
      <c r="G81" s="121" t="s">
        <v>71</v>
      </c>
      <c r="H81" s="214">
        <v>1</v>
      </c>
      <c r="I81" s="72" t="s">
        <v>8</v>
      </c>
      <c r="J81" s="73">
        <v>7</v>
      </c>
      <c r="K81" s="142" t="s">
        <v>104</v>
      </c>
      <c r="L81" s="16">
        <v>4</v>
      </c>
      <c r="M81" s="296"/>
      <c r="N81" s="52"/>
      <c r="O81" s="10"/>
      <c r="Q81" s="78"/>
      <c r="R81" s="71"/>
    </row>
    <row r="82" spans="1:18" s="6" customFormat="1" ht="16.5" customHeight="1">
      <c r="A82" s="201"/>
      <c r="B82" s="165"/>
      <c r="C82" s="16"/>
      <c r="D82" s="16"/>
      <c r="E82" s="99" t="s">
        <v>179</v>
      </c>
      <c r="F82" s="16">
        <v>1</v>
      </c>
      <c r="G82" s="157" t="s">
        <v>64</v>
      </c>
      <c r="H82" s="16">
        <v>3</v>
      </c>
      <c r="I82" s="69" t="s">
        <v>38</v>
      </c>
      <c r="J82" s="70">
        <v>0.05</v>
      </c>
      <c r="K82" s="27" t="s">
        <v>100</v>
      </c>
      <c r="L82" s="16">
        <v>1</v>
      </c>
      <c r="M82" s="297"/>
      <c r="N82" s="52"/>
      <c r="O82" s="51"/>
      <c r="Q82" s="75"/>
      <c r="R82" s="71"/>
    </row>
    <row r="83" spans="1:18" s="6" customFormat="1" ht="16.5" customHeight="1">
      <c r="A83" s="201"/>
      <c r="B83" s="163"/>
      <c r="C83" s="97"/>
      <c r="D83" s="79"/>
      <c r="E83" s="99" t="s">
        <v>38</v>
      </c>
      <c r="F83" s="16">
        <v>0.05</v>
      </c>
      <c r="G83" s="157" t="s">
        <v>73</v>
      </c>
      <c r="H83" s="16">
        <v>1</v>
      </c>
      <c r="I83" s="69"/>
      <c r="J83" s="70"/>
      <c r="K83" s="142" t="s">
        <v>38</v>
      </c>
      <c r="L83" s="16">
        <v>0.05</v>
      </c>
      <c r="M83" s="298"/>
      <c r="N83" s="52"/>
      <c r="O83" s="51"/>
      <c r="Q83" s="75"/>
      <c r="R83" s="71"/>
    </row>
    <row r="84" spans="1:18" s="6" customFormat="1" ht="16.5" customHeight="1">
      <c r="A84" s="201"/>
      <c r="B84" s="161"/>
      <c r="C84" s="122"/>
      <c r="D84" s="79"/>
      <c r="E84" s="99"/>
      <c r="F84" s="16"/>
      <c r="G84" s="99" t="s">
        <v>100</v>
      </c>
      <c r="H84" s="16">
        <v>1</v>
      </c>
      <c r="I84" s="69"/>
      <c r="J84" s="70"/>
      <c r="K84" s="142"/>
      <c r="L84" s="16"/>
      <c r="M84" s="298"/>
      <c r="N84" s="52"/>
      <c r="O84" s="10"/>
      <c r="Q84" s="32"/>
      <c r="R84" s="67"/>
    </row>
    <row r="85" spans="1:18" s="6" customFormat="1" ht="16.5" customHeight="1">
      <c r="A85" s="203"/>
      <c r="B85" s="161"/>
      <c r="C85" s="142"/>
      <c r="D85" s="79"/>
      <c r="E85" s="99"/>
      <c r="F85" s="16"/>
      <c r="G85" s="157" t="s">
        <v>38</v>
      </c>
      <c r="H85" s="16">
        <v>0.05</v>
      </c>
      <c r="I85" s="69"/>
      <c r="J85" s="70"/>
      <c r="K85" s="76"/>
      <c r="L85" s="91"/>
      <c r="N85" s="57"/>
      <c r="O85" s="10"/>
      <c r="P85" s="10"/>
      <c r="Q85" s="11"/>
      <c r="R85" s="10"/>
    </row>
    <row r="86" spans="1:18" s="6" customFormat="1" ht="16.5" customHeight="1">
      <c r="A86" s="174" t="s">
        <v>216</v>
      </c>
      <c r="B86" s="158" t="str">
        <f>B13</f>
        <v>二</v>
      </c>
      <c r="C86" s="117" t="s">
        <v>0</v>
      </c>
      <c r="D86" s="120"/>
      <c r="E86" s="99" t="s">
        <v>336</v>
      </c>
      <c r="F86" s="142"/>
      <c r="G86" s="143" t="s">
        <v>333</v>
      </c>
      <c r="H86" s="95"/>
      <c r="I86" s="69" t="s">
        <v>1</v>
      </c>
      <c r="J86" s="70"/>
      <c r="K86" s="134" t="s">
        <v>120</v>
      </c>
      <c r="L86" s="134"/>
      <c r="M86" s="101" t="s">
        <v>42</v>
      </c>
      <c r="N86" s="105" t="s">
        <v>47</v>
      </c>
    </row>
    <row r="87" spans="1:18" s="6" customFormat="1" ht="16.5" customHeight="1">
      <c r="A87" s="201"/>
      <c r="B87" s="162">
        <f>A13</f>
        <v>45461</v>
      </c>
      <c r="C87" s="142" t="s">
        <v>9</v>
      </c>
      <c r="D87" s="16">
        <v>7</v>
      </c>
      <c r="E87" s="99" t="s">
        <v>101</v>
      </c>
      <c r="F87" s="16">
        <v>4</v>
      </c>
      <c r="G87" s="169" t="s">
        <v>334</v>
      </c>
      <c r="H87" s="95">
        <v>1</v>
      </c>
      <c r="I87" s="72" t="s">
        <v>8</v>
      </c>
      <c r="J87" s="73">
        <v>7</v>
      </c>
      <c r="K87" s="16" t="s">
        <v>121</v>
      </c>
      <c r="L87" s="16">
        <v>1</v>
      </c>
    </row>
    <row r="88" spans="1:18" s="6" customFormat="1" ht="16.5" customHeight="1">
      <c r="A88" s="201"/>
      <c r="B88" s="163"/>
      <c r="C88" s="142" t="s">
        <v>11</v>
      </c>
      <c r="D88" s="16">
        <v>3</v>
      </c>
      <c r="E88" s="27" t="s">
        <v>100</v>
      </c>
      <c r="F88" s="16">
        <v>1</v>
      </c>
      <c r="G88" s="99" t="s">
        <v>135</v>
      </c>
      <c r="H88" s="16">
        <v>6</v>
      </c>
      <c r="I88" s="69" t="s">
        <v>38</v>
      </c>
      <c r="J88" s="70">
        <v>0.05</v>
      </c>
      <c r="K88" s="16" t="s">
        <v>106</v>
      </c>
      <c r="L88" s="16">
        <v>0.2</v>
      </c>
    </row>
    <row r="89" spans="1:18" s="6" customFormat="1" ht="16.5" customHeight="1">
      <c r="A89" s="201"/>
      <c r="B89" s="163"/>
      <c r="C89" s="228"/>
      <c r="D89" s="16"/>
      <c r="E89" s="99" t="s">
        <v>38</v>
      </c>
      <c r="F89" s="16">
        <v>0.05</v>
      </c>
      <c r="G89" s="157" t="s">
        <v>75</v>
      </c>
      <c r="H89" s="16">
        <v>0.02</v>
      </c>
      <c r="I89" s="69"/>
      <c r="J89" s="70"/>
      <c r="K89" s="16" t="s">
        <v>72</v>
      </c>
      <c r="L89" s="16">
        <v>0.05</v>
      </c>
    </row>
    <row r="90" spans="1:18" s="6" customFormat="1" ht="16.5" customHeight="1">
      <c r="A90" s="201"/>
      <c r="B90" s="163"/>
      <c r="C90" s="228"/>
      <c r="D90" s="16"/>
      <c r="E90" s="99" t="s">
        <v>239</v>
      </c>
      <c r="F90" s="16"/>
      <c r="G90" s="99" t="s">
        <v>38</v>
      </c>
      <c r="H90" s="16">
        <v>0.05</v>
      </c>
      <c r="I90" s="69"/>
      <c r="J90" s="70"/>
      <c r="K90" s="16"/>
      <c r="L90" s="16"/>
    </row>
    <row r="91" spans="1:18" s="6" customFormat="1" ht="16.5" customHeight="1">
      <c r="A91" s="201"/>
      <c r="B91" s="163"/>
      <c r="C91" s="228"/>
      <c r="D91" s="16"/>
      <c r="E91" s="99"/>
      <c r="F91" s="16"/>
      <c r="G91" s="99"/>
      <c r="H91" s="16"/>
      <c r="I91" s="69"/>
      <c r="J91" s="70"/>
      <c r="K91" s="184"/>
      <c r="L91" s="168"/>
    </row>
    <row r="92" spans="1:18" ht="16.5" customHeight="1">
      <c r="A92" s="322" t="s">
        <v>217</v>
      </c>
      <c r="B92" s="165" t="str">
        <f>B14</f>
        <v>三</v>
      </c>
      <c r="C92" s="16" t="s">
        <v>143</v>
      </c>
      <c r="D92" s="16"/>
      <c r="E92" s="16" t="s">
        <v>141</v>
      </c>
      <c r="F92" s="16"/>
      <c r="G92" s="246" t="s">
        <v>279</v>
      </c>
      <c r="H92" s="259"/>
      <c r="I92" s="69" t="s">
        <v>1</v>
      </c>
      <c r="J92" s="70"/>
      <c r="K92" s="129" t="s">
        <v>281</v>
      </c>
      <c r="L92" s="214"/>
      <c r="M92" s="295" t="s">
        <v>50</v>
      </c>
    </row>
    <row r="93" spans="1:18" ht="16.5" customHeight="1">
      <c r="A93" s="204"/>
      <c r="B93" s="166">
        <f>A14</f>
        <v>45462</v>
      </c>
      <c r="C93" s="228" t="s">
        <v>144</v>
      </c>
      <c r="D93" s="16">
        <v>5</v>
      </c>
      <c r="E93" s="16" t="s">
        <v>141</v>
      </c>
      <c r="F93" s="16">
        <v>4</v>
      </c>
      <c r="G93" s="287" t="s">
        <v>255</v>
      </c>
      <c r="H93" s="280">
        <v>8</v>
      </c>
      <c r="I93" s="72" t="s">
        <v>8</v>
      </c>
      <c r="J93" s="73">
        <v>7</v>
      </c>
      <c r="K93" s="129" t="s">
        <v>71</v>
      </c>
      <c r="L93" s="214">
        <v>0.6</v>
      </c>
      <c r="M93" s="6"/>
      <c r="N93" s="42"/>
    </row>
    <row r="94" spans="1:18" ht="16.5" customHeight="1">
      <c r="A94" s="201"/>
      <c r="C94" s="228"/>
      <c r="D94" s="16"/>
      <c r="E94" s="99"/>
      <c r="F94" s="16"/>
      <c r="G94" s="392" t="s">
        <v>353</v>
      </c>
      <c r="H94" s="242">
        <v>0.1</v>
      </c>
      <c r="I94" s="69" t="s">
        <v>38</v>
      </c>
      <c r="J94" s="70">
        <v>0.05</v>
      </c>
      <c r="K94" s="129" t="s">
        <v>74</v>
      </c>
      <c r="L94" s="214">
        <v>2</v>
      </c>
      <c r="M94" s="6"/>
      <c r="N94" s="42"/>
    </row>
    <row r="95" spans="1:18" ht="16.5" customHeight="1">
      <c r="A95" s="201"/>
      <c r="B95" s="194"/>
      <c r="C95" s="228"/>
      <c r="D95" s="142"/>
      <c r="E95" s="121"/>
      <c r="F95" s="16"/>
      <c r="G95" s="274" t="s">
        <v>38</v>
      </c>
      <c r="H95" s="120">
        <v>0.05</v>
      </c>
      <c r="I95" s="69"/>
      <c r="J95" s="70"/>
      <c r="K95" s="129" t="s">
        <v>158</v>
      </c>
      <c r="L95" s="214">
        <v>1</v>
      </c>
      <c r="M95" s="6"/>
    </row>
    <row r="96" spans="1:18" ht="16.5" customHeight="1">
      <c r="A96" s="201"/>
      <c r="B96" s="194"/>
      <c r="C96" s="228"/>
      <c r="D96" s="142"/>
      <c r="E96" s="99"/>
      <c r="F96" s="16"/>
      <c r="G96" s="274"/>
      <c r="H96" s="242"/>
      <c r="I96" s="69"/>
      <c r="J96" s="70"/>
      <c r="K96" s="129" t="s">
        <v>125</v>
      </c>
      <c r="L96" s="214">
        <v>0.1</v>
      </c>
      <c r="M96" s="6"/>
    </row>
    <row r="97" spans="1:17" ht="16.5" customHeight="1">
      <c r="A97" s="203"/>
      <c r="B97" s="194"/>
      <c r="C97" s="228"/>
      <c r="D97" s="142"/>
      <c r="E97" s="99"/>
      <c r="F97" s="16"/>
      <c r="G97" s="274"/>
      <c r="H97" s="120"/>
      <c r="I97" s="69"/>
      <c r="J97" s="70"/>
      <c r="K97" s="84" t="s">
        <v>282</v>
      </c>
      <c r="L97" s="178">
        <v>1</v>
      </c>
      <c r="M97" s="6"/>
      <c r="N97" s="9"/>
    </row>
    <row r="98" spans="1:17" ht="16.5" customHeight="1">
      <c r="A98" s="174" t="s">
        <v>218</v>
      </c>
      <c r="B98" s="195" t="str">
        <f>B15</f>
        <v>四</v>
      </c>
      <c r="C98" s="117" t="s">
        <v>0</v>
      </c>
      <c r="D98" s="120"/>
      <c r="E98" s="179" t="s">
        <v>337</v>
      </c>
      <c r="F98" s="154"/>
      <c r="G98" s="27" t="s">
        <v>288</v>
      </c>
      <c r="H98" s="130"/>
      <c r="I98" s="69" t="s">
        <v>1</v>
      </c>
      <c r="J98" s="70"/>
      <c r="K98" s="27" t="s">
        <v>133</v>
      </c>
      <c r="L98" s="130"/>
      <c r="M98" s="101" t="s">
        <v>308</v>
      </c>
      <c r="N98" s="294"/>
    </row>
    <row r="99" spans="1:17" ht="16.5" customHeight="1">
      <c r="A99" s="201"/>
      <c r="B99" s="196">
        <f>A15</f>
        <v>45463</v>
      </c>
      <c r="C99" s="142" t="s">
        <v>9</v>
      </c>
      <c r="D99" s="16">
        <v>7</v>
      </c>
      <c r="E99" s="221" t="s">
        <v>115</v>
      </c>
      <c r="F99" s="16">
        <v>3</v>
      </c>
      <c r="G99" s="27" t="s">
        <v>155</v>
      </c>
      <c r="H99" s="130">
        <v>3</v>
      </c>
      <c r="I99" s="72" t="s">
        <v>8</v>
      </c>
      <c r="J99" s="73">
        <v>7</v>
      </c>
      <c r="K99" s="142" t="s">
        <v>284</v>
      </c>
      <c r="L99" s="16">
        <v>5</v>
      </c>
    </row>
    <row r="100" spans="1:17" ht="16.5" customHeight="1">
      <c r="A100" s="204"/>
      <c r="B100" s="197"/>
      <c r="C100" s="142" t="s">
        <v>11</v>
      </c>
      <c r="D100" s="16">
        <v>3</v>
      </c>
      <c r="E100" s="221" t="s">
        <v>94</v>
      </c>
      <c r="F100" s="16">
        <v>1</v>
      </c>
      <c r="G100" s="27" t="s">
        <v>104</v>
      </c>
      <c r="H100" s="130">
        <v>3</v>
      </c>
      <c r="I100" s="69" t="s">
        <v>38</v>
      </c>
      <c r="J100" s="70">
        <v>0.05</v>
      </c>
      <c r="K100" s="142" t="s">
        <v>76</v>
      </c>
      <c r="L100" s="16">
        <v>1</v>
      </c>
    </row>
    <row r="101" spans="1:17" ht="16.5" customHeight="1">
      <c r="A101" s="327"/>
      <c r="B101" s="161"/>
      <c r="E101" s="221" t="s">
        <v>38</v>
      </c>
      <c r="F101" s="16">
        <v>0.05</v>
      </c>
      <c r="G101" s="27" t="s">
        <v>100</v>
      </c>
      <c r="H101" s="16">
        <v>1</v>
      </c>
      <c r="I101" s="69"/>
      <c r="J101" s="70"/>
      <c r="K101" s="142"/>
      <c r="L101" s="16"/>
    </row>
    <row r="102" spans="1:17" ht="16.5" customHeight="1">
      <c r="A102" s="327"/>
      <c r="B102" s="194"/>
      <c r="C102" s="228"/>
      <c r="D102" s="16"/>
      <c r="E102" s="221"/>
      <c r="F102" s="16"/>
      <c r="G102" s="157" t="s">
        <v>38</v>
      </c>
      <c r="H102" s="16">
        <v>0.05</v>
      </c>
      <c r="I102" s="69"/>
      <c r="J102" s="70"/>
      <c r="K102" s="16"/>
      <c r="L102" s="16"/>
    </row>
    <row r="103" spans="1:17" ht="16.5" customHeight="1">
      <c r="A103" s="331"/>
      <c r="B103" s="141"/>
      <c r="C103" s="228"/>
      <c r="D103" s="16"/>
      <c r="E103" s="221"/>
      <c r="F103" s="16"/>
      <c r="G103" s="88"/>
      <c r="H103" s="67"/>
      <c r="I103" s="69"/>
      <c r="J103" s="70"/>
      <c r="K103" s="83"/>
      <c r="L103" s="82"/>
      <c r="M103" s="323"/>
      <c r="N103" s="9"/>
    </row>
    <row r="104" spans="1:17" ht="16.5" customHeight="1">
      <c r="A104" s="174" t="s">
        <v>219</v>
      </c>
      <c r="B104" s="320" t="str">
        <f>B16</f>
        <v>五</v>
      </c>
      <c r="C104" s="124" t="s">
        <v>165</v>
      </c>
      <c r="D104" s="120"/>
      <c r="E104" s="179" t="s">
        <v>324</v>
      </c>
      <c r="F104" s="134"/>
      <c r="G104" s="16" t="s">
        <v>280</v>
      </c>
      <c r="H104" s="16"/>
      <c r="I104" s="317" t="s">
        <v>1</v>
      </c>
      <c r="J104" s="318"/>
      <c r="K104" s="16" t="s">
        <v>285</v>
      </c>
      <c r="L104" s="16"/>
      <c r="M104" s="84" t="s">
        <v>197</v>
      </c>
      <c r="P104" s="40"/>
      <c r="Q104" s="12"/>
    </row>
    <row r="105" spans="1:17" ht="16.5" customHeight="1">
      <c r="A105" s="327"/>
      <c r="B105" s="166">
        <f>A16</f>
        <v>45464</v>
      </c>
      <c r="C105" s="228" t="s">
        <v>9</v>
      </c>
      <c r="D105" s="16">
        <v>10</v>
      </c>
      <c r="E105" s="90" t="s">
        <v>319</v>
      </c>
      <c r="F105" s="16">
        <v>9</v>
      </c>
      <c r="G105" s="121" t="s">
        <v>71</v>
      </c>
      <c r="H105" s="16">
        <v>2</v>
      </c>
      <c r="I105" s="72" t="s">
        <v>8</v>
      </c>
      <c r="J105" s="73">
        <v>7</v>
      </c>
      <c r="K105" s="16" t="s">
        <v>64</v>
      </c>
      <c r="L105" s="16">
        <v>3</v>
      </c>
      <c r="M105" s="296"/>
      <c r="P105" s="41"/>
      <c r="Q105" s="42"/>
    </row>
    <row r="106" spans="1:17" ht="16.5" customHeight="1">
      <c r="A106" s="326"/>
      <c r="B106" s="163"/>
      <c r="C106" s="228" t="s">
        <v>166</v>
      </c>
      <c r="D106" s="16">
        <v>0.1</v>
      </c>
      <c r="E106" s="82" t="s">
        <v>124</v>
      </c>
      <c r="F106" s="130">
        <v>4</v>
      </c>
      <c r="G106" s="77" t="s">
        <v>182</v>
      </c>
      <c r="H106" s="67">
        <v>4</v>
      </c>
      <c r="I106" s="69" t="s">
        <v>38</v>
      </c>
      <c r="J106" s="70">
        <v>0.05</v>
      </c>
      <c r="K106" s="16" t="s">
        <v>67</v>
      </c>
      <c r="L106" s="16">
        <v>0.1</v>
      </c>
      <c r="M106" s="297"/>
      <c r="P106" s="41"/>
      <c r="Q106" s="42"/>
    </row>
    <row r="107" spans="1:17" ht="16.5" customHeight="1">
      <c r="A107" s="204"/>
      <c r="B107" s="163"/>
      <c r="E107" s="90" t="s">
        <v>38</v>
      </c>
      <c r="F107" s="16">
        <v>0.05</v>
      </c>
      <c r="G107" s="32"/>
      <c r="H107" s="67"/>
      <c r="I107" s="69"/>
      <c r="J107" s="70"/>
      <c r="K107" s="16" t="s">
        <v>38</v>
      </c>
      <c r="L107" s="16">
        <v>0.05</v>
      </c>
      <c r="M107" s="298"/>
      <c r="P107" s="41"/>
      <c r="Q107" s="42"/>
    </row>
    <row r="108" spans="1:17" ht="16.5" customHeight="1">
      <c r="A108" s="201"/>
      <c r="B108" s="163"/>
      <c r="E108" s="81" t="s">
        <v>244</v>
      </c>
      <c r="F108" s="173"/>
      <c r="G108" s="99" t="s">
        <v>39</v>
      </c>
      <c r="H108" s="16">
        <v>0.01</v>
      </c>
      <c r="I108" s="69"/>
      <c r="J108" s="70"/>
      <c r="K108" s="16"/>
      <c r="L108" s="16"/>
      <c r="M108" s="298"/>
      <c r="P108" s="41"/>
      <c r="Q108" s="42"/>
    </row>
    <row r="109" spans="1:17" ht="16.5" customHeight="1">
      <c r="A109" s="203"/>
      <c r="B109" s="194"/>
      <c r="C109" s="228"/>
      <c r="D109" s="16"/>
      <c r="E109" s="172"/>
      <c r="F109" s="173"/>
      <c r="G109" s="99" t="s">
        <v>38</v>
      </c>
      <c r="H109" s="16">
        <v>0.05</v>
      </c>
      <c r="I109" s="69"/>
      <c r="J109" s="70"/>
      <c r="K109" s="136"/>
      <c r="L109" s="137"/>
      <c r="M109" s="6"/>
    </row>
    <row r="110" spans="1:17" ht="16.5" customHeight="1">
      <c r="A110" s="205" t="s">
        <v>220</v>
      </c>
      <c r="B110" s="165" t="str">
        <f>B17</f>
        <v>一</v>
      </c>
      <c r="C110" s="113" t="s">
        <v>33</v>
      </c>
      <c r="D110" s="114"/>
      <c r="E110" s="99" t="s">
        <v>338</v>
      </c>
      <c r="F110" s="142"/>
      <c r="G110" s="142" t="s">
        <v>295</v>
      </c>
      <c r="H110" s="124"/>
      <c r="I110" s="69" t="s">
        <v>1</v>
      </c>
      <c r="J110" s="70"/>
      <c r="K110" s="16" t="s">
        <v>301</v>
      </c>
      <c r="L110" s="16"/>
      <c r="M110" s="319" t="s">
        <v>41</v>
      </c>
    </row>
    <row r="111" spans="1:17" ht="16.5" customHeight="1">
      <c r="A111" s="201"/>
      <c r="B111" s="166">
        <f>A17</f>
        <v>45467</v>
      </c>
      <c r="C111" s="115" t="s">
        <v>9</v>
      </c>
      <c r="D111" s="114">
        <v>10</v>
      </c>
      <c r="E111" s="121" t="s">
        <v>199</v>
      </c>
      <c r="F111" s="16">
        <v>6</v>
      </c>
      <c r="G111" s="123" t="s">
        <v>101</v>
      </c>
      <c r="H111" s="125">
        <v>5</v>
      </c>
      <c r="I111" s="72" t="s">
        <v>8</v>
      </c>
      <c r="J111" s="73">
        <v>7</v>
      </c>
      <c r="K111" s="16" t="s">
        <v>71</v>
      </c>
      <c r="L111" s="16">
        <v>1</v>
      </c>
      <c r="M111" s="6"/>
    </row>
    <row r="112" spans="1:17" ht="16.5" customHeight="1">
      <c r="A112" s="201"/>
      <c r="B112" s="165"/>
      <c r="C112" s="16"/>
      <c r="D112" s="16"/>
      <c r="E112" s="206" t="s">
        <v>245</v>
      </c>
      <c r="F112" s="120"/>
      <c r="G112" s="90" t="s">
        <v>121</v>
      </c>
      <c r="H112" s="124">
        <v>1</v>
      </c>
      <c r="I112" s="69" t="s">
        <v>38</v>
      </c>
      <c r="J112" s="70">
        <v>0.05</v>
      </c>
      <c r="K112" s="82" t="s">
        <v>64</v>
      </c>
      <c r="L112" s="16">
        <v>4</v>
      </c>
      <c r="M112" s="6"/>
    </row>
    <row r="113" spans="1:14" ht="16.5" customHeight="1">
      <c r="A113" s="201"/>
      <c r="B113" s="161"/>
      <c r="C113" s="97"/>
      <c r="D113" s="79"/>
      <c r="E113" s="121"/>
      <c r="F113" s="120"/>
      <c r="G113" s="90" t="s">
        <v>318</v>
      </c>
      <c r="H113" s="124">
        <v>0.1</v>
      </c>
      <c r="I113" s="69"/>
      <c r="J113" s="70"/>
      <c r="K113" s="16" t="s">
        <v>38</v>
      </c>
      <c r="L113" s="16">
        <v>0.05</v>
      </c>
      <c r="M113" s="6"/>
    </row>
    <row r="114" spans="1:14" ht="16.5" customHeight="1">
      <c r="A114" s="204"/>
      <c r="B114" s="161"/>
      <c r="C114" s="122"/>
      <c r="D114" s="79"/>
      <c r="E114" s="99"/>
      <c r="F114" s="120"/>
      <c r="G114" s="90" t="s">
        <v>38</v>
      </c>
      <c r="H114" s="124">
        <v>0.05</v>
      </c>
      <c r="I114" s="69"/>
      <c r="J114" s="70"/>
      <c r="K114" s="16"/>
      <c r="L114" s="16"/>
      <c r="M114" s="6"/>
    </row>
    <row r="115" spans="1:14" ht="16.5" customHeight="1">
      <c r="A115" s="203"/>
      <c r="B115" s="163"/>
      <c r="C115" s="142"/>
      <c r="D115" s="79"/>
      <c r="E115" s="99"/>
      <c r="F115" s="120"/>
      <c r="G115" s="145"/>
      <c r="H115" s="225"/>
      <c r="I115" s="69"/>
      <c r="J115" s="70"/>
      <c r="K115" s="83"/>
      <c r="L115" s="82"/>
      <c r="M115" s="6"/>
    </row>
    <row r="116" spans="1:14" ht="16.5" customHeight="1">
      <c r="A116" s="205" t="s">
        <v>221</v>
      </c>
      <c r="B116" s="165" t="str">
        <f>B18</f>
        <v>二</v>
      </c>
      <c r="C116" s="117" t="s">
        <v>0</v>
      </c>
      <c r="D116" s="120"/>
      <c r="E116" s="82" t="s">
        <v>339</v>
      </c>
      <c r="F116" s="130"/>
      <c r="G116" s="143" t="s">
        <v>333</v>
      </c>
      <c r="H116" s="95"/>
      <c r="I116" s="126" t="s">
        <v>1</v>
      </c>
      <c r="J116" s="70"/>
      <c r="K116" s="16" t="s">
        <v>132</v>
      </c>
      <c r="L116" s="16"/>
      <c r="M116" s="101" t="s">
        <v>42</v>
      </c>
      <c r="N116" s="105" t="s">
        <v>47</v>
      </c>
    </row>
    <row r="117" spans="1:14" ht="16.5" customHeight="1">
      <c r="A117" s="201"/>
      <c r="B117" s="166">
        <f>A18</f>
        <v>45468</v>
      </c>
      <c r="C117" s="142" t="s">
        <v>9</v>
      </c>
      <c r="D117" s="16">
        <v>7</v>
      </c>
      <c r="E117" s="82" t="s">
        <v>340</v>
      </c>
      <c r="F117" s="130">
        <v>6</v>
      </c>
      <c r="G117" s="169" t="s">
        <v>334</v>
      </c>
      <c r="H117" s="95">
        <v>1</v>
      </c>
      <c r="I117" s="127" t="s">
        <v>8</v>
      </c>
      <c r="J117" s="73">
        <v>7</v>
      </c>
      <c r="K117" s="16" t="s">
        <v>104</v>
      </c>
      <c r="L117" s="16">
        <v>4</v>
      </c>
      <c r="M117" s="6"/>
    </row>
    <row r="118" spans="1:14" ht="16.5" customHeight="1">
      <c r="A118" s="201"/>
      <c r="B118" s="165"/>
      <c r="C118" s="142" t="s">
        <v>11</v>
      </c>
      <c r="D118" s="16">
        <v>3</v>
      </c>
      <c r="E118" s="82" t="s">
        <v>124</v>
      </c>
      <c r="F118" s="130">
        <v>4</v>
      </c>
      <c r="G118" s="99" t="s">
        <v>135</v>
      </c>
      <c r="H118" s="16">
        <v>6</v>
      </c>
      <c r="I118" s="126" t="s">
        <v>38</v>
      </c>
      <c r="J118" s="70">
        <v>0.05</v>
      </c>
      <c r="K118" s="82" t="s">
        <v>77</v>
      </c>
      <c r="L118" s="16">
        <v>0.01</v>
      </c>
      <c r="M118" s="6"/>
    </row>
    <row r="119" spans="1:14" ht="16.5" customHeight="1">
      <c r="A119" s="201"/>
      <c r="B119" s="161"/>
      <c r="C119" s="228"/>
      <c r="D119" s="16"/>
      <c r="E119" s="99" t="s">
        <v>248</v>
      </c>
      <c r="F119" s="16"/>
      <c r="G119" s="99" t="s">
        <v>100</v>
      </c>
      <c r="H119" s="16">
        <v>1</v>
      </c>
      <c r="I119" s="126"/>
      <c r="J119" s="70"/>
      <c r="K119" s="16" t="s">
        <v>38</v>
      </c>
      <c r="L119" s="16">
        <v>0.05</v>
      </c>
      <c r="M119" s="6"/>
    </row>
    <row r="120" spans="1:14" ht="16.5" customHeight="1">
      <c r="A120" s="201"/>
      <c r="B120" s="161"/>
      <c r="C120" s="228"/>
      <c r="D120" s="16"/>
      <c r="E120" s="90" t="s">
        <v>38</v>
      </c>
      <c r="F120" s="16">
        <v>0.05</v>
      </c>
      <c r="G120" s="99" t="s">
        <v>39</v>
      </c>
      <c r="H120" s="16">
        <v>0.01</v>
      </c>
      <c r="I120" s="69"/>
      <c r="J120" s="70"/>
      <c r="K120" s="16"/>
      <c r="L120" s="16"/>
      <c r="M120" s="6"/>
    </row>
    <row r="121" spans="1:14" ht="16.5" customHeight="1">
      <c r="A121" s="308"/>
      <c r="B121" s="161"/>
      <c r="E121" s="99"/>
      <c r="F121" s="16"/>
      <c r="G121" s="99" t="s">
        <v>38</v>
      </c>
      <c r="H121" s="16">
        <v>0.05</v>
      </c>
      <c r="I121" s="69"/>
      <c r="J121" s="70"/>
      <c r="K121" s="27"/>
      <c r="L121" s="130"/>
      <c r="M121" s="6"/>
    </row>
    <row r="122" spans="1:14" ht="16.5" customHeight="1">
      <c r="A122" s="205" t="s">
        <v>222</v>
      </c>
      <c r="B122" s="165" t="str">
        <f>B19</f>
        <v>三</v>
      </c>
      <c r="C122" s="124" t="s">
        <v>97</v>
      </c>
      <c r="D122" s="120"/>
      <c r="E122" s="99" t="s">
        <v>127</v>
      </c>
      <c r="F122" s="142"/>
      <c r="G122" s="27" t="s">
        <v>128</v>
      </c>
      <c r="H122" s="207"/>
      <c r="I122" s="126" t="s">
        <v>1</v>
      </c>
      <c r="J122" s="70"/>
      <c r="K122" s="142" t="s">
        <v>65</v>
      </c>
      <c r="L122" s="16"/>
      <c r="M122" s="345" t="s">
        <v>309</v>
      </c>
    </row>
    <row r="123" spans="1:14" ht="16.5" customHeight="1">
      <c r="A123" s="202"/>
      <c r="B123" s="166">
        <f>A19</f>
        <v>45469</v>
      </c>
      <c r="C123" s="228" t="s">
        <v>9</v>
      </c>
      <c r="D123" s="16">
        <v>8</v>
      </c>
      <c r="E123" s="82" t="s">
        <v>71</v>
      </c>
      <c r="F123" s="130">
        <v>5.5</v>
      </c>
      <c r="G123" s="185" t="s">
        <v>129</v>
      </c>
      <c r="H123" s="207">
        <v>3</v>
      </c>
      <c r="I123" s="127" t="s">
        <v>8</v>
      </c>
      <c r="J123" s="73">
        <v>7</v>
      </c>
      <c r="K123" s="142" t="s">
        <v>66</v>
      </c>
      <c r="L123" s="16">
        <v>0.2</v>
      </c>
      <c r="M123" s="6"/>
    </row>
    <row r="124" spans="1:14" ht="16.5" customHeight="1">
      <c r="A124" s="202"/>
      <c r="B124" s="165"/>
      <c r="C124" s="228" t="s">
        <v>11</v>
      </c>
      <c r="D124" s="16">
        <v>3</v>
      </c>
      <c r="E124" s="31" t="s">
        <v>138</v>
      </c>
      <c r="F124" s="130">
        <v>3</v>
      </c>
      <c r="G124" s="185" t="s">
        <v>130</v>
      </c>
      <c r="H124" s="207">
        <v>0.03</v>
      </c>
      <c r="I124" s="126" t="s">
        <v>38</v>
      </c>
      <c r="J124" s="70">
        <v>0.05</v>
      </c>
      <c r="K124" s="142" t="s">
        <v>67</v>
      </c>
      <c r="L124" s="16">
        <v>0.1</v>
      </c>
      <c r="M124" s="6"/>
    </row>
    <row r="125" spans="1:14" ht="16.5" customHeight="1">
      <c r="A125" s="202"/>
      <c r="B125" s="194"/>
      <c r="C125" s="228" t="s">
        <v>98</v>
      </c>
      <c r="D125" s="16">
        <v>0.01</v>
      </c>
      <c r="G125" s="16" t="s">
        <v>131</v>
      </c>
      <c r="H125" s="124">
        <v>0.1</v>
      </c>
      <c r="I125" s="126"/>
      <c r="J125" s="70"/>
      <c r="K125" s="142" t="s">
        <v>38</v>
      </c>
      <c r="L125" s="16">
        <v>0.05</v>
      </c>
      <c r="M125" s="6"/>
    </row>
    <row r="126" spans="1:14" ht="16.5" customHeight="1">
      <c r="A126" s="202"/>
      <c r="B126" s="161"/>
      <c r="C126" s="228" t="s">
        <v>76</v>
      </c>
      <c r="D126" s="16"/>
      <c r="E126" s="99" t="s">
        <v>38</v>
      </c>
      <c r="F126" s="16">
        <v>0.05</v>
      </c>
      <c r="G126" s="100" t="s">
        <v>38</v>
      </c>
      <c r="H126" s="95">
        <v>0.05</v>
      </c>
      <c r="I126" s="69"/>
      <c r="J126" s="70"/>
      <c r="K126" s="142"/>
      <c r="L126" s="16"/>
      <c r="M126" s="6"/>
    </row>
    <row r="127" spans="1:14" ht="16.5" customHeight="1">
      <c r="A127" s="308"/>
      <c r="B127" s="161"/>
      <c r="E127" s="99"/>
      <c r="F127" s="16"/>
      <c r="G127" s="99"/>
      <c r="H127" s="16"/>
      <c r="I127" s="69"/>
      <c r="J127" s="70"/>
      <c r="K127" s="75"/>
      <c r="L127" s="80"/>
      <c r="M127" s="6"/>
      <c r="N127" s="9"/>
    </row>
    <row r="128" spans="1:14" ht="16.5" customHeight="1">
      <c r="A128" s="205" t="s">
        <v>223</v>
      </c>
      <c r="B128" s="195" t="str">
        <f>B20</f>
        <v>四</v>
      </c>
      <c r="C128" s="117" t="s">
        <v>0</v>
      </c>
      <c r="D128" s="229"/>
      <c r="E128" s="82" t="s">
        <v>325</v>
      </c>
      <c r="F128" s="130"/>
      <c r="G128" s="129" t="s">
        <v>298</v>
      </c>
      <c r="H128" s="228"/>
      <c r="I128" s="126" t="s">
        <v>1</v>
      </c>
      <c r="J128" s="70"/>
      <c r="K128" s="129" t="s">
        <v>347</v>
      </c>
      <c r="L128" s="214"/>
      <c r="M128" s="84" t="s">
        <v>197</v>
      </c>
      <c r="N128" s="294"/>
    </row>
    <row r="129" spans="1:20" ht="16.5" customHeight="1">
      <c r="A129" s="201"/>
      <c r="B129" s="196">
        <f>A20</f>
        <v>45470</v>
      </c>
      <c r="C129" s="142" t="s">
        <v>9</v>
      </c>
      <c r="D129" s="124">
        <v>7</v>
      </c>
      <c r="E129" s="99" t="s">
        <v>321</v>
      </c>
      <c r="F129" s="16">
        <v>9</v>
      </c>
      <c r="G129" s="123" t="s">
        <v>255</v>
      </c>
      <c r="H129" s="214">
        <v>8</v>
      </c>
      <c r="I129" s="127" t="s">
        <v>8</v>
      </c>
      <c r="J129" s="73">
        <v>7</v>
      </c>
      <c r="K129" s="142" t="s">
        <v>346</v>
      </c>
      <c r="L129" s="16">
        <v>1</v>
      </c>
    </row>
    <row r="130" spans="1:20" ht="16.5" customHeight="1">
      <c r="A130" s="201"/>
      <c r="B130" s="195"/>
      <c r="C130" s="142" t="s">
        <v>11</v>
      </c>
      <c r="D130" s="124">
        <v>3</v>
      </c>
      <c r="E130" s="123" t="s">
        <v>79</v>
      </c>
      <c r="F130" s="16">
        <v>3</v>
      </c>
      <c r="G130" s="99" t="s">
        <v>100</v>
      </c>
      <c r="H130" s="16">
        <v>0.5</v>
      </c>
      <c r="I130" s="126" t="s">
        <v>38</v>
      </c>
      <c r="J130" s="70">
        <v>0.05</v>
      </c>
      <c r="K130" s="99" t="s">
        <v>348</v>
      </c>
      <c r="L130" s="16">
        <v>0.1</v>
      </c>
    </row>
    <row r="131" spans="1:20" ht="16.5" customHeight="1">
      <c r="A131" s="201"/>
      <c r="B131" s="194"/>
      <c r="E131" s="90"/>
      <c r="F131" s="16"/>
      <c r="G131" s="99" t="s">
        <v>38</v>
      </c>
      <c r="H131" s="16">
        <v>0.05</v>
      </c>
      <c r="I131" s="126"/>
      <c r="J131" s="70"/>
      <c r="K131" s="142" t="s">
        <v>76</v>
      </c>
      <c r="L131" s="16">
        <v>1</v>
      </c>
    </row>
    <row r="132" spans="1:20" ht="16.5" customHeight="1">
      <c r="A132" s="201"/>
      <c r="B132" s="194"/>
      <c r="C132" s="228"/>
      <c r="D132" s="47"/>
      <c r="E132" s="123" t="s">
        <v>38</v>
      </c>
      <c r="F132" s="16">
        <v>0.05</v>
      </c>
      <c r="G132" s="99"/>
      <c r="H132" s="16"/>
      <c r="I132" s="69"/>
      <c r="J132" s="70"/>
      <c r="K132" s="142"/>
      <c r="L132" s="16"/>
    </row>
    <row r="133" spans="1:20" ht="16.5" customHeight="1">
      <c r="A133" s="203"/>
      <c r="B133" s="231"/>
      <c r="C133" s="228"/>
      <c r="D133" s="142"/>
      <c r="E133" s="82"/>
      <c r="F133" s="82"/>
      <c r="G133" s="336"/>
      <c r="H133" s="336"/>
      <c r="I133" s="69"/>
      <c r="J133" s="70"/>
      <c r="K133" s="75"/>
      <c r="L133" s="80"/>
      <c r="M133" s="323"/>
      <c r="N133" s="9"/>
    </row>
    <row r="134" spans="1:20" ht="16.5" customHeight="1">
      <c r="A134" s="205" t="s">
        <v>224</v>
      </c>
      <c r="B134" s="320" t="str">
        <f>B21</f>
        <v>五</v>
      </c>
      <c r="C134" s="142" t="s">
        <v>163</v>
      </c>
      <c r="D134" s="142"/>
      <c r="E134" s="179" t="s">
        <v>313</v>
      </c>
      <c r="F134" s="154"/>
      <c r="G134" s="154" t="s">
        <v>302</v>
      </c>
      <c r="H134" s="134"/>
      <c r="I134" s="313" t="s">
        <v>1</v>
      </c>
      <c r="J134" s="318"/>
      <c r="K134" s="134" t="s">
        <v>300</v>
      </c>
      <c r="L134" s="134"/>
      <c r="M134" s="84" t="s">
        <v>311</v>
      </c>
      <c r="N134" s="52"/>
      <c r="O134" s="41"/>
      <c r="P134" s="58"/>
      <c r="Q134" s="60"/>
      <c r="R134" s="61"/>
      <c r="T134" s="61"/>
    </row>
    <row r="135" spans="1:20" ht="16.5" customHeight="1">
      <c r="A135" s="202"/>
      <c r="B135" s="166">
        <f>A21</f>
        <v>45471</v>
      </c>
      <c r="C135" s="228" t="s">
        <v>9</v>
      </c>
      <c r="D135" s="16">
        <v>10</v>
      </c>
      <c r="E135" s="90" t="s">
        <v>318</v>
      </c>
      <c r="F135" s="16">
        <v>1</v>
      </c>
      <c r="G135" s="123" t="s">
        <v>186</v>
      </c>
      <c r="H135" s="214">
        <v>0.3</v>
      </c>
      <c r="I135" s="127" t="s">
        <v>8</v>
      </c>
      <c r="J135" s="73">
        <v>7</v>
      </c>
      <c r="K135" s="142" t="s">
        <v>64</v>
      </c>
      <c r="L135" s="16">
        <v>4</v>
      </c>
      <c r="M135" s="296"/>
      <c r="N135" s="52"/>
      <c r="O135" s="41"/>
      <c r="P135" s="46"/>
      <c r="Q135" s="60"/>
      <c r="R135" s="62"/>
      <c r="T135" s="62"/>
    </row>
    <row r="136" spans="1:20" ht="16.5" customHeight="1">
      <c r="A136" s="202"/>
      <c r="B136" s="165"/>
      <c r="C136" s="228" t="s">
        <v>164</v>
      </c>
      <c r="D136" s="16">
        <v>0.05</v>
      </c>
      <c r="E136" s="90" t="s">
        <v>142</v>
      </c>
      <c r="F136" s="16">
        <v>2</v>
      </c>
      <c r="G136" s="90" t="s">
        <v>64</v>
      </c>
      <c r="H136" s="16">
        <v>2</v>
      </c>
      <c r="I136" s="126" t="s">
        <v>38</v>
      </c>
      <c r="J136" s="70">
        <v>0.05</v>
      </c>
      <c r="K136" s="27" t="s">
        <v>100</v>
      </c>
      <c r="L136" s="16">
        <v>1</v>
      </c>
      <c r="M136" s="297"/>
      <c r="N136" s="52"/>
      <c r="O136" s="63"/>
      <c r="P136" s="46"/>
      <c r="Q136" s="43"/>
      <c r="R136" s="45"/>
      <c r="T136" s="45"/>
    </row>
    <row r="137" spans="1:20" ht="16.5" customHeight="1">
      <c r="A137" s="202"/>
      <c r="B137" s="194"/>
      <c r="C137" s="228"/>
      <c r="D137" s="47"/>
      <c r="E137" s="90"/>
      <c r="F137" s="16"/>
      <c r="G137" s="90" t="s">
        <v>73</v>
      </c>
      <c r="H137" s="16">
        <v>1</v>
      </c>
      <c r="I137" s="126"/>
      <c r="J137" s="70"/>
      <c r="K137" s="142" t="s">
        <v>38</v>
      </c>
      <c r="L137" s="16">
        <v>0.05</v>
      </c>
      <c r="M137" s="298"/>
      <c r="N137" s="52"/>
      <c r="O137" s="41"/>
      <c r="P137" s="46"/>
      <c r="Q137" s="64"/>
      <c r="R137" s="46"/>
      <c r="T137" s="46"/>
    </row>
    <row r="138" spans="1:20" ht="16.5" customHeight="1">
      <c r="A138" s="202"/>
      <c r="B138" s="194"/>
      <c r="C138" s="228"/>
      <c r="D138" s="47"/>
      <c r="E138" s="96" t="s">
        <v>38</v>
      </c>
      <c r="F138" s="95">
        <v>0.05</v>
      </c>
      <c r="G138" s="99" t="s">
        <v>100</v>
      </c>
      <c r="H138" s="16">
        <v>1</v>
      </c>
      <c r="I138" s="126"/>
      <c r="J138" s="70"/>
      <c r="K138" s="142"/>
      <c r="L138" s="16"/>
      <c r="M138" s="298"/>
      <c r="N138" s="52"/>
      <c r="O138" s="41"/>
      <c r="P138" s="46"/>
      <c r="Q138" s="41"/>
      <c r="R138" s="46"/>
      <c r="T138" s="46"/>
    </row>
    <row r="139" spans="1:20" ht="16.5" customHeight="1">
      <c r="A139" s="330"/>
      <c r="B139" s="194"/>
      <c r="C139" s="228"/>
      <c r="D139" s="47"/>
      <c r="E139" s="32"/>
      <c r="F139" s="67"/>
      <c r="G139" s="99" t="s">
        <v>39</v>
      </c>
      <c r="H139" s="16">
        <v>0.01</v>
      </c>
      <c r="I139" s="126"/>
      <c r="J139" s="70"/>
      <c r="K139" s="76"/>
      <c r="L139" s="74"/>
      <c r="M139" s="6"/>
      <c r="N139" s="57"/>
      <c r="O139" s="65"/>
      <c r="P139" s="58"/>
      <c r="Q139" s="41"/>
      <c r="R139" s="46"/>
      <c r="T139" s="46"/>
    </row>
    <row r="140" spans="1:20">
      <c r="A140" s="148"/>
    </row>
    <row r="141" spans="1:20">
      <c r="A141" s="148"/>
    </row>
    <row r="142" spans="1:20">
      <c r="A142" s="148"/>
    </row>
    <row r="143" spans="1:20">
      <c r="A143" s="148"/>
    </row>
    <row r="144" spans="1:20">
      <c r="A144" s="148"/>
    </row>
    <row r="145" spans="1:2">
      <c r="A145" s="3"/>
    </row>
    <row r="146" spans="1:2">
      <c r="A146" s="148"/>
    </row>
    <row r="147" spans="1:2">
      <c r="A147" s="148"/>
    </row>
    <row r="148" spans="1:2">
      <c r="A148" s="148"/>
    </row>
    <row r="149" spans="1:2">
      <c r="A149" s="148"/>
    </row>
    <row r="150" spans="1:2">
      <c r="A150" s="148"/>
      <c r="B150" s="138"/>
    </row>
    <row r="151" spans="1:2">
      <c r="A151" s="148"/>
    </row>
    <row r="152" spans="1:2">
      <c r="A152" s="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10" orientation="landscape" r:id="rId1"/>
  <rowBreaks count="4" manualBreakCount="4">
    <brk id="23" max="15" man="1"/>
    <brk id="55" max="15" man="1"/>
    <brk id="79" max="15" man="1"/>
    <brk id="109" max="15" man="1"/>
  </rowBreaks>
  <colBreaks count="1" manualBreakCount="1">
    <brk id="14" max="1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8" sqref="D18"/>
    </sheetView>
  </sheetViews>
  <sheetFormatPr defaultRowHeight="16.5"/>
  <cols>
    <col min="1" max="1" width="6.875" customWidth="1"/>
    <col min="2" max="2" width="5.75" customWidth="1"/>
    <col min="3" max="4" width="9.75" customWidth="1"/>
  </cols>
  <sheetData>
    <row r="1" spans="1:4">
      <c r="A1" s="146" t="s">
        <v>86</v>
      </c>
      <c r="B1" s="146"/>
      <c r="C1" s="150" t="s">
        <v>89</v>
      </c>
      <c r="D1" s="151"/>
    </row>
    <row r="2" spans="1:4" ht="16.5" customHeight="1">
      <c r="A2" s="152" t="s">
        <v>87</v>
      </c>
      <c r="B2" s="152" t="s">
        <v>88</v>
      </c>
      <c r="C2" s="152" t="str">
        <f>國中!O2</f>
        <v>附餐一</v>
      </c>
      <c r="D2" s="152" t="str">
        <f>國中!P2</f>
        <v>附餐二</v>
      </c>
    </row>
    <row r="3" spans="1:4" ht="16.5" customHeight="1">
      <c r="A3" s="153">
        <f>國中!$A3</f>
        <v>45446</v>
      </c>
      <c r="B3" s="152" t="str">
        <f>國中!B3</f>
        <v>一</v>
      </c>
      <c r="C3" s="152" t="str">
        <f>國中!O3</f>
        <v>果汁</v>
      </c>
    </row>
    <row r="4" spans="1:4" ht="16.5" customHeight="1">
      <c r="A4" s="153">
        <f>國中!$A4</f>
        <v>45447</v>
      </c>
      <c r="B4" s="152" t="str">
        <f>國中!B4</f>
        <v>二</v>
      </c>
      <c r="C4" s="152" t="str">
        <f>國中!O4</f>
        <v>水果</v>
      </c>
      <c r="D4" s="152" t="str">
        <f>國中!P4</f>
        <v>有機豆漿</v>
      </c>
    </row>
    <row r="5" spans="1:4" ht="16.5" customHeight="1">
      <c r="A5" s="153">
        <f>國中!$A5</f>
        <v>45448</v>
      </c>
      <c r="B5" s="152" t="str">
        <f>國中!B5</f>
        <v>三</v>
      </c>
      <c r="C5" s="152" t="str">
        <f>國中!O5</f>
        <v>小餐包</v>
      </c>
      <c r="D5" s="152"/>
    </row>
    <row r="6" spans="1:4" ht="16.5" customHeight="1">
      <c r="A6" s="153">
        <f>國中!$A6</f>
        <v>45449</v>
      </c>
      <c r="B6" s="152" t="str">
        <f>國中!B6</f>
        <v>四</v>
      </c>
      <c r="C6" s="152" t="str">
        <f>國中!O6</f>
        <v>堅果</v>
      </c>
      <c r="D6" s="152"/>
    </row>
    <row r="7" spans="1:4" ht="16.5" customHeight="1">
      <c r="A7" s="153">
        <f>國中!$A7</f>
        <v>45450</v>
      </c>
      <c r="B7" s="152" t="str">
        <f>國中!B7</f>
        <v>五</v>
      </c>
      <c r="C7" s="152" t="str">
        <f>國中!O7</f>
        <v>葡萄乾/海苔</v>
      </c>
    </row>
    <row r="8" spans="1:4" ht="16.5" customHeight="1">
      <c r="A8" s="153">
        <f>國中!$A8</f>
        <v>45454</v>
      </c>
      <c r="B8" s="152" t="str">
        <f>國中!B8</f>
        <v>二</v>
      </c>
      <c r="C8" s="152" t="str">
        <f>國中!O8</f>
        <v>果汁</v>
      </c>
      <c r="D8" s="152"/>
    </row>
    <row r="9" spans="1:4">
      <c r="A9" s="153">
        <f>國中!$A9</f>
        <v>45455</v>
      </c>
      <c r="B9" s="152" t="str">
        <f>國中!B9</f>
        <v>三</v>
      </c>
      <c r="C9" s="152" t="str">
        <f>國中!O9</f>
        <v>小餐包</v>
      </c>
      <c r="D9" s="152" t="str">
        <f>國中!P9</f>
        <v>有機豆漿</v>
      </c>
    </row>
    <row r="10" spans="1:4">
      <c r="A10" s="153">
        <f>國中!$A10</f>
        <v>45456</v>
      </c>
      <c r="B10" s="152" t="str">
        <f>國中!B10</f>
        <v>四</v>
      </c>
      <c r="C10" s="152" t="str">
        <f>國中!O10</f>
        <v>水果</v>
      </c>
    </row>
    <row r="11" spans="1:4">
      <c r="A11" s="153">
        <f>國中!$A11</f>
        <v>45457</v>
      </c>
      <c r="B11" s="152" t="str">
        <f>國中!B11</f>
        <v>五</v>
      </c>
      <c r="C11" s="152" t="str">
        <f>國中!O11</f>
        <v>海苔</v>
      </c>
      <c r="D11" s="152"/>
    </row>
    <row r="12" spans="1:4">
      <c r="A12" s="153">
        <f>國中!$A12</f>
        <v>45460</v>
      </c>
      <c r="B12" s="152" t="str">
        <f>國中!B12</f>
        <v>一</v>
      </c>
      <c r="C12" s="152" t="str">
        <f>國中!O12</f>
        <v>果汁</v>
      </c>
    </row>
    <row r="13" spans="1:4">
      <c r="A13" s="153">
        <f>國中!$A13</f>
        <v>45461</v>
      </c>
      <c r="B13" s="152" t="str">
        <f>國中!B13</f>
        <v>二</v>
      </c>
      <c r="C13" s="152" t="str">
        <f>國中!O13</f>
        <v>水果</v>
      </c>
      <c r="D13" s="152" t="str">
        <f>國中!P13</f>
        <v>有機豆漿</v>
      </c>
    </row>
    <row r="14" spans="1:4">
      <c r="A14" s="153">
        <f>國中!$A14</f>
        <v>45462</v>
      </c>
      <c r="B14" s="152" t="str">
        <f>國中!B14</f>
        <v>三</v>
      </c>
      <c r="C14" s="152" t="str">
        <f>國中!O14</f>
        <v>TAP豆漿</v>
      </c>
      <c r="D14" s="152"/>
    </row>
    <row r="15" spans="1:4">
      <c r="A15" s="153">
        <f>國中!$A15</f>
        <v>45463</v>
      </c>
      <c r="B15" s="152" t="str">
        <f>國中!B15</f>
        <v>四</v>
      </c>
      <c r="C15" s="152" t="str">
        <f>國中!O15</f>
        <v>葡萄乾/小餐包</v>
      </c>
    </row>
    <row r="16" spans="1:4">
      <c r="A16" s="153">
        <f>國中!$A16</f>
        <v>45464</v>
      </c>
      <c r="B16" s="152" t="str">
        <f>國中!B16</f>
        <v>五</v>
      </c>
      <c r="C16" s="152" t="str">
        <f>國中!O16</f>
        <v>乳品</v>
      </c>
      <c r="D16" s="152"/>
    </row>
    <row r="17" spans="1:4">
      <c r="A17" s="153">
        <f>國中!$A17</f>
        <v>45467</v>
      </c>
      <c r="B17" s="152" t="str">
        <f>國中!B17</f>
        <v>一</v>
      </c>
      <c r="C17" s="152" t="str">
        <f>國中!O17</f>
        <v>果汁</v>
      </c>
    </row>
    <row r="18" spans="1:4">
      <c r="A18" s="153">
        <f>國中!$A18</f>
        <v>45468</v>
      </c>
      <c r="B18" s="152" t="str">
        <f>國中!B18</f>
        <v>二</v>
      </c>
      <c r="C18" s="152" t="str">
        <f>國中!O18</f>
        <v>水果</v>
      </c>
      <c r="D18" s="152" t="str">
        <f>國中!P18</f>
        <v>有機豆漿</v>
      </c>
    </row>
    <row r="19" spans="1:4">
      <c r="A19" s="153">
        <f>國中!$A19</f>
        <v>45469</v>
      </c>
      <c r="B19" s="152" t="str">
        <f>國中!B19</f>
        <v>三</v>
      </c>
      <c r="C19" s="152" t="str">
        <f>國中!O19</f>
        <v>小餐包</v>
      </c>
      <c r="D19" s="152"/>
    </row>
    <row r="20" spans="1:4">
      <c r="A20" s="153">
        <f>國中!$A20</f>
        <v>45470</v>
      </c>
      <c r="B20" s="152" t="str">
        <f>國中!B20</f>
        <v>四</v>
      </c>
      <c r="C20" s="152" t="str">
        <f>國中!O20</f>
        <v>乳品</v>
      </c>
    </row>
    <row r="21" spans="1:4">
      <c r="A21" s="153">
        <f>國中!$A21</f>
        <v>45471</v>
      </c>
      <c r="B21" s="152" t="str">
        <f>國中!B21</f>
        <v>五</v>
      </c>
      <c r="C21" s="152" t="str">
        <f>國中!O21</f>
        <v>點心</v>
      </c>
      <c r="D21" s="152"/>
    </row>
    <row r="22" spans="1:4">
      <c r="A22" s="153" t="e">
        <f>國中!#REF!</f>
        <v>#REF!</v>
      </c>
      <c r="B22" s="152" t="e">
        <f>國中!#REF!</f>
        <v>#REF!</v>
      </c>
      <c r="C22" s="152" t="e">
        <f>國中!#REF!</f>
        <v>#REF!</v>
      </c>
      <c r="D22" s="152" t="e">
        <f>國中!#REF!</f>
        <v>#REF!</v>
      </c>
    </row>
  </sheetData>
  <phoneticPr fontId="1" type="noConversion"/>
  <pageMargins left="0.7" right="0.7" top="0.75" bottom="0.75" header="0.3" footer="0.3"/>
  <pageSetup paperSize="9" scale="12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defaultRowHeight="16.5"/>
  <cols>
    <col min="1" max="1" width="7.375" customWidth="1"/>
    <col min="8" max="8" width="4.125" customWidth="1"/>
  </cols>
  <sheetData>
    <row r="1" spans="1:10" ht="19.5">
      <c r="A1" s="111"/>
      <c r="B1" s="111"/>
      <c r="C1" s="148" t="s">
        <v>85</v>
      </c>
      <c r="D1" s="149" t="s">
        <v>84</v>
      </c>
      <c r="E1" s="147"/>
      <c r="F1" s="147"/>
      <c r="G1" s="147"/>
      <c r="H1" s="111"/>
      <c r="I1" s="111"/>
      <c r="J1" s="111"/>
    </row>
    <row r="2" spans="1:10">
      <c r="A2" s="111"/>
      <c r="B2" s="111"/>
      <c r="C2" s="112" t="s">
        <v>52</v>
      </c>
      <c r="D2" s="111" t="s">
        <v>53</v>
      </c>
      <c r="F2" s="111"/>
      <c r="G2" s="111"/>
      <c r="H2" s="111"/>
      <c r="I2" s="111"/>
      <c r="J2" s="111"/>
    </row>
    <row r="3" spans="1:10">
      <c r="A3" s="355" t="s">
        <v>54</v>
      </c>
      <c r="B3" s="354" t="s">
        <v>55</v>
      </c>
      <c r="C3" s="355" t="s">
        <v>56</v>
      </c>
      <c r="D3" s="361" t="s">
        <v>58</v>
      </c>
      <c r="E3" s="355" t="s">
        <v>59</v>
      </c>
      <c r="F3" s="357" t="s">
        <v>60</v>
      </c>
      <c r="G3" s="354" t="s">
        <v>57</v>
      </c>
    </row>
    <row r="4" spans="1:10" ht="24" customHeight="1">
      <c r="A4" s="365">
        <f>國中!$A$3</f>
        <v>45446</v>
      </c>
      <c r="B4" s="351" t="str">
        <f>國中!E3</f>
        <v>虱目魚排</v>
      </c>
      <c r="C4" s="356"/>
      <c r="D4" s="362" t="str">
        <f>國中!G3</f>
        <v>麻婆豆腐</v>
      </c>
      <c r="E4" s="356"/>
      <c r="F4" s="358"/>
      <c r="G4" s="351"/>
    </row>
    <row r="5" spans="1:10" ht="24" customHeight="1">
      <c r="A5" s="365">
        <f>IF(A4="","",IF(MONTH(A4)&lt;&gt;MONTH(A4+1),"",A4+1))</f>
        <v>45447</v>
      </c>
      <c r="B5" s="352" t="str">
        <f>國中!E4</f>
        <v>筍香雞丁</v>
      </c>
      <c r="C5" s="353"/>
      <c r="D5" s="363" t="str">
        <f>國中!G4</f>
        <v>肉絲芽菜</v>
      </c>
      <c r="E5" s="353"/>
      <c r="F5" s="359"/>
      <c r="G5" s="352"/>
    </row>
    <row r="6" spans="1:10" ht="24" customHeight="1">
      <c r="A6" s="350">
        <f t="shared" ref="A6:A16" si="0">IF(A5="","",IF(MONTH(A5)&lt;&gt;MONTH(A5+1),"",A5+1))</f>
        <v>45448</v>
      </c>
      <c r="B6" s="351" t="str">
        <f>國中!E5</f>
        <v>西式肉醬</v>
      </c>
      <c r="C6" s="356"/>
      <c r="D6" s="362" t="str">
        <f>國中!G5</f>
        <v>清炒花椰</v>
      </c>
      <c r="E6" s="356"/>
      <c r="F6" s="358"/>
      <c r="G6" s="351"/>
    </row>
    <row r="7" spans="1:10" ht="24" customHeight="1">
      <c r="A7" s="350">
        <f>IF(A6="","",IF(MONTH(A6)&lt;&gt;MONTH(A6+1),"",A6+1))</f>
        <v>45449</v>
      </c>
      <c r="B7" s="351" t="str">
        <f>國中!E6</f>
        <v>豆瓣魚鮮</v>
      </c>
      <c r="C7" s="356"/>
      <c r="D7" s="362" t="str">
        <f>國中!G6</f>
        <v>碎脯豆干</v>
      </c>
      <c r="E7" s="356"/>
      <c r="F7" s="358"/>
      <c r="G7" s="351"/>
    </row>
    <row r="8" spans="1:10" ht="24" customHeight="1">
      <c r="A8" s="350">
        <f t="shared" si="0"/>
        <v>45450</v>
      </c>
      <c r="B8" s="351" t="str">
        <f>國中!E7</f>
        <v>昆布滷肉</v>
      </c>
      <c r="C8" s="356"/>
      <c r="D8" s="362" t="str">
        <f>國中!G7</f>
        <v>芙蓉粉絲</v>
      </c>
      <c r="E8" s="356"/>
      <c r="F8" s="358"/>
      <c r="G8" s="351"/>
    </row>
    <row r="9" spans="1:10" ht="24" customHeight="1">
      <c r="A9" s="350">
        <f>IF(A8="","",IF(MONTH(A8)&lt;&gt;MONTH(A8+1),"",A8+4))</f>
        <v>45454</v>
      </c>
      <c r="B9" s="351" t="str">
        <f>國中!E8</f>
        <v>蠔油雞翅</v>
      </c>
      <c r="C9" s="356"/>
      <c r="D9" s="362" t="str">
        <f>國中!G8</f>
        <v>茄汁豆腐</v>
      </c>
      <c r="E9" s="356"/>
      <c r="F9" s="358"/>
      <c r="G9" s="351"/>
    </row>
    <row r="10" spans="1:10" ht="24" customHeight="1">
      <c r="A10" s="350">
        <f>IF(A9="","",IF(MONTH(A9)&lt;&gt;MONTH(A9+1),"",A9+1))</f>
        <v>45455</v>
      </c>
      <c r="B10" s="351" t="str">
        <f>國中!E9</f>
        <v>打拋滷味</v>
      </c>
      <c r="C10" s="356"/>
      <c r="D10" s="362" t="str">
        <f>國中!G9</f>
        <v>蝦醬配料</v>
      </c>
      <c r="E10" s="356"/>
      <c r="F10" s="358"/>
      <c r="G10" s="351"/>
    </row>
    <row r="11" spans="1:10" ht="24" customHeight="1">
      <c r="A11" s="350">
        <f t="shared" si="0"/>
        <v>45456</v>
      </c>
      <c r="B11" s="351" t="str">
        <f>國中!E10</f>
        <v>醬醋肉片</v>
      </c>
      <c r="C11" s="356"/>
      <c r="D11" s="362" t="str">
        <f>國中!G10</f>
        <v>雙色花椰</v>
      </c>
      <c r="E11" s="356"/>
      <c r="F11" s="358"/>
      <c r="G11" s="351"/>
    </row>
    <row r="12" spans="1:10" ht="24" customHeight="1">
      <c r="A12" s="350">
        <f>IF(A11="","",IF(MONTH(A11)&lt;&gt;MONTH(A11+1),"",A11+1))</f>
        <v>45457</v>
      </c>
      <c r="B12" s="351" t="str">
        <f>國中!E11</f>
        <v>醬瓜燒雞</v>
      </c>
      <c r="C12" s="356"/>
      <c r="D12" s="362" t="str">
        <f>國中!G11</f>
        <v>肉絲豆芽</v>
      </c>
      <c r="E12" s="356"/>
      <c r="F12" s="358"/>
      <c r="G12" s="351"/>
    </row>
    <row r="13" spans="1:10" ht="24" customHeight="1">
      <c r="A13" s="350">
        <f>IF(A12="","",IF(MONTH(A12)&lt;&gt;MONTH(A12+1),"",A12+3))</f>
        <v>45460</v>
      </c>
      <c r="B13" s="351" t="str">
        <f>國中!E12</f>
        <v>梅干絞肉</v>
      </c>
      <c r="C13" s="356"/>
      <c r="D13" s="362" t="str">
        <f>國中!G12</f>
        <v>盛味冬粉</v>
      </c>
      <c r="E13" s="356"/>
      <c r="F13" s="358"/>
      <c r="G13" s="351"/>
    </row>
    <row r="14" spans="1:10" ht="24" customHeight="1">
      <c r="A14" s="350">
        <f>IF(A13="","",IF(MONTH(A13)&lt;&gt;MONTH(A13+1),"",A13+1))</f>
        <v>45461</v>
      </c>
      <c r="B14" s="351" t="str">
        <f>國中!E13</f>
        <v>蝦鮮豆腐</v>
      </c>
      <c r="C14" s="356"/>
      <c r="D14" s="362" t="str">
        <f>國中!G13</f>
        <v>絞肉豆芽</v>
      </c>
      <c r="E14" s="356"/>
      <c r="F14" s="358"/>
      <c r="G14" s="351"/>
    </row>
    <row r="15" spans="1:10" ht="24" customHeight="1">
      <c r="A15" s="350">
        <f>IF(A14="","",IF(MONTH(A14)&lt;&gt;MONTH(A14+1),"",A14+1))</f>
        <v>45462</v>
      </c>
      <c r="B15" s="351" t="str">
        <f>國中!E14</f>
        <v>郁製里雞</v>
      </c>
      <c r="C15" s="356"/>
      <c r="D15" s="362" t="str">
        <f>國中!G14</f>
        <v>茄汁花椰</v>
      </c>
      <c r="E15" s="356"/>
      <c r="F15" s="358"/>
      <c r="G15" s="351"/>
    </row>
    <row r="16" spans="1:10" ht="24" customHeight="1">
      <c r="A16" s="350">
        <f t="shared" si="0"/>
        <v>45463</v>
      </c>
      <c r="B16" s="351" t="str">
        <f>國中!E15</f>
        <v>筍香肉丁</v>
      </c>
      <c r="C16" s="356"/>
      <c r="D16" s="362" t="str">
        <f>國中!G15</f>
        <v>家常豆干</v>
      </c>
      <c r="E16" s="356"/>
      <c r="F16" s="358"/>
      <c r="G16" s="351"/>
    </row>
    <row r="17" spans="1:7" ht="24" customHeight="1">
      <c r="A17" s="350">
        <f>IF(A16="","",IF(MONTH(A16)&lt;&gt;MONTH(A16+1),"",A16+1))</f>
        <v>45464</v>
      </c>
      <c r="B17" s="351" t="str">
        <f>國中!E16</f>
        <v>黃燜雞丁</v>
      </c>
      <c r="C17" s="356"/>
      <c r="D17" s="362" t="str">
        <f>國中!G16</f>
        <v>蛋香佐蔬</v>
      </c>
      <c r="E17" s="356"/>
      <c r="F17" s="358"/>
      <c r="G17" s="351"/>
    </row>
    <row r="18" spans="1:7" ht="24" customHeight="1">
      <c r="A18" s="350">
        <f>IF(A17="","",IF(MONTH(A17)&lt;&gt;MONTH(A17+1),"",A17+3))</f>
        <v>45467</v>
      </c>
      <c r="B18" s="351" t="str">
        <f>國中!E17</f>
        <v>茶香雞翅</v>
      </c>
      <c r="C18" s="356"/>
      <c r="D18" s="362" t="str">
        <f>國中!G17</f>
        <v>蕈菇豆腐</v>
      </c>
      <c r="E18" s="356"/>
      <c r="F18" s="358"/>
      <c r="G18" s="351"/>
    </row>
    <row r="19" spans="1:7" ht="24" customHeight="1">
      <c r="A19" s="350">
        <f>IF(A18="","",IF(MONTH(A18)&lt;&gt;MONTH(A18+1),"",A18+1))</f>
        <v>45468</v>
      </c>
      <c r="B19" s="351" t="str">
        <f>國中!E18</f>
        <v>茄汁肉片</v>
      </c>
      <c r="C19" s="356"/>
      <c r="D19" s="362" t="str">
        <f>國中!G18</f>
        <v>肉絲豆芽</v>
      </c>
      <c r="E19" s="356"/>
      <c r="F19" s="358"/>
      <c r="G19" s="351"/>
    </row>
    <row r="20" spans="1:7" ht="24" customHeight="1">
      <c r="A20" s="350">
        <f>IF(A19="","",IF(MONTH(A19)&lt;&gt;MONTH(A19+1),"",A19+1))</f>
        <v>45469</v>
      </c>
      <c r="B20" s="351" t="str">
        <f>國中!E19</f>
        <v>關東雙煮</v>
      </c>
      <c r="C20" s="356"/>
      <c r="D20" s="362" t="str">
        <f>國中!G19</f>
        <v>酢飯香鬆</v>
      </c>
      <c r="E20" s="356"/>
      <c r="F20" s="358"/>
      <c r="G20" s="351"/>
    </row>
    <row r="21" spans="1:7" ht="24" customHeight="1">
      <c r="A21" s="350">
        <f>IF(A20="","",IF(MONTH(A20)&lt;&gt;MONTH(A20+1),"",A20+1))</f>
        <v>45470</v>
      </c>
      <c r="B21" s="351" t="str">
        <f>國中!E20</f>
        <v>昆布燒雞</v>
      </c>
      <c r="C21" s="356"/>
      <c r="D21" s="362" t="str">
        <f>國中!G20</f>
        <v>清拌花椰</v>
      </c>
      <c r="E21" s="356"/>
      <c r="F21" s="358"/>
      <c r="G21" s="351"/>
    </row>
    <row r="22" spans="1:7" ht="24" customHeight="1">
      <c r="A22" s="350">
        <f>IF(A21="","",IF(MONTH(A21)&lt;&gt;MONTH(A21+1),"",A21+3))</f>
        <v>45473</v>
      </c>
      <c r="B22" s="351" t="str">
        <f>國中!E21</f>
        <v>瓜仔肉</v>
      </c>
      <c r="C22" s="356"/>
      <c r="D22" s="362" t="str">
        <f>國中!G21</f>
        <v>什相冬粉</v>
      </c>
      <c r="E22" s="356"/>
      <c r="F22" s="358"/>
      <c r="G22" s="351"/>
    </row>
    <row r="23" spans="1:7">
      <c r="A23" s="349"/>
      <c r="C23" s="349"/>
      <c r="D23" s="364"/>
      <c r="E23" s="349"/>
      <c r="F23" s="360"/>
    </row>
  </sheetData>
  <phoneticPr fontId="1" type="noConversion"/>
  <pageMargins left="0" right="0" top="0" bottom="0" header="0.11811023622047245" footer="0.11811023622047245"/>
  <pageSetup paperSize="9" scale="1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</vt:i4>
      </vt:variant>
    </vt:vector>
  </HeadingPairs>
  <TitlesOfParts>
    <vt:vector size="10" baseType="lpstr">
      <vt:lpstr>國中</vt:lpstr>
      <vt:lpstr>國小</vt:lpstr>
      <vt:lpstr>國中素</vt:lpstr>
      <vt:lpstr>國小素</vt:lpstr>
      <vt:lpstr>點心附餐</vt:lpstr>
      <vt:lpstr>中心溫度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cp:lastPrinted>2024-05-27T02:10:14Z</cp:lastPrinted>
  <dcterms:created xsi:type="dcterms:W3CDTF">2022-02-02T14:26:32Z</dcterms:created>
  <dcterms:modified xsi:type="dcterms:W3CDTF">2024-05-27T02:11:37Z</dcterms:modified>
</cp:coreProperties>
</file>