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0" yWindow="-30" windowWidth="14610" windowHeight="12495" activeTab="1"/>
  </bookViews>
  <sheets>
    <sheet name="國中" sheetId="1" r:id="rId1"/>
    <sheet name="國小" sheetId="34" r:id="rId2"/>
    <sheet name="國中素" sheetId="37" r:id="rId3"/>
    <sheet name="國小素" sheetId="38" r:id="rId4"/>
    <sheet name="點心附餐" sheetId="26" r:id="rId5"/>
    <sheet name="中心溫度" sheetId="27" r:id="rId6"/>
  </sheets>
  <definedNames>
    <definedName name="_xlnm.Print_Area" localSheetId="1">國小!$A$1:$U$167</definedName>
    <definedName name="_xlnm.Print_Area" localSheetId="3">國小素!$A$1:$N$167</definedName>
    <definedName name="_xlnm.Print_Area" localSheetId="0">國中!$A$1:$P$167</definedName>
    <definedName name="_xlnm.Print_Area" localSheetId="2">國中素!$A$1:$P$167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8" l="1"/>
  <c r="F20" i="37"/>
  <c r="A24" i="27"/>
  <c r="B24" i="27"/>
  <c r="D24" i="27"/>
  <c r="A25" i="27"/>
  <c r="B25" i="27"/>
  <c r="D25" i="27"/>
  <c r="A7" i="27"/>
  <c r="A23" i="26"/>
  <c r="B23" i="26"/>
  <c r="C23" i="26"/>
  <c r="A24" i="26"/>
  <c r="B24" i="26"/>
  <c r="C24" i="26"/>
  <c r="A25" i="26"/>
  <c r="B25" i="26"/>
  <c r="C25" i="26"/>
  <c r="B31" i="38"/>
  <c r="U25" i="38"/>
  <c r="M25" i="38"/>
  <c r="L25" i="38"/>
  <c r="K25" i="38"/>
  <c r="H25" i="38"/>
  <c r="G25" i="38"/>
  <c r="F25" i="38"/>
  <c r="E25" i="38"/>
  <c r="D25" i="38"/>
  <c r="C25" i="38"/>
  <c r="U24" i="38"/>
  <c r="M24" i="38"/>
  <c r="L24" i="38"/>
  <c r="K24" i="38"/>
  <c r="H24" i="38"/>
  <c r="G24" i="38"/>
  <c r="F24" i="38"/>
  <c r="E24" i="38"/>
  <c r="D24" i="38"/>
  <c r="C24" i="38"/>
  <c r="U23" i="38"/>
  <c r="M23" i="38"/>
  <c r="L23" i="38"/>
  <c r="K23" i="38"/>
  <c r="H23" i="38"/>
  <c r="G23" i="38"/>
  <c r="F23" i="38"/>
  <c r="E23" i="38"/>
  <c r="D23" i="38"/>
  <c r="C23" i="38"/>
  <c r="U22" i="38"/>
  <c r="M22" i="38"/>
  <c r="L22" i="38"/>
  <c r="K22" i="38"/>
  <c r="H22" i="38"/>
  <c r="G22" i="38"/>
  <c r="F22" i="38"/>
  <c r="E22" i="38"/>
  <c r="D22" i="38"/>
  <c r="C22" i="38"/>
  <c r="U21" i="38"/>
  <c r="M21" i="38"/>
  <c r="L21" i="38"/>
  <c r="K21" i="38"/>
  <c r="H21" i="38"/>
  <c r="G21" i="38"/>
  <c r="F21" i="38"/>
  <c r="E21" i="38"/>
  <c r="D21" i="38"/>
  <c r="C21" i="38"/>
  <c r="U20" i="38"/>
  <c r="M20" i="38"/>
  <c r="L20" i="38"/>
  <c r="K20" i="38"/>
  <c r="H20" i="38"/>
  <c r="G20" i="38"/>
  <c r="E20" i="38"/>
  <c r="D20" i="38"/>
  <c r="C20" i="38"/>
  <c r="U19" i="38"/>
  <c r="M19" i="38"/>
  <c r="L19" i="38"/>
  <c r="K19" i="38"/>
  <c r="H19" i="38"/>
  <c r="G19" i="38"/>
  <c r="F19" i="38"/>
  <c r="E19" i="38"/>
  <c r="D19" i="38"/>
  <c r="C19" i="38"/>
  <c r="U18" i="38"/>
  <c r="M18" i="38"/>
  <c r="L18" i="38"/>
  <c r="K18" i="38"/>
  <c r="H18" i="38"/>
  <c r="G18" i="38"/>
  <c r="F18" i="38"/>
  <c r="E18" i="38"/>
  <c r="D18" i="38"/>
  <c r="C18" i="38"/>
  <c r="U17" i="38"/>
  <c r="M17" i="38"/>
  <c r="L17" i="38"/>
  <c r="K17" i="38"/>
  <c r="H17" i="38"/>
  <c r="G17" i="38"/>
  <c r="F17" i="38"/>
  <c r="E17" i="38"/>
  <c r="D17" i="38"/>
  <c r="C17" i="38"/>
  <c r="U16" i="38"/>
  <c r="M16" i="38"/>
  <c r="L16" i="38"/>
  <c r="K16" i="38"/>
  <c r="H16" i="38"/>
  <c r="G16" i="38"/>
  <c r="F16" i="38"/>
  <c r="E16" i="38"/>
  <c r="D16" i="38"/>
  <c r="C16" i="38"/>
  <c r="U15" i="38"/>
  <c r="M15" i="38"/>
  <c r="L15" i="38"/>
  <c r="K15" i="38"/>
  <c r="H15" i="38"/>
  <c r="G15" i="38"/>
  <c r="F15" i="38"/>
  <c r="E15" i="38"/>
  <c r="D15" i="38"/>
  <c r="C15" i="38"/>
  <c r="U14" i="38"/>
  <c r="M14" i="38"/>
  <c r="L14" i="38"/>
  <c r="K14" i="38"/>
  <c r="H14" i="38"/>
  <c r="G14" i="38"/>
  <c r="F14" i="38"/>
  <c r="E14" i="38"/>
  <c r="D14" i="38"/>
  <c r="C14" i="38"/>
  <c r="U13" i="38"/>
  <c r="M13" i="38"/>
  <c r="L13" i="38"/>
  <c r="K13" i="38"/>
  <c r="H13" i="38"/>
  <c r="G13" i="38"/>
  <c r="F13" i="38"/>
  <c r="E13" i="38"/>
  <c r="D13" i="38"/>
  <c r="C13" i="38"/>
  <c r="U12" i="38"/>
  <c r="M12" i="38"/>
  <c r="L12" i="38"/>
  <c r="K12" i="38"/>
  <c r="H12" i="38"/>
  <c r="G12" i="38"/>
  <c r="F12" i="38"/>
  <c r="E12" i="38"/>
  <c r="D12" i="38"/>
  <c r="C12" i="38"/>
  <c r="U11" i="38"/>
  <c r="M11" i="38"/>
  <c r="L11" i="38"/>
  <c r="K11" i="38"/>
  <c r="H11" i="38"/>
  <c r="G11" i="38"/>
  <c r="F11" i="38"/>
  <c r="E11" i="38"/>
  <c r="D11" i="38"/>
  <c r="C11" i="38"/>
  <c r="U10" i="38"/>
  <c r="M10" i="38"/>
  <c r="L10" i="38"/>
  <c r="K10" i="38"/>
  <c r="H10" i="38"/>
  <c r="G10" i="38"/>
  <c r="F10" i="38"/>
  <c r="E10" i="38"/>
  <c r="D10" i="38"/>
  <c r="C10" i="38"/>
  <c r="U9" i="38"/>
  <c r="M9" i="38"/>
  <c r="L9" i="38"/>
  <c r="K9" i="38"/>
  <c r="H9" i="38"/>
  <c r="G9" i="38"/>
  <c r="F9" i="38"/>
  <c r="E9" i="38"/>
  <c r="D9" i="38"/>
  <c r="C9" i="38"/>
  <c r="U8" i="38"/>
  <c r="M8" i="38"/>
  <c r="L8" i="38"/>
  <c r="K8" i="38"/>
  <c r="H8" i="38"/>
  <c r="G8" i="38"/>
  <c r="F8" i="38"/>
  <c r="E8" i="38"/>
  <c r="D8" i="38"/>
  <c r="C8" i="38"/>
  <c r="U7" i="38"/>
  <c r="M7" i="38"/>
  <c r="L7" i="38"/>
  <c r="K7" i="38"/>
  <c r="H7" i="38"/>
  <c r="G7" i="38"/>
  <c r="F7" i="38"/>
  <c r="E7" i="38"/>
  <c r="D7" i="38"/>
  <c r="C7" i="38"/>
  <c r="U6" i="38"/>
  <c r="M6" i="38"/>
  <c r="L6" i="38"/>
  <c r="K6" i="38"/>
  <c r="H6" i="38"/>
  <c r="G6" i="38"/>
  <c r="F6" i="38"/>
  <c r="E6" i="38"/>
  <c r="D6" i="38"/>
  <c r="C6" i="38"/>
  <c r="U5" i="38"/>
  <c r="M5" i="38"/>
  <c r="L5" i="38"/>
  <c r="K5" i="38"/>
  <c r="H5" i="38"/>
  <c r="G5" i="38"/>
  <c r="F5" i="38"/>
  <c r="E5" i="38"/>
  <c r="D5" i="38"/>
  <c r="C5" i="38"/>
  <c r="U4" i="38"/>
  <c r="M4" i="38"/>
  <c r="L4" i="38"/>
  <c r="K4" i="38"/>
  <c r="H4" i="38"/>
  <c r="G4" i="38"/>
  <c r="F4" i="38"/>
  <c r="E4" i="38"/>
  <c r="D4" i="38"/>
  <c r="C4" i="38"/>
  <c r="A4" i="38"/>
  <c r="A5" i="38" s="1"/>
  <c r="U3" i="38"/>
  <c r="M3" i="38"/>
  <c r="L3" i="38"/>
  <c r="K3" i="38"/>
  <c r="H3" i="38"/>
  <c r="G3" i="38"/>
  <c r="F3" i="38"/>
  <c r="E3" i="38"/>
  <c r="D3" i="38"/>
  <c r="C3" i="38"/>
  <c r="B3" i="38"/>
  <c r="B30" i="38" s="1"/>
  <c r="B31" i="37"/>
  <c r="W25" i="37"/>
  <c r="O25" i="37"/>
  <c r="N25" i="37"/>
  <c r="M25" i="37"/>
  <c r="J25" i="37"/>
  <c r="I25" i="37"/>
  <c r="H25" i="37"/>
  <c r="G25" i="37"/>
  <c r="F25" i="37"/>
  <c r="E25" i="37"/>
  <c r="D25" i="37"/>
  <c r="C25" i="37"/>
  <c r="W24" i="37"/>
  <c r="O24" i="37"/>
  <c r="N24" i="37"/>
  <c r="M24" i="37"/>
  <c r="J24" i="37"/>
  <c r="I24" i="37"/>
  <c r="H24" i="37"/>
  <c r="G24" i="37"/>
  <c r="F24" i="37"/>
  <c r="E24" i="37"/>
  <c r="D24" i="37"/>
  <c r="C24" i="37"/>
  <c r="W23" i="37"/>
  <c r="O23" i="37"/>
  <c r="N23" i="37"/>
  <c r="M23" i="37"/>
  <c r="J23" i="37"/>
  <c r="I23" i="37"/>
  <c r="H23" i="37"/>
  <c r="G23" i="37"/>
  <c r="F23" i="37"/>
  <c r="E23" i="37"/>
  <c r="D23" i="37"/>
  <c r="C23" i="37"/>
  <c r="W22" i="37"/>
  <c r="O22" i="37"/>
  <c r="N22" i="37"/>
  <c r="M22" i="37"/>
  <c r="J22" i="37"/>
  <c r="I22" i="37"/>
  <c r="H22" i="37"/>
  <c r="G22" i="37"/>
  <c r="F22" i="37"/>
  <c r="E22" i="37"/>
  <c r="D22" i="37"/>
  <c r="C22" i="37"/>
  <c r="W21" i="37"/>
  <c r="O21" i="37"/>
  <c r="N21" i="37"/>
  <c r="M21" i="37"/>
  <c r="J21" i="37"/>
  <c r="I21" i="37"/>
  <c r="H21" i="37"/>
  <c r="G21" i="37"/>
  <c r="F21" i="37"/>
  <c r="E21" i="37"/>
  <c r="D21" i="37"/>
  <c r="C21" i="37"/>
  <c r="W20" i="37"/>
  <c r="O20" i="37"/>
  <c r="N20" i="37"/>
  <c r="M20" i="37"/>
  <c r="J20" i="37"/>
  <c r="I20" i="37"/>
  <c r="H20" i="37"/>
  <c r="G20" i="37"/>
  <c r="E20" i="37"/>
  <c r="D20" i="37"/>
  <c r="C20" i="37"/>
  <c r="W19" i="37"/>
  <c r="O19" i="37"/>
  <c r="N19" i="37"/>
  <c r="M19" i="37"/>
  <c r="J19" i="37"/>
  <c r="I19" i="37"/>
  <c r="H19" i="37"/>
  <c r="G19" i="37"/>
  <c r="F19" i="37"/>
  <c r="E19" i="37"/>
  <c r="D19" i="37"/>
  <c r="C19" i="37"/>
  <c r="W18" i="37"/>
  <c r="O18" i="37"/>
  <c r="N18" i="37"/>
  <c r="M18" i="37"/>
  <c r="J18" i="37"/>
  <c r="I18" i="37"/>
  <c r="H18" i="37"/>
  <c r="G18" i="37"/>
  <c r="F18" i="37"/>
  <c r="E18" i="37"/>
  <c r="D18" i="37"/>
  <c r="C18" i="37"/>
  <c r="W17" i="37"/>
  <c r="O17" i="37"/>
  <c r="N17" i="37"/>
  <c r="M17" i="37"/>
  <c r="J17" i="37"/>
  <c r="I17" i="37"/>
  <c r="H17" i="37"/>
  <c r="G17" i="37"/>
  <c r="F17" i="37"/>
  <c r="E17" i="37"/>
  <c r="D17" i="37"/>
  <c r="C17" i="37"/>
  <c r="W16" i="37"/>
  <c r="O16" i="37"/>
  <c r="N16" i="37"/>
  <c r="M16" i="37"/>
  <c r="J16" i="37"/>
  <c r="I16" i="37"/>
  <c r="H16" i="37"/>
  <c r="G16" i="37"/>
  <c r="F16" i="37"/>
  <c r="E16" i="37"/>
  <c r="D16" i="37"/>
  <c r="C16" i="37"/>
  <c r="W15" i="37"/>
  <c r="O15" i="37"/>
  <c r="N15" i="37"/>
  <c r="M15" i="37"/>
  <c r="J15" i="37"/>
  <c r="I15" i="37"/>
  <c r="H15" i="37"/>
  <c r="G15" i="37"/>
  <c r="F15" i="37"/>
  <c r="E15" i="37"/>
  <c r="D15" i="37"/>
  <c r="C15" i="37"/>
  <c r="W14" i="37"/>
  <c r="O14" i="37"/>
  <c r="N14" i="37"/>
  <c r="M14" i="37"/>
  <c r="J14" i="37"/>
  <c r="I14" i="37"/>
  <c r="H14" i="37"/>
  <c r="G14" i="37"/>
  <c r="F14" i="37"/>
  <c r="E14" i="37"/>
  <c r="D14" i="37"/>
  <c r="C14" i="37"/>
  <c r="W13" i="37"/>
  <c r="O13" i="37"/>
  <c r="N13" i="37"/>
  <c r="M13" i="37"/>
  <c r="J13" i="37"/>
  <c r="I13" i="37"/>
  <c r="H13" i="37"/>
  <c r="G13" i="37"/>
  <c r="F13" i="37"/>
  <c r="E13" i="37"/>
  <c r="D13" i="37"/>
  <c r="C13" i="37"/>
  <c r="W12" i="37"/>
  <c r="O12" i="37"/>
  <c r="N12" i="37"/>
  <c r="M12" i="37"/>
  <c r="J12" i="37"/>
  <c r="I12" i="37"/>
  <c r="H12" i="37"/>
  <c r="G12" i="37"/>
  <c r="F12" i="37"/>
  <c r="E12" i="37"/>
  <c r="D12" i="37"/>
  <c r="C12" i="37"/>
  <c r="W11" i="37"/>
  <c r="O11" i="37"/>
  <c r="N11" i="37"/>
  <c r="M11" i="37"/>
  <c r="J11" i="37"/>
  <c r="I11" i="37"/>
  <c r="H11" i="37"/>
  <c r="G11" i="37"/>
  <c r="F11" i="37"/>
  <c r="E11" i="37"/>
  <c r="D11" i="37"/>
  <c r="C11" i="37"/>
  <c r="W10" i="37"/>
  <c r="O10" i="37"/>
  <c r="N10" i="37"/>
  <c r="M10" i="37"/>
  <c r="J10" i="37"/>
  <c r="I10" i="37"/>
  <c r="H10" i="37"/>
  <c r="G10" i="37"/>
  <c r="F10" i="37"/>
  <c r="E10" i="37"/>
  <c r="D10" i="37"/>
  <c r="C10" i="37"/>
  <c r="W9" i="37"/>
  <c r="O9" i="37"/>
  <c r="N9" i="37"/>
  <c r="M9" i="37"/>
  <c r="J9" i="37"/>
  <c r="I9" i="37"/>
  <c r="H9" i="37"/>
  <c r="G9" i="37"/>
  <c r="F9" i="37"/>
  <c r="E9" i="37"/>
  <c r="D9" i="37"/>
  <c r="C9" i="37"/>
  <c r="W8" i="37"/>
  <c r="O8" i="37"/>
  <c r="N8" i="37"/>
  <c r="M8" i="37"/>
  <c r="J8" i="37"/>
  <c r="I8" i="37"/>
  <c r="H8" i="37"/>
  <c r="G8" i="37"/>
  <c r="F8" i="37"/>
  <c r="E8" i="37"/>
  <c r="D8" i="37"/>
  <c r="C8" i="37"/>
  <c r="W7" i="37"/>
  <c r="O7" i="37"/>
  <c r="N7" i="37"/>
  <c r="M7" i="37"/>
  <c r="J7" i="37"/>
  <c r="I7" i="37"/>
  <c r="H7" i="37"/>
  <c r="G7" i="37"/>
  <c r="F7" i="37"/>
  <c r="E7" i="37"/>
  <c r="D7" i="37"/>
  <c r="C7" i="37"/>
  <c r="W6" i="37"/>
  <c r="O6" i="37"/>
  <c r="N6" i="37"/>
  <c r="M6" i="37"/>
  <c r="J6" i="37"/>
  <c r="I6" i="37"/>
  <c r="H6" i="37"/>
  <c r="G6" i="37"/>
  <c r="F6" i="37"/>
  <c r="E6" i="37"/>
  <c r="D6" i="37"/>
  <c r="C6" i="37"/>
  <c r="W5" i="37"/>
  <c r="O5" i="37"/>
  <c r="N5" i="37"/>
  <c r="M5" i="37"/>
  <c r="J5" i="37"/>
  <c r="I5" i="37"/>
  <c r="H5" i="37"/>
  <c r="G5" i="37"/>
  <c r="F5" i="37"/>
  <c r="E5" i="37"/>
  <c r="D5" i="37"/>
  <c r="C5" i="37"/>
  <c r="W4" i="37"/>
  <c r="O4" i="37"/>
  <c r="N4" i="37"/>
  <c r="M4" i="37"/>
  <c r="J4" i="37"/>
  <c r="I4" i="37"/>
  <c r="H4" i="37"/>
  <c r="G4" i="37"/>
  <c r="F4" i="37"/>
  <c r="E4" i="37"/>
  <c r="D4" i="37"/>
  <c r="C4" i="37"/>
  <c r="A4" i="37"/>
  <c r="A5" i="37" s="1"/>
  <c r="W3" i="37"/>
  <c r="O3" i="37"/>
  <c r="N3" i="37"/>
  <c r="M3" i="37"/>
  <c r="J3" i="37"/>
  <c r="I3" i="37"/>
  <c r="H3" i="37"/>
  <c r="G3" i="37"/>
  <c r="F3" i="37"/>
  <c r="E3" i="37"/>
  <c r="D3" i="37"/>
  <c r="C3" i="37"/>
  <c r="B3" i="37"/>
  <c r="B30" i="37" s="1"/>
  <c r="U23" i="34"/>
  <c r="U24" i="34"/>
  <c r="U25" i="34"/>
  <c r="M25" i="34"/>
  <c r="L25" i="34"/>
  <c r="K25" i="34"/>
  <c r="M24" i="34"/>
  <c r="L24" i="34"/>
  <c r="K24" i="34"/>
  <c r="M23" i="34"/>
  <c r="L23" i="34"/>
  <c r="K23" i="34"/>
  <c r="M22" i="34"/>
  <c r="L22" i="34"/>
  <c r="K22" i="34"/>
  <c r="M21" i="34"/>
  <c r="L21" i="34"/>
  <c r="K21" i="34"/>
  <c r="M20" i="34"/>
  <c r="L20" i="34"/>
  <c r="K20" i="34"/>
  <c r="M19" i="34"/>
  <c r="L19" i="34"/>
  <c r="K19" i="34"/>
  <c r="M18" i="34"/>
  <c r="L18" i="34"/>
  <c r="K18" i="34"/>
  <c r="M17" i="34"/>
  <c r="L17" i="34"/>
  <c r="K17" i="34"/>
  <c r="M16" i="34"/>
  <c r="L16" i="34"/>
  <c r="K16" i="34"/>
  <c r="M15" i="34"/>
  <c r="L15" i="34"/>
  <c r="K15" i="34"/>
  <c r="M14" i="34"/>
  <c r="L14" i="34"/>
  <c r="K14" i="34"/>
  <c r="M13" i="34"/>
  <c r="L13" i="34"/>
  <c r="K13" i="34"/>
  <c r="M12" i="34"/>
  <c r="L12" i="34"/>
  <c r="K12" i="34"/>
  <c r="M11" i="34"/>
  <c r="L11" i="34"/>
  <c r="K11" i="34"/>
  <c r="M10" i="34"/>
  <c r="L10" i="34"/>
  <c r="K10" i="34"/>
  <c r="M9" i="34"/>
  <c r="L9" i="34"/>
  <c r="K9" i="34"/>
  <c r="M8" i="34"/>
  <c r="L8" i="34"/>
  <c r="K8" i="34"/>
  <c r="M7" i="34"/>
  <c r="L7" i="34"/>
  <c r="K7" i="34"/>
  <c r="M6" i="34"/>
  <c r="L6" i="34"/>
  <c r="K6" i="34"/>
  <c r="M5" i="34"/>
  <c r="L5" i="34"/>
  <c r="K5" i="34"/>
  <c r="M4" i="34"/>
  <c r="L4" i="34"/>
  <c r="K4" i="34"/>
  <c r="M3" i="34"/>
  <c r="L3" i="34"/>
  <c r="K3" i="34"/>
  <c r="D5" i="1"/>
  <c r="W23" i="1"/>
  <c r="W24" i="1"/>
  <c r="W25" i="1"/>
  <c r="O25" i="1"/>
  <c r="O24" i="1"/>
  <c r="O23" i="1"/>
  <c r="H25" i="34"/>
  <c r="G25" i="34"/>
  <c r="F25" i="34"/>
  <c r="E25" i="34"/>
  <c r="D25" i="34"/>
  <c r="C25" i="34"/>
  <c r="H24" i="34"/>
  <c r="G24" i="34"/>
  <c r="F24" i="34"/>
  <c r="E24" i="34"/>
  <c r="D24" i="34"/>
  <c r="C24" i="34"/>
  <c r="H23" i="34"/>
  <c r="G23" i="34"/>
  <c r="F23" i="34"/>
  <c r="E23" i="34"/>
  <c r="D23" i="34"/>
  <c r="C23" i="34"/>
  <c r="H22" i="34"/>
  <c r="G22" i="34"/>
  <c r="F22" i="34"/>
  <c r="E22" i="34"/>
  <c r="D22" i="34"/>
  <c r="C22" i="34"/>
  <c r="H21" i="34"/>
  <c r="G21" i="34"/>
  <c r="F21" i="34"/>
  <c r="E21" i="34"/>
  <c r="D21" i="34"/>
  <c r="C21" i="34"/>
  <c r="H20" i="34"/>
  <c r="G20" i="34"/>
  <c r="F20" i="34"/>
  <c r="E20" i="34"/>
  <c r="D20" i="34"/>
  <c r="C20" i="34"/>
  <c r="H19" i="34"/>
  <c r="G19" i="34"/>
  <c r="F19" i="34"/>
  <c r="E19" i="34"/>
  <c r="D19" i="34"/>
  <c r="C19" i="34"/>
  <c r="H18" i="34"/>
  <c r="G18" i="34"/>
  <c r="F18" i="34"/>
  <c r="E18" i="34"/>
  <c r="D18" i="34"/>
  <c r="C18" i="34"/>
  <c r="H17" i="34"/>
  <c r="G17" i="34"/>
  <c r="F17" i="34"/>
  <c r="E17" i="34"/>
  <c r="D17" i="34"/>
  <c r="C17" i="34"/>
  <c r="H16" i="34"/>
  <c r="G16" i="34"/>
  <c r="F16" i="34"/>
  <c r="E16" i="34"/>
  <c r="D16" i="34"/>
  <c r="C16" i="34"/>
  <c r="H15" i="34"/>
  <c r="G15" i="34"/>
  <c r="F15" i="34"/>
  <c r="E15" i="34"/>
  <c r="D15" i="34"/>
  <c r="C15" i="34"/>
  <c r="H14" i="34"/>
  <c r="G14" i="34"/>
  <c r="F14" i="34"/>
  <c r="E14" i="34"/>
  <c r="D14" i="34"/>
  <c r="C14" i="34"/>
  <c r="H13" i="34"/>
  <c r="G13" i="34"/>
  <c r="F13" i="34"/>
  <c r="E13" i="34"/>
  <c r="D13" i="34"/>
  <c r="C13" i="34"/>
  <c r="H12" i="34"/>
  <c r="G12" i="34"/>
  <c r="F12" i="34"/>
  <c r="E12" i="34"/>
  <c r="D12" i="34"/>
  <c r="C12" i="34"/>
  <c r="H11" i="34"/>
  <c r="G11" i="34"/>
  <c r="F11" i="34"/>
  <c r="E11" i="34"/>
  <c r="D11" i="34"/>
  <c r="C11" i="34"/>
  <c r="H10" i="34"/>
  <c r="G10" i="34"/>
  <c r="F10" i="34"/>
  <c r="E10" i="34"/>
  <c r="D10" i="34"/>
  <c r="C10" i="34"/>
  <c r="H9" i="34"/>
  <c r="G9" i="34"/>
  <c r="F9" i="34"/>
  <c r="E9" i="34"/>
  <c r="D9" i="34"/>
  <c r="C9" i="34"/>
  <c r="H8" i="34"/>
  <c r="G8" i="34"/>
  <c r="F8" i="34"/>
  <c r="E8" i="34"/>
  <c r="D8" i="34"/>
  <c r="C8" i="34"/>
  <c r="H7" i="34"/>
  <c r="G7" i="34"/>
  <c r="F7" i="34"/>
  <c r="E7" i="34"/>
  <c r="D7" i="34"/>
  <c r="C7" i="34"/>
  <c r="H6" i="34"/>
  <c r="G6" i="34"/>
  <c r="F6" i="34"/>
  <c r="E6" i="34"/>
  <c r="D6" i="34"/>
  <c r="C6" i="34"/>
  <c r="H5" i="34"/>
  <c r="G5" i="34"/>
  <c r="F5" i="34"/>
  <c r="E5" i="34"/>
  <c r="D5" i="34"/>
  <c r="C5" i="34"/>
  <c r="H4" i="34"/>
  <c r="G4" i="34"/>
  <c r="F4" i="34"/>
  <c r="E4" i="34"/>
  <c r="D4" i="34"/>
  <c r="C4" i="34"/>
  <c r="A4" i="34"/>
  <c r="B37" i="34" s="1"/>
  <c r="H3" i="34"/>
  <c r="G3" i="34"/>
  <c r="F3" i="34"/>
  <c r="E3" i="34"/>
  <c r="D3" i="34"/>
  <c r="C3" i="34"/>
  <c r="B3" i="34"/>
  <c r="B30" i="34" s="1"/>
  <c r="B31" i="34"/>
  <c r="N19" i="1"/>
  <c r="M19" i="1"/>
  <c r="H16" i="1"/>
  <c r="G16" i="1"/>
  <c r="H17" i="1"/>
  <c r="G17" i="1"/>
  <c r="O18" i="1"/>
  <c r="H13" i="1"/>
  <c r="N24" i="1"/>
  <c r="J24" i="1"/>
  <c r="N23" i="1"/>
  <c r="J23" i="1"/>
  <c r="H23" i="1"/>
  <c r="N25" i="1"/>
  <c r="J25" i="1"/>
  <c r="H25" i="1"/>
  <c r="H24" i="1"/>
  <c r="F25" i="1"/>
  <c r="F24" i="1"/>
  <c r="F23" i="1"/>
  <c r="M25" i="1"/>
  <c r="M24" i="1"/>
  <c r="M23" i="1"/>
  <c r="I25" i="1"/>
  <c r="I24" i="1"/>
  <c r="I23" i="1"/>
  <c r="G25" i="1"/>
  <c r="G24" i="1"/>
  <c r="G23" i="1"/>
  <c r="E25" i="1"/>
  <c r="E24" i="1"/>
  <c r="E23" i="1"/>
  <c r="D25" i="1"/>
  <c r="D24" i="1"/>
  <c r="D23" i="1"/>
  <c r="C25" i="1"/>
  <c r="C24" i="1"/>
  <c r="C23" i="1"/>
  <c r="F15" i="1"/>
  <c r="F13" i="1"/>
  <c r="F10" i="1"/>
  <c r="E10" i="1"/>
  <c r="F7" i="1"/>
  <c r="F6" i="1"/>
  <c r="B4" i="38" l="1"/>
  <c r="B36" i="38" s="1"/>
  <c r="B43" i="38"/>
  <c r="B5" i="38"/>
  <c r="B42" i="38" s="1"/>
  <c r="A6" i="38"/>
  <c r="A7" i="38" s="1"/>
  <c r="B37" i="38"/>
  <c r="B4" i="37"/>
  <c r="B36" i="37" s="1"/>
  <c r="B43" i="37"/>
  <c r="A6" i="37"/>
  <c r="A7" i="37" s="1"/>
  <c r="B5" i="37"/>
  <c r="B42" i="37" s="1"/>
  <c r="B37" i="37"/>
  <c r="B4" i="34"/>
  <c r="B36" i="34" s="1"/>
  <c r="A5" i="34"/>
  <c r="D7" i="1"/>
  <c r="A8" i="38" l="1"/>
  <c r="B7" i="38"/>
  <c r="B54" i="38" s="1"/>
  <c r="B55" i="38"/>
  <c r="B6" i="38"/>
  <c r="B48" i="38" s="1"/>
  <c r="B49" i="38"/>
  <c r="A8" i="37"/>
  <c r="B7" i="37"/>
  <c r="B54" i="37" s="1"/>
  <c r="B55" i="37"/>
  <c r="B6" i="37"/>
  <c r="B48" i="37" s="1"/>
  <c r="B49" i="37"/>
  <c r="B5" i="34"/>
  <c r="B42" i="34" s="1"/>
  <c r="A6" i="34"/>
  <c r="B43" i="34"/>
  <c r="E16" i="1"/>
  <c r="E15" i="1"/>
  <c r="B61" i="38" l="1"/>
  <c r="A9" i="38"/>
  <c r="B8" i="38"/>
  <c r="B60" i="38" s="1"/>
  <c r="B61" i="37"/>
  <c r="A9" i="37"/>
  <c r="B8" i="37"/>
  <c r="B60" i="37" s="1"/>
  <c r="B6" i="34"/>
  <c r="B48" i="34" s="1"/>
  <c r="B49" i="34"/>
  <c r="A7" i="34"/>
  <c r="A4" i="1"/>
  <c r="B4" i="1" s="1"/>
  <c r="B3" i="1"/>
  <c r="A10" i="38" l="1"/>
  <c r="B9" i="38"/>
  <c r="B66" i="38" s="1"/>
  <c r="B67" i="38"/>
  <c r="A10" i="37"/>
  <c r="B9" i="37"/>
  <c r="B66" i="37" s="1"/>
  <c r="B67" i="37"/>
  <c r="A8" i="34"/>
  <c r="B7" i="34"/>
  <c r="B54" i="34" s="1"/>
  <c r="B55" i="34"/>
  <c r="A5" i="1"/>
  <c r="A11" i="38" l="1"/>
  <c r="B10" i="38"/>
  <c r="B72" i="38" s="1"/>
  <c r="B73" i="38"/>
  <c r="A11" i="37"/>
  <c r="B10" i="37"/>
  <c r="B72" i="37" s="1"/>
  <c r="B73" i="37"/>
  <c r="B61" i="34"/>
  <c r="A9" i="34"/>
  <c r="B8" i="34"/>
  <c r="B60" i="34" s="1"/>
  <c r="A6" i="1"/>
  <c r="B5" i="1"/>
  <c r="B79" i="38" l="1"/>
  <c r="A12" i="38"/>
  <c r="B11" i="38"/>
  <c r="B78" i="38" s="1"/>
  <c r="B79" i="37"/>
  <c r="B11" i="37"/>
  <c r="B78" i="37" s="1"/>
  <c r="A12" i="37"/>
  <c r="A10" i="34"/>
  <c r="B9" i="34"/>
  <c r="B66" i="34" s="1"/>
  <c r="B67" i="34"/>
  <c r="B6" i="1"/>
  <c r="B48" i="1" s="1"/>
  <c r="A7" i="1"/>
  <c r="A13" i="38" l="1"/>
  <c r="B12" i="38"/>
  <c r="B84" i="38" s="1"/>
  <c r="B85" i="38"/>
  <c r="A13" i="37"/>
  <c r="B12" i="37"/>
  <c r="B84" i="37" s="1"/>
  <c r="B85" i="37"/>
  <c r="B10" i="34"/>
  <c r="B72" i="34" s="1"/>
  <c r="B73" i="34"/>
  <c r="A11" i="34"/>
  <c r="A8" i="1"/>
  <c r="B7" i="1"/>
  <c r="A14" i="38" l="1"/>
  <c r="B13" i="38"/>
  <c r="B90" i="38" s="1"/>
  <c r="B91" i="38"/>
  <c r="A14" i="37"/>
  <c r="B13" i="37"/>
  <c r="B90" i="37" s="1"/>
  <c r="B91" i="37"/>
  <c r="B79" i="34"/>
  <c r="B11" i="34"/>
  <c r="B78" i="34" s="1"/>
  <c r="A12" i="34"/>
  <c r="A9" i="1"/>
  <c r="B8" i="1"/>
  <c r="B97" i="38" l="1"/>
  <c r="A15" i="38"/>
  <c r="B14" i="38"/>
  <c r="B96" i="38" s="1"/>
  <c r="B97" i="37"/>
  <c r="B14" i="37"/>
  <c r="B96" i="37" s="1"/>
  <c r="A15" i="37"/>
  <c r="B12" i="34"/>
  <c r="B84" i="34" s="1"/>
  <c r="B85" i="34"/>
  <c r="A13" i="34"/>
  <c r="A10" i="1"/>
  <c r="B9" i="1"/>
  <c r="A16" i="38" l="1"/>
  <c r="B15" i="38"/>
  <c r="B102" i="38" s="1"/>
  <c r="B103" i="38"/>
  <c r="A16" i="37"/>
  <c r="B15" i="37"/>
  <c r="B102" i="37" s="1"/>
  <c r="B103" i="37"/>
  <c r="B13" i="34"/>
  <c r="B90" i="34" s="1"/>
  <c r="A14" i="34"/>
  <c r="B91" i="34"/>
  <c r="A11" i="1"/>
  <c r="B10" i="1"/>
  <c r="A17" i="38" l="1"/>
  <c r="B16" i="38"/>
  <c r="B108" i="38" s="1"/>
  <c r="B109" i="38"/>
  <c r="A17" i="37"/>
  <c r="B16" i="37"/>
  <c r="B108" i="37" s="1"/>
  <c r="B109" i="37"/>
  <c r="A15" i="34"/>
  <c r="B14" i="34"/>
  <c r="B96" i="34" s="1"/>
  <c r="B97" i="34"/>
  <c r="A12" i="1"/>
  <c r="B11" i="1"/>
  <c r="B115" i="38" l="1"/>
  <c r="A18" i="38"/>
  <c r="B17" i="38"/>
  <c r="B114" i="38" s="1"/>
  <c r="B115" i="37"/>
  <c r="B17" i="37"/>
  <c r="B114" i="37" s="1"/>
  <c r="A18" i="37"/>
  <c r="B15" i="34"/>
  <c r="B102" i="34" s="1"/>
  <c r="A16" i="34"/>
  <c r="B103" i="34"/>
  <c r="A13" i="1"/>
  <c r="B12" i="1"/>
  <c r="A19" i="38" l="1"/>
  <c r="B18" i="38"/>
  <c r="B120" i="38" s="1"/>
  <c r="B121" i="38"/>
  <c r="A19" i="37"/>
  <c r="B18" i="37"/>
  <c r="B120" i="37" s="1"/>
  <c r="B121" i="37"/>
  <c r="B109" i="34"/>
  <c r="A17" i="34"/>
  <c r="B16" i="34"/>
  <c r="B108" i="34" s="1"/>
  <c r="A14" i="1"/>
  <c r="B13" i="1"/>
  <c r="A20" i="38" l="1"/>
  <c r="B19" i="38"/>
  <c r="B126" i="38" s="1"/>
  <c r="B127" i="38"/>
  <c r="A20" i="37"/>
  <c r="B19" i="37"/>
  <c r="B126" i="37" s="1"/>
  <c r="B127" i="37"/>
  <c r="B115" i="34"/>
  <c r="A18" i="34"/>
  <c r="B17" i="34"/>
  <c r="B114" i="34" s="1"/>
  <c r="A15" i="1"/>
  <c r="B14" i="1"/>
  <c r="B133" i="38" l="1"/>
  <c r="A21" i="38"/>
  <c r="B20" i="38"/>
  <c r="B132" i="38" s="1"/>
  <c r="B133" i="37"/>
  <c r="A21" i="37"/>
  <c r="B20" i="37"/>
  <c r="B132" i="37" s="1"/>
  <c r="A19" i="34"/>
  <c r="B121" i="34"/>
  <c r="B18" i="34"/>
  <c r="B120" i="34" s="1"/>
  <c r="A16" i="1"/>
  <c r="B15" i="1"/>
  <c r="A22" i="38" l="1"/>
  <c r="B21" i="38"/>
  <c r="B138" i="38" s="1"/>
  <c r="B139" i="38"/>
  <c r="A22" i="37"/>
  <c r="B21" i="37"/>
  <c r="B138" i="37" s="1"/>
  <c r="B139" i="37"/>
  <c r="B19" i="34"/>
  <c r="B126" i="34" s="1"/>
  <c r="B127" i="34"/>
  <c r="A20" i="34"/>
  <c r="A17" i="1"/>
  <c r="B16" i="1"/>
  <c r="A23" i="38" l="1"/>
  <c r="B22" i="38"/>
  <c r="B144" i="38" s="1"/>
  <c r="B145" i="38"/>
  <c r="A23" i="37"/>
  <c r="B22" i="37"/>
  <c r="B144" i="37" s="1"/>
  <c r="B145" i="37"/>
  <c r="B133" i="34"/>
  <c r="A21" i="34"/>
  <c r="B20" i="34"/>
  <c r="B132" i="34" s="1"/>
  <c r="A18" i="1"/>
  <c r="B17" i="1"/>
  <c r="B151" i="38" l="1"/>
  <c r="A24" i="38"/>
  <c r="B23" i="38"/>
  <c r="B151" i="37"/>
  <c r="A24" i="37"/>
  <c r="B23" i="37"/>
  <c r="B21" i="34"/>
  <c r="B138" i="34" s="1"/>
  <c r="A22" i="34"/>
  <c r="B139" i="34"/>
  <c r="A19" i="1"/>
  <c r="B18" i="1"/>
  <c r="B157" i="38" l="1"/>
  <c r="A25" i="38"/>
  <c r="B24" i="38"/>
  <c r="B157" i="37"/>
  <c r="A25" i="37"/>
  <c r="B24" i="37"/>
  <c r="B145" i="34"/>
  <c r="A23" i="34"/>
  <c r="B22" i="34"/>
  <c r="B144" i="34" s="1"/>
  <c r="A20" i="1"/>
  <c r="B19" i="1"/>
  <c r="B163" i="38" l="1"/>
  <c r="B25" i="38"/>
  <c r="B163" i="37"/>
  <c r="B25" i="37"/>
  <c r="A24" i="34"/>
  <c r="B23" i="34"/>
  <c r="B151" i="34"/>
  <c r="A21" i="1"/>
  <c r="B20" i="1"/>
  <c r="B157" i="34" l="1"/>
  <c r="A25" i="34"/>
  <c r="B24" i="34"/>
  <c r="A22" i="1"/>
  <c r="B21" i="1"/>
  <c r="B25" i="34" l="1"/>
  <c r="B163" i="34"/>
  <c r="A23" i="1"/>
  <c r="B151" i="1" s="1"/>
  <c r="B22" i="1"/>
  <c r="A24" i="1" l="1"/>
  <c r="B157" i="1" s="1"/>
  <c r="B23" i="1"/>
  <c r="A25" i="1" l="1"/>
  <c r="B24" i="1"/>
  <c r="B25" i="1" l="1"/>
  <c r="B163" i="1"/>
  <c r="O20" i="1"/>
  <c r="O19" i="1"/>
  <c r="B49" i="1"/>
  <c r="D22" i="26" l="1"/>
  <c r="D17" i="26"/>
  <c r="D12" i="26"/>
  <c r="D7" i="26"/>
  <c r="B7" i="26"/>
  <c r="B6" i="26"/>
  <c r="B5" i="26"/>
  <c r="A6" i="26"/>
  <c r="A7" i="26"/>
  <c r="A5" i="26"/>
  <c r="D4" i="26"/>
  <c r="D2" i="26"/>
  <c r="C2" i="26"/>
  <c r="F18" i="1" l="1"/>
  <c r="D18" i="1"/>
  <c r="N18" i="1"/>
  <c r="J18" i="1"/>
  <c r="H18" i="1"/>
  <c r="U22" i="34"/>
  <c r="U21" i="34"/>
  <c r="U20" i="34"/>
  <c r="U19" i="34"/>
  <c r="U18" i="34"/>
  <c r="U17" i="34"/>
  <c r="U16" i="34"/>
  <c r="U15" i="34"/>
  <c r="U14" i="34"/>
  <c r="U13" i="34"/>
  <c r="U12" i="34"/>
  <c r="U11" i="34"/>
  <c r="U10" i="34"/>
  <c r="U9" i="34"/>
  <c r="U8" i="34"/>
  <c r="U7" i="34"/>
  <c r="U6" i="34"/>
  <c r="U5" i="34"/>
  <c r="U4" i="34"/>
  <c r="U3" i="34"/>
  <c r="O22" i="1"/>
  <c r="C22" i="26" s="1"/>
  <c r="O21" i="1"/>
  <c r="C21" i="26" s="1"/>
  <c r="C20" i="26"/>
  <c r="C19" i="26"/>
  <c r="C18" i="26"/>
  <c r="O17" i="1"/>
  <c r="C17" i="26" s="1"/>
  <c r="O16" i="1"/>
  <c r="C16" i="26" s="1"/>
  <c r="O15" i="1"/>
  <c r="C15" i="26" s="1"/>
  <c r="O14" i="1"/>
  <c r="C14" i="26" s="1"/>
  <c r="O13" i="1"/>
  <c r="C13" i="26" s="1"/>
  <c r="O12" i="1"/>
  <c r="C12" i="26" s="1"/>
  <c r="O11" i="1"/>
  <c r="C11" i="26" s="1"/>
  <c r="O10" i="1"/>
  <c r="C10" i="26" s="1"/>
  <c r="O9" i="1"/>
  <c r="C9" i="26" s="1"/>
  <c r="O8" i="1"/>
  <c r="C8" i="26" s="1"/>
  <c r="O7" i="1"/>
  <c r="C7" i="26" s="1"/>
  <c r="O6" i="1"/>
  <c r="C6" i="26" s="1"/>
  <c r="N22" i="1"/>
  <c r="N21" i="1"/>
  <c r="N20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22" i="1"/>
  <c r="H21" i="1"/>
  <c r="H20" i="1"/>
  <c r="H19" i="1"/>
  <c r="H15" i="1"/>
  <c r="H14" i="1"/>
  <c r="H12" i="1"/>
  <c r="H11" i="1"/>
  <c r="H10" i="1"/>
  <c r="H9" i="1"/>
  <c r="H8" i="1"/>
  <c r="H7" i="1"/>
  <c r="H6" i="1"/>
  <c r="H5" i="1"/>
  <c r="H4" i="1"/>
  <c r="H3" i="1"/>
  <c r="M22" i="1"/>
  <c r="M21" i="1"/>
  <c r="M20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22" i="1"/>
  <c r="G21" i="1"/>
  <c r="G20" i="1"/>
  <c r="G19" i="1"/>
  <c r="G18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22" i="1" l="1"/>
  <c r="D21" i="1"/>
  <c r="D20" i="1"/>
  <c r="D19" i="1"/>
  <c r="D17" i="1"/>
  <c r="D16" i="1"/>
  <c r="D15" i="1"/>
  <c r="D14" i="1"/>
  <c r="D13" i="1"/>
  <c r="D12" i="1"/>
  <c r="D11" i="1"/>
  <c r="D10" i="1"/>
  <c r="D9" i="1"/>
  <c r="D8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F3" i="1"/>
  <c r="F22" i="1"/>
  <c r="F21" i="1"/>
  <c r="F20" i="1"/>
  <c r="F19" i="1"/>
  <c r="F17" i="1"/>
  <c r="F16" i="1"/>
  <c r="F14" i="1"/>
  <c r="F12" i="1"/>
  <c r="F11" i="1"/>
  <c r="F9" i="1"/>
  <c r="F8" i="1"/>
  <c r="F5" i="1"/>
  <c r="E5" i="1"/>
  <c r="F4" i="1"/>
  <c r="E22" i="1"/>
  <c r="E21" i="1"/>
  <c r="E20" i="1"/>
  <c r="E19" i="1"/>
  <c r="E18" i="1"/>
  <c r="E17" i="1"/>
  <c r="E14" i="1"/>
  <c r="E13" i="1"/>
  <c r="E12" i="1"/>
  <c r="E11" i="1"/>
  <c r="E9" i="1"/>
  <c r="E8" i="1"/>
  <c r="E7" i="1"/>
  <c r="E6" i="1"/>
  <c r="E4" i="1"/>
  <c r="O5" i="1"/>
  <c r="C5" i="26" s="1"/>
  <c r="O4" i="1"/>
  <c r="C4" i="26" s="1"/>
  <c r="D6" i="1" l="1"/>
  <c r="D4" i="1"/>
  <c r="B37" i="1" l="1"/>
  <c r="B43" i="1" l="1"/>
  <c r="B42" i="1"/>
  <c r="A3" i="26" l="1"/>
  <c r="A4" i="27" l="1"/>
  <c r="A5" i="27" l="1"/>
  <c r="A6" i="27" s="1"/>
  <c r="A8" i="27" l="1"/>
  <c r="A9" i="27" s="1"/>
  <c r="A10" i="27" l="1"/>
  <c r="A11" i="27" s="1"/>
  <c r="A12" i="27" l="1"/>
  <c r="A13" i="27" s="1"/>
  <c r="A14" i="27" s="1"/>
  <c r="A15" i="27" l="1"/>
  <c r="A16" i="27" s="1"/>
  <c r="B18" i="27"/>
  <c r="A17" i="27" l="1"/>
  <c r="A18" i="27" s="1"/>
  <c r="A19" i="27" s="1"/>
  <c r="A20" i="27" l="1"/>
  <c r="A21" i="27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A22" i="27" l="1"/>
  <c r="A23" i="27" s="1"/>
  <c r="D23" i="27" l="1"/>
  <c r="B23" i="27"/>
  <c r="O3" i="1"/>
  <c r="C3" i="26" s="1"/>
  <c r="B3" i="26" l="1"/>
  <c r="A4" i="26" l="1"/>
  <c r="B4" i="26" l="1"/>
  <c r="B36" i="1"/>
  <c r="A8" i="26" l="1"/>
  <c r="B8" i="26"/>
  <c r="B60" i="1" l="1"/>
  <c r="A9" i="26"/>
  <c r="B9" i="26" l="1"/>
  <c r="B66" i="1"/>
  <c r="A10" i="26"/>
  <c r="B10" i="26" l="1"/>
  <c r="B72" i="1"/>
  <c r="A11" i="26"/>
  <c r="B11" i="26" l="1"/>
  <c r="B78" i="1"/>
  <c r="A12" i="26"/>
  <c r="B12" i="26" l="1"/>
  <c r="B84" i="1"/>
  <c r="A13" i="26"/>
  <c r="D22" i="27"/>
  <c r="D21" i="27"/>
  <c r="D20" i="27"/>
  <c r="D19" i="27"/>
  <c r="D18" i="27"/>
  <c r="A14" i="26" l="1"/>
  <c r="B13" i="26"/>
  <c r="B90" i="1"/>
  <c r="D13" i="27"/>
  <c r="B13" i="27"/>
  <c r="B22" i="27"/>
  <c r="B21" i="27"/>
  <c r="B20" i="27"/>
  <c r="B19" i="27"/>
  <c r="B54" i="1"/>
  <c r="B14" i="26" l="1"/>
  <c r="B96" i="1"/>
  <c r="A15" i="26"/>
  <c r="B30" i="1"/>
  <c r="A16" i="26" l="1"/>
  <c r="B15" i="26"/>
  <c r="B102" i="1"/>
  <c r="B7" i="27"/>
  <c r="A17" i="26" l="1"/>
  <c r="B16" i="26"/>
  <c r="B108" i="1"/>
  <c r="A18" i="26" l="1"/>
  <c r="B17" i="26"/>
  <c r="B114" i="1"/>
  <c r="D17" i="27"/>
  <c r="D16" i="27"/>
  <c r="D15" i="27"/>
  <c r="D14" i="27"/>
  <c r="A19" i="26" l="1"/>
  <c r="B18" i="26"/>
  <c r="B120" i="1"/>
  <c r="B17" i="27"/>
  <c r="B16" i="27"/>
  <c r="B15" i="27"/>
  <c r="B14" i="27"/>
  <c r="A20" i="26" l="1"/>
  <c r="B19" i="26"/>
  <c r="B126" i="1"/>
  <c r="D11" i="27"/>
  <c r="B20" i="26" l="1"/>
  <c r="B132" i="1"/>
  <c r="A21" i="26"/>
  <c r="B21" i="26" l="1"/>
  <c r="B138" i="1"/>
  <c r="A22" i="26"/>
  <c r="D12" i="27"/>
  <c r="B22" i="26" l="1"/>
  <c r="B144" i="1"/>
  <c r="D7" i="27"/>
  <c r="D10" i="27" l="1"/>
  <c r="D9" i="27"/>
  <c r="D8" i="27"/>
  <c r="D6" i="27"/>
  <c r="D5" i="27"/>
  <c r="D4" i="27"/>
  <c r="B12" i="27"/>
  <c r="B11" i="27"/>
  <c r="B10" i="27"/>
  <c r="B9" i="27"/>
  <c r="B8" i="27"/>
  <c r="B6" i="27"/>
  <c r="B5" i="27"/>
  <c r="E3" i="1"/>
  <c r="B4" i="27" s="1"/>
  <c r="D3" i="1"/>
  <c r="B31" i="1" l="1"/>
  <c r="B55" i="1" l="1"/>
  <c r="B61" i="1" l="1"/>
  <c r="B67" i="1"/>
  <c r="B73" i="1" l="1"/>
  <c r="B79" i="1"/>
  <c r="B85" i="1" l="1"/>
  <c r="B91" i="1" l="1"/>
  <c r="B97" i="1"/>
  <c r="B109" i="1" l="1"/>
  <c r="B103" i="1"/>
  <c r="B115" i="1" l="1"/>
  <c r="B121" i="1"/>
  <c r="B127" i="1" l="1"/>
  <c r="B133" i="1" l="1"/>
  <c r="B139" i="1" l="1"/>
  <c r="B145" i="1" l="1"/>
</calcChain>
</file>

<file path=xl/sharedStrings.xml><?xml version="1.0" encoding="utf-8"?>
<sst xmlns="http://schemas.openxmlformats.org/spreadsheetml/2006/main" count="2596" uniqueCount="438">
  <si>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</si>
  <si>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</si>
  <si>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</si>
  <si>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</si>
  <si>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</si>
  <si>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</si>
  <si>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</si>
  <si>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</si>
  <si>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</si>
  <si>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</si>
  <si>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</si>
  <si>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</si>
  <si>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</si>
  <si>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</si>
  <si>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</si>
  <si>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</si>
  <si>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</si>
  <si>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</si>
  <si>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</si>
  <si>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</si>
  <si>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</si>
  <si>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</si>
  <si>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日期</t>
    <phoneticPr fontId="9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</si>
  <si>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</si>
  <si>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</si>
  <si>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</si>
  <si>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</si>
  <si>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</si>
  <si>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</si>
  <si>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</si>
  <si>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星期</t>
    <phoneticPr fontId="1" type="noConversion"/>
  </si>
  <si>
    <t>中學</t>
    <phoneticPr fontId="1" type="noConversion"/>
  </si>
  <si>
    <t>國民</t>
  </si>
  <si>
    <t>白米飯</t>
  </si>
  <si>
    <t>燕麥</t>
  </si>
  <si>
    <t>日期</t>
    <phoneticPr fontId="1" type="noConversion"/>
  </si>
  <si>
    <t>月葷食菜單-7案</t>
    <phoneticPr fontId="1" type="noConversion"/>
  </si>
  <si>
    <t>薑</t>
  </si>
  <si>
    <t>乾木耳</t>
  </si>
  <si>
    <t>果汁</t>
    <phoneticPr fontId="1" type="noConversion"/>
  </si>
  <si>
    <t>水果</t>
    <phoneticPr fontId="1" type="noConversion"/>
  </si>
  <si>
    <t>水果</t>
    <phoneticPr fontId="1" type="noConversion"/>
  </si>
  <si>
    <t>小餐包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</si>
  <si>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</si>
  <si>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百頁</t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</si>
  <si>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</si>
  <si>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</si>
  <si>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</si>
  <si>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</si>
  <si>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</si>
  <si>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烹調中心(產品)溫度標準值：</t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</si>
  <si>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</si>
  <si>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</si>
  <si>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</si>
  <si>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</si>
  <si>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</si>
  <si>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</si>
  <si>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</si>
  <si>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</si>
  <si>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循環</t>
    <phoneticPr fontId="1" type="noConversion"/>
  </si>
  <si>
    <t>野菜天</t>
    <phoneticPr fontId="9" type="noConversion"/>
  </si>
  <si>
    <t>時蔬</t>
    <phoneticPr fontId="9" type="noConversion"/>
  </si>
  <si>
    <t>乾裙帶菜</t>
    <phoneticPr fontId="9" type="noConversion"/>
  </si>
  <si>
    <t>味噌</t>
    <phoneticPr fontId="9" type="noConversion"/>
  </si>
  <si>
    <t>仙草凍</t>
    <phoneticPr fontId="9" type="noConversion"/>
  </si>
  <si>
    <t>金針湯</t>
    <phoneticPr fontId="9" type="noConversion"/>
  </si>
  <si>
    <t>堅果</t>
    <phoneticPr fontId="1" type="noConversion"/>
  </si>
  <si>
    <t>虱目魚丸</t>
    <phoneticPr fontId="9" type="noConversion"/>
  </si>
  <si>
    <t>肉雞</t>
    <phoneticPr fontId="9" type="noConversion"/>
  </si>
  <si>
    <t>雞蛋</t>
    <phoneticPr fontId="9" type="noConversion"/>
  </si>
  <si>
    <t>薑</t>
    <phoneticPr fontId="9" type="noConversion"/>
  </si>
  <si>
    <t>冬粉</t>
    <phoneticPr fontId="9" type="noConversion"/>
  </si>
  <si>
    <t>玉米粒罐頭</t>
    <phoneticPr fontId="9" type="noConversion"/>
  </si>
  <si>
    <t>乾木耳</t>
    <phoneticPr fontId="9" type="noConversion"/>
  </si>
  <si>
    <t>紅砂糖</t>
    <phoneticPr fontId="9" type="noConversion"/>
  </si>
  <si>
    <t>滷野菜天</t>
    <phoneticPr fontId="9" type="noConversion"/>
  </si>
  <si>
    <t>枸杞</t>
    <phoneticPr fontId="9" type="noConversion"/>
  </si>
  <si>
    <t>香雞排</t>
    <phoneticPr fontId="9" type="noConversion"/>
  </si>
  <si>
    <t>豬骨</t>
    <phoneticPr fontId="1" type="noConversion"/>
  </si>
  <si>
    <t>海帶結</t>
    <phoneticPr fontId="9" type="noConversion"/>
  </si>
  <si>
    <t>蔬菜薑</t>
  </si>
  <si>
    <t>月素食菜單-7案</t>
    <phoneticPr fontId="1" type="noConversion"/>
  </si>
  <si>
    <t>小學</t>
    <phoneticPr fontId="1" type="noConversion"/>
  </si>
  <si>
    <t xml:space="preserve">午餐廚房  </t>
    <phoneticPr fontId="1" type="noConversion"/>
  </si>
  <si>
    <t>美崙國中</t>
    <phoneticPr fontId="1" type="noConversion"/>
  </si>
  <si>
    <t>點心順序</t>
    <phoneticPr fontId="1" type="noConversion"/>
  </si>
  <si>
    <t>日期</t>
    <phoneticPr fontId="1" type="noConversion"/>
  </si>
  <si>
    <t>星期</t>
    <phoneticPr fontId="1" type="noConversion"/>
  </si>
  <si>
    <t>鑄強國小</t>
    <phoneticPr fontId="1" type="noConversion"/>
  </si>
  <si>
    <t>豬絞肉</t>
    <phoneticPr fontId="9" type="noConversion"/>
  </si>
  <si>
    <t>金針菜乾</t>
    <phoneticPr fontId="9" type="noConversion"/>
  </si>
  <si>
    <t>榨菜</t>
    <phoneticPr fontId="9" type="noConversion"/>
  </si>
  <si>
    <t>大蒜</t>
    <phoneticPr fontId="9" type="noConversion"/>
  </si>
  <si>
    <t>虱目魚排</t>
    <phoneticPr fontId="9" type="noConversion"/>
  </si>
  <si>
    <t>豆輪</t>
    <phoneticPr fontId="9" type="noConversion"/>
  </si>
  <si>
    <t>西式特餐</t>
    <phoneticPr fontId="9" type="noConversion"/>
  </si>
  <si>
    <t>義大利麵</t>
    <phoneticPr fontId="9" type="noConversion"/>
  </si>
  <si>
    <t>酢飯特餐</t>
    <phoneticPr fontId="9" type="noConversion"/>
  </si>
  <si>
    <t>麥仁飯</t>
    <phoneticPr fontId="9" type="noConversion"/>
  </si>
  <si>
    <t>麥仁</t>
    <phoneticPr fontId="9" type="noConversion"/>
  </si>
  <si>
    <t>白蘿蔔</t>
    <phoneticPr fontId="9" type="noConversion"/>
  </si>
  <si>
    <t>胡蘿蔔</t>
    <phoneticPr fontId="9" type="noConversion"/>
  </si>
  <si>
    <t>豆腐</t>
    <phoneticPr fontId="9" type="noConversion"/>
  </si>
  <si>
    <t>洋蔥</t>
    <phoneticPr fontId="9" type="noConversion"/>
  </si>
  <si>
    <t>豆豉</t>
    <phoneticPr fontId="9" type="noConversion"/>
  </si>
  <si>
    <t>時瓜</t>
    <phoneticPr fontId="9" type="noConversion"/>
  </si>
  <si>
    <t>滷包</t>
    <phoneticPr fontId="9" type="noConversion"/>
  </si>
  <si>
    <t>乾裙帶菜</t>
  </si>
  <si>
    <t>柴魚片</t>
    <phoneticPr fontId="9" type="noConversion"/>
  </si>
  <si>
    <t>豬骨</t>
    <phoneticPr fontId="9" type="noConversion"/>
  </si>
  <si>
    <t>三節翅</t>
    <phoneticPr fontId="9" type="noConversion"/>
  </si>
  <si>
    <t>味噌蔬湯</t>
    <phoneticPr fontId="9" type="noConversion"/>
  </si>
  <si>
    <t>瓜香湯</t>
    <phoneticPr fontId="9" type="noConversion"/>
  </si>
  <si>
    <t>豬骨</t>
    <phoneticPr fontId="9" type="noConversion"/>
  </si>
  <si>
    <t>番茄糊</t>
    <phoneticPr fontId="9" type="noConversion"/>
  </si>
  <si>
    <t>粉圓甜湯</t>
    <phoneticPr fontId="9" type="noConversion"/>
  </si>
  <si>
    <t>粉圓</t>
    <phoneticPr fontId="9" type="noConversion"/>
  </si>
  <si>
    <t>豬後腿肉</t>
    <phoneticPr fontId="9" type="noConversion"/>
  </si>
  <si>
    <t>甘藍</t>
    <phoneticPr fontId="9" type="noConversion"/>
  </si>
  <si>
    <t>蝦皮</t>
    <phoneticPr fontId="9" type="noConversion"/>
  </si>
  <si>
    <t>蠔油凍腐</t>
    <phoneticPr fontId="9" type="noConversion"/>
  </si>
  <si>
    <t>豆瓣雞丁</t>
    <phoneticPr fontId="9" type="noConversion"/>
  </si>
  <si>
    <t>豆瓣醬</t>
    <phoneticPr fontId="9" type="noConversion"/>
  </si>
  <si>
    <t>珍菇芽湯</t>
    <phoneticPr fontId="9" type="noConversion"/>
  </si>
  <si>
    <t>金針菇</t>
    <phoneticPr fontId="9" type="noConversion"/>
  </si>
  <si>
    <t>肉絲豆芽</t>
    <phoneticPr fontId="9" type="noConversion"/>
  </si>
  <si>
    <t>西式肉醬</t>
    <phoneticPr fontId="9" type="noConversion"/>
  </si>
  <si>
    <t>馬鈴薯</t>
    <phoneticPr fontId="9" type="noConversion"/>
  </si>
  <si>
    <t>玉米濃湯粉</t>
    <phoneticPr fontId="9" type="noConversion"/>
  </si>
  <si>
    <t>蛋花蒔湯</t>
    <phoneticPr fontId="9" type="noConversion"/>
  </si>
  <si>
    <t>關東雙煮</t>
    <phoneticPr fontId="9" type="noConversion"/>
  </si>
  <si>
    <t>四角油豆腐</t>
    <phoneticPr fontId="9" type="noConversion"/>
  </si>
  <si>
    <t>酢飯香鬆</t>
    <phoneticPr fontId="9" type="noConversion"/>
  </si>
  <si>
    <t>香鬆</t>
    <phoneticPr fontId="9" type="noConversion"/>
  </si>
  <si>
    <t>照燒凍腐</t>
    <phoneticPr fontId="9" type="noConversion"/>
  </si>
  <si>
    <t>枸杞瓜湯</t>
    <phoneticPr fontId="9" type="noConversion"/>
  </si>
  <si>
    <t>枸杞</t>
    <phoneticPr fontId="9" type="noConversion"/>
  </si>
  <si>
    <t>仙草甜湯</t>
    <phoneticPr fontId="9" type="noConversion"/>
  </si>
  <si>
    <t>蔬相芙蓉</t>
    <phoneticPr fontId="9" type="noConversion"/>
  </si>
  <si>
    <t>時蔬</t>
    <phoneticPr fontId="9" type="noConversion"/>
  </si>
  <si>
    <t>豬後腿肉</t>
    <phoneticPr fontId="9" type="noConversion"/>
  </si>
  <si>
    <t>培根</t>
    <phoneticPr fontId="9" type="noConversion"/>
  </si>
  <si>
    <t>綠豆芽</t>
    <phoneticPr fontId="9" type="noConversion"/>
  </si>
  <si>
    <t>錦滷竹腸</t>
    <phoneticPr fontId="9" type="noConversion"/>
  </si>
  <si>
    <t>香竹腸</t>
    <phoneticPr fontId="9" type="noConversion"/>
  </si>
  <si>
    <t>醬瓜</t>
    <phoneticPr fontId="9" type="noConversion"/>
  </si>
  <si>
    <t>時瓜</t>
    <phoneticPr fontId="9" type="noConversion"/>
  </si>
  <si>
    <t>凍豆腐</t>
    <phoneticPr fontId="9" type="noConversion"/>
  </si>
  <si>
    <t>麻婆豆腐</t>
    <phoneticPr fontId="9" type="noConversion"/>
  </si>
  <si>
    <t>豆干</t>
    <phoneticPr fontId="9" type="noConversion"/>
  </si>
  <si>
    <t>玉米醬罐頭</t>
    <phoneticPr fontId="9" type="noConversion"/>
  </si>
  <si>
    <t>月菜單編排說明:一、每周三五吃有機蔬菜。二每週二附餐二有機豆漿</t>
    <phoneticPr fontId="1" type="noConversion"/>
  </si>
  <si>
    <t>芝麻飯</t>
  </si>
  <si>
    <t>芝麻(熟)</t>
  </si>
  <si>
    <t>紅砂糖</t>
    <phoneticPr fontId="9" type="noConversion"/>
  </si>
  <si>
    <t>雞蛋</t>
    <phoneticPr fontId="9" type="noConversion"/>
  </si>
  <si>
    <t>大蒜</t>
    <phoneticPr fontId="9" type="noConversion"/>
  </si>
  <si>
    <t>肉排</t>
    <phoneticPr fontId="9" type="noConversion"/>
  </si>
  <si>
    <t>豆豉魷鮮</t>
    <phoneticPr fontId="9" type="noConversion"/>
  </si>
  <si>
    <t>阿根廷魷</t>
    <phoneticPr fontId="9" type="noConversion"/>
  </si>
  <si>
    <t>豬絞肉</t>
    <phoneticPr fontId="9" type="noConversion"/>
  </si>
  <si>
    <t>時瓜</t>
    <phoneticPr fontId="9" type="noConversion"/>
  </si>
  <si>
    <t>胡蘿蔔</t>
    <phoneticPr fontId="9" type="noConversion"/>
  </si>
  <si>
    <t>茶香雞翅</t>
    <phoneticPr fontId="9" type="noConversion"/>
  </si>
  <si>
    <t>魚塊</t>
    <phoneticPr fontId="9" type="noConversion"/>
  </si>
  <si>
    <t>四角油豆腐</t>
    <phoneticPr fontId="9" type="noConversion"/>
  </si>
  <si>
    <t>梅干絞肉</t>
    <phoneticPr fontId="9" type="noConversion"/>
  </si>
  <si>
    <t>梅乾菜</t>
    <phoneticPr fontId="9" type="noConversion"/>
  </si>
  <si>
    <t>麵筋</t>
    <phoneticPr fontId="9" type="noConversion"/>
  </si>
  <si>
    <t>豆腐</t>
    <phoneticPr fontId="9" type="noConversion"/>
  </si>
  <si>
    <t>培根豆芽</t>
    <phoneticPr fontId="9" type="noConversion"/>
  </si>
  <si>
    <t>培根</t>
    <phoneticPr fontId="9" type="noConversion"/>
  </si>
  <si>
    <t>綠豆芽</t>
    <phoneticPr fontId="9" type="noConversion"/>
  </si>
  <si>
    <t>豆干</t>
    <phoneticPr fontId="9" type="noConversion"/>
  </si>
  <si>
    <t>時蔬</t>
    <phoneticPr fontId="9" type="noConversion"/>
  </si>
  <si>
    <t>乾木耳</t>
    <phoneticPr fontId="9" type="noConversion"/>
  </si>
  <si>
    <t>肉絲豆芽</t>
    <phoneticPr fontId="9" type="noConversion"/>
  </si>
  <si>
    <t>豬後腿肉</t>
    <phoneticPr fontId="9" type="noConversion"/>
  </si>
  <si>
    <t>螞蟻上樹</t>
    <phoneticPr fontId="9" type="noConversion"/>
  </si>
  <si>
    <t>冬粉</t>
    <phoneticPr fontId="9" type="noConversion"/>
  </si>
  <si>
    <t>碎脯豆干</t>
    <phoneticPr fontId="9" type="noConversion"/>
  </si>
  <si>
    <t>蘿蔔乾</t>
    <phoneticPr fontId="9" type="noConversion"/>
  </si>
  <si>
    <t>什菜粉絲</t>
    <phoneticPr fontId="9" type="noConversion"/>
  </si>
  <si>
    <t>豆皮</t>
    <phoneticPr fontId="9" type="noConversion"/>
  </si>
  <si>
    <t>金針菇</t>
    <phoneticPr fontId="9" type="noConversion"/>
  </si>
  <si>
    <t>豬骨</t>
    <phoneticPr fontId="9" type="noConversion"/>
  </si>
  <si>
    <t>凍豆腐</t>
    <phoneticPr fontId="9" type="noConversion"/>
  </si>
  <si>
    <t>粉圓甜湯</t>
    <phoneticPr fontId="9" type="noConversion"/>
  </si>
  <si>
    <t>粉圓</t>
    <phoneticPr fontId="9" type="noConversion"/>
  </si>
  <si>
    <t>珍菇芽湯</t>
    <phoneticPr fontId="9" type="noConversion"/>
  </si>
  <si>
    <t>薑</t>
    <phoneticPr fontId="9" type="noConversion"/>
  </si>
  <si>
    <t>柴魚片</t>
    <phoneticPr fontId="9" type="noConversion"/>
  </si>
  <si>
    <t>鮮瓜湯</t>
    <phoneticPr fontId="9" type="noConversion"/>
  </si>
  <si>
    <t>麥香雞塊</t>
    <phoneticPr fontId="9" type="noConversion"/>
  </si>
  <si>
    <t>雞塊</t>
    <phoneticPr fontId="9" type="noConversion"/>
  </si>
  <si>
    <t>豆皮時蔬</t>
    <phoneticPr fontId="9" type="noConversion"/>
  </si>
  <si>
    <t>味噌蔬湯</t>
    <phoneticPr fontId="9" type="noConversion"/>
  </si>
  <si>
    <t>味噌</t>
    <phoneticPr fontId="9" type="noConversion"/>
  </si>
  <si>
    <t>蛋花蒔湯</t>
    <phoneticPr fontId="9" type="noConversion"/>
  </si>
  <si>
    <t>照燒凍腐</t>
    <phoneticPr fontId="9" type="noConversion"/>
  </si>
  <si>
    <t>蔬相芙蓉</t>
    <phoneticPr fontId="9" type="noConversion"/>
  </si>
  <si>
    <t>滷油豆腐</t>
    <phoneticPr fontId="9" type="noConversion"/>
  </si>
  <si>
    <t>大蒜</t>
    <phoneticPr fontId="9" type="noConversion"/>
  </si>
  <si>
    <t>l4</t>
    <phoneticPr fontId="9" type="noConversion"/>
  </si>
  <si>
    <t>l5</t>
    <phoneticPr fontId="9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</si>
  <si>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</si>
  <si>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</si>
  <si>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</si>
  <si>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河內雙享</t>
    <phoneticPr fontId="9" type="noConversion"/>
  </si>
  <si>
    <t>沐越蔬湯</t>
    <phoneticPr fontId="9" type="noConversion"/>
  </si>
  <si>
    <t>木須蛋香</t>
    <phoneticPr fontId="9" type="noConversion"/>
  </si>
  <si>
    <t>胡蘿蔔</t>
    <phoneticPr fontId="9" type="noConversion"/>
  </si>
  <si>
    <t>乾木耳</t>
    <phoneticPr fontId="9" type="noConversion"/>
  </si>
  <si>
    <t>蔬相豆干</t>
    <phoneticPr fontId="9" type="noConversion"/>
  </si>
  <si>
    <t>豆干</t>
    <phoneticPr fontId="9" type="noConversion"/>
  </si>
  <si>
    <t>密汁豆干</t>
    <phoneticPr fontId="9" type="noConversion"/>
  </si>
  <si>
    <t>麵輪</t>
    <phoneticPr fontId="9" type="noConversion"/>
  </si>
  <si>
    <t>順化滷味</t>
    <phoneticPr fontId="9" type="noConversion"/>
  </si>
  <si>
    <t>檸檬愛玉</t>
    <phoneticPr fontId="9" type="noConversion"/>
  </si>
  <si>
    <t>愛玉</t>
    <phoneticPr fontId="9" type="noConversion"/>
  </si>
  <si>
    <t>紅砂糖</t>
    <phoneticPr fontId="1" type="noConversion"/>
  </si>
  <si>
    <t>檸檬</t>
    <phoneticPr fontId="1" type="noConversion"/>
  </si>
  <si>
    <t>乳品</t>
    <phoneticPr fontId="1" type="noConversion"/>
  </si>
  <si>
    <t>薑相芽湯</t>
    <phoneticPr fontId="9" type="noConversion"/>
  </si>
  <si>
    <t>素肉</t>
  </si>
  <si>
    <t>鹹豬肉粉</t>
    <phoneticPr fontId="9" type="noConversion"/>
  </si>
  <si>
    <t>鹹香燒肉</t>
    <phoneticPr fontId="9" type="noConversion"/>
  </si>
  <si>
    <t>郁製里雞</t>
    <phoneticPr fontId="9" type="noConversion"/>
  </si>
  <si>
    <r>
      <t>過敏警語:</t>
    </r>
    <r>
      <rPr>
        <b/>
        <sz val="12"/>
        <color rgb="FFFF0000"/>
        <rFont val="新細明體"/>
        <family val="1"/>
        <charset val="136"/>
      </rPr>
      <t>｢</t>
    </r>
    <r>
      <rPr>
        <b/>
        <sz val="12"/>
        <color rgb="FFFF0000"/>
        <rFont val="標楷體"/>
        <family val="4"/>
        <charset val="136"/>
      </rPr>
      <t>本月產品含有蛋</t>
    </r>
    <r>
      <rPr>
        <b/>
        <sz val="12"/>
        <color rgb="FFFF0000"/>
        <rFont val="新細明體"/>
        <family val="1"/>
        <charset val="136"/>
      </rPr>
      <t>､</t>
    </r>
    <r>
      <rPr>
        <b/>
        <sz val="12"/>
        <color rgb="FFFF0000"/>
        <rFont val="標楷體"/>
        <family val="4"/>
        <charset val="136"/>
      </rPr>
      <t>芝麻､含麩之穀物､花生､大豆､魚類､亞硫酸鹽類及其相關製品，不適合其過敏體質者食用｣</t>
    </r>
    <phoneticPr fontId="1" type="noConversion"/>
  </si>
  <si>
    <t>l3</t>
    <phoneticPr fontId="9" type="noConversion"/>
  </si>
  <si>
    <t>雪菜豆干</t>
    <phoneticPr fontId="9" type="noConversion"/>
  </si>
  <si>
    <t>醃雪裡紅</t>
    <phoneticPr fontId="9" type="noConversion"/>
  </si>
  <si>
    <t>醃雪裡紅</t>
    <phoneticPr fontId="9" type="noConversion"/>
  </si>
  <si>
    <t>炒野菜天</t>
    <phoneticPr fontId="9" type="noConversion"/>
  </si>
  <si>
    <t>時蔬</t>
    <phoneticPr fontId="9" type="noConversion"/>
  </si>
  <si>
    <t>紫米飯</t>
  </si>
  <si>
    <t>黑糯米</t>
  </si>
  <si>
    <t>刈包特餐</t>
    <phoneticPr fontId="9" type="noConversion"/>
  </si>
  <si>
    <t>刈包</t>
    <phoneticPr fontId="9" type="noConversion"/>
  </si>
  <si>
    <t>古早滷味</t>
    <phoneticPr fontId="9" type="noConversion"/>
  </si>
  <si>
    <t>韓式泡菜</t>
    <phoneticPr fontId="9" type="noConversion"/>
  </si>
  <si>
    <t>昆布滷肉</t>
    <phoneticPr fontId="9" type="noConversion"/>
  </si>
  <si>
    <t>大蒜</t>
    <phoneticPr fontId="9" type="noConversion"/>
  </si>
  <si>
    <t>紅茶滷包</t>
    <phoneticPr fontId="9" type="noConversion"/>
  </si>
  <si>
    <t>時蔬</t>
    <phoneticPr fontId="9" type="noConversion"/>
  </si>
  <si>
    <t>l3</t>
    <phoneticPr fontId="9" type="noConversion"/>
  </si>
  <si>
    <t>l4</t>
    <phoneticPr fontId="9" type="noConversion"/>
  </si>
  <si>
    <t>l5</t>
    <phoneticPr fontId="9" type="noConversion"/>
  </si>
  <si>
    <t>m1</t>
    <phoneticPr fontId="9" type="noConversion"/>
  </si>
  <si>
    <t>m2</t>
    <phoneticPr fontId="9" type="noConversion"/>
  </si>
  <si>
    <t>m3</t>
    <phoneticPr fontId="9" type="noConversion"/>
  </si>
  <si>
    <t>m4</t>
    <phoneticPr fontId="9" type="noConversion"/>
  </si>
  <si>
    <t>m5</t>
    <phoneticPr fontId="9" type="noConversion"/>
  </si>
  <si>
    <t>n1</t>
    <phoneticPr fontId="9" type="noConversion"/>
  </si>
  <si>
    <t>n2</t>
    <phoneticPr fontId="9" type="noConversion"/>
  </si>
  <si>
    <t>n3</t>
    <phoneticPr fontId="9" type="noConversion"/>
  </si>
  <si>
    <t>n4</t>
    <phoneticPr fontId="9" type="noConversion"/>
  </si>
  <si>
    <t>n5</t>
    <phoneticPr fontId="9" type="noConversion"/>
  </si>
  <si>
    <t>o1</t>
  </si>
  <si>
    <t>o2</t>
  </si>
  <si>
    <t>o3</t>
  </si>
  <si>
    <t>o4</t>
  </si>
  <si>
    <t>o5</t>
  </si>
  <si>
    <t>p1</t>
    <phoneticPr fontId="9" type="noConversion"/>
  </si>
  <si>
    <t>p2</t>
    <phoneticPr fontId="9" type="noConversion"/>
  </si>
  <si>
    <t>p3</t>
    <phoneticPr fontId="9" type="noConversion"/>
  </si>
  <si>
    <t>p4</t>
    <phoneticPr fontId="9" type="noConversion"/>
  </si>
  <si>
    <t>p5</t>
    <phoneticPr fontId="9" type="noConversion"/>
  </si>
  <si>
    <t>時瓜</t>
    <phoneticPr fontId="9" type="noConversion"/>
  </si>
  <si>
    <t>胡蘿蔔</t>
    <phoneticPr fontId="9" type="noConversion"/>
  </si>
  <si>
    <t>豆皮時蔬</t>
    <phoneticPr fontId="9" type="noConversion"/>
  </si>
  <si>
    <t>豆皮</t>
    <phoneticPr fontId="9" type="noConversion"/>
  </si>
  <si>
    <t>時蔬</t>
    <phoneticPr fontId="9" type="noConversion"/>
  </si>
  <si>
    <t>蠔油凍腐</t>
    <phoneticPr fontId="9" type="noConversion"/>
  </si>
  <si>
    <t>凍豆腐</t>
    <phoneticPr fontId="9" type="noConversion"/>
  </si>
  <si>
    <t>堅果</t>
    <phoneticPr fontId="1" type="noConversion"/>
  </si>
  <si>
    <t>河內雙享</t>
    <phoneticPr fontId="9" type="noConversion"/>
  </si>
  <si>
    <t>魚塊</t>
    <phoneticPr fontId="9" type="noConversion"/>
  </si>
  <si>
    <t>時瓜</t>
    <phoneticPr fontId="1" type="noConversion"/>
  </si>
  <si>
    <t>沐越蔬湯</t>
    <phoneticPr fontId="9" type="noConversion"/>
  </si>
  <si>
    <t>甘藍</t>
    <phoneticPr fontId="9" type="noConversion"/>
  </si>
  <si>
    <t>培根豆芽</t>
    <phoneticPr fontId="9" type="noConversion"/>
  </si>
  <si>
    <t>絞肉瓜粒</t>
    <phoneticPr fontId="9" type="noConversion"/>
  </si>
  <si>
    <t>肉雞</t>
    <phoneticPr fontId="9" type="noConversion"/>
  </si>
  <si>
    <t>泡菜肉片</t>
    <phoneticPr fontId="9" type="noConversion"/>
  </si>
  <si>
    <t>雞蛋</t>
    <phoneticPr fontId="9" type="noConversion"/>
  </si>
  <si>
    <t>時蔬</t>
    <phoneticPr fontId="9" type="noConversion"/>
  </si>
  <si>
    <t>糙米粥</t>
    <phoneticPr fontId="9" type="noConversion"/>
  </si>
  <si>
    <t>刈包配料</t>
    <phoneticPr fontId="9" type="noConversion"/>
  </si>
  <si>
    <t>酸菜</t>
    <phoneticPr fontId="9" type="noConversion"/>
  </si>
  <si>
    <t>糙米</t>
    <phoneticPr fontId="9" type="noConversion"/>
  </si>
  <si>
    <t>胡蘿蔔</t>
    <phoneticPr fontId="9" type="noConversion"/>
  </si>
  <si>
    <t>乾香菇</t>
    <phoneticPr fontId="9" type="noConversion"/>
  </si>
  <si>
    <t>紅藜飯</t>
    <phoneticPr fontId="1" type="noConversion"/>
  </si>
  <si>
    <t>燕麥飯</t>
    <phoneticPr fontId="1" type="noConversion"/>
  </si>
  <si>
    <t>紅藜</t>
    <phoneticPr fontId="1" type="noConversion"/>
  </si>
  <si>
    <t>御膳大排</t>
    <phoneticPr fontId="1" type="noConversion"/>
  </si>
  <si>
    <t>肉排</t>
    <phoneticPr fontId="9" type="noConversion"/>
  </si>
  <si>
    <t>滷包</t>
    <phoneticPr fontId="9" type="noConversion"/>
  </si>
  <si>
    <t>家常豆干</t>
    <phoneticPr fontId="9" type="noConversion"/>
  </si>
  <si>
    <t>時蔬</t>
    <phoneticPr fontId="9" type="noConversion"/>
  </si>
  <si>
    <t>密汁豆干</t>
    <phoneticPr fontId="9" type="noConversion"/>
  </si>
  <si>
    <t>豆干</t>
    <phoneticPr fontId="9" type="noConversion"/>
  </si>
  <si>
    <t>海苔</t>
    <phoneticPr fontId="1" type="noConversion"/>
  </si>
  <si>
    <t>麵輪</t>
    <phoneticPr fontId="1" type="noConversion"/>
  </si>
  <si>
    <t>壽司醋</t>
    <phoneticPr fontId="1" type="noConversion"/>
  </si>
  <si>
    <t>鹽</t>
    <phoneticPr fontId="1" type="noConversion"/>
  </si>
  <si>
    <t>味醂</t>
    <phoneticPr fontId="1" type="noConversion"/>
  </si>
  <si>
    <t>海苔絲</t>
    <phoneticPr fontId="9" type="noConversion"/>
  </si>
  <si>
    <t>芝麻(熟)</t>
    <phoneticPr fontId="1" type="noConversion"/>
  </si>
  <si>
    <t>日式黑輪</t>
    <phoneticPr fontId="9" type="noConversion"/>
  </si>
  <si>
    <t>黑輪</t>
    <phoneticPr fontId="9" type="noConversion"/>
  </si>
  <si>
    <t>味噌芽湯</t>
    <phoneticPr fontId="1" type="noConversion"/>
  </si>
  <si>
    <t>味噌湯</t>
    <phoneticPr fontId="9" type="noConversion"/>
  </si>
  <si>
    <t>冷凍馬鈴薯</t>
    <phoneticPr fontId="9" type="noConversion"/>
  </si>
  <si>
    <t>蛋花湯</t>
    <phoneticPr fontId="9" type="noConversion"/>
  </si>
  <si>
    <t>漢堡特餐</t>
    <phoneticPr fontId="9" type="noConversion"/>
  </si>
  <si>
    <t>漢堡</t>
    <phoneticPr fontId="9" type="noConversion"/>
  </si>
  <si>
    <t>豬後腿肉</t>
    <phoneticPr fontId="9" type="noConversion"/>
  </si>
  <si>
    <t>綠豆芽</t>
    <phoneticPr fontId="9" type="noConversion"/>
  </si>
  <si>
    <t>時蔬</t>
    <phoneticPr fontId="9" type="noConversion"/>
  </si>
  <si>
    <t>桔香愛玉</t>
    <phoneticPr fontId="9" type="noConversion"/>
  </si>
  <si>
    <t>黃燜雞丁</t>
    <phoneticPr fontId="9" type="noConversion"/>
  </si>
  <si>
    <t>馬鈴薯</t>
    <phoneticPr fontId="9" type="noConversion"/>
  </si>
  <si>
    <t>薑黃粉</t>
    <phoneticPr fontId="1" type="noConversion"/>
  </si>
  <si>
    <t>瓜仔豚肉</t>
    <phoneticPr fontId="9" type="noConversion"/>
  </si>
  <si>
    <t>醬瓜</t>
    <phoneticPr fontId="9" type="noConversion"/>
  </si>
  <si>
    <t>梅干豆腐</t>
    <phoneticPr fontId="9" type="noConversion"/>
  </si>
  <si>
    <t>梅乾菜</t>
    <phoneticPr fontId="9" type="noConversion"/>
  </si>
  <si>
    <t>金桔檸檬</t>
    <phoneticPr fontId="1" type="noConversion"/>
  </si>
  <si>
    <t>香茅 檸檬葉</t>
    <phoneticPr fontId="9" type="noConversion"/>
  </si>
  <si>
    <t>乾銀耳</t>
    <phoneticPr fontId="9" type="noConversion"/>
  </si>
  <si>
    <t>豆干</t>
    <phoneticPr fontId="9" type="noConversion"/>
  </si>
  <si>
    <t>時瓜</t>
    <phoneticPr fontId="9" type="noConversion"/>
  </si>
  <si>
    <t>雞蛋</t>
    <phoneticPr fontId="9" type="noConversion"/>
  </si>
  <si>
    <t>瓜相豆皮</t>
    <phoneticPr fontId="9" type="noConversion"/>
  </si>
  <si>
    <t>越式特餐</t>
    <phoneticPr fontId="9" type="noConversion"/>
  </si>
  <si>
    <t>越式配料</t>
    <phoneticPr fontId="9" type="noConversion"/>
  </si>
  <si>
    <t>筍香雞丁</t>
    <phoneticPr fontId="9" type="noConversion"/>
  </si>
  <si>
    <t>麻竹筍干</t>
    <phoneticPr fontId="9" type="noConversion"/>
  </si>
  <si>
    <t>糙米</t>
    <phoneticPr fontId="1" type="noConversion"/>
  </si>
  <si>
    <t>蛋相冬粉</t>
    <phoneticPr fontId="9" type="noConversion"/>
  </si>
  <si>
    <t>風味雞翅</t>
    <phoneticPr fontId="9" type="noConversion"/>
  </si>
  <si>
    <t>豆干享醬</t>
    <phoneticPr fontId="9" type="noConversion"/>
  </si>
  <si>
    <t>饗拌毛豆</t>
    <phoneticPr fontId="9" type="noConversion"/>
  </si>
  <si>
    <t>毛豆</t>
    <phoneticPr fontId="9" type="noConversion"/>
  </si>
  <si>
    <t>鳳梨豆醬</t>
    <phoneticPr fontId="9" type="noConversion"/>
  </si>
  <si>
    <t>毛豆什蔬</t>
    <phoneticPr fontId="9" type="noConversion"/>
  </si>
  <si>
    <t>綠豆</t>
    <phoneticPr fontId="9" type="noConversion"/>
  </si>
  <si>
    <t>葡萄乾/乳品</t>
    <phoneticPr fontId="1" type="noConversion"/>
  </si>
  <si>
    <t>蕈穀濃湯</t>
    <phoneticPr fontId="9" type="noConversion"/>
  </si>
  <si>
    <t>玉糧濃湯</t>
    <phoneticPr fontId="9" type="noConversion"/>
  </si>
  <si>
    <t>茄汁肉醬</t>
    <phoneticPr fontId="9" type="noConversion"/>
  </si>
  <si>
    <t>牛蒡豆腐</t>
    <phoneticPr fontId="9" type="noConversion"/>
  </si>
  <si>
    <t>牛蒡</t>
    <phoneticPr fontId="9" type="noConversion"/>
  </si>
  <si>
    <t>洋菇</t>
    <phoneticPr fontId="1" type="noConversion"/>
  </si>
  <si>
    <t>小餐包</t>
    <phoneticPr fontId="1" type="noConversion"/>
  </si>
  <si>
    <t>堅果</t>
    <phoneticPr fontId="1" type="noConversion"/>
  </si>
  <si>
    <t>鳳梨雞丁</t>
    <phoneticPr fontId="9" type="noConversion"/>
  </si>
  <si>
    <t>麵輪</t>
    <phoneticPr fontId="9" type="noConversion"/>
  </si>
  <si>
    <t>麵筋燴瓜</t>
    <phoneticPr fontId="9" type="noConversion"/>
  </si>
  <si>
    <t>麵筋</t>
    <phoneticPr fontId="9" type="noConversion"/>
  </si>
  <si>
    <t>綠豆甜湯</t>
    <phoneticPr fontId="9" type="noConversion"/>
  </si>
  <si>
    <t>鮮蝦豆腐</t>
    <phoneticPr fontId="9" type="noConversion"/>
  </si>
  <si>
    <t>鮮蝦</t>
    <phoneticPr fontId="9" type="noConversion"/>
  </si>
  <si>
    <t>絞肉</t>
    <phoneticPr fontId="9" type="noConversion"/>
  </si>
  <si>
    <t>豆腐</t>
    <phoneticPr fontId="9" type="noConversion"/>
  </si>
  <si>
    <t>香雞堡</t>
    <phoneticPr fontId="9" type="noConversion"/>
  </si>
  <si>
    <t>雞堡</t>
    <phoneticPr fontId="9" type="noConversion"/>
  </si>
  <si>
    <t>肉絲時蔬</t>
    <phoneticPr fontId="9" type="noConversion"/>
  </si>
  <si>
    <t>時蔬</t>
    <phoneticPr fontId="9" type="noConversion"/>
  </si>
  <si>
    <t>培根花椰</t>
    <phoneticPr fontId="9" type="noConversion"/>
  </si>
  <si>
    <t>培根</t>
    <phoneticPr fontId="9" type="noConversion"/>
  </si>
  <si>
    <t>花椰菜</t>
    <phoneticPr fontId="9" type="noConversion"/>
  </si>
  <si>
    <t>盛味冬粉</t>
    <phoneticPr fontId="9" type="noConversion"/>
  </si>
  <si>
    <t>培根佐蔬</t>
    <phoneticPr fontId="9" type="noConversion"/>
  </si>
  <si>
    <t>清炒花椰</t>
    <phoneticPr fontId="9" type="noConversion"/>
  </si>
  <si>
    <t>芙蓉蔬享</t>
    <phoneticPr fontId="9" type="noConversion"/>
  </si>
  <si>
    <t>雙色花椰</t>
    <phoneticPr fontId="9" type="noConversion"/>
  </si>
  <si>
    <t>蛋花湯</t>
    <phoneticPr fontId="9" type="noConversion"/>
  </si>
  <si>
    <t>雞蛋</t>
    <phoneticPr fontId="1" type="noConversion"/>
  </si>
  <si>
    <t>時瓜</t>
    <phoneticPr fontId="9" type="noConversion"/>
  </si>
  <si>
    <t>白蝦</t>
    <phoneticPr fontId="9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</si>
  <si>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</si>
  <si>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 xml:space="preserve"> 食材明細（食材重量以100人份計量，營養分析以個人計量，每周供應特餐一次，當日得混搭供應，國中4菜1湯1附餐，國小3菜1湯1附餐）</t>
    <phoneticPr fontId="1" type="noConversion"/>
  </si>
  <si>
    <t>豆輪</t>
  </si>
  <si>
    <t>鳳梨百頁</t>
    <phoneticPr fontId="1" type="noConversion"/>
  </si>
  <si>
    <t>素火腿</t>
    <phoneticPr fontId="9" type="noConversion"/>
  </si>
  <si>
    <t>筍香百頁</t>
    <phoneticPr fontId="1" type="noConversion"/>
  </si>
  <si>
    <t>毛豆</t>
    <phoneticPr fontId="1" type="noConversion"/>
  </si>
  <si>
    <t>豆皮豆芽</t>
    <phoneticPr fontId="9" type="noConversion"/>
  </si>
  <si>
    <t>豆皮</t>
    <phoneticPr fontId="1" type="noConversion"/>
  </si>
  <si>
    <t>雞蛋</t>
    <phoneticPr fontId="1" type="noConversion"/>
  </si>
  <si>
    <t>洋芹</t>
  </si>
  <si>
    <t>洋芹</t>
    <phoneticPr fontId="9" type="noConversion"/>
  </si>
  <si>
    <t>豆瓣百頁</t>
    <phoneticPr fontId="1" type="noConversion"/>
  </si>
  <si>
    <t>鹹香燒若</t>
    <phoneticPr fontId="9" type="noConversion"/>
  </si>
  <si>
    <t>鹹香燒若</t>
    <phoneticPr fontId="9" type="noConversion"/>
  </si>
  <si>
    <t>毛豆</t>
    <phoneticPr fontId="9" type="noConversion"/>
  </si>
  <si>
    <t>素蝦</t>
    <phoneticPr fontId="9" type="noConversion"/>
  </si>
  <si>
    <t>素蝦豆腐</t>
    <phoneticPr fontId="9" type="noConversion"/>
  </si>
  <si>
    <t>蠔油豆包</t>
    <phoneticPr fontId="9" type="noConversion"/>
  </si>
  <si>
    <t>豆包</t>
    <phoneticPr fontId="9" type="noConversion"/>
  </si>
  <si>
    <t>素火腿</t>
    <phoneticPr fontId="1" type="noConversion"/>
  </si>
  <si>
    <t>瓜仔麵筋</t>
    <phoneticPr fontId="9" type="noConversion"/>
  </si>
  <si>
    <t>豆皮豆芽</t>
    <phoneticPr fontId="9" type="noConversion"/>
  </si>
  <si>
    <t>黃燜百頁</t>
    <phoneticPr fontId="1" type="noConversion"/>
  </si>
  <si>
    <t>絞若瓜粒</t>
    <phoneticPr fontId="9" type="noConversion"/>
  </si>
  <si>
    <t>昆布豆輪</t>
    <phoneticPr fontId="9" type="noConversion"/>
  </si>
  <si>
    <t>香滷豆包</t>
    <phoneticPr fontId="1" type="noConversion"/>
  </si>
  <si>
    <t>洋芋燒雞</t>
    <phoneticPr fontId="9" type="noConversion"/>
  </si>
  <si>
    <t>洋芋</t>
    <phoneticPr fontId="9" type="noConversion"/>
  </si>
  <si>
    <t>洋蔥</t>
    <phoneticPr fontId="1" type="noConversion"/>
  </si>
  <si>
    <t>鮮蔬湯</t>
    <phoneticPr fontId="9" type="noConversion"/>
  </si>
  <si>
    <t>時蔬</t>
    <phoneticPr fontId="9" type="noConversion"/>
  </si>
  <si>
    <t>杏鮑菇</t>
    <phoneticPr fontId="1" type="noConversion"/>
  </si>
  <si>
    <t>羅勒塔醬</t>
    <phoneticPr fontId="1" type="noConversion"/>
  </si>
  <si>
    <t>羅勒百頁</t>
    <phoneticPr fontId="9" type="noConversion"/>
  </si>
  <si>
    <t>薑</t>
    <phoneticPr fontId="1" type="noConversion"/>
  </si>
  <si>
    <t>素肉</t>
    <phoneticPr fontId="9" type="noConversion"/>
  </si>
  <si>
    <t>素肉時蔬</t>
    <phoneticPr fontId="9" type="noConversion"/>
  </si>
  <si>
    <t>梅干麵筋</t>
    <phoneticPr fontId="9" type="noConversion"/>
  </si>
  <si>
    <t>麵腸時瓜</t>
    <phoneticPr fontId="9" type="noConversion"/>
  </si>
  <si>
    <t>麵腸</t>
    <phoneticPr fontId="9" type="noConversion"/>
  </si>
  <si>
    <t>豆皮</t>
    <phoneticPr fontId="9" type="noConversion"/>
  </si>
  <si>
    <t>洋芋三色</t>
    <phoneticPr fontId="9" type="noConversion"/>
  </si>
  <si>
    <t>素魯油腐</t>
    <phoneticPr fontId="1" type="noConversion"/>
  </si>
  <si>
    <t>日式豆輪</t>
    <phoneticPr fontId="9" type="noConversion"/>
  </si>
  <si>
    <t>豆輪</t>
    <phoneticPr fontId="9" type="noConversion"/>
  </si>
  <si>
    <t>香滷豆干</t>
    <phoneticPr fontId="1" type="noConversion"/>
  </si>
  <si>
    <t>豆干</t>
    <phoneticPr fontId="1" type="noConversion"/>
  </si>
  <si>
    <t>豆皮佐蔬</t>
    <phoneticPr fontId="9" type="noConversion"/>
  </si>
  <si>
    <t>西式若醬</t>
    <phoneticPr fontId="9" type="noConversion"/>
  </si>
  <si>
    <t>泡菜豆輪</t>
    <phoneticPr fontId="9" type="noConversion"/>
  </si>
  <si>
    <t>豆豉麵筋</t>
    <phoneticPr fontId="9" type="noConversion"/>
  </si>
  <si>
    <t>麵筋</t>
    <phoneticPr fontId="9" type="noConversion"/>
  </si>
  <si>
    <t>羅勒魚丁</t>
    <phoneticPr fontId="9" type="noConversion"/>
  </si>
  <si>
    <t>魚丁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</si>
</sst>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5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10"/>
      <color theme="1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0"/>
      <color theme="1" tint="0.14999847407452621"/>
      <name val="Times New Roman"/>
      <family val="1"/>
    </font>
    <font>
      <sz val="10"/>
      <color theme="1" tint="0.14999847407452621"/>
      <name val="標楷體"/>
      <family val="4"/>
      <charset val="136"/>
    </font>
    <font>
      <sz val="10"/>
      <color rgb="FF000000"/>
      <name val="DFKai-SB"/>
      <family val="4"/>
      <charset val="136"/>
    </font>
    <font>
      <sz val="10"/>
      <color theme="1" tint="0.14999847407452621"/>
      <name val="DFKai-SB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color rgb="FF0000CC"/>
      <name val="標楷體"/>
      <family val="4"/>
      <charset val="136"/>
    </font>
    <font>
      <sz val="11"/>
      <name val="標楷體"/>
      <family val="4"/>
      <charset val="136"/>
    </font>
    <font>
      <sz val="10"/>
      <color theme="1" tint="0.14999847407452621"/>
      <name val="細明體"/>
      <family val="3"/>
      <charset val="136"/>
    </font>
    <font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</font>
    <font>
      <sz val="8"/>
      <color theme="1" tint="0.14999847407452621"/>
      <name val="標楷體"/>
      <family val="4"/>
      <charset val="136"/>
    </font>
    <font>
      <sz val="10"/>
      <name val="DFKai-SB"/>
      <family val="4"/>
      <charset val="136"/>
    </font>
    <font>
      <sz val="14"/>
      <name val="標楷體"/>
      <family val="4"/>
      <charset val="136"/>
    </font>
    <font>
      <sz val="14"/>
      <color rgb="FF0000CC"/>
      <name val="標楷體"/>
      <family val="4"/>
      <charset val="136"/>
    </font>
    <font>
      <sz val="8"/>
      <color rgb="FF0000CC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shrinkToFit="1"/>
    </xf>
    <xf numFmtId="0" fontId="2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shrinkToFit="1"/>
    </xf>
    <xf numFmtId="0" fontId="7" fillId="3" borderId="0" xfId="0" applyFont="1" applyFill="1" applyBorder="1" applyAlignment="1">
      <alignment horizontal="left" shrinkToFit="1"/>
    </xf>
    <xf numFmtId="0" fontId="20" fillId="2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left" shrinkToFit="1"/>
    </xf>
    <xf numFmtId="0" fontId="2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 shrinkToFit="1"/>
    </xf>
    <xf numFmtId="0" fontId="32" fillId="3" borderId="1" xfId="0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shrinkToFit="1"/>
    </xf>
    <xf numFmtId="0" fontId="33" fillId="3" borderId="1" xfId="0" applyFont="1" applyFill="1" applyBorder="1" applyAlignment="1">
      <alignment horizontal="left" vertical="center" shrinkToFit="1"/>
    </xf>
    <xf numFmtId="0" fontId="32" fillId="3" borderId="1" xfId="0" applyFont="1" applyFill="1" applyBorder="1" applyAlignment="1">
      <alignment horizontal="center" shrinkToFit="1"/>
    </xf>
    <xf numFmtId="0" fontId="19" fillId="0" borderId="1" xfId="0" applyFont="1" applyBorder="1" applyAlignment="1">
      <alignment horizontal="left" vertical="center"/>
    </xf>
    <xf numFmtId="0" fontId="32" fillId="3" borderId="1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left" vertical="center" shrinkToFit="1"/>
    </xf>
    <xf numFmtId="0" fontId="32" fillId="3" borderId="1" xfId="0" applyFont="1" applyFill="1" applyBorder="1" applyAlignment="1">
      <alignment horizontal="left" shrinkToFit="1"/>
    </xf>
    <xf numFmtId="0" fontId="27" fillId="0" borderId="2" xfId="0" applyFont="1" applyBorder="1" applyAlignment="1">
      <alignment horizontal="left" vertical="center" shrinkToFit="1"/>
    </xf>
    <xf numFmtId="0" fontId="36" fillId="0" borderId="2" xfId="0" applyFont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shrinkToFit="1"/>
    </xf>
    <xf numFmtId="0" fontId="36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left" vertical="center" shrinkToFit="1"/>
    </xf>
    <xf numFmtId="0" fontId="38" fillId="0" borderId="0" xfId="0" applyFont="1" applyBorder="1">
      <alignment vertical="center"/>
    </xf>
    <xf numFmtId="0" fontId="38" fillId="0" borderId="0" xfId="0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35" fillId="3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shrinkToFit="1"/>
    </xf>
    <xf numFmtId="0" fontId="16" fillId="0" borderId="0" xfId="0" applyFont="1" applyBorder="1" applyAlignment="1">
      <alignment horizontal="left" vertical="center"/>
    </xf>
    <xf numFmtId="177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40" fillId="0" borderId="0" xfId="0" applyFont="1" applyBorder="1" applyAlignment="1">
      <alignment horizontal="center" vertical="center"/>
    </xf>
    <xf numFmtId="0" fontId="0" fillId="0" borderId="11" xfId="0" applyBorder="1">
      <alignment vertical="center"/>
    </xf>
    <xf numFmtId="176" fontId="1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17" fillId="0" borderId="2" xfId="0" applyFont="1" applyFill="1" applyBorder="1" applyAlignment="1">
      <alignment horizontal="left" vertical="center" shrinkToFit="1"/>
    </xf>
    <xf numFmtId="0" fontId="17" fillId="0" borderId="2" xfId="0" applyFont="1" applyFill="1" applyBorder="1" applyAlignment="1">
      <alignment horizontal="left" shrinkToFit="1"/>
    </xf>
    <xf numFmtId="0" fontId="11" fillId="0" borderId="1" xfId="0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0" fillId="0" borderId="17" xfId="0" applyFont="1" applyBorder="1" applyAlignment="1"/>
    <xf numFmtId="176" fontId="13" fillId="0" borderId="17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177" fontId="16" fillId="0" borderId="1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left"/>
    </xf>
    <xf numFmtId="0" fontId="31" fillId="0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34" fillId="0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vertical="center" shrinkToFit="1"/>
    </xf>
    <xf numFmtId="0" fontId="14" fillId="0" borderId="1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vertical="center" shrinkToFit="1"/>
    </xf>
    <xf numFmtId="0" fontId="49" fillId="0" borderId="1" xfId="0" applyFont="1" applyBorder="1" applyAlignment="1">
      <alignment horizontal="center" vertical="center"/>
    </xf>
    <xf numFmtId="176" fontId="42" fillId="0" borderId="1" xfId="0" applyNumberFormat="1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 shrinkToFit="1"/>
    </xf>
    <xf numFmtId="177" fontId="49" fillId="0" borderId="1" xfId="0" applyNumberFormat="1" applyFont="1" applyBorder="1" applyAlignment="1">
      <alignment horizontal="center" vertical="center"/>
    </xf>
    <xf numFmtId="176" fontId="46" fillId="0" borderId="1" xfId="0" applyNumberFormat="1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shrinkToFit="1"/>
    </xf>
    <xf numFmtId="0" fontId="11" fillId="0" borderId="6" xfId="0" applyFont="1" applyBorder="1" applyAlignment="1"/>
    <xf numFmtId="0" fontId="6" fillId="0" borderId="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left" vertical="center" shrinkToFit="1"/>
    </xf>
    <xf numFmtId="0" fontId="11" fillId="0" borderId="19" xfId="0" applyFont="1" applyBorder="1" applyAlignment="1"/>
    <xf numFmtId="0" fontId="7" fillId="3" borderId="20" xfId="0" applyFont="1" applyFill="1" applyBorder="1" applyAlignment="1">
      <alignment horizontal="left" vertical="center" shrinkToFit="1"/>
    </xf>
    <xf numFmtId="0" fontId="22" fillId="3" borderId="22" xfId="0" applyFont="1" applyFill="1" applyBorder="1" applyAlignment="1">
      <alignment horizontal="left" vertical="center" shrinkToFit="1"/>
    </xf>
    <xf numFmtId="0" fontId="7" fillId="3" borderId="22" xfId="0" applyFont="1" applyFill="1" applyBorder="1" applyAlignment="1">
      <alignment horizontal="left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37" fillId="0" borderId="16" xfId="0" applyFont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left"/>
    </xf>
    <xf numFmtId="0" fontId="37" fillId="0" borderId="7" xfId="0" applyFont="1" applyBorder="1" applyAlignment="1">
      <alignment horizontal="left" vertical="center" shrinkToFit="1"/>
    </xf>
    <xf numFmtId="0" fontId="37" fillId="0" borderId="6" xfId="0" applyFont="1" applyBorder="1" applyAlignment="1">
      <alignment horizontal="left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vertical="center"/>
    </xf>
    <xf numFmtId="0" fontId="18" fillId="2" borderId="16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176" fontId="13" fillId="0" borderId="9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51" fillId="0" borderId="0" xfId="0" applyFont="1" applyAlignment="1">
      <alignment horizontal="left" vertical="center"/>
    </xf>
    <xf numFmtId="0" fontId="7" fillId="3" borderId="0" xfId="0" applyFont="1" applyFill="1" applyBorder="1" applyAlignment="1">
      <alignment horizontal="left" vertical="center" shrinkToFit="1"/>
    </xf>
    <xf numFmtId="0" fontId="4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6" fillId="3" borderId="4" xfId="0" applyFont="1" applyFill="1" applyBorder="1" applyAlignment="1">
      <alignment horizontal="left" vertical="center" shrinkToFit="1"/>
    </xf>
    <xf numFmtId="0" fontId="21" fillId="3" borderId="0" xfId="0" applyFont="1" applyFill="1" applyBorder="1" applyAlignment="1">
      <alignment horizontal="left" vertical="center" shrinkToFit="1"/>
    </xf>
    <xf numFmtId="0" fontId="21" fillId="3" borderId="25" xfId="0" applyFont="1" applyFill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/>
    </xf>
    <xf numFmtId="0" fontId="17" fillId="0" borderId="25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left" vertical="center"/>
    </xf>
    <xf numFmtId="0" fontId="50" fillId="0" borderId="6" xfId="0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shrinkToFit="1"/>
    </xf>
    <xf numFmtId="0" fontId="42" fillId="2" borderId="1" xfId="0" applyFont="1" applyFill="1" applyBorder="1" applyAlignment="1">
      <alignment horizontal="center" vertical="center"/>
    </xf>
    <xf numFmtId="176" fontId="42" fillId="2" borderId="1" xfId="0" applyNumberFormat="1" applyFont="1" applyFill="1" applyBorder="1" applyAlignment="1">
      <alignment vertical="center"/>
    </xf>
    <xf numFmtId="176" fontId="44" fillId="3" borderId="1" xfId="0" applyNumberFormat="1" applyFont="1" applyFill="1" applyBorder="1" applyAlignment="1">
      <alignment horizontal="center" vertical="center" shrinkToFit="1"/>
    </xf>
    <xf numFmtId="177" fontId="44" fillId="3" borderId="1" xfId="0" applyNumberFormat="1" applyFont="1" applyFill="1" applyBorder="1" applyAlignment="1">
      <alignment horizontal="center" vertical="center" shrinkToFit="1"/>
    </xf>
    <xf numFmtId="177" fontId="42" fillId="2" borderId="1" xfId="0" applyNumberFormat="1" applyFont="1" applyFill="1" applyBorder="1" applyAlignment="1">
      <alignment horizontal="center" vertical="center"/>
    </xf>
    <xf numFmtId="176" fontId="42" fillId="2" borderId="1" xfId="0" applyNumberFormat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45" fillId="3" borderId="1" xfId="0" applyFont="1" applyFill="1" applyBorder="1" applyAlignment="1">
      <alignment horizontal="center" vertical="center" shrinkToFit="1"/>
    </xf>
    <xf numFmtId="0" fontId="42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16" fillId="0" borderId="16" xfId="0" applyFont="1" applyFill="1" applyBorder="1" applyAlignment="1">
      <alignment horizontal="left" vertical="center"/>
    </xf>
    <xf numFmtId="0" fontId="54" fillId="0" borderId="1" xfId="0" applyFont="1" applyBorder="1" applyAlignment="1">
      <alignment horizontal="left" vertical="center" shrinkToFit="1"/>
    </xf>
    <xf numFmtId="0" fontId="55" fillId="0" borderId="6" xfId="0" applyFont="1" applyBorder="1" applyAlignment="1">
      <alignment horizontal="left" vertical="center" shrinkToFit="1"/>
    </xf>
    <xf numFmtId="0" fontId="56" fillId="0" borderId="6" xfId="0" applyFont="1" applyBorder="1" applyAlignment="1">
      <alignment horizontal="left" vertical="center" shrinkToFit="1"/>
    </xf>
    <xf numFmtId="0" fontId="57" fillId="0" borderId="2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"/>
  <sheetViews>
    <sheetView view="pageBreakPreview" topLeftCell="A109" zoomScaleNormal="120" zoomScaleSheetLayoutView="100" workbookViewId="0">
      <selection activeCell="E114" sqref="E114:F119"/>
    </sheetView>
  </sheetViews>
  <sheetFormatPr defaultColWidth="9" defaultRowHeight="19.5"/>
  <cols>
    <col min="1" max="1" width="5.375" style="1" customWidth="1"/>
    <col min="2" max="2" width="4.375" style="133" customWidth="1"/>
    <col min="3" max="3" width="5" style="1" customWidth="1"/>
    <col min="4" max="4" width="8" style="1" customWidth="1"/>
    <col min="5" max="5" width="9" style="16" customWidth="1"/>
    <col min="6" max="6" width="13.625" style="16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customWidth="1"/>
    <col min="13" max="13" width="9.875" style="1" customWidth="1"/>
    <col min="14" max="14" width="12.875" style="5" customWidth="1"/>
    <col min="15" max="15" width="5.5" style="8" customWidth="1"/>
    <col min="16" max="16" width="5.375" style="9" customWidth="1"/>
    <col min="17" max="18" width="6.375" style="9" customWidth="1"/>
    <col min="19" max="19" width="6" style="9" customWidth="1"/>
    <col min="20" max="20" width="6.625" style="9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69"/>
      <c r="B1" s="131"/>
      <c r="C1" s="4"/>
      <c r="D1" s="1">
        <v>112</v>
      </c>
      <c r="E1" s="16" t="s">
        <v>2</v>
      </c>
      <c r="F1" s="4" t="s">
        <v>32</v>
      </c>
      <c r="G1" s="4" t="s">
        <v>31</v>
      </c>
      <c r="H1" s="14">
        <v>5</v>
      </c>
      <c r="I1" s="1" t="s">
        <v>36</v>
      </c>
      <c r="K1" s="50" t="s">
        <v>13</v>
      </c>
      <c r="M1" s="6"/>
      <c r="N1" s="50"/>
    </row>
    <row r="2" spans="1:23" ht="16.5" customHeight="1">
      <c r="A2" s="154" t="s">
        <v>22</v>
      </c>
      <c r="B2" s="157" t="s">
        <v>30</v>
      </c>
      <c r="C2" s="156" t="s">
        <v>5</v>
      </c>
      <c r="D2" s="122" t="s">
        <v>23</v>
      </c>
      <c r="E2" s="51" t="s">
        <v>6</v>
      </c>
      <c r="F2" s="88" t="s">
        <v>24</v>
      </c>
      <c r="G2" s="48" t="s">
        <v>7</v>
      </c>
      <c r="H2" s="89" t="s">
        <v>25</v>
      </c>
      <c r="I2" s="49" t="s">
        <v>8</v>
      </c>
      <c r="J2" s="88" t="s">
        <v>26</v>
      </c>
      <c r="K2" s="19" t="s">
        <v>9</v>
      </c>
      <c r="L2" s="31" t="s">
        <v>27</v>
      </c>
      <c r="M2" s="19" t="s">
        <v>3</v>
      </c>
      <c r="N2" s="31" t="s">
        <v>28</v>
      </c>
      <c r="O2" s="30" t="s">
        <v>46</v>
      </c>
      <c r="P2" s="30" t="s">
        <v>47</v>
      </c>
      <c r="Q2" s="27" t="s">
        <v>16</v>
      </c>
      <c r="R2" s="27" t="s">
        <v>17</v>
      </c>
      <c r="S2" s="28" t="s">
        <v>18</v>
      </c>
      <c r="T2" s="27" t="s">
        <v>19</v>
      </c>
      <c r="U2" s="29" t="s">
        <v>49</v>
      </c>
      <c r="V2" s="27" t="s">
        <v>20</v>
      </c>
      <c r="W2" s="28" t="s">
        <v>21</v>
      </c>
    </row>
    <row r="3" spans="1:23" ht="21.95" customHeight="1">
      <c r="A3" s="155">
        <v>45413</v>
      </c>
      <c r="B3" s="158" t="str">
        <f>IF(A3="","",RIGHT(TEXT(WEEKDAY(A3),"[$-404]aaaa;@"),1))</f>
        <v>三</v>
      </c>
      <c r="C3" s="18" t="str">
        <f>C30</f>
        <v>越式特餐</v>
      </c>
      <c r="D3" s="88" t="str">
        <f>C31&amp;C32</f>
        <v>米糙米</v>
      </c>
      <c r="E3" s="18" t="str">
        <f>E30</f>
        <v>河內雙享</v>
      </c>
      <c r="F3" s="36" t="str">
        <f>E31&amp;E32&amp;E33&amp;E34</f>
        <v>魚塊冷凍馬鈴薯</v>
      </c>
      <c r="G3" s="18" t="str">
        <f>G30</f>
        <v>越式配料</v>
      </c>
      <c r="H3" s="36" t="str">
        <f>G31&amp;G32&amp;G33&amp;G34</f>
        <v>豬絞肉甘藍胡蘿蔔大蒜</v>
      </c>
      <c r="I3" s="18" t="str">
        <f>I30</f>
        <v>順化滷味</v>
      </c>
      <c r="J3" s="36" t="str">
        <f>I31&amp;I32&amp;I33&amp;I35</f>
        <v>麵輪時瓜大蒜</v>
      </c>
      <c r="K3" s="32" t="s">
        <v>1</v>
      </c>
      <c r="L3" s="94" t="s">
        <v>29</v>
      </c>
      <c r="M3" s="18" t="str">
        <f>M30</f>
        <v>沐越蔬湯</v>
      </c>
      <c r="N3" s="36" t="str">
        <f>M31&amp;M32&amp;M33&amp;M34</f>
        <v>金針菇番茄糊乾銀耳豬骨</v>
      </c>
      <c r="O3" s="240" t="str">
        <f>O30</f>
        <v>小餐包</v>
      </c>
      <c r="Q3" s="38">
        <v>5</v>
      </c>
      <c r="R3" s="38">
        <v>2.5</v>
      </c>
      <c r="S3" s="39">
        <v>2</v>
      </c>
      <c r="T3" s="38">
        <v>2.9</v>
      </c>
      <c r="U3" s="32"/>
      <c r="V3" s="20"/>
      <c r="W3" s="40">
        <f t="shared" ref="W3" si="0">Q3*70+R3*75+S3*25+T3*45+U3*120+V3*60</f>
        <v>718</v>
      </c>
    </row>
    <row r="4" spans="1:23" ht="21.95" customHeight="1">
      <c r="A4" s="155">
        <f>IF(A3="","",IF(MONTH(A3)&lt;&gt;MONTH(A3+1),"",A3+1))</f>
        <v>45414</v>
      </c>
      <c r="B4" s="158" t="str">
        <f>IF(A4="","",RIGHT(TEXT(WEEKDAY(A4),"[$-404]aaaa;@"),1))</f>
        <v>四</v>
      </c>
      <c r="C4" s="18" t="str">
        <f>C36</f>
        <v>糙米飯</v>
      </c>
      <c r="D4" s="88" t="str">
        <f>C37&amp;B38</f>
        <v>米</v>
      </c>
      <c r="E4" s="18" t="str">
        <f>E36</f>
        <v>鹹香燒肉</v>
      </c>
      <c r="F4" s="87" t="str">
        <f>E37&amp;E38&amp;E39&amp;E40</f>
        <v>豬後腿肉時瓜麵輪大蒜</v>
      </c>
      <c r="G4" s="18" t="str">
        <f>G36</f>
        <v>雪菜豆干</v>
      </c>
      <c r="H4" s="87" t="str">
        <f>G37&amp;G38&amp;G39&amp;G40</f>
        <v>豆干醃雪裡紅胡蘿蔔大蒜</v>
      </c>
      <c r="I4" s="18" t="str">
        <f>I36</f>
        <v>炒野菜天</v>
      </c>
      <c r="J4" s="87" t="str">
        <f>I37&amp;I38&amp;I39&amp;I40</f>
        <v>野菜天時蔬大蒜</v>
      </c>
      <c r="K4" s="32" t="s">
        <v>1</v>
      </c>
      <c r="L4" s="94" t="s">
        <v>29</v>
      </c>
      <c r="M4" s="18" t="str">
        <f>M36</f>
        <v>桔香愛玉</v>
      </c>
      <c r="N4" s="87" t="str">
        <f>M37&amp;M38&amp;M39&amp;M40</f>
        <v>愛玉紅砂糖金桔檸檬</v>
      </c>
      <c r="O4" s="240" t="str">
        <f>O36</f>
        <v>堅果</v>
      </c>
      <c r="P4" s="190" t="s">
        <v>45</v>
      </c>
      <c r="Q4" s="38">
        <v>5</v>
      </c>
      <c r="R4" s="38">
        <v>2.5</v>
      </c>
      <c r="S4" s="39">
        <v>1.7</v>
      </c>
      <c r="T4" s="38">
        <v>2.8</v>
      </c>
      <c r="U4" s="32"/>
      <c r="V4" s="20"/>
      <c r="W4" s="40">
        <f t="shared" ref="W4:W25" si="1">Q4*70+R4*75+S4*25+T4*45+U4*120+V4*60</f>
        <v>706</v>
      </c>
    </row>
    <row r="5" spans="1:23" ht="21.95" customHeight="1">
      <c r="A5" s="155">
        <f>IF(A4="","",IF(MONTH(A4)&lt;&gt;MONTH(A4+1),"",A4+1))</f>
        <v>45415</v>
      </c>
      <c r="B5" s="158" t="str">
        <f>IF(A5="","",RIGHT(TEXT(WEEKDAY(A5),"[$-404]aaaa;@"),1))</f>
        <v>五</v>
      </c>
      <c r="C5" s="18" t="str">
        <f>C42</f>
        <v>麥仁飯</v>
      </c>
      <c r="D5" s="88" t="str">
        <f>C43&amp;C44</f>
        <v>米麥仁</v>
      </c>
      <c r="E5" s="18" t="str">
        <f>E42</f>
        <v>鳳梨雞丁</v>
      </c>
      <c r="F5" s="87" t="str">
        <f>E43&amp;E44&amp;E45&amp;E46</f>
        <v>肉雞海帶結大蒜鳳梨豆醬</v>
      </c>
      <c r="G5" s="18" t="str">
        <f>G42</f>
        <v>螞蟻上樹</v>
      </c>
      <c r="H5" s="87" t="str">
        <f>G43&amp;G44&amp;G45&amp;G46</f>
        <v>豬絞肉時蔬冬粉乾木耳</v>
      </c>
      <c r="I5" s="18" t="str">
        <f>I42</f>
        <v>芙蓉蔬享</v>
      </c>
      <c r="J5" s="87" t="str">
        <f>I43&amp;I44&amp;I45&amp;I46</f>
        <v>雞蛋花椰菜胡蘿蔔大蒜</v>
      </c>
      <c r="K5" s="32" t="s">
        <v>1</v>
      </c>
      <c r="L5" s="94" t="s">
        <v>29</v>
      </c>
      <c r="M5" s="18" t="str">
        <f>M42</f>
        <v>金針湯</v>
      </c>
      <c r="N5" s="87" t="str">
        <f>M43&amp;M44&amp;M45&amp;M46</f>
        <v>金針菜乾榨菜薑豬骨</v>
      </c>
      <c r="O5" s="240" t="str">
        <f>O42</f>
        <v>葡萄乾/乳品</v>
      </c>
      <c r="Q5" s="38">
        <v>5.5</v>
      </c>
      <c r="R5" s="38">
        <v>2.5</v>
      </c>
      <c r="S5" s="39">
        <v>1.8</v>
      </c>
      <c r="T5" s="38">
        <v>2.9</v>
      </c>
      <c r="U5" s="32"/>
      <c r="V5" s="20"/>
      <c r="W5" s="40">
        <f t="shared" si="1"/>
        <v>748</v>
      </c>
    </row>
    <row r="6" spans="1:23" ht="21.95" customHeight="1">
      <c r="A6" s="155">
        <f>IF(A5="","",IF(MONTH(A5)&lt;&gt;MONTH(A5+1),"",A5+3))</f>
        <v>45418</v>
      </c>
      <c r="B6" s="158" t="str">
        <f>IF(A6="","",RIGHT(TEXT(WEEKDAY(A6),"[$-404]aaaa;@"),1))</f>
        <v>一</v>
      </c>
      <c r="C6" s="18" t="str">
        <f>C48</f>
        <v>白米飯</v>
      </c>
      <c r="D6" s="88" t="str">
        <f>C49</f>
        <v>米</v>
      </c>
      <c r="E6" s="18" t="str">
        <f>E48</f>
        <v>虱目魚排</v>
      </c>
      <c r="F6" s="88" t="str">
        <f>E49</f>
        <v>虱目魚排</v>
      </c>
      <c r="G6" s="18" t="str">
        <f>G48</f>
        <v>梅干豆腐</v>
      </c>
      <c r="H6" s="87" t="str">
        <f>G49&amp;G51&amp;G52&amp;G50</f>
        <v>豆腐梅乾菜大蒜豬絞肉</v>
      </c>
      <c r="I6" s="18" t="str">
        <f>I48</f>
        <v>麵筋燴瓜</v>
      </c>
      <c r="J6" s="87" t="str">
        <f>I49&amp;I50&amp;I51&amp;I52</f>
        <v>麵筋時瓜胡蘿蔔大蒜</v>
      </c>
      <c r="K6" s="32" t="s">
        <v>1</v>
      </c>
      <c r="L6" s="94" t="s">
        <v>29</v>
      </c>
      <c r="M6" s="18" t="str">
        <f>M48</f>
        <v>味噌湯</v>
      </c>
      <c r="N6" s="87" t="str">
        <f>M49&amp;M50&amp;M51&amp;M52</f>
        <v>乾裙帶菜味噌薑</v>
      </c>
      <c r="O6" s="240" t="str">
        <f>O48</f>
        <v>果汁</v>
      </c>
      <c r="Q6" s="38">
        <v>5</v>
      </c>
      <c r="R6" s="38">
        <v>2.5</v>
      </c>
      <c r="S6" s="39">
        <v>1.6</v>
      </c>
      <c r="T6" s="38">
        <v>2.9</v>
      </c>
      <c r="U6" s="32"/>
      <c r="V6" s="20"/>
      <c r="W6" s="40">
        <f t="shared" si="1"/>
        <v>708</v>
      </c>
    </row>
    <row r="7" spans="1:23" ht="21.95" customHeight="1">
      <c r="A7" s="155">
        <f>IF(A4="","",IF(MONTH(A4)&lt;&gt;MONTH(A4+1),"",A6+1))</f>
        <v>45419</v>
      </c>
      <c r="B7" s="158" t="str">
        <f t="shared" ref="B7:B25" si="2">IF(A7="","",RIGHT(TEXT(WEEKDAY(A7),"[$-404]aaaa;@"),1))</f>
        <v>二</v>
      </c>
      <c r="C7" s="18" t="str">
        <f>C54</f>
        <v>糙米飯</v>
      </c>
      <c r="D7" s="88" t="str">
        <f>C55&amp;C56</f>
        <v>米糙米</v>
      </c>
      <c r="E7" s="18" t="str">
        <f>E54</f>
        <v>筍香雞丁</v>
      </c>
      <c r="F7" s="88" t="str">
        <f>E55&amp;E56</f>
        <v>肉雞麻竹筍干</v>
      </c>
      <c r="G7" s="18" t="str">
        <f>G54</f>
        <v>肉絲豆芽</v>
      </c>
      <c r="H7" s="36" t="str">
        <f>G55&amp;G56&amp;G57&amp;G58</f>
        <v>豬後腿肉綠豆芽胡蘿蔔大蒜</v>
      </c>
      <c r="I7" s="18" t="str">
        <f>I54</f>
        <v>豆干享醬</v>
      </c>
      <c r="J7" s="36" t="str">
        <f>I55&amp;I56&amp;I57&amp;I58</f>
        <v>豆干時瓜乾木耳大蒜</v>
      </c>
      <c r="K7" s="32" t="s">
        <v>1</v>
      </c>
      <c r="L7" s="94" t="s">
        <v>29</v>
      </c>
      <c r="M7" s="18" t="str">
        <f>M54</f>
        <v>蛋花湯</v>
      </c>
      <c r="N7" s="36" t="str">
        <f>M55&amp;M56&amp;M57&amp;M58</f>
        <v>雞蛋時蔬胡蘿蔔薑</v>
      </c>
      <c r="O7" s="240" t="str">
        <f>O54</f>
        <v>水果</v>
      </c>
      <c r="P7" s="190" t="s">
        <v>45</v>
      </c>
      <c r="Q7" s="109">
        <v>5</v>
      </c>
      <c r="R7" s="38">
        <v>2.5</v>
      </c>
      <c r="S7" s="39">
        <v>2</v>
      </c>
      <c r="T7" s="38">
        <v>2.7</v>
      </c>
      <c r="U7" s="32"/>
      <c r="V7" s="20">
        <v>1</v>
      </c>
      <c r="W7" s="40">
        <f t="shared" si="1"/>
        <v>769</v>
      </c>
    </row>
    <row r="8" spans="1:23" ht="21.95" customHeight="1">
      <c r="A8" s="155">
        <f t="shared" ref="A8:A19" si="3">IF(A7="","",IF(MONTH(A7)&lt;&gt;MONTH(A7+1),"",A7+1))</f>
        <v>45420</v>
      </c>
      <c r="B8" s="158" t="str">
        <f t="shared" si="2"/>
        <v>三</v>
      </c>
      <c r="C8" s="18" t="str">
        <f>C60</f>
        <v>西式特餐</v>
      </c>
      <c r="D8" s="36" t="str">
        <f>C61&amp;C62&amp;C63&amp;C64</f>
        <v>義大利麵</v>
      </c>
      <c r="E8" s="18" t="str">
        <f>E60</f>
        <v>西式肉醬</v>
      </c>
      <c r="F8" s="36" t="str">
        <f>E61&amp;E62&amp;E63&amp;E64</f>
        <v>豬絞肉馬鈴薯洋蔥番茄糊</v>
      </c>
      <c r="G8" s="18" t="str">
        <f>G60</f>
        <v>培根花椰</v>
      </c>
      <c r="H8" s="36" t="str">
        <f>G61&amp;G62&amp;G63&amp;G64</f>
        <v>培根花椰菜大蒜</v>
      </c>
      <c r="I8" s="18" t="str">
        <f>I60</f>
        <v>麥香雞塊</v>
      </c>
      <c r="J8" s="36" t="str">
        <f>I61&amp;I62&amp;I63&amp;I64</f>
        <v>雞塊</v>
      </c>
      <c r="K8" s="32" t="s">
        <v>1</v>
      </c>
      <c r="L8" s="94" t="s">
        <v>29</v>
      </c>
      <c r="M8" s="18" t="str">
        <f>M60</f>
        <v>玉糧濃湯</v>
      </c>
      <c r="N8" s="36" t="str">
        <f>M61&amp;M62&amp;M63&amp;M64</f>
        <v>雞蛋玉米粒罐頭玉米醬罐頭玉米濃湯粉</v>
      </c>
      <c r="O8" s="240" t="str">
        <f>O60</f>
        <v>小餐包</v>
      </c>
      <c r="Q8" s="38">
        <v>4.5</v>
      </c>
      <c r="R8" s="38">
        <v>2.5</v>
      </c>
      <c r="S8" s="39">
        <v>2</v>
      </c>
      <c r="T8" s="38">
        <v>2.9</v>
      </c>
      <c r="U8" s="32"/>
      <c r="V8" s="20"/>
      <c r="W8" s="40">
        <f t="shared" si="1"/>
        <v>683</v>
      </c>
    </row>
    <row r="9" spans="1:23" ht="21.95" customHeight="1">
      <c r="A9" s="155">
        <f t="shared" si="3"/>
        <v>45421</v>
      </c>
      <c r="B9" s="158" t="str">
        <f t="shared" si="2"/>
        <v>四</v>
      </c>
      <c r="C9" s="18" t="str">
        <f>C66</f>
        <v>糙米飯</v>
      </c>
      <c r="D9" s="87" t="str">
        <f>C67&amp;C68&amp;C69&amp;C70&amp;C71</f>
        <v>米糙米</v>
      </c>
      <c r="E9" s="18" t="str">
        <f>E66</f>
        <v>豆豉魷鮮</v>
      </c>
      <c r="F9" s="87" t="str">
        <f>E67&amp;E68&amp;E69&amp;E70&amp;E71</f>
        <v>阿根廷魷虱目魚丸時瓜大蒜豆豉</v>
      </c>
      <c r="G9" s="18" t="str">
        <f>G66</f>
        <v>蛋相冬粉</v>
      </c>
      <c r="H9" s="87" t="str">
        <f>G67&amp;G68&amp;G69&amp;G70&amp;G71</f>
        <v>雞蛋時蔬冬粉乾木耳大蒜</v>
      </c>
      <c r="I9" s="18" t="str">
        <f>I66</f>
        <v>瓜相豆皮</v>
      </c>
      <c r="J9" s="87" t="str">
        <f>I67&amp;I68&amp;I69&amp;I70&amp;I71</f>
        <v>豆皮時瓜大蒜</v>
      </c>
      <c r="K9" s="32" t="s">
        <v>1</v>
      </c>
      <c r="L9" s="94" t="s">
        <v>29</v>
      </c>
      <c r="M9" s="18" t="str">
        <f>M66</f>
        <v>粉圓甜湯</v>
      </c>
      <c r="N9" s="87" t="str">
        <f>M67&amp;M68&amp;M69&amp;M70&amp;M71</f>
        <v>粉圓紅砂糖</v>
      </c>
      <c r="O9" s="240" t="str">
        <f>O66</f>
        <v>海苔</v>
      </c>
      <c r="Q9" s="38">
        <v>5.5</v>
      </c>
      <c r="R9" s="38">
        <v>2.5</v>
      </c>
      <c r="S9" s="39">
        <v>1.7</v>
      </c>
      <c r="T9" s="38">
        <v>3</v>
      </c>
      <c r="U9" s="32"/>
      <c r="V9" s="20"/>
      <c r="W9" s="40">
        <f t="shared" si="1"/>
        <v>750</v>
      </c>
    </row>
    <row r="10" spans="1:23" ht="21.95" customHeight="1">
      <c r="A10" s="155">
        <f>IF(A9="","",IF(MONTH(A9)&lt;&gt;MONTH(A9+1),"",A9+1))</f>
        <v>45422</v>
      </c>
      <c r="B10" s="158" t="str">
        <f t="shared" si="2"/>
        <v>五</v>
      </c>
      <c r="C10" s="18" t="str">
        <f>C72</f>
        <v>紫米飯</v>
      </c>
      <c r="D10" s="36" t="str">
        <f>C73&amp;C74&amp;C75&amp;C76&amp;C77</f>
        <v>米黑糯米</v>
      </c>
      <c r="E10" s="18" t="str">
        <f>E72</f>
        <v>泡菜肉片</v>
      </c>
      <c r="F10" s="36" t="str">
        <f>E73&amp;E74&amp;E75&amp;E76&amp;E77</f>
        <v>豬後腿肉韓式泡菜大蒜</v>
      </c>
      <c r="G10" s="18" t="str">
        <f>G72</f>
        <v>碎脯豆干</v>
      </c>
      <c r="H10" s="36" t="str">
        <f>G73&amp;G74&amp;G75&amp;G76&amp;G77</f>
        <v>豆干蘿蔔乾胡蘿蔔大蒜</v>
      </c>
      <c r="I10" s="18" t="str">
        <f>I72</f>
        <v>毛豆什蔬</v>
      </c>
      <c r="J10" s="36" t="str">
        <f>I73&amp;I74&amp;I75&amp;I76&amp;I77</f>
        <v>毛豆時蔬大蒜</v>
      </c>
      <c r="K10" s="32" t="s">
        <v>1</v>
      </c>
      <c r="L10" s="94" t="s">
        <v>29</v>
      </c>
      <c r="M10" s="18" t="str">
        <f>M72</f>
        <v>瓜香湯</v>
      </c>
      <c r="N10" s="36" t="str">
        <f>M73&amp;M74&amp;M75&amp;M76&amp;M77</f>
        <v>時瓜乾木耳薑豬骨</v>
      </c>
      <c r="O10" s="240" t="str">
        <f>O72</f>
        <v>TAP豆漿</v>
      </c>
      <c r="Q10" s="38">
        <v>5.2</v>
      </c>
      <c r="R10" s="38">
        <v>2.5</v>
      </c>
      <c r="S10" s="39">
        <v>1.6</v>
      </c>
      <c r="T10" s="38">
        <v>2.9</v>
      </c>
      <c r="U10" s="32"/>
      <c r="V10" s="20"/>
      <c r="W10" s="40">
        <f t="shared" si="1"/>
        <v>722</v>
      </c>
    </row>
    <row r="11" spans="1:23" ht="21.95" customHeight="1">
      <c r="A11" s="155">
        <f>IF(A10="","",IF(MONTH(A10)&lt;&gt;MONTH(A10+1),"",A10+3))</f>
        <v>45425</v>
      </c>
      <c r="B11" s="158" t="str">
        <f t="shared" si="2"/>
        <v>一</v>
      </c>
      <c r="C11" s="18" t="str">
        <f>C78</f>
        <v>白米飯</v>
      </c>
      <c r="D11" s="36" t="str">
        <f>C79&amp;C80&amp;C81&amp;C82&amp;C83</f>
        <v>米</v>
      </c>
      <c r="E11" s="18" t="str">
        <f>E78</f>
        <v>茶香雞翅</v>
      </c>
      <c r="F11" s="36" t="str">
        <f>E79&amp;E50&amp;E51&amp;E82&amp;E83</f>
        <v>三節翅</v>
      </c>
      <c r="G11" s="18" t="str">
        <f>G78</f>
        <v>麻婆豆腐</v>
      </c>
      <c r="H11" s="36" t="str">
        <f>G79&amp;G80&amp;G81&amp;G82&amp;G83</f>
        <v>豆腐豆瓣醬洋蔥豬絞肉大蒜</v>
      </c>
      <c r="I11" s="18" t="str">
        <f>I78</f>
        <v>豆皮時蔬</v>
      </c>
      <c r="J11" s="36" t="str">
        <f>I79&amp;I80&amp;I81&amp;I82&amp;I83</f>
        <v>豆皮時蔬大蒜</v>
      </c>
      <c r="K11" s="32" t="s">
        <v>1</v>
      </c>
      <c r="L11" s="94" t="s">
        <v>29</v>
      </c>
      <c r="M11" s="18" t="str">
        <f>M78</f>
        <v>珍菇芽湯</v>
      </c>
      <c r="N11" s="36" t="str">
        <f>M79&amp;M80&amp;M81&amp;M82&amp;M83</f>
        <v>金針菇乾裙帶菜薑柴魚片</v>
      </c>
      <c r="O11" s="240" t="str">
        <f>O78</f>
        <v>果汁</v>
      </c>
      <c r="Q11" s="38">
        <v>5</v>
      </c>
      <c r="R11" s="38">
        <v>2.5</v>
      </c>
      <c r="S11" s="39">
        <v>1.6</v>
      </c>
      <c r="T11" s="38">
        <v>2.9</v>
      </c>
      <c r="U11" s="32"/>
      <c r="V11" s="20"/>
      <c r="W11" s="40">
        <f t="shared" si="1"/>
        <v>708</v>
      </c>
    </row>
    <row r="12" spans="1:23" ht="21.95" customHeight="1">
      <c r="A12" s="155">
        <f t="shared" si="3"/>
        <v>45426</v>
      </c>
      <c r="B12" s="158" t="str">
        <f t="shared" si="2"/>
        <v>二</v>
      </c>
      <c r="C12" s="18" t="str">
        <f>C84</f>
        <v>糙米飯</v>
      </c>
      <c r="D12" s="36" t="str">
        <f>C85&amp;C86&amp;C87&amp;C88&amp;C89</f>
        <v>米糙米</v>
      </c>
      <c r="E12" s="18" t="str">
        <f>E84</f>
        <v>瓜仔豚肉</v>
      </c>
      <c r="F12" s="36" t="str">
        <f>E85&amp;E86&amp;E87&amp;E88&amp;E89</f>
        <v>豬絞肉醬瓜麵筋大蒜</v>
      </c>
      <c r="G12" s="18" t="str">
        <f>G84</f>
        <v>清炒花椰</v>
      </c>
      <c r="H12" s="36" t="str">
        <f>G85&amp;G86&amp;G87&amp;G88&amp;G89</f>
        <v>花椰菜胡蘿蔔大蒜</v>
      </c>
      <c r="I12" s="18" t="str">
        <f>I84</f>
        <v>饗拌毛豆</v>
      </c>
      <c r="J12" s="36" t="str">
        <f>I85&amp;I86&amp;I87&amp;I88&amp;I89</f>
        <v>毛豆乾木耳鳳梨豆醬大蒜</v>
      </c>
      <c r="K12" s="32" t="s">
        <v>1</v>
      </c>
      <c r="L12" s="94" t="s">
        <v>29</v>
      </c>
      <c r="M12" s="18" t="str">
        <f>M84</f>
        <v>鮮瓜湯</v>
      </c>
      <c r="N12" s="36" t="str">
        <f>M85&amp;M86&amp;M87&amp;M88&amp;M89</f>
        <v>時瓜胡蘿蔔薑豬骨</v>
      </c>
      <c r="O12" s="241" t="str">
        <f>O84</f>
        <v>水果</v>
      </c>
      <c r="P12" s="190" t="s">
        <v>45</v>
      </c>
      <c r="Q12" s="109">
        <v>5</v>
      </c>
      <c r="R12" s="38">
        <v>2.5</v>
      </c>
      <c r="S12" s="39">
        <v>1.8</v>
      </c>
      <c r="T12" s="38">
        <v>2.9</v>
      </c>
      <c r="U12" s="32"/>
      <c r="V12" s="20">
        <v>1</v>
      </c>
      <c r="W12" s="40">
        <f t="shared" si="1"/>
        <v>773</v>
      </c>
    </row>
    <row r="13" spans="1:23" ht="21.95" customHeight="1">
      <c r="A13" s="155">
        <f t="shared" si="3"/>
        <v>45427</v>
      </c>
      <c r="B13" s="158" t="str">
        <f t="shared" si="2"/>
        <v>三</v>
      </c>
      <c r="C13" s="18" t="str">
        <f>C90</f>
        <v>刈包特餐</v>
      </c>
      <c r="D13" s="36" t="str">
        <f>C91&amp;C92&amp;C93&amp;C94&amp;C95</f>
        <v>刈包</v>
      </c>
      <c r="E13" s="18" t="str">
        <f>E90</f>
        <v>古早滷味</v>
      </c>
      <c r="F13" s="36" t="str">
        <f>E91&amp;E92&amp;E93&amp;E94&amp;E95</f>
        <v>雞蛋白蘿蔔胡蘿蔔大蒜</v>
      </c>
      <c r="G13" s="18" t="str">
        <f>G90</f>
        <v>刈包配料</v>
      </c>
      <c r="H13" s="36" t="str">
        <f>G91&amp;G92&amp;G93&amp;G94&amp;G95</f>
        <v>豬絞肉酸菜大蒜</v>
      </c>
      <c r="I13" s="18" t="str">
        <f>I90</f>
        <v>密汁豆干</v>
      </c>
      <c r="J13" s="36" t="str">
        <f>I91&amp;I92&amp;I93&amp;I94&amp;I95</f>
        <v>豆干時瓜大蒜</v>
      </c>
      <c r="K13" s="32" t="s">
        <v>1</v>
      </c>
      <c r="L13" s="94" t="s">
        <v>29</v>
      </c>
      <c r="M13" s="18" t="str">
        <f>M90</f>
        <v>糙米粥</v>
      </c>
      <c r="N13" s="36" t="str">
        <f>M91&amp;M92&amp;M93&amp;M94&amp;M95</f>
        <v>雞蛋糙米胡蘿蔔時蔬乾香菇</v>
      </c>
      <c r="O13" s="240" t="str">
        <f>O90</f>
        <v>小餐包</v>
      </c>
      <c r="Q13" s="38">
        <v>4.5999999999999996</v>
      </c>
      <c r="R13" s="38">
        <v>2.5</v>
      </c>
      <c r="S13" s="39">
        <v>2</v>
      </c>
      <c r="T13" s="38">
        <v>2.9</v>
      </c>
      <c r="U13" s="32"/>
      <c r="V13" s="20"/>
      <c r="W13" s="40">
        <f t="shared" si="1"/>
        <v>690</v>
      </c>
    </row>
    <row r="14" spans="1:23" ht="21.95" customHeight="1">
      <c r="A14" s="155">
        <f t="shared" si="3"/>
        <v>45428</v>
      </c>
      <c r="B14" s="158" t="str">
        <f t="shared" si="2"/>
        <v>四</v>
      </c>
      <c r="C14" s="18" t="str">
        <f>C96</f>
        <v>糙米飯</v>
      </c>
      <c r="D14" s="36" t="str">
        <f>C97&amp;C98&amp;C99&amp;C100&amp;C101</f>
        <v>米糙米</v>
      </c>
      <c r="E14" s="18" t="str">
        <f>E96</f>
        <v>黃燜雞丁</v>
      </c>
      <c r="F14" s="36" t="str">
        <f>E97&amp;E98&amp;E99&amp;E100&amp;E101</f>
        <v>肉雞馬鈴薯大蒜薑黃粉</v>
      </c>
      <c r="G14" s="18" t="str">
        <f>G96</f>
        <v>培根豆芽</v>
      </c>
      <c r="H14" s="36" t="str">
        <f>G97&amp;G98&amp;G99&amp;G100&amp;G101</f>
        <v>培根綠豆芽胡蘿蔔乾木耳大蒜</v>
      </c>
      <c r="I14" s="18" t="str">
        <f>I96</f>
        <v>蠔油凍腐</v>
      </c>
      <c r="J14" s="36" t="str">
        <f>I97&amp;I98&amp;I99&amp;I100&amp;I101</f>
        <v>凍豆腐時蔬大蒜</v>
      </c>
      <c r="K14" s="32" t="s">
        <v>1</v>
      </c>
      <c r="L14" s="94" t="s">
        <v>29</v>
      </c>
      <c r="M14" s="18" t="str">
        <f>M96</f>
        <v>綠豆甜湯</v>
      </c>
      <c r="N14" s="36" t="str">
        <f>M97&amp;M98&amp;M99&amp;M100&amp;M101</f>
        <v>綠豆紅砂糖</v>
      </c>
      <c r="O14" s="240" t="str">
        <f>O96</f>
        <v>堅果</v>
      </c>
      <c r="Q14" s="38">
        <v>5.5</v>
      </c>
      <c r="R14" s="38">
        <v>2.5</v>
      </c>
      <c r="S14" s="39">
        <v>2</v>
      </c>
      <c r="T14" s="38">
        <v>2.9</v>
      </c>
      <c r="U14" s="32"/>
      <c r="V14" s="20"/>
      <c r="W14" s="40">
        <f t="shared" si="1"/>
        <v>753</v>
      </c>
    </row>
    <row r="15" spans="1:23" ht="21.95" customHeight="1">
      <c r="A15" s="155">
        <f>IF(A14="","",IF(MONTH(A14)&lt;&gt;MONTH(A14+1),"",A14+1))</f>
        <v>45429</v>
      </c>
      <c r="B15" s="158" t="str">
        <f t="shared" si="2"/>
        <v>五</v>
      </c>
      <c r="C15" s="18" t="str">
        <f>C102</f>
        <v>紅藜飯</v>
      </c>
      <c r="D15" s="87" t="str">
        <f>C103&amp;C104&amp;C105&amp;C106&amp;C107</f>
        <v>米紅藜</v>
      </c>
      <c r="E15" s="18" t="str">
        <f>E102</f>
        <v>昆布滷肉</v>
      </c>
      <c r="F15" s="87" t="str">
        <f>E103&amp;E104&amp;E105&amp;E106&amp;E107</f>
        <v>豬後腿肉海帶結豆輪大蒜</v>
      </c>
      <c r="G15" s="18" t="str">
        <f>G102</f>
        <v>家常豆干</v>
      </c>
      <c r="H15" s="87" t="str">
        <f>G103&amp;G104&amp;G105&amp;G106&amp;G107</f>
        <v>豆干時蔬胡蘿蔔大蒜</v>
      </c>
      <c r="I15" s="18" t="str">
        <f>I102</f>
        <v>絞肉瓜粒</v>
      </c>
      <c r="J15" s="87" t="str">
        <f>I103&amp;I104&amp;I105&amp;I106&amp;I107</f>
        <v>豬絞肉時瓜乾木耳大蒜</v>
      </c>
      <c r="K15" s="32" t="s">
        <v>1</v>
      </c>
      <c r="L15" s="94" t="s">
        <v>29</v>
      </c>
      <c r="M15" s="18" t="str">
        <f>M102</f>
        <v>味噌蔬湯</v>
      </c>
      <c r="N15" s="87" t="str">
        <f>M103&amp;M104&amp;M105&amp;M106&amp;M107</f>
        <v>時蔬味噌薑豬骨</v>
      </c>
      <c r="O15" s="240" t="str">
        <f>O102</f>
        <v>葡萄乾/乳品</v>
      </c>
      <c r="Q15" s="38">
        <v>5.2</v>
      </c>
      <c r="R15" s="38">
        <v>2.5</v>
      </c>
      <c r="S15" s="39">
        <v>1.7</v>
      </c>
      <c r="T15" s="38">
        <v>2.8</v>
      </c>
      <c r="U15" s="32"/>
      <c r="V15" s="20"/>
      <c r="W15" s="40">
        <f t="shared" si="1"/>
        <v>720</v>
      </c>
    </row>
    <row r="16" spans="1:23" ht="21.95" customHeight="1">
      <c r="A16" s="155">
        <f>IF(A15="","",IF(MONTH(A15)&lt;&gt;MONTH(A15+1),"",A15+3))</f>
        <v>45432</v>
      </c>
      <c r="B16" s="158" t="str">
        <f t="shared" si="2"/>
        <v>一</v>
      </c>
      <c r="C16" s="18" t="str">
        <f>C108</f>
        <v>白米飯</v>
      </c>
      <c r="D16" s="36" t="str">
        <f>C109&amp;C110&amp;C111&amp;C112&amp;C113</f>
        <v>米</v>
      </c>
      <c r="E16" s="18" t="str">
        <f>E108</f>
        <v>御膳大排</v>
      </c>
      <c r="F16" s="36" t="str">
        <f>E109&amp;E110&amp;E111&amp;E112&amp;E113</f>
        <v>肉排滷包大蒜</v>
      </c>
      <c r="G16" s="18" t="str">
        <f>G108</f>
        <v>牛蒡豆腐</v>
      </c>
      <c r="H16" s="36" t="str">
        <f>G109&amp;G110&amp;G111&amp;G112&amp;G113</f>
        <v>豆腐牛蒡豬絞肉大蒜</v>
      </c>
      <c r="I16" s="18" t="str">
        <f>I108</f>
        <v>照燒凍腐</v>
      </c>
      <c r="J16" s="36" t="str">
        <f>I109&amp;I110&amp;I111&amp;I112&amp;I113</f>
        <v>凍豆腐胡蘿蔔大蒜</v>
      </c>
      <c r="K16" s="32" t="s">
        <v>1</v>
      </c>
      <c r="L16" s="94" t="s">
        <v>29</v>
      </c>
      <c r="M16" s="18" t="str">
        <f>M108</f>
        <v>蛋花蒔湯</v>
      </c>
      <c r="N16" s="36" t="str">
        <f>M109&amp;M110&amp;M111&amp;M112&amp;M113</f>
        <v>時蔬胡蘿蔔薑雞蛋</v>
      </c>
      <c r="O16" s="240" t="str">
        <f>O108</f>
        <v>果汁</v>
      </c>
      <c r="Q16" s="38">
        <v>5</v>
      </c>
      <c r="R16" s="38">
        <v>2.5</v>
      </c>
      <c r="S16" s="39">
        <v>1.5</v>
      </c>
      <c r="T16" s="38">
        <v>2.8</v>
      </c>
      <c r="U16" s="32"/>
      <c r="V16" s="20"/>
      <c r="W16" s="40">
        <f t="shared" si="1"/>
        <v>701</v>
      </c>
    </row>
    <row r="17" spans="1:28" ht="21.95" customHeight="1">
      <c r="A17" s="155">
        <f t="shared" si="3"/>
        <v>45433</v>
      </c>
      <c r="B17" s="158" t="str">
        <f t="shared" si="2"/>
        <v>二</v>
      </c>
      <c r="C17" s="18" t="str">
        <f>C114</f>
        <v>糙米飯</v>
      </c>
      <c r="D17" s="36" t="str">
        <f>C115&amp;C116&amp;C117&amp;C118</f>
        <v>米糙米</v>
      </c>
      <c r="E17" s="18" t="str">
        <f>E114</f>
        <v>羅勒魚丁</v>
      </c>
      <c r="F17" s="36" t="str">
        <f>E115&amp;E116&amp;E117&amp;E118</f>
        <v>魚丁虱目魚丸時瓜羅勒塔醬</v>
      </c>
      <c r="G17" s="18" t="str">
        <f>G114</f>
        <v>什菜粉絲</v>
      </c>
      <c r="H17" s="36" t="str">
        <f>G115&amp;G116&amp;G117&amp;G118</f>
        <v>豬絞肉時蔬冬粉乾木耳</v>
      </c>
      <c r="I17" s="18" t="str">
        <f>I114</f>
        <v>蔬相芙蓉</v>
      </c>
      <c r="J17" s="36" t="str">
        <f>I115&amp;I116&amp;I117&amp;I118</f>
        <v>雞蛋時蔬胡蘿蔔大蒜</v>
      </c>
      <c r="K17" s="32" t="s">
        <v>1</v>
      </c>
      <c r="L17" s="94" t="s">
        <v>29</v>
      </c>
      <c r="M17" s="18" t="str">
        <f>M114</f>
        <v>鮮蔬湯</v>
      </c>
      <c r="N17" s="36" t="str">
        <f>M115&amp;M116&amp;M117&amp;M118</f>
        <v>時蔬胡蘿蔔薑豬骨</v>
      </c>
      <c r="O17" s="240" t="str">
        <f>O114</f>
        <v>水果</v>
      </c>
      <c r="P17" s="190" t="s">
        <v>45</v>
      </c>
      <c r="Q17" s="109">
        <v>5.5</v>
      </c>
      <c r="R17" s="38">
        <v>2.5</v>
      </c>
      <c r="S17" s="39">
        <v>2.2000000000000002</v>
      </c>
      <c r="T17" s="38">
        <v>2.9</v>
      </c>
      <c r="U17" s="32"/>
      <c r="V17" s="20">
        <v>1</v>
      </c>
      <c r="W17" s="40">
        <f t="shared" si="1"/>
        <v>818</v>
      </c>
    </row>
    <row r="18" spans="1:28" ht="21.95" customHeight="1">
      <c r="A18" s="155">
        <f t="shared" si="3"/>
        <v>45434</v>
      </c>
      <c r="B18" s="158" t="str">
        <f t="shared" si="2"/>
        <v>三</v>
      </c>
      <c r="C18" s="18" t="str">
        <f>C120</f>
        <v>酢飯特餐</v>
      </c>
      <c r="D18" s="36" t="str">
        <f>C121&amp;C122</f>
        <v>米糙米</v>
      </c>
      <c r="E18" s="18" t="str">
        <f>E120</f>
        <v>關東雙煮</v>
      </c>
      <c r="F18" s="36" t="str">
        <f>E121&amp;E122&amp;E123&amp;E124</f>
        <v>雞蛋白蘿蔔麵輪大蒜</v>
      </c>
      <c r="G18" s="18" t="str">
        <f>G120</f>
        <v>酢飯香鬆</v>
      </c>
      <c r="H18" s="36" t="str">
        <f>G121&amp;G122&amp;G123&amp;G124</f>
        <v>香鬆海苔絲芝麻(熟)大蒜</v>
      </c>
      <c r="I18" s="18" t="str">
        <f>I120</f>
        <v>日式黑輪</v>
      </c>
      <c r="J18" s="36" t="str">
        <f>I121&amp;I122&amp;I123&amp;I124</f>
        <v>黑輪胡蘿蔔大蒜</v>
      </c>
      <c r="K18" s="32" t="s">
        <v>1</v>
      </c>
      <c r="L18" s="94" t="s">
        <v>29</v>
      </c>
      <c r="M18" s="18" t="str">
        <f>M120</f>
        <v>味噌芽湯</v>
      </c>
      <c r="N18" s="36" t="str">
        <f>M121&amp;M122&amp;M123&amp;M124</f>
        <v>乾裙帶菜味噌薑</v>
      </c>
      <c r="O18" s="240" t="str">
        <f>O120</f>
        <v>海苔</v>
      </c>
      <c r="Q18" s="38">
        <v>5.5</v>
      </c>
      <c r="R18" s="38">
        <v>2.5</v>
      </c>
      <c r="S18" s="39">
        <v>1.8</v>
      </c>
      <c r="T18" s="38">
        <v>2.9</v>
      </c>
      <c r="U18" s="32"/>
      <c r="V18" s="20"/>
      <c r="W18" s="40">
        <f t="shared" si="1"/>
        <v>748</v>
      </c>
    </row>
    <row r="19" spans="1:28" ht="21.95" customHeight="1">
      <c r="A19" s="155">
        <f t="shared" si="3"/>
        <v>45435</v>
      </c>
      <c r="B19" s="158" t="str">
        <f t="shared" si="2"/>
        <v>四</v>
      </c>
      <c r="C19" s="18" t="str">
        <f>C126</f>
        <v>糙米飯</v>
      </c>
      <c r="D19" s="36" t="str">
        <f>C127&amp;C128&amp;C129&amp;C130&amp;C131</f>
        <v>米糙米</v>
      </c>
      <c r="E19" s="18" t="str">
        <f>E126</f>
        <v>梅干絞肉</v>
      </c>
      <c r="F19" s="36" t="str">
        <f>E127&amp;E128&amp;E129&amp;E130&amp;E131</f>
        <v>豬絞肉梅乾菜麵筋大蒜</v>
      </c>
      <c r="G19" s="18" t="str">
        <f>G126</f>
        <v>肉絲時蔬</v>
      </c>
      <c r="H19" s="36" t="str">
        <f>G127&amp;G128&amp;G129&amp;G130&amp;G131</f>
        <v>豬後腿肉時蔬胡蘿蔔乾木耳大蒜</v>
      </c>
      <c r="I19" s="18" t="str">
        <f>I126</f>
        <v>滷油豆腐</v>
      </c>
      <c r="J19" s="36" t="str">
        <f>I127&amp;I128&amp;I129&amp;I130&amp;I131</f>
        <v>四角油豆腐時瓜大蒜</v>
      </c>
      <c r="K19" s="32" t="s">
        <v>1</v>
      </c>
      <c r="L19" s="94" t="s">
        <v>29</v>
      </c>
      <c r="M19" s="18" t="str">
        <f>M126</f>
        <v>檸檬愛玉</v>
      </c>
      <c r="N19" s="36" t="str">
        <f>M127&amp;M128&amp;M129&amp;M130&amp;M131</f>
        <v>愛玉紅砂糖檸檬</v>
      </c>
      <c r="O19" s="242" t="str">
        <f>O126</f>
        <v>堅果</v>
      </c>
      <c r="Q19" s="38">
        <v>5</v>
      </c>
      <c r="R19" s="38">
        <v>2.5</v>
      </c>
      <c r="S19" s="39">
        <v>2</v>
      </c>
      <c r="T19" s="38">
        <v>2.9</v>
      </c>
      <c r="U19" s="32"/>
      <c r="V19" s="20"/>
      <c r="W19" s="40">
        <f t="shared" si="1"/>
        <v>718</v>
      </c>
    </row>
    <row r="20" spans="1:28" ht="21.95" customHeight="1">
      <c r="A20" s="155">
        <f>IF(A19="","",IF(MONTH(A19)&lt;&gt;MONTH(A19+1),"",A19+1))</f>
        <v>45436</v>
      </c>
      <c r="B20" s="158" t="str">
        <f t="shared" si="2"/>
        <v>五</v>
      </c>
      <c r="C20" s="18" t="str">
        <f>C132</f>
        <v>燕麥飯</v>
      </c>
      <c r="D20" s="36" t="str">
        <f>C133&amp;C134&amp;C135&amp;C136&amp;C137</f>
        <v>米燕麥</v>
      </c>
      <c r="E20" s="18" t="str">
        <f>E132</f>
        <v>洋芋燒雞</v>
      </c>
      <c r="F20" s="36" t="str">
        <f>E133&amp;E134&amp;E135&amp;E136&amp;E137</f>
        <v>肉雞洋芋洋蔥大蒜</v>
      </c>
      <c r="G20" s="18" t="str">
        <f>G132</f>
        <v>培根豆芽</v>
      </c>
      <c r="H20" s="36" t="str">
        <f>G133&amp;G134&amp;G135&amp;G136&amp;G137</f>
        <v>培根綠豆芽胡蘿蔔大蒜</v>
      </c>
      <c r="I20" s="18" t="str">
        <f>I132</f>
        <v>麵腸時瓜</v>
      </c>
      <c r="J20" s="36" t="str">
        <f>I133&amp;I134&amp;I135&amp;I136&amp;I137</f>
        <v>麵腸時瓜大蒜</v>
      </c>
      <c r="K20" s="32" t="s">
        <v>1</v>
      </c>
      <c r="L20" s="94" t="s">
        <v>29</v>
      </c>
      <c r="M20" s="18" t="str">
        <f>M132</f>
        <v>枸杞瓜湯</v>
      </c>
      <c r="N20" s="36" t="str">
        <f>M133&amp;M134&amp;M135&amp;M136&amp;M137</f>
        <v>時瓜枸杞薑豬骨</v>
      </c>
      <c r="O20" s="240" t="str">
        <f>O132</f>
        <v>小餐包</v>
      </c>
      <c r="Q20" s="38">
        <v>5</v>
      </c>
      <c r="R20" s="38">
        <v>2.5</v>
      </c>
      <c r="S20" s="39">
        <v>2</v>
      </c>
      <c r="T20" s="38">
        <v>3.1</v>
      </c>
      <c r="U20" s="32"/>
      <c r="V20" s="20"/>
      <c r="W20" s="40">
        <f t="shared" si="1"/>
        <v>727</v>
      </c>
    </row>
    <row r="21" spans="1:28" ht="21.95" customHeight="1">
      <c r="A21" s="155">
        <f>IF(A20="","",IF(MONTH(A20)&lt;&gt;MONTH(A20+1),"",A20+3))</f>
        <v>45439</v>
      </c>
      <c r="B21" s="158" t="str">
        <f t="shared" si="2"/>
        <v>一</v>
      </c>
      <c r="C21" s="18" t="str">
        <f>C138</f>
        <v>白米飯</v>
      </c>
      <c r="D21" s="36" t="str">
        <f>C139&amp;C140&amp;C141&amp;C142&amp;C143</f>
        <v>米</v>
      </c>
      <c r="E21" s="18" t="str">
        <f>E138</f>
        <v>風味雞翅</v>
      </c>
      <c r="F21" s="36" t="str">
        <f>E139&amp;E140&amp;E141&amp;E142&amp;E143</f>
        <v>三節翅大蒜</v>
      </c>
      <c r="G21" s="18" t="str">
        <f>G138</f>
        <v>盛味冬粉</v>
      </c>
      <c r="H21" s="36" t="str">
        <f>G139&amp;G140&amp;G141&amp;G142&amp;G143</f>
        <v>豬絞肉時蔬冬粉乾木耳大蒜</v>
      </c>
      <c r="I21" s="18" t="str">
        <f>I138</f>
        <v>木須蛋香</v>
      </c>
      <c r="J21" s="36" t="str">
        <f>I139&amp;I140&amp;I141&amp;I142&amp;I143</f>
        <v>雞蛋胡蘿蔔乾木耳大蒜</v>
      </c>
      <c r="K21" s="32" t="s">
        <v>1</v>
      </c>
      <c r="L21" s="94" t="s">
        <v>29</v>
      </c>
      <c r="M21" s="18" t="str">
        <f>M138</f>
        <v>薑相芽湯</v>
      </c>
      <c r="N21" s="36" t="str">
        <f>M139&amp;M140&amp;M141&amp;M142&amp;M143</f>
        <v>乾裙帶菜味噌薑</v>
      </c>
      <c r="O21" s="240" t="str">
        <f>O138</f>
        <v>果汁</v>
      </c>
      <c r="Q21" s="38">
        <v>5.5</v>
      </c>
      <c r="R21" s="38">
        <v>2.5</v>
      </c>
      <c r="S21" s="39">
        <v>1.7</v>
      </c>
      <c r="T21" s="38">
        <v>2.8</v>
      </c>
      <c r="U21" s="32"/>
      <c r="V21" s="20"/>
      <c r="W21" s="40">
        <f t="shared" si="1"/>
        <v>741</v>
      </c>
    </row>
    <row r="22" spans="1:28" ht="21.95" customHeight="1">
      <c r="A22" s="155">
        <f>IF(A21="","",IF(MONTH(A21)&lt;&gt;MONTH(A21+1),"",A21+1))</f>
        <v>45440</v>
      </c>
      <c r="B22" s="158" t="str">
        <f t="shared" si="2"/>
        <v>二</v>
      </c>
      <c r="C22" s="25" t="str">
        <f>C144</f>
        <v>糙米飯</v>
      </c>
      <c r="D22" s="36" t="str">
        <f>C145&amp;C146&amp;C147&amp;C148&amp;C149</f>
        <v>米糙米</v>
      </c>
      <c r="E22" s="18" t="str">
        <f>E144</f>
        <v>鮮蝦豆腐</v>
      </c>
      <c r="F22" s="36" t="str">
        <f>E145&amp;E146&amp;E147&amp;E148&amp;E149</f>
        <v>白蝦絞肉豆腐大蒜</v>
      </c>
      <c r="G22" s="18" t="str">
        <f>G144</f>
        <v>肉絲豆芽</v>
      </c>
      <c r="H22" s="36" t="str">
        <f>G145&amp;G146&amp;G147&amp;G148&amp;G149</f>
        <v>豬後腿肉綠豆芽胡蘿蔔乾木耳大蒜</v>
      </c>
      <c r="I22" s="18" t="str">
        <f>I144</f>
        <v>香雞堡</v>
      </c>
      <c r="J22" s="105" t="str">
        <f>I145&amp;I146&amp;I147&amp;I148&amp;I149</f>
        <v>雞堡</v>
      </c>
      <c r="K22" s="32" t="s">
        <v>1</v>
      </c>
      <c r="L22" s="94" t="s">
        <v>29</v>
      </c>
      <c r="M22" s="153" t="str">
        <f>M144</f>
        <v>枸杞瓜湯</v>
      </c>
      <c r="N22" s="105" t="str">
        <f>M145&amp;M146&amp;M147&amp;M148&amp;M149</f>
        <v>時瓜枸杞薑豬骨</v>
      </c>
      <c r="O22" s="134" t="str">
        <f>O144</f>
        <v>水果</v>
      </c>
      <c r="P22" s="190" t="s">
        <v>45</v>
      </c>
      <c r="Q22" s="20">
        <v>5</v>
      </c>
      <c r="R22" s="20">
        <v>2.5</v>
      </c>
      <c r="S22" s="20">
        <v>1.8</v>
      </c>
      <c r="T22" s="20">
        <v>2.9</v>
      </c>
      <c r="U22" s="85"/>
      <c r="V22" s="20">
        <v>1</v>
      </c>
      <c r="W22" s="40">
        <f t="shared" si="1"/>
        <v>773</v>
      </c>
    </row>
    <row r="23" spans="1:28" ht="21.95" customHeight="1">
      <c r="A23" s="155">
        <f t="shared" ref="A23:A25" si="4">IF(A22="","",IF(MONTH(A22)&lt;&gt;MONTH(A22+1),"",A22+1))</f>
        <v>45441</v>
      </c>
      <c r="B23" s="158" t="str">
        <f t="shared" si="2"/>
        <v>三</v>
      </c>
      <c r="C23" s="25" t="str">
        <f>C150</f>
        <v>漢堡特餐</v>
      </c>
      <c r="D23" s="36" t="str">
        <f>C151</f>
        <v>漢堡</v>
      </c>
      <c r="E23" s="18" t="str">
        <f>E150</f>
        <v>郁製里雞</v>
      </c>
      <c r="F23" s="36" t="str">
        <f>E151</f>
        <v>香雞排</v>
      </c>
      <c r="G23" s="18" t="str">
        <f>G150</f>
        <v>茄汁肉醬</v>
      </c>
      <c r="H23" s="36" t="str">
        <f>G151&amp;G152&amp;G153&amp;G154</f>
        <v>豬絞肉馬鈴薯洋蔥番茄糊</v>
      </c>
      <c r="I23" s="18" t="str">
        <f>I150</f>
        <v>培根佐蔬</v>
      </c>
      <c r="J23" s="36" t="str">
        <f>I151&amp;I152&amp;I153&amp;I154</f>
        <v>培根時蔬胡蘿蔔大蒜</v>
      </c>
      <c r="K23" s="32" t="s">
        <v>1</v>
      </c>
      <c r="L23" s="106" t="s">
        <v>29</v>
      </c>
      <c r="M23" s="85" t="str">
        <f>M150</f>
        <v>蕈穀濃湯</v>
      </c>
      <c r="N23" s="36" t="str">
        <f>M151&amp;M152&amp;M153&amp;M154</f>
        <v>雞蛋糙米玉米醬罐頭玉米濃湯粉</v>
      </c>
      <c r="O23" s="25" t="str">
        <f>O150</f>
        <v>TAP豆漿</v>
      </c>
      <c r="P23" s="115"/>
      <c r="Q23" s="10">
        <v>4.5</v>
      </c>
      <c r="R23" s="10">
        <v>2.5</v>
      </c>
      <c r="S23" s="10">
        <v>1.5</v>
      </c>
      <c r="T23" s="10">
        <v>3</v>
      </c>
      <c r="U23" s="37"/>
      <c r="V23" s="10"/>
      <c r="W23" s="40">
        <f t="shared" si="1"/>
        <v>675</v>
      </c>
    </row>
    <row r="24" spans="1:28" ht="21.95" customHeight="1">
      <c r="A24" s="155">
        <f t="shared" si="4"/>
        <v>45442</v>
      </c>
      <c r="B24" s="158" t="str">
        <f t="shared" si="2"/>
        <v>四</v>
      </c>
      <c r="C24" s="25" t="str">
        <f>C156</f>
        <v>糙米飯</v>
      </c>
      <c r="D24" s="36" t="str">
        <f>C157&amp;C158</f>
        <v>米糙米</v>
      </c>
      <c r="E24" s="18" t="str">
        <f>E156</f>
        <v>鹹香燒肉</v>
      </c>
      <c r="F24" s="36" t="str">
        <f>E157&amp;E158&amp;E159&amp;E160</f>
        <v>豬後腿肉時瓜胡蘿蔔大蒜</v>
      </c>
      <c r="G24" s="18" t="str">
        <f>G156</f>
        <v>蔬相豆干</v>
      </c>
      <c r="H24" s="36" t="str">
        <f>G157&amp;G158&amp;G159&amp;G160</f>
        <v>豆干時蔬乾木耳大蒜</v>
      </c>
      <c r="I24" s="18" t="str">
        <f>I156</f>
        <v>滷野菜天</v>
      </c>
      <c r="J24" s="36" t="str">
        <f>I157&amp;I158&amp;I159&amp;I160</f>
        <v>野菜天時瓜大蒜</v>
      </c>
      <c r="K24" s="32" t="s">
        <v>1</v>
      </c>
      <c r="L24" s="106" t="s">
        <v>29</v>
      </c>
      <c r="M24" s="85" t="str">
        <f>M156</f>
        <v>仙草甜湯</v>
      </c>
      <c r="N24" s="36" t="str">
        <f>M157&amp;M158&amp;M159&amp;M160</f>
        <v>仙草凍紅砂糖</v>
      </c>
      <c r="O24" s="25" t="str">
        <f>O156</f>
        <v>葡萄乾/乳品</v>
      </c>
      <c r="P24" s="115"/>
      <c r="Q24" s="10">
        <v>5</v>
      </c>
      <c r="R24" s="10">
        <v>2.6</v>
      </c>
      <c r="S24" s="10">
        <v>1.6</v>
      </c>
      <c r="T24" s="10">
        <v>2.8</v>
      </c>
      <c r="U24" s="37"/>
      <c r="V24" s="10"/>
      <c r="W24" s="40">
        <f t="shared" si="1"/>
        <v>711</v>
      </c>
    </row>
    <row r="25" spans="1:28" ht="21.95" customHeight="1">
      <c r="A25" s="155">
        <f t="shared" si="4"/>
        <v>45443</v>
      </c>
      <c r="B25" s="158" t="str">
        <f t="shared" si="2"/>
        <v>五</v>
      </c>
      <c r="C25" s="25" t="str">
        <f>C162</f>
        <v>芝麻飯</v>
      </c>
      <c r="D25" s="36" t="str">
        <f>C163&amp;C164</f>
        <v>米芝麻(熟)</v>
      </c>
      <c r="E25" s="18" t="str">
        <f>E162</f>
        <v>豆瓣雞丁</v>
      </c>
      <c r="F25" s="36" t="str">
        <f>E163&amp;E164&amp;E165</f>
        <v>肉雞海帶結大蒜</v>
      </c>
      <c r="G25" s="18" t="str">
        <f>G162</f>
        <v>雙色花椰</v>
      </c>
      <c r="H25" s="36" t="str">
        <f>G163&amp;G164&amp;G165</f>
        <v>花椰菜胡蘿蔔大蒜</v>
      </c>
      <c r="I25" s="18" t="str">
        <f>I162</f>
        <v>錦滷竹腸</v>
      </c>
      <c r="J25" s="36" t="str">
        <f>I163&amp;I164&amp;I165</f>
        <v>香竹腸時瓜大蒜</v>
      </c>
      <c r="K25" s="32" t="s">
        <v>1</v>
      </c>
      <c r="L25" s="106" t="s">
        <v>29</v>
      </c>
      <c r="M25" s="85" t="str">
        <f>M162</f>
        <v>蛋花湯</v>
      </c>
      <c r="N25" s="36" t="str">
        <f>M163&amp;M164&amp;M165</f>
        <v>雞蛋時蔬薑</v>
      </c>
      <c r="O25" s="25" t="str">
        <f>O162</f>
        <v>小餐包</v>
      </c>
      <c r="P25" s="115"/>
      <c r="Q25" s="10">
        <v>5.2</v>
      </c>
      <c r="R25" s="10">
        <v>2.5</v>
      </c>
      <c r="S25" s="10">
        <v>1.8</v>
      </c>
      <c r="T25" s="10">
        <v>2.9</v>
      </c>
      <c r="U25" s="37"/>
      <c r="V25" s="10"/>
      <c r="W25" s="40">
        <f t="shared" si="1"/>
        <v>727</v>
      </c>
    </row>
    <row r="26" spans="1:28" ht="21.95" customHeight="1">
      <c r="A26" s="2" t="s">
        <v>4</v>
      </c>
      <c r="B26" s="132"/>
      <c r="C26" s="112"/>
      <c r="D26" s="123"/>
      <c r="E26" s="37"/>
      <c r="F26" s="113"/>
      <c r="G26" s="37"/>
      <c r="H26" s="113"/>
      <c r="I26" s="37"/>
      <c r="J26" s="113"/>
      <c r="K26" s="111"/>
      <c r="L26" s="114"/>
      <c r="M26" s="37"/>
      <c r="N26" s="113"/>
      <c r="O26" s="37"/>
      <c r="P26" s="115"/>
      <c r="Q26" s="10"/>
      <c r="R26" s="10"/>
      <c r="S26" s="10"/>
      <c r="T26" s="10"/>
      <c r="U26" s="4"/>
      <c r="V26" s="10"/>
      <c r="W26" s="107"/>
    </row>
    <row r="27" spans="1:28" ht="21.95" customHeight="1">
      <c r="A27" s="15" t="s">
        <v>151</v>
      </c>
      <c r="B27" s="132"/>
      <c r="C27" s="3"/>
      <c r="D27" s="3"/>
    </row>
    <row r="28" spans="1:28">
      <c r="A28" s="161" t="s">
        <v>43</v>
      </c>
      <c r="B28" s="159"/>
      <c r="C28" s="23"/>
      <c r="D28" s="24"/>
      <c r="E28" s="26"/>
      <c r="F28" s="24"/>
      <c r="G28" s="23"/>
      <c r="H28" s="24"/>
      <c r="I28" s="23"/>
      <c r="J28" s="24"/>
      <c r="K28" s="23"/>
      <c r="L28" s="23"/>
      <c r="M28" s="26"/>
      <c r="N28" s="180"/>
      <c r="O28" s="177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4"/>
    </row>
    <row r="29" spans="1:28">
      <c r="A29" s="210" t="s">
        <v>59</v>
      </c>
      <c r="B29" s="220" t="s">
        <v>35</v>
      </c>
      <c r="C29" s="221" t="s">
        <v>5</v>
      </c>
      <c r="D29" s="17" t="s">
        <v>14</v>
      </c>
      <c r="E29" s="17" t="s">
        <v>6</v>
      </c>
      <c r="F29" s="17" t="s">
        <v>14</v>
      </c>
      <c r="G29" s="135" t="s">
        <v>7</v>
      </c>
      <c r="H29" s="17" t="s">
        <v>14</v>
      </c>
      <c r="I29" s="135" t="s">
        <v>8</v>
      </c>
      <c r="J29" s="17" t="s">
        <v>14</v>
      </c>
      <c r="K29" s="222" t="s">
        <v>9</v>
      </c>
      <c r="L29" s="17" t="s">
        <v>14</v>
      </c>
      <c r="M29" s="135" t="s">
        <v>3</v>
      </c>
      <c r="N29" s="223" t="s">
        <v>15</v>
      </c>
      <c r="O29" s="178" t="s">
        <v>46</v>
      </c>
      <c r="P29" s="30" t="s">
        <v>47</v>
      </c>
      <c r="Q29" s="20"/>
      <c r="R29" s="20"/>
      <c r="S29" s="21"/>
      <c r="T29" s="20"/>
      <c r="U29" s="22"/>
      <c r="V29" s="22"/>
      <c r="W29" s="22"/>
      <c r="X29" s="22"/>
      <c r="Y29" s="22"/>
      <c r="Z29" s="22"/>
      <c r="AA29" s="22"/>
    </row>
    <row r="30" spans="1:28" s="7" customFormat="1" ht="16.5" customHeight="1">
      <c r="A30" s="211" t="s">
        <v>245</v>
      </c>
      <c r="B30" s="224" t="str">
        <f>B3</f>
        <v>三</v>
      </c>
      <c r="C30" s="169" t="s">
        <v>336</v>
      </c>
      <c r="D30" s="17"/>
      <c r="E30" s="169" t="s">
        <v>276</v>
      </c>
      <c r="F30" s="169"/>
      <c r="G30" s="128" t="s">
        <v>337</v>
      </c>
      <c r="H30" s="169"/>
      <c r="I30" s="130" t="s">
        <v>217</v>
      </c>
      <c r="J30" s="98"/>
      <c r="K30" s="72" t="s">
        <v>1</v>
      </c>
      <c r="L30" s="73"/>
      <c r="M30" s="128" t="s">
        <v>279</v>
      </c>
      <c r="N30" s="128"/>
      <c r="O30" s="176" t="s">
        <v>42</v>
      </c>
      <c r="P30" s="189"/>
      <c r="Q30" s="41"/>
      <c r="R30" s="13"/>
      <c r="S30" s="13"/>
      <c r="T30" s="11"/>
    </row>
    <row r="31" spans="1:28" s="7" customFormat="1" ht="16.5" customHeight="1">
      <c r="A31" s="206"/>
      <c r="B31" s="225">
        <f>A3</f>
        <v>45413</v>
      </c>
      <c r="C31" s="169" t="s">
        <v>10</v>
      </c>
      <c r="D31" s="17">
        <v>8</v>
      </c>
      <c r="E31" s="103" t="s">
        <v>277</v>
      </c>
      <c r="F31" s="17">
        <v>5.5</v>
      </c>
      <c r="G31" s="125" t="s">
        <v>89</v>
      </c>
      <c r="H31" s="165">
        <v>3.5</v>
      </c>
      <c r="I31" s="103" t="s">
        <v>359</v>
      </c>
      <c r="J31" s="98">
        <v>0.1</v>
      </c>
      <c r="K31" s="75" t="s">
        <v>9</v>
      </c>
      <c r="L31" s="76">
        <v>7</v>
      </c>
      <c r="M31" s="128" t="s">
        <v>124</v>
      </c>
      <c r="N31" s="165">
        <v>1</v>
      </c>
      <c r="Q31" s="42"/>
      <c r="R31" s="43"/>
      <c r="S31" s="12"/>
      <c r="T31" s="11"/>
    </row>
    <row r="32" spans="1:28" s="7" customFormat="1" ht="16.5" customHeight="1">
      <c r="A32" s="206"/>
      <c r="B32" s="175"/>
      <c r="C32" s="169" t="s">
        <v>12</v>
      </c>
      <c r="D32" s="17">
        <v>3</v>
      </c>
      <c r="E32" s="103" t="s">
        <v>314</v>
      </c>
      <c r="F32" s="17">
        <v>4</v>
      </c>
      <c r="G32" s="125" t="s">
        <v>280</v>
      </c>
      <c r="H32" s="165">
        <v>5</v>
      </c>
      <c r="I32" s="103" t="s">
        <v>278</v>
      </c>
      <c r="J32" s="98">
        <v>5</v>
      </c>
      <c r="K32" s="72" t="s">
        <v>11</v>
      </c>
      <c r="L32" s="73">
        <v>0.05</v>
      </c>
      <c r="M32" s="103" t="s">
        <v>114</v>
      </c>
      <c r="N32" s="17">
        <v>1</v>
      </c>
      <c r="Q32" s="42"/>
      <c r="R32" s="43"/>
      <c r="S32" s="12"/>
      <c r="T32" s="11"/>
    </row>
    <row r="33" spans="1:20" s="7" customFormat="1" ht="16.5" customHeight="1">
      <c r="A33" s="206"/>
      <c r="B33" s="175"/>
      <c r="C33" s="101"/>
      <c r="D33" s="101"/>
      <c r="E33" s="103"/>
      <c r="F33" s="17"/>
      <c r="G33" s="91" t="s">
        <v>101</v>
      </c>
      <c r="H33" s="17">
        <v>1</v>
      </c>
      <c r="I33" s="125" t="s">
        <v>11</v>
      </c>
      <c r="J33" s="165">
        <v>0.05</v>
      </c>
      <c r="K33" s="72"/>
      <c r="L33" s="73"/>
      <c r="M33" s="128" t="s">
        <v>331</v>
      </c>
      <c r="N33" s="165">
        <v>0.1</v>
      </c>
      <c r="Q33" s="42"/>
      <c r="R33" s="43"/>
      <c r="S33" s="12"/>
      <c r="T33" s="11"/>
    </row>
    <row r="34" spans="1:20" s="7" customFormat="1" ht="16.5" customHeight="1">
      <c r="A34" s="206"/>
      <c r="B34" s="175"/>
      <c r="C34" s="101"/>
      <c r="D34" s="101"/>
      <c r="E34" s="85"/>
      <c r="F34" s="17"/>
      <c r="G34" s="125" t="s">
        <v>11</v>
      </c>
      <c r="H34" s="165">
        <v>0.05</v>
      </c>
      <c r="I34" s="103"/>
      <c r="J34" s="17"/>
      <c r="K34" s="72"/>
      <c r="L34" s="73"/>
      <c r="M34" s="128" t="s">
        <v>109</v>
      </c>
      <c r="N34" s="165">
        <v>1</v>
      </c>
      <c r="Q34" s="42"/>
      <c r="R34" s="43"/>
      <c r="S34" s="12"/>
      <c r="T34" s="11"/>
    </row>
    <row r="35" spans="1:20" s="7" customFormat="1" ht="16.5" customHeight="1">
      <c r="A35" s="206"/>
      <c r="B35" s="175"/>
      <c r="C35" s="101"/>
      <c r="D35" s="101"/>
      <c r="E35" s="101"/>
      <c r="F35" s="129"/>
      <c r="G35" s="125" t="s">
        <v>119</v>
      </c>
      <c r="H35" s="165"/>
      <c r="I35" s="33"/>
      <c r="J35" s="77"/>
      <c r="K35" s="72"/>
      <c r="L35" s="73"/>
      <c r="M35" s="165" t="s">
        <v>330</v>
      </c>
      <c r="N35" s="165"/>
      <c r="Q35" s="11"/>
      <c r="R35" s="11"/>
      <c r="S35" s="12"/>
      <c r="T35" s="11"/>
    </row>
    <row r="36" spans="1:20" s="7" customFormat="1" ht="16.5" customHeight="1">
      <c r="A36" s="211" t="s">
        <v>246</v>
      </c>
      <c r="B36" s="226" t="str">
        <f>B4</f>
        <v>四</v>
      </c>
      <c r="C36" s="97" t="s">
        <v>0</v>
      </c>
      <c r="D36" s="17"/>
      <c r="E36" s="85" t="s">
        <v>226</v>
      </c>
      <c r="F36" s="129"/>
      <c r="G36" s="128" t="s">
        <v>230</v>
      </c>
      <c r="H36" s="169"/>
      <c r="I36" s="98" t="s">
        <v>233</v>
      </c>
      <c r="J36" s="98"/>
      <c r="K36" s="72"/>
      <c r="L36" s="73"/>
      <c r="M36" s="128" t="s">
        <v>321</v>
      </c>
      <c r="N36" s="165"/>
      <c r="O36" s="244" t="s">
        <v>275</v>
      </c>
      <c r="P36" s="110"/>
      <c r="Q36" s="11"/>
      <c r="R36" s="11"/>
      <c r="S36" s="12"/>
      <c r="T36" s="11"/>
    </row>
    <row r="37" spans="1:20" s="7" customFormat="1" ht="16.5" customHeight="1">
      <c r="A37" s="206"/>
      <c r="B37" s="226">
        <f>A4</f>
        <v>45414</v>
      </c>
      <c r="C37" s="135" t="s">
        <v>10</v>
      </c>
      <c r="D37" s="17">
        <v>7</v>
      </c>
      <c r="E37" s="124" t="s">
        <v>117</v>
      </c>
      <c r="F37" s="165">
        <v>6</v>
      </c>
      <c r="G37" s="125" t="s">
        <v>149</v>
      </c>
      <c r="H37" s="165">
        <v>3</v>
      </c>
      <c r="I37" s="103" t="s">
        <v>60</v>
      </c>
      <c r="J37" s="98">
        <v>3</v>
      </c>
      <c r="K37" s="75"/>
      <c r="L37" s="76"/>
      <c r="M37" s="135" t="s">
        <v>219</v>
      </c>
      <c r="N37" s="17">
        <v>5</v>
      </c>
      <c r="Q37" s="11"/>
      <c r="R37" s="11"/>
      <c r="S37" s="12"/>
      <c r="T37" s="11"/>
    </row>
    <row r="38" spans="1:20" s="7" customFormat="1" ht="16.5" customHeight="1">
      <c r="A38" s="206"/>
      <c r="B38" s="172"/>
      <c r="C38" s="135" t="s">
        <v>12</v>
      </c>
      <c r="D38" s="17">
        <v>3</v>
      </c>
      <c r="E38" s="85" t="s">
        <v>105</v>
      </c>
      <c r="F38" s="129">
        <v>3</v>
      </c>
      <c r="G38" s="91" t="s">
        <v>232</v>
      </c>
      <c r="H38" s="17">
        <v>4</v>
      </c>
      <c r="I38" s="103" t="s">
        <v>234</v>
      </c>
      <c r="J38" s="17">
        <v>2</v>
      </c>
      <c r="K38" s="72"/>
      <c r="L38" s="73"/>
      <c r="M38" s="91" t="s">
        <v>220</v>
      </c>
      <c r="N38" s="17">
        <v>1</v>
      </c>
      <c r="Q38" s="11"/>
      <c r="R38" s="11"/>
      <c r="S38" s="12"/>
      <c r="T38" s="11"/>
    </row>
    <row r="39" spans="1:20" s="7" customFormat="1" ht="16.5" customHeight="1">
      <c r="A39" s="206"/>
      <c r="B39" s="172"/>
      <c r="C39" s="135"/>
      <c r="D39" s="82"/>
      <c r="E39" s="103" t="s">
        <v>216</v>
      </c>
      <c r="F39" s="98">
        <v>0.1</v>
      </c>
      <c r="G39" s="91" t="s">
        <v>101</v>
      </c>
      <c r="H39" s="17">
        <v>1</v>
      </c>
      <c r="I39" s="103" t="s">
        <v>11</v>
      </c>
      <c r="J39" s="17">
        <v>0.05</v>
      </c>
      <c r="K39" s="72"/>
      <c r="L39" s="73"/>
      <c r="M39" s="135" t="s">
        <v>329</v>
      </c>
      <c r="N39" s="17"/>
      <c r="Q39" s="11"/>
      <c r="R39" s="11"/>
      <c r="S39" s="12"/>
      <c r="T39" s="11"/>
    </row>
    <row r="40" spans="1:20" s="7" customFormat="1" ht="16.5" customHeight="1">
      <c r="A40" s="206"/>
      <c r="B40" s="172"/>
      <c r="C40" s="135"/>
      <c r="D40" s="82"/>
      <c r="E40" s="103" t="s">
        <v>11</v>
      </c>
      <c r="F40" s="17">
        <v>0.05</v>
      </c>
      <c r="G40" s="91" t="s">
        <v>11</v>
      </c>
      <c r="H40" s="17">
        <v>0.05</v>
      </c>
      <c r="I40" s="91"/>
      <c r="J40" s="17"/>
      <c r="K40" s="72"/>
      <c r="L40" s="73"/>
      <c r="M40" s="33"/>
      <c r="N40" s="77"/>
      <c r="Q40" s="11"/>
      <c r="R40" s="11"/>
      <c r="S40" s="12"/>
      <c r="T40" s="11"/>
    </row>
    <row r="41" spans="1:20" s="7" customFormat="1" ht="16.5" customHeight="1">
      <c r="A41" s="206"/>
      <c r="B41" s="172"/>
      <c r="C41" s="135"/>
      <c r="D41" s="82"/>
      <c r="E41" s="85" t="s">
        <v>225</v>
      </c>
      <c r="F41" s="17"/>
      <c r="G41" s="91"/>
      <c r="H41" s="17"/>
      <c r="I41" s="91"/>
      <c r="J41" s="17"/>
      <c r="K41" s="72"/>
      <c r="L41" s="73"/>
      <c r="M41" s="33"/>
      <c r="N41" s="77"/>
      <c r="Q41" s="11"/>
      <c r="R41" s="11"/>
      <c r="S41" s="12"/>
      <c r="T41" s="11"/>
    </row>
    <row r="42" spans="1:20" s="7" customFormat="1" ht="16.5" customHeight="1">
      <c r="A42" s="211" t="s">
        <v>247</v>
      </c>
      <c r="B42" s="227" t="str">
        <f>B5</f>
        <v>五</v>
      </c>
      <c r="C42" s="97" t="s">
        <v>98</v>
      </c>
      <c r="D42" s="169"/>
      <c r="E42" s="102" t="s">
        <v>358</v>
      </c>
      <c r="F42" s="17"/>
      <c r="G42" s="28" t="s">
        <v>178</v>
      </c>
      <c r="H42" s="129"/>
      <c r="I42" s="165" t="s">
        <v>377</v>
      </c>
      <c r="J42" s="17"/>
      <c r="K42" s="72"/>
      <c r="L42" s="73"/>
      <c r="M42" s="135" t="s">
        <v>65</v>
      </c>
      <c r="N42" s="17"/>
      <c r="O42" s="245" t="s">
        <v>349</v>
      </c>
      <c r="Q42" s="11"/>
      <c r="R42" s="11"/>
      <c r="S42" s="12"/>
      <c r="T42" s="11"/>
    </row>
    <row r="43" spans="1:20" s="7" customFormat="1" ht="16.5" customHeight="1">
      <c r="A43" s="206"/>
      <c r="B43" s="226">
        <f>A5</f>
        <v>45415</v>
      </c>
      <c r="C43" s="135" t="s">
        <v>10</v>
      </c>
      <c r="D43" s="135">
        <v>10</v>
      </c>
      <c r="E43" s="103" t="s">
        <v>68</v>
      </c>
      <c r="F43" s="17">
        <v>9</v>
      </c>
      <c r="G43" s="124" t="s">
        <v>89</v>
      </c>
      <c r="H43" s="165">
        <v>1</v>
      </c>
      <c r="I43" s="124" t="s">
        <v>69</v>
      </c>
      <c r="J43" s="165">
        <v>1.2</v>
      </c>
      <c r="K43" s="72"/>
      <c r="L43" s="73"/>
      <c r="M43" s="135" t="s">
        <v>90</v>
      </c>
      <c r="N43" s="17">
        <v>0.1</v>
      </c>
      <c r="Q43" s="11"/>
      <c r="R43" s="11"/>
      <c r="S43" s="12"/>
      <c r="T43" s="11"/>
    </row>
    <row r="44" spans="1:20" s="7" customFormat="1" ht="16.5" customHeight="1">
      <c r="A44" s="206"/>
      <c r="B44" s="172"/>
      <c r="C44" s="135" t="s">
        <v>99</v>
      </c>
      <c r="D44" s="135">
        <v>0.4</v>
      </c>
      <c r="E44" s="103" t="s">
        <v>79</v>
      </c>
      <c r="F44" s="17">
        <v>3</v>
      </c>
      <c r="G44" s="91" t="s">
        <v>61</v>
      </c>
      <c r="H44" s="17">
        <v>3</v>
      </c>
      <c r="I44" s="103" t="s">
        <v>373</v>
      </c>
      <c r="J44" s="17">
        <v>5</v>
      </c>
      <c r="K44" s="72"/>
      <c r="L44" s="73"/>
      <c r="M44" s="135" t="s">
        <v>91</v>
      </c>
      <c r="N44" s="17">
        <v>1</v>
      </c>
      <c r="Q44" s="11"/>
      <c r="R44" s="11"/>
      <c r="S44" s="12"/>
      <c r="T44" s="11"/>
    </row>
    <row r="45" spans="1:20" s="7" customFormat="1" ht="16.5" customHeight="1">
      <c r="A45" s="206"/>
      <c r="B45" s="172"/>
      <c r="C45" s="85"/>
      <c r="D45" s="82"/>
      <c r="E45" s="103" t="s">
        <v>92</v>
      </c>
      <c r="F45" s="17">
        <v>0.05</v>
      </c>
      <c r="G45" s="91" t="s">
        <v>71</v>
      </c>
      <c r="H45" s="17">
        <v>1</v>
      </c>
      <c r="I45" s="103" t="s">
        <v>101</v>
      </c>
      <c r="J45" s="17">
        <v>1</v>
      </c>
      <c r="K45" s="72"/>
      <c r="L45" s="73"/>
      <c r="M45" s="135" t="s">
        <v>37</v>
      </c>
      <c r="N45" s="17">
        <v>0.05</v>
      </c>
      <c r="Q45" s="11"/>
      <c r="R45" s="11"/>
      <c r="S45" s="12"/>
      <c r="T45" s="11"/>
    </row>
    <row r="46" spans="1:20" s="7" customFormat="1" ht="16.5" customHeight="1">
      <c r="A46" s="206"/>
      <c r="B46" s="172"/>
      <c r="C46" s="85"/>
      <c r="D46" s="82"/>
      <c r="E46" s="85" t="s">
        <v>346</v>
      </c>
      <c r="F46" s="17"/>
      <c r="G46" s="91" t="s">
        <v>73</v>
      </c>
      <c r="H46" s="17">
        <v>0.02</v>
      </c>
      <c r="I46" s="103" t="s">
        <v>11</v>
      </c>
      <c r="J46" s="17">
        <v>0.05</v>
      </c>
      <c r="K46" s="72"/>
      <c r="L46" s="73"/>
      <c r="M46" s="135" t="s">
        <v>78</v>
      </c>
      <c r="N46" s="17">
        <v>1</v>
      </c>
      <c r="Q46" s="11"/>
      <c r="R46" s="11"/>
      <c r="S46" s="12"/>
      <c r="T46" s="11"/>
    </row>
    <row r="47" spans="1:20" s="7" customFormat="1" ht="16.5" customHeight="1">
      <c r="A47" s="168"/>
      <c r="B47" s="172"/>
      <c r="C47" s="135"/>
      <c r="D47" s="82"/>
      <c r="E47" s="103"/>
      <c r="F47" s="17"/>
      <c r="G47" s="91" t="s">
        <v>11</v>
      </c>
      <c r="H47" s="17">
        <v>0.05</v>
      </c>
      <c r="I47" s="103"/>
      <c r="J47" s="17"/>
      <c r="K47" s="72"/>
      <c r="L47" s="73"/>
      <c r="M47" s="128"/>
      <c r="N47" s="165"/>
      <c r="O47" s="60"/>
      <c r="P47" s="60"/>
      <c r="Q47" s="11"/>
      <c r="R47" s="11"/>
      <c r="S47" s="12"/>
      <c r="T47" s="11"/>
    </row>
    <row r="48" spans="1:20" s="7" customFormat="1" ht="16.5" customHeight="1">
      <c r="A48" s="206" t="s">
        <v>248</v>
      </c>
      <c r="B48" s="228" t="str">
        <f>B6</f>
        <v>一</v>
      </c>
      <c r="C48" s="135" t="s">
        <v>33</v>
      </c>
      <c r="D48" s="135"/>
      <c r="E48" s="103" t="s">
        <v>93</v>
      </c>
      <c r="F48" s="135"/>
      <c r="G48" s="17" t="s">
        <v>327</v>
      </c>
      <c r="H48" s="17"/>
      <c r="I48" s="98" t="s">
        <v>360</v>
      </c>
      <c r="J48" s="98"/>
      <c r="K48" s="72" t="s">
        <v>1</v>
      </c>
      <c r="L48" s="73"/>
      <c r="M48" s="135" t="s">
        <v>313</v>
      </c>
      <c r="N48" s="17"/>
      <c r="O48" s="193" t="s">
        <v>39</v>
      </c>
      <c r="P48" s="194"/>
      <c r="Q48" s="44"/>
      <c r="R48" s="45"/>
      <c r="S48" s="13"/>
      <c r="T48" s="11"/>
    </row>
    <row r="49" spans="1:20" s="7" customFormat="1" ht="16.5" customHeight="1">
      <c r="A49" s="212"/>
      <c r="B49" s="229">
        <f>A6</f>
        <v>45418</v>
      </c>
      <c r="C49" s="169" t="s">
        <v>10</v>
      </c>
      <c r="D49" s="17">
        <v>10</v>
      </c>
      <c r="E49" s="103" t="s">
        <v>93</v>
      </c>
      <c r="F49" s="17">
        <v>6.5</v>
      </c>
      <c r="G49" s="124" t="s">
        <v>169</v>
      </c>
      <c r="H49" s="165">
        <v>5</v>
      </c>
      <c r="I49" s="231" t="s">
        <v>361</v>
      </c>
      <c r="J49" s="98">
        <v>0.1</v>
      </c>
      <c r="K49" s="75" t="s">
        <v>9</v>
      </c>
      <c r="L49" s="76">
        <v>7</v>
      </c>
      <c r="M49" s="135" t="s">
        <v>62</v>
      </c>
      <c r="N49" s="17">
        <v>0.2</v>
      </c>
      <c r="O49" s="217"/>
      <c r="P49" s="188"/>
      <c r="Q49" s="41"/>
      <c r="R49" s="46"/>
      <c r="S49" s="12"/>
      <c r="T49" s="11"/>
    </row>
    <row r="50" spans="1:20" s="7" customFormat="1" ht="16.5" customHeight="1">
      <c r="A50" s="212"/>
      <c r="B50" s="232"/>
      <c r="C50" s="169"/>
      <c r="D50" s="17"/>
      <c r="E50" s="91"/>
      <c r="F50" s="17"/>
      <c r="G50" s="103" t="s">
        <v>89</v>
      </c>
      <c r="H50" s="17">
        <v>1</v>
      </c>
      <c r="I50" s="103" t="s">
        <v>268</v>
      </c>
      <c r="J50" s="98">
        <v>4</v>
      </c>
      <c r="K50" s="72" t="s">
        <v>11</v>
      </c>
      <c r="L50" s="73">
        <v>0.05</v>
      </c>
      <c r="M50" s="135" t="s">
        <v>63</v>
      </c>
      <c r="N50" s="17">
        <v>0.1</v>
      </c>
      <c r="O50" s="44"/>
      <c r="P50" s="188"/>
      <c r="Q50" s="44"/>
      <c r="R50" s="46"/>
      <c r="S50" s="12"/>
      <c r="T50" s="11"/>
    </row>
    <row r="51" spans="1:20" s="7" customFormat="1" ht="16.5" customHeight="1">
      <c r="A51" s="212"/>
      <c r="B51" s="175"/>
      <c r="C51" s="169"/>
      <c r="D51" s="17"/>
      <c r="E51" s="91"/>
      <c r="F51" s="135"/>
      <c r="G51" s="103" t="s">
        <v>328</v>
      </c>
      <c r="H51" s="17">
        <v>2</v>
      </c>
      <c r="I51" s="91" t="s">
        <v>269</v>
      </c>
      <c r="J51" s="17">
        <v>1</v>
      </c>
      <c r="K51" s="72"/>
      <c r="L51" s="73"/>
      <c r="M51" s="135" t="s">
        <v>37</v>
      </c>
      <c r="N51" s="17">
        <v>0.05</v>
      </c>
      <c r="O51" s="42"/>
      <c r="P51" s="187"/>
      <c r="Q51" s="44"/>
      <c r="R51" s="46"/>
      <c r="S51" s="12"/>
      <c r="T51" s="11"/>
    </row>
    <row r="52" spans="1:20" s="7" customFormat="1" ht="16.5" customHeight="1">
      <c r="A52" s="212"/>
      <c r="B52" s="175"/>
      <c r="C52" s="169"/>
      <c r="D52" s="17"/>
      <c r="E52" s="119"/>
      <c r="F52" s="120"/>
      <c r="G52" s="103" t="s">
        <v>11</v>
      </c>
      <c r="H52" s="17">
        <v>0.05</v>
      </c>
      <c r="I52" s="103" t="s">
        <v>11</v>
      </c>
      <c r="J52" s="17">
        <v>1.05</v>
      </c>
      <c r="K52" s="72"/>
      <c r="L52" s="73"/>
      <c r="M52" s="135"/>
      <c r="N52" s="17"/>
      <c r="O52" s="42"/>
      <c r="P52" s="187"/>
      <c r="Q52" s="42"/>
      <c r="R52" s="47"/>
      <c r="S52" s="12"/>
      <c r="T52" s="11"/>
    </row>
    <row r="53" spans="1:20" s="7" customFormat="1" ht="16.5" customHeight="1">
      <c r="A53" s="164"/>
      <c r="B53" s="175"/>
      <c r="C53" s="169"/>
      <c r="D53" s="17"/>
      <c r="E53" s="119"/>
      <c r="F53" s="120"/>
      <c r="G53" s="103"/>
      <c r="H53" s="17"/>
      <c r="I53" s="121"/>
      <c r="J53" s="120"/>
      <c r="K53" s="72"/>
      <c r="L53" s="73"/>
      <c r="M53" s="135"/>
      <c r="N53" s="17"/>
      <c r="O53" s="42"/>
      <c r="P53" s="47"/>
      <c r="Q53" s="42"/>
      <c r="R53" s="47"/>
      <c r="S53" s="12"/>
      <c r="T53" s="11"/>
    </row>
    <row r="54" spans="1:20" s="7" customFormat="1" ht="16.5" customHeight="1">
      <c r="A54" s="206" t="s">
        <v>249</v>
      </c>
      <c r="B54" s="224" t="str">
        <f>B7</f>
        <v>二</v>
      </c>
      <c r="C54" s="135" t="s">
        <v>0</v>
      </c>
      <c r="D54" s="17"/>
      <c r="E54" s="165" t="s">
        <v>338</v>
      </c>
      <c r="F54" s="165"/>
      <c r="G54" s="28" t="s">
        <v>125</v>
      </c>
      <c r="H54" s="129"/>
      <c r="I54" s="128" t="s">
        <v>343</v>
      </c>
      <c r="J54" s="165"/>
      <c r="K54" s="72" t="s">
        <v>1</v>
      </c>
      <c r="L54" s="73"/>
      <c r="M54" s="17" t="s">
        <v>315</v>
      </c>
      <c r="N54" s="165"/>
      <c r="O54" s="176" t="s">
        <v>40</v>
      </c>
      <c r="P54" s="110" t="s">
        <v>45</v>
      </c>
      <c r="Q54" s="11"/>
      <c r="R54" s="11"/>
      <c r="S54" s="13"/>
      <c r="T54" s="11"/>
    </row>
    <row r="55" spans="1:20" s="7" customFormat="1" ht="16.5" customHeight="1">
      <c r="A55" s="60"/>
      <c r="B55" s="229">
        <f>A7</f>
        <v>45419</v>
      </c>
      <c r="C55" s="169" t="s">
        <v>10</v>
      </c>
      <c r="D55" s="17">
        <v>7</v>
      </c>
      <c r="E55" s="124" t="s">
        <v>68</v>
      </c>
      <c r="F55" s="165">
        <v>9</v>
      </c>
      <c r="G55" s="28" t="s">
        <v>318</v>
      </c>
      <c r="H55" s="129">
        <v>1</v>
      </c>
      <c r="I55" s="125" t="s">
        <v>332</v>
      </c>
      <c r="J55" s="165">
        <v>2</v>
      </c>
      <c r="K55" s="75" t="s">
        <v>9</v>
      </c>
      <c r="L55" s="76">
        <v>7</v>
      </c>
      <c r="M55" s="17" t="s">
        <v>69</v>
      </c>
      <c r="N55" s="17">
        <v>1</v>
      </c>
      <c r="Q55" s="11"/>
      <c r="R55" s="11"/>
      <c r="S55" s="12"/>
      <c r="T55" s="11"/>
    </row>
    <row r="56" spans="1:20" s="7" customFormat="1" ht="16.5" customHeight="1">
      <c r="A56" s="212"/>
      <c r="B56" s="172"/>
      <c r="C56" s="169" t="s">
        <v>12</v>
      </c>
      <c r="D56" s="17">
        <v>3</v>
      </c>
      <c r="E56" s="124" t="s">
        <v>339</v>
      </c>
      <c r="F56" s="165">
        <v>3</v>
      </c>
      <c r="G56" s="28" t="s">
        <v>319</v>
      </c>
      <c r="H56" s="129">
        <v>6</v>
      </c>
      <c r="I56" s="125" t="s">
        <v>333</v>
      </c>
      <c r="J56" s="165">
        <v>2</v>
      </c>
      <c r="K56" s="72" t="s">
        <v>11</v>
      </c>
      <c r="L56" s="73">
        <v>0.05</v>
      </c>
      <c r="M56" s="17" t="s">
        <v>61</v>
      </c>
      <c r="N56" s="17">
        <v>3</v>
      </c>
      <c r="Q56" s="11"/>
      <c r="R56" s="11"/>
      <c r="S56" s="12"/>
      <c r="T56" s="11"/>
    </row>
    <row r="57" spans="1:20" s="7" customFormat="1" ht="16.5" customHeight="1">
      <c r="A57" s="212"/>
      <c r="B57" s="175"/>
      <c r="C57" s="101"/>
      <c r="D57" s="101"/>
      <c r="E57" s="124" t="s">
        <v>11</v>
      </c>
      <c r="F57" s="165">
        <v>0.05</v>
      </c>
      <c r="G57" s="28" t="s">
        <v>101</v>
      </c>
      <c r="H57" s="17">
        <v>1</v>
      </c>
      <c r="I57" s="125" t="s">
        <v>38</v>
      </c>
      <c r="J57" s="165">
        <v>0.01</v>
      </c>
      <c r="K57" s="72"/>
      <c r="L57" s="73"/>
      <c r="M57" s="103" t="s">
        <v>101</v>
      </c>
      <c r="N57" s="17">
        <v>1</v>
      </c>
      <c r="Q57" s="11"/>
      <c r="R57" s="11"/>
      <c r="S57" s="12"/>
      <c r="T57" s="11"/>
    </row>
    <row r="58" spans="1:20" s="7" customFormat="1" ht="16.5" customHeight="1">
      <c r="A58" s="212"/>
      <c r="B58" s="175"/>
      <c r="C58" s="169"/>
      <c r="D58" s="17"/>
      <c r="E58" s="85"/>
      <c r="F58" s="165"/>
      <c r="G58" s="91" t="s">
        <v>11</v>
      </c>
      <c r="H58" s="17">
        <v>0.05</v>
      </c>
      <c r="I58" s="125" t="s">
        <v>11</v>
      </c>
      <c r="J58" s="165">
        <v>0.05</v>
      </c>
      <c r="K58" s="72"/>
      <c r="L58" s="73"/>
      <c r="M58" s="17" t="s">
        <v>37</v>
      </c>
      <c r="N58" s="17">
        <v>0.05</v>
      </c>
      <c r="Q58" s="11"/>
      <c r="R58" s="11"/>
      <c r="S58" s="12"/>
      <c r="T58" s="11"/>
    </row>
    <row r="59" spans="1:20" s="7" customFormat="1" ht="16.5" customHeight="1">
      <c r="A59" s="213"/>
      <c r="B59" s="175"/>
      <c r="C59" s="169"/>
      <c r="D59" s="17"/>
      <c r="G59" s="125"/>
      <c r="H59" s="165"/>
      <c r="I59" s="125"/>
      <c r="J59" s="165"/>
      <c r="K59" s="72"/>
      <c r="L59" s="73"/>
      <c r="M59" s="135"/>
      <c r="N59" s="17"/>
      <c r="Q59" s="11"/>
      <c r="R59" s="11"/>
      <c r="S59" s="12"/>
      <c r="T59" s="11"/>
    </row>
    <row r="60" spans="1:20" s="7" customFormat="1" ht="16.5" customHeight="1">
      <c r="A60" s="206" t="s">
        <v>250</v>
      </c>
      <c r="B60" s="224" t="str">
        <f>B8</f>
        <v>三</v>
      </c>
      <c r="C60" s="135" t="s">
        <v>95</v>
      </c>
      <c r="D60" s="17"/>
      <c r="E60" s="103" t="s">
        <v>126</v>
      </c>
      <c r="F60" s="135"/>
      <c r="G60" s="85" t="s">
        <v>371</v>
      </c>
      <c r="H60" s="129"/>
      <c r="I60" s="17" t="s">
        <v>193</v>
      </c>
      <c r="J60" s="17"/>
      <c r="K60" s="72" t="s">
        <v>1</v>
      </c>
      <c r="L60" s="73"/>
      <c r="M60" s="128" t="s">
        <v>351</v>
      </c>
      <c r="N60" s="165"/>
      <c r="O60" s="176" t="s">
        <v>42</v>
      </c>
      <c r="Q60" s="11"/>
      <c r="T60" s="11"/>
    </row>
    <row r="61" spans="1:20" s="7" customFormat="1" ht="16.5" customHeight="1">
      <c r="A61" s="212"/>
      <c r="B61" s="229">
        <f>A8</f>
        <v>45420</v>
      </c>
      <c r="C61" s="169" t="s">
        <v>96</v>
      </c>
      <c r="D61" s="17">
        <v>4</v>
      </c>
      <c r="E61" s="103" t="s">
        <v>89</v>
      </c>
      <c r="F61" s="17">
        <v>6</v>
      </c>
      <c r="G61" s="103" t="s">
        <v>372</v>
      </c>
      <c r="H61" s="17">
        <v>0.5</v>
      </c>
      <c r="I61" s="124" t="s">
        <v>194</v>
      </c>
      <c r="J61" s="17">
        <v>4</v>
      </c>
      <c r="K61" s="75" t="s">
        <v>9</v>
      </c>
      <c r="L61" s="76">
        <v>7</v>
      </c>
      <c r="M61" s="128" t="s">
        <v>69</v>
      </c>
      <c r="N61" s="165">
        <v>0.6</v>
      </c>
      <c r="Q61" s="11"/>
      <c r="T61" s="11"/>
    </row>
    <row r="62" spans="1:20" s="7" customFormat="1" ht="16.5" customHeight="1">
      <c r="A62" s="60"/>
      <c r="B62" s="172"/>
      <c r="C62" s="101"/>
      <c r="D62" s="101"/>
      <c r="E62" s="103" t="s">
        <v>127</v>
      </c>
      <c r="F62" s="17">
        <v>4</v>
      </c>
      <c r="G62" s="103" t="s">
        <v>373</v>
      </c>
      <c r="H62" s="17">
        <v>8</v>
      </c>
      <c r="I62" s="80"/>
      <c r="J62" s="70"/>
      <c r="K62" s="72" t="s">
        <v>11</v>
      </c>
      <c r="L62" s="73">
        <v>0.05</v>
      </c>
      <c r="M62" s="128" t="s">
        <v>72</v>
      </c>
      <c r="N62" s="165">
        <v>2</v>
      </c>
      <c r="Q62" s="11"/>
      <c r="T62" s="11"/>
    </row>
    <row r="63" spans="1:20" s="7" customFormat="1" ht="16.5" customHeight="1">
      <c r="A63" s="212"/>
      <c r="B63" s="172"/>
      <c r="C63" s="169"/>
      <c r="D63" s="17"/>
      <c r="E63" s="103" t="s">
        <v>103</v>
      </c>
      <c r="F63" s="17">
        <v>4</v>
      </c>
      <c r="G63" s="104" t="s">
        <v>11</v>
      </c>
      <c r="H63" s="98">
        <v>0.05</v>
      </c>
      <c r="I63" s="33"/>
      <c r="J63" s="70"/>
      <c r="K63" s="72"/>
      <c r="L63" s="73"/>
      <c r="M63" s="128" t="s">
        <v>150</v>
      </c>
      <c r="N63" s="165">
        <v>1</v>
      </c>
      <c r="Q63" s="11"/>
      <c r="T63" s="11"/>
    </row>
    <row r="64" spans="1:20" s="7" customFormat="1" ht="16.5" customHeight="1">
      <c r="A64" s="212"/>
      <c r="B64" s="172"/>
      <c r="C64" s="169"/>
      <c r="D64" s="17"/>
      <c r="E64" s="103" t="s">
        <v>114</v>
      </c>
      <c r="F64" s="17">
        <v>1</v>
      </c>
      <c r="G64" s="104"/>
      <c r="H64" s="98"/>
      <c r="I64" s="33"/>
      <c r="J64" s="70"/>
      <c r="K64" s="72"/>
      <c r="L64" s="73"/>
      <c r="M64" s="128" t="s">
        <v>128</v>
      </c>
      <c r="N64" s="165">
        <v>0.3</v>
      </c>
      <c r="Q64" s="11"/>
      <c r="T64" s="11"/>
    </row>
    <row r="65" spans="1:22" s="7" customFormat="1" ht="16.5" customHeight="1">
      <c r="A65" s="213"/>
      <c r="B65" s="175"/>
      <c r="C65" s="169"/>
      <c r="D65" s="17"/>
      <c r="E65" s="103" t="s">
        <v>11</v>
      </c>
      <c r="F65" s="17">
        <v>0.05</v>
      </c>
      <c r="G65" s="150"/>
      <c r="H65" s="130"/>
      <c r="I65" s="79"/>
      <c r="J65" s="34"/>
      <c r="K65" s="72"/>
      <c r="L65" s="73"/>
      <c r="M65" s="152" t="s">
        <v>340</v>
      </c>
      <c r="N65" s="165">
        <v>1</v>
      </c>
      <c r="Q65" s="11"/>
      <c r="T65" s="11"/>
    </row>
    <row r="66" spans="1:22" s="7" customFormat="1" ht="16.5" customHeight="1">
      <c r="A66" s="214" t="s">
        <v>251</v>
      </c>
      <c r="B66" s="224" t="str">
        <f>B9</f>
        <v>四</v>
      </c>
      <c r="C66" s="135" t="s">
        <v>0</v>
      </c>
      <c r="D66" s="17"/>
      <c r="E66" s="102" t="s">
        <v>158</v>
      </c>
      <c r="F66" s="17"/>
      <c r="G66" s="28" t="s">
        <v>341</v>
      </c>
      <c r="H66" s="129"/>
      <c r="I66" s="130" t="s">
        <v>335</v>
      </c>
      <c r="J66" s="130"/>
      <c r="K66" s="72" t="s">
        <v>1</v>
      </c>
      <c r="L66" s="73"/>
      <c r="M66" s="166" t="s">
        <v>187</v>
      </c>
      <c r="N66" s="165"/>
      <c r="O66" s="179" t="s">
        <v>303</v>
      </c>
      <c r="P66" s="115"/>
      <c r="Q66" s="54"/>
      <c r="R66" s="55"/>
      <c r="S66" s="45"/>
      <c r="T66" s="55"/>
      <c r="V66" s="45"/>
    </row>
    <row r="67" spans="1:22" s="7" customFormat="1" ht="16.5" customHeight="1">
      <c r="A67" s="212"/>
      <c r="B67" s="229">
        <f>A9</f>
        <v>45421</v>
      </c>
      <c r="C67" s="169" t="s">
        <v>10</v>
      </c>
      <c r="D67" s="17">
        <v>7</v>
      </c>
      <c r="E67" s="103" t="s">
        <v>159</v>
      </c>
      <c r="F67" s="17">
        <v>4</v>
      </c>
      <c r="G67" s="124" t="s">
        <v>334</v>
      </c>
      <c r="H67" s="165">
        <v>1</v>
      </c>
      <c r="I67" s="124" t="s">
        <v>183</v>
      </c>
      <c r="J67" s="130">
        <v>0.5</v>
      </c>
      <c r="K67" s="75" t="s">
        <v>9</v>
      </c>
      <c r="L67" s="76">
        <v>7</v>
      </c>
      <c r="M67" s="128" t="s">
        <v>188</v>
      </c>
      <c r="N67" s="165">
        <v>2</v>
      </c>
      <c r="P67" s="53"/>
      <c r="Q67" s="47"/>
      <c r="R67" s="41"/>
      <c r="S67" s="46"/>
      <c r="T67" s="41"/>
      <c r="V67" s="46"/>
    </row>
    <row r="68" spans="1:22" s="7" customFormat="1" ht="16.5" customHeight="1">
      <c r="A68" s="214"/>
      <c r="B68" s="233"/>
      <c r="C68" s="169" t="s">
        <v>12</v>
      </c>
      <c r="D68" s="17">
        <v>3</v>
      </c>
      <c r="E68" s="103" t="s">
        <v>67</v>
      </c>
      <c r="F68" s="17">
        <v>4</v>
      </c>
      <c r="G68" s="91" t="s">
        <v>61</v>
      </c>
      <c r="H68" s="17">
        <v>3</v>
      </c>
      <c r="I68" s="124" t="s">
        <v>105</v>
      </c>
      <c r="J68" s="130">
        <v>5</v>
      </c>
      <c r="K68" s="72" t="s">
        <v>11</v>
      </c>
      <c r="L68" s="73">
        <v>0.05</v>
      </c>
      <c r="M68" s="128" t="s">
        <v>154</v>
      </c>
      <c r="N68" s="165">
        <v>1</v>
      </c>
      <c r="P68" s="53"/>
      <c r="Q68" s="47"/>
      <c r="R68" s="56"/>
      <c r="S68" s="56"/>
      <c r="T68" s="56"/>
      <c r="V68" s="57"/>
    </row>
    <row r="69" spans="1:22" s="7" customFormat="1" ht="16.5" customHeight="1">
      <c r="A69" s="60"/>
      <c r="B69" s="172"/>
      <c r="C69" s="101"/>
      <c r="D69" s="101"/>
      <c r="E69" s="103" t="s">
        <v>105</v>
      </c>
      <c r="F69" s="17">
        <v>4</v>
      </c>
      <c r="G69" s="91" t="s">
        <v>71</v>
      </c>
      <c r="H69" s="17">
        <v>1</v>
      </c>
      <c r="I69" s="124" t="s">
        <v>92</v>
      </c>
      <c r="J69" s="165">
        <v>0.05</v>
      </c>
      <c r="K69" s="72"/>
      <c r="L69" s="73"/>
      <c r="M69" s="128"/>
      <c r="N69" s="165"/>
      <c r="P69" s="53"/>
      <c r="Q69" s="47"/>
      <c r="R69" s="44"/>
      <c r="S69" s="46"/>
      <c r="T69" s="44"/>
      <c r="V69" s="46"/>
    </row>
    <row r="70" spans="1:22" s="7" customFormat="1" ht="16.5" customHeight="1">
      <c r="A70" s="214"/>
      <c r="B70" s="172"/>
      <c r="C70" s="101"/>
      <c r="D70" s="101"/>
      <c r="E70" s="103" t="s">
        <v>92</v>
      </c>
      <c r="F70" s="17">
        <v>0.05</v>
      </c>
      <c r="G70" s="91" t="s">
        <v>73</v>
      </c>
      <c r="H70" s="17">
        <v>0.02</v>
      </c>
      <c r="I70" s="125"/>
      <c r="J70" s="165"/>
      <c r="K70" s="72"/>
      <c r="L70" s="73"/>
      <c r="M70" s="33"/>
      <c r="N70" s="77"/>
      <c r="P70" s="53"/>
      <c r="Q70" s="47"/>
      <c r="R70" s="56"/>
      <c r="S70" s="56"/>
      <c r="T70" s="44"/>
      <c r="V70" s="46"/>
    </row>
    <row r="71" spans="1:22" s="7" customFormat="1" ht="16.5" customHeight="1">
      <c r="A71" s="214"/>
      <c r="B71" s="172"/>
      <c r="C71" s="101"/>
      <c r="D71" s="101"/>
      <c r="E71" s="103" t="s">
        <v>104</v>
      </c>
      <c r="F71" s="17"/>
      <c r="G71" s="91" t="s">
        <v>11</v>
      </c>
      <c r="H71" s="17">
        <v>0.05</v>
      </c>
      <c r="I71" s="125"/>
      <c r="J71" s="165"/>
      <c r="K71" s="72"/>
      <c r="L71" s="73"/>
      <c r="M71" s="79"/>
      <c r="N71" s="77"/>
      <c r="P71" s="58"/>
      <c r="Q71" s="54"/>
      <c r="R71" s="42"/>
      <c r="S71" s="59"/>
      <c r="T71" s="60"/>
      <c r="V71" s="60"/>
    </row>
    <row r="72" spans="1:22" s="7" customFormat="1" ht="16.5" customHeight="1">
      <c r="A72" s="215" t="s">
        <v>252</v>
      </c>
      <c r="B72" s="224" t="str">
        <f>B10</f>
        <v>五</v>
      </c>
      <c r="C72" s="128" t="s">
        <v>235</v>
      </c>
      <c r="D72" s="128"/>
      <c r="E72" s="165" t="s">
        <v>284</v>
      </c>
      <c r="F72" s="165"/>
      <c r="G72" s="28" t="s">
        <v>180</v>
      </c>
      <c r="H72" s="129"/>
      <c r="I72" s="130" t="s">
        <v>347</v>
      </c>
      <c r="J72" s="130"/>
      <c r="K72" s="72" t="s">
        <v>1</v>
      </c>
      <c r="L72" s="73"/>
      <c r="M72" s="17" t="s">
        <v>112</v>
      </c>
      <c r="N72" s="165"/>
      <c r="O72" s="176" t="s">
        <v>48</v>
      </c>
      <c r="P72" s="186"/>
      <c r="Q72" s="17"/>
      <c r="R72" s="165"/>
      <c r="S72" s="12"/>
      <c r="T72" s="52"/>
      <c r="V72" s="60"/>
    </row>
    <row r="73" spans="1:22" s="7" customFormat="1" ht="16.5" customHeight="1">
      <c r="A73" s="214"/>
      <c r="B73" s="229">
        <f>A10</f>
        <v>45422</v>
      </c>
      <c r="C73" s="166" t="s">
        <v>10</v>
      </c>
      <c r="D73" s="128">
        <v>10</v>
      </c>
      <c r="E73" s="124" t="s">
        <v>117</v>
      </c>
      <c r="F73" s="165">
        <v>6.6</v>
      </c>
      <c r="G73" s="28" t="s">
        <v>149</v>
      </c>
      <c r="H73" s="129">
        <v>3</v>
      </c>
      <c r="I73" s="32" t="s">
        <v>345</v>
      </c>
      <c r="J73" s="129">
        <v>3</v>
      </c>
      <c r="K73" s="75" t="s">
        <v>9</v>
      </c>
      <c r="L73" s="76">
        <v>7</v>
      </c>
      <c r="M73" s="135" t="s">
        <v>105</v>
      </c>
      <c r="N73" s="17">
        <v>4</v>
      </c>
      <c r="Q73" s="135"/>
      <c r="R73" s="17"/>
      <c r="S73" s="12"/>
      <c r="T73" s="11"/>
    </row>
    <row r="74" spans="1:22" s="7" customFormat="1" ht="16.5" customHeight="1">
      <c r="A74" s="214"/>
      <c r="B74" s="224"/>
      <c r="C74" s="166" t="s">
        <v>236</v>
      </c>
      <c r="D74" s="128">
        <v>0.4</v>
      </c>
      <c r="E74" s="124" t="s">
        <v>240</v>
      </c>
      <c r="F74" s="165">
        <v>1.5</v>
      </c>
      <c r="G74" s="28" t="s">
        <v>181</v>
      </c>
      <c r="H74" s="129">
        <v>3</v>
      </c>
      <c r="I74" s="124" t="s">
        <v>320</v>
      </c>
      <c r="J74" s="130">
        <v>5</v>
      </c>
      <c r="K74" s="72" t="s">
        <v>11</v>
      </c>
      <c r="L74" s="73">
        <v>0.05</v>
      </c>
      <c r="M74" s="91" t="s">
        <v>38</v>
      </c>
      <c r="N74" s="17">
        <v>0.01</v>
      </c>
      <c r="Q74" s="91"/>
      <c r="R74" s="17"/>
      <c r="S74" s="12"/>
      <c r="T74" s="11"/>
    </row>
    <row r="75" spans="1:22" s="7" customFormat="1" ht="16.5" customHeight="1">
      <c r="A75" s="214"/>
      <c r="B75" s="172"/>
      <c r="C75" s="169"/>
      <c r="D75" s="135"/>
      <c r="E75" s="124"/>
      <c r="F75" s="165"/>
      <c r="G75" s="28" t="s">
        <v>101</v>
      </c>
      <c r="H75" s="17">
        <v>1</v>
      </c>
      <c r="I75" s="124" t="s">
        <v>242</v>
      </c>
      <c r="J75" s="165">
        <v>0.05</v>
      </c>
      <c r="K75" s="72"/>
      <c r="L75" s="73"/>
      <c r="M75" s="135" t="s">
        <v>37</v>
      </c>
      <c r="N75" s="17">
        <v>0.05</v>
      </c>
      <c r="Q75" s="135"/>
      <c r="R75" s="17"/>
      <c r="S75" s="12"/>
      <c r="T75" s="11"/>
    </row>
    <row r="76" spans="1:22" s="7" customFormat="1" ht="16.5" customHeight="1">
      <c r="A76" s="60"/>
      <c r="B76" s="172"/>
      <c r="C76" s="101"/>
      <c r="D76" s="101"/>
      <c r="E76" s="124" t="s">
        <v>11</v>
      </c>
      <c r="F76" s="165">
        <v>0.05</v>
      </c>
      <c r="G76" s="91" t="s">
        <v>11</v>
      </c>
      <c r="H76" s="17">
        <v>0.05</v>
      </c>
      <c r="I76" s="103"/>
      <c r="J76" s="17"/>
      <c r="K76" s="72"/>
      <c r="L76" s="73"/>
      <c r="M76" s="135" t="s">
        <v>109</v>
      </c>
      <c r="N76" s="17">
        <v>1</v>
      </c>
      <c r="Q76" s="135"/>
      <c r="R76" s="17"/>
      <c r="S76" s="12"/>
      <c r="T76" s="11"/>
    </row>
    <row r="77" spans="1:22" s="7" customFormat="1" ht="16.5" customHeight="1">
      <c r="A77" s="214"/>
      <c r="B77" s="172"/>
      <c r="C77" s="101"/>
      <c r="D77" s="101"/>
      <c r="E77" s="85"/>
      <c r="F77" s="165"/>
      <c r="G77" s="91"/>
      <c r="H77" s="17"/>
      <c r="I77" s="101"/>
      <c r="J77" s="101"/>
      <c r="K77" s="72"/>
      <c r="L77" s="73"/>
      <c r="M77" s="33"/>
      <c r="N77" s="77"/>
      <c r="O77" s="60"/>
      <c r="P77" s="60"/>
      <c r="Q77" s="11"/>
      <c r="R77" s="11"/>
      <c r="S77" s="12"/>
      <c r="T77" s="11"/>
    </row>
    <row r="78" spans="1:22" s="7" customFormat="1" ht="16.5" customHeight="1">
      <c r="A78" s="214" t="s">
        <v>253</v>
      </c>
      <c r="B78" s="224" t="str">
        <f>B11</f>
        <v>一</v>
      </c>
      <c r="C78" s="135" t="s">
        <v>33</v>
      </c>
      <c r="D78" s="135"/>
      <c r="E78" s="91" t="s">
        <v>163</v>
      </c>
      <c r="F78" s="118"/>
      <c r="G78" s="17" t="s">
        <v>148</v>
      </c>
      <c r="H78" s="17"/>
      <c r="I78" s="207" t="s">
        <v>270</v>
      </c>
      <c r="J78" s="208"/>
      <c r="K78" s="72" t="s">
        <v>1</v>
      </c>
      <c r="L78" s="73"/>
      <c r="M78" s="17" t="s">
        <v>189</v>
      </c>
      <c r="N78" s="17"/>
      <c r="O78" s="193" t="s">
        <v>39</v>
      </c>
      <c r="P78" s="53"/>
      <c r="Q78" s="54"/>
      <c r="R78" s="55"/>
      <c r="S78" s="45"/>
      <c r="T78" s="55"/>
      <c r="V78" s="45"/>
    </row>
    <row r="79" spans="1:22" s="7" customFormat="1" ht="16.5" customHeight="1">
      <c r="A79" s="214"/>
      <c r="B79" s="225">
        <f>A11</f>
        <v>45425</v>
      </c>
      <c r="C79" s="169" t="s">
        <v>10</v>
      </c>
      <c r="D79" s="17">
        <v>10</v>
      </c>
      <c r="E79" s="230" t="s">
        <v>110</v>
      </c>
      <c r="F79" s="120">
        <v>9</v>
      </c>
      <c r="G79" s="124" t="s">
        <v>102</v>
      </c>
      <c r="H79" s="165">
        <v>5</v>
      </c>
      <c r="I79" s="149" t="s">
        <v>271</v>
      </c>
      <c r="J79" s="208">
        <v>0.5</v>
      </c>
      <c r="K79" s="75" t="s">
        <v>9</v>
      </c>
      <c r="L79" s="76">
        <v>7</v>
      </c>
      <c r="M79" s="17" t="s">
        <v>184</v>
      </c>
      <c r="N79" s="17">
        <v>1</v>
      </c>
      <c r="O79" s="217"/>
      <c r="P79" s="53"/>
      <c r="Q79" s="47"/>
      <c r="R79" s="41"/>
      <c r="S79" s="46"/>
      <c r="T79" s="41"/>
      <c r="V79" s="46"/>
    </row>
    <row r="80" spans="1:22" s="7" customFormat="1" ht="16.5" customHeight="1">
      <c r="A80" s="214"/>
      <c r="B80" s="175"/>
      <c r="C80" s="169"/>
      <c r="D80" s="17"/>
      <c r="E80" s="91" t="s">
        <v>11</v>
      </c>
      <c r="F80" s="17">
        <v>0.05</v>
      </c>
      <c r="G80" s="103" t="s">
        <v>122</v>
      </c>
      <c r="H80" s="17">
        <v>0.05</v>
      </c>
      <c r="I80" s="124" t="s">
        <v>272</v>
      </c>
      <c r="J80" s="165">
        <v>6</v>
      </c>
      <c r="K80" s="72" t="s">
        <v>11</v>
      </c>
      <c r="L80" s="73">
        <v>0.05</v>
      </c>
      <c r="M80" s="17" t="s">
        <v>107</v>
      </c>
      <c r="N80" s="17">
        <v>0.2</v>
      </c>
      <c r="O80" s="44"/>
      <c r="P80" s="53"/>
      <c r="Q80" s="47"/>
      <c r="R80" s="56"/>
      <c r="S80" s="56"/>
      <c r="T80" s="56"/>
      <c r="V80" s="57"/>
    </row>
    <row r="81" spans="1:22" s="7" customFormat="1" ht="16.5" customHeight="1">
      <c r="A81" s="214"/>
      <c r="B81" s="175"/>
      <c r="C81" s="169"/>
      <c r="D81" s="17"/>
      <c r="E81" s="91" t="s">
        <v>243</v>
      </c>
      <c r="F81" s="135"/>
      <c r="G81" s="103" t="s">
        <v>103</v>
      </c>
      <c r="H81" s="17">
        <v>2</v>
      </c>
      <c r="I81" s="103" t="s">
        <v>11</v>
      </c>
      <c r="J81" s="17">
        <v>0.05</v>
      </c>
      <c r="K81" s="72"/>
      <c r="L81" s="73"/>
      <c r="M81" s="17" t="s">
        <v>190</v>
      </c>
      <c r="N81" s="17">
        <v>0.05</v>
      </c>
      <c r="O81" s="42"/>
      <c r="P81" s="53"/>
      <c r="Q81" s="47"/>
      <c r="R81" s="44"/>
      <c r="S81" s="46"/>
      <c r="T81" s="44"/>
      <c r="V81" s="46"/>
    </row>
    <row r="82" spans="1:22" s="7" customFormat="1" ht="16.5" customHeight="1">
      <c r="A82" s="214"/>
      <c r="B82" s="172"/>
      <c r="C82" s="234"/>
      <c r="D82" s="235"/>
      <c r="E82" s="91"/>
      <c r="F82" s="99"/>
      <c r="G82" s="103" t="s">
        <v>89</v>
      </c>
      <c r="H82" s="17">
        <v>1</v>
      </c>
      <c r="I82" s="104"/>
      <c r="J82" s="98"/>
      <c r="K82" s="72"/>
      <c r="L82" s="73"/>
      <c r="M82" s="17" t="s">
        <v>191</v>
      </c>
      <c r="N82" s="17">
        <v>0.01</v>
      </c>
      <c r="O82" s="42"/>
      <c r="P82" s="53"/>
      <c r="Q82" s="47"/>
      <c r="R82" s="56"/>
      <c r="S82" s="56"/>
      <c r="T82" s="44"/>
      <c r="V82" s="46"/>
    </row>
    <row r="83" spans="1:22" s="7" customFormat="1" ht="16.5" customHeight="1">
      <c r="A83" s="216"/>
      <c r="B83" s="172"/>
      <c r="C83" s="101"/>
      <c r="D83" s="101"/>
      <c r="E83" s="236"/>
      <c r="F83" s="34"/>
      <c r="G83" s="103" t="s">
        <v>11</v>
      </c>
      <c r="H83" s="17">
        <v>0.05</v>
      </c>
      <c r="I83" s="33"/>
      <c r="J83" s="70"/>
      <c r="K83" s="72"/>
      <c r="L83" s="73"/>
      <c r="M83" s="33"/>
      <c r="N83" s="92"/>
      <c r="P83" s="58"/>
      <c r="Q83" s="54"/>
      <c r="R83" s="42"/>
      <c r="S83" s="59"/>
      <c r="T83" s="60"/>
      <c r="V83" s="60"/>
    </row>
    <row r="84" spans="1:22" s="7" customFormat="1" ht="16.5" customHeight="1">
      <c r="A84" s="206" t="s">
        <v>254</v>
      </c>
      <c r="B84" s="237" t="str">
        <f>B12</f>
        <v>二</v>
      </c>
      <c r="C84" s="135" t="s">
        <v>0</v>
      </c>
      <c r="D84" s="17"/>
      <c r="E84" s="103" t="s">
        <v>325</v>
      </c>
      <c r="F84" s="135"/>
      <c r="G84" s="165" t="s">
        <v>376</v>
      </c>
      <c r="H84" s="17"/>
      <c r="I84" s="85" t="s">
        <v>344</v>
      </c>
      <c r="J84" s="129"/>
      <c r="K84" s="72" t="s">
        <v>1</v>
      </c>
      <c r="L84" s="73"/>
      <c r="M84" s="128" t="s">
        <v>192</v>
      </c>
      <c r="N84" s="165"/>
      <c r="O84" s="176" t="s">
        <v>40</v>
      </c>
      <c r="P84" s="110" t="s">
        <v>45</v>
      </c>
      <c r="Q84" s="11"/>
      <c r="S84" s="108"/>
      <c r="T84" s="71"/>
    </row>
    <row r="85" spans="1:22" s="7" customFormat="1" ht="16.5" customHeight="1">
      <c r="A85" s="212"/>
      <c r="B85" s="171">
        <f>A12</f>
        <v>45426</v>
      </c>
      <c r="C85" s="169" t="s">
        <v>10</v>
      </c>
      <c r="D85" s="17">
        <v>7</v>
      </c>
      <c r="E85" s="124" t="s">
        <v>89</v>
      </c>
      <c r="F85" s="17">
        <v>7</v>
      </c>
      <c r="G85" s="103" t="s">
        <v>373</v>
      </c>
      <c r="H85" s="17">
        <v>8</v>
      </c>
      <c r="I85" s="32" t="s">
        <v>345</v>
      </c>
      <c r="J85" s="129">
        <v>3</v>
      </c>
      <c r="K85" s="75" t="s">
        <v>9</v>
      </c>
      <c r="L85" s="76">
        <v>7</v>
      </c>
      <c r="M85" s="135" t="s">
        <v>161</v>
      </c>
      <c r="N85" s="17">
        <v>4</v>
      </c>
      <c r="P85" s="43"/>
      <c r="Q85" s="11"/>
      <c r="S85" s="81"/>
      <c r="T85" s="74"/>
    </row>
    <row r="86" spans="1:22" s="7" customFormat="1" ht="16.5" customHeight="1">
      <c r="A86" s="212"/>
      <c r="B86" s="237"/>
      <c r="C86" s="169" t="s">
        <v>12</v>
      </c>
      <c r="D86" s="17">
        <v>3</v>
      </c>
      <c r="E86" s="103" t="s">
        <v>326</v>
      </c>
      <c r="F86" s="17">
        <v>3</v>
      </c>
      <c r="G86" s="103" t="s">
        <v>101</v>
      </c>
      <c r="H86" s="17">
        <v>1</v>
      </c>
      <c r="I86" s="103" t="s">
        <v>38</v>
      </c>
      <c r="J86" s="17">
        <v>0.05</v>
      </c>
      <c r="K86" s="72" t="s">
        <v>11</v>
      </c>
      <c r="L86" s="73">
        <v>0.05</v>
      </c>
      <c r="M86" s="28" t="s">
        <v>162</v>
      </c>
      <c r="N86" s="17">
        <v>1</v>
      </c>
      <c r="P86" s="43"/>
      <c r="Q86" s="52"/>
      <c r="S86" s="78"/>
      <c r="T86" s="74"/>
    </row>
    <row r="87" spans="1:22" s="7" customFormat="1" ht="16.5" customHeight="1">
      <c r="A87" s="212"/>
      <c r="B87" s="175"/>
      <c r="C87" s="169"/>
      <c r="D87" s="17"/>
      <c r="E87" s="103" t="s">
        <v>168</v>
      </c>
      <c r="F87" s="17">
        <v>0.1</v>
      </c>
      <c r="G87" s="103" t="s">
        <v>11</v>
      </c>
      <c r="H87" s="17">
        <v>0.05</v>
      </c>
      <c r="I87" s="85" t="s">
        <v>346</v>
      </c>
      <c r="J87" s="129">
        <v>0.1</v>
      </c>
      <c r="K87" s="72"/>
      <c r="L87" s="73"/>
      <c r="M87" s="135" t="s">
        <v>37</v>
      </c>
      <c r="N87" s="17">
        <v>0.05</v>
      </c>
      <c r="P87" s="43"/>
      <c r="Q87" s="52"/>
      <c r="S87" s="78"/>
      <c r="T87" s="74"/>
    </row>
    <row r="88" spans="1:22" s="7" customFormat="1" ht="16.5" customHeight="1">
      <c r="A88" s="212"/>
      <c r="B88" s="172"/>
      <c r="C88" s="169"/>
      <c r="D88" s="17"/>
      <c r="E88" s="103" t="s">
        <v>11</v>
      </c>
      <c r="F88" s="17">
        <v>0.05</v>
      </c>
      <c r="G88" s="103"/>
      <c r="H88" s="17"/>
      <c r="I88" s="85" t="s">
        <v>92</v>
      </c>
      <c r="J88" s="129">
        <v>0.05</v>
      </c>
      <c r="K88" s="72"/>
      <c r="L88" s="73"/>
      <c r="M88" s="135" t="s">
        <v>185</v>
      </c>
      <c r="N88" s="17">
        <v>1</v>
      </c>
      <c r="P88" s="43"/>
      <c r="Q88" s="11"/>
      <c r="S88" s="33"/>
      <c r="T88" s="70"/>
    </row>
    <row r="89" spans="1:22" s="7" customFormat="1" ht="16.5" customHeight="1">
      <c r="A89" s="213"/>
      <c r="B89" s="172"/>
      <c r="C89" s="234"/>
      <c r="D89" s="235"/>
      <c r="E89" s="85"/>
      <c r="F89" s="165"/>
      <c r="G89" s="103"/>
      <c r="H89" s="17"/>
      <c r="I89" s="33"/>
      <c r="J89" s="70"/>
      <c r="K89" s="72"/>
      <c r="L89" s="73"/>
      <c r="M89" s="79"/>
      <c r="N89" s="92"/>
      <c r="Q89" s="11"/>
      <c r="R89" s="11"/>
      <c r="S89" s="12"/>
      <c r="T89" s="11"/>
    </row>
    <row r="90" spans="1:22" s="7" customFormat="1" ht="16.5" customHeight="1">
      <c r="A90" s="211" t="s">
        <v>255</v>
      </c>
      <c r="B90" s="224" t="str">
        <f>B13</f>
        <v>三</v>
      </c>
      <c r="C90" s="17" t="s">
        <v>237</v>
      </c>
      <c r="D90" s="17"/>
      <c r="E90" s="17" t="s">
        <v>239</v>
      </c>
      <c r="F90" s="17"/>
      <c r="G90" s="85" t="s">
        <v>288</v>
      </c>
      <c r="H90" s="129"/>
      <c r="I90" s="85" t="s">
        <v>301</v>
      </c>
      <c r="J90" s="129"/>
      <c r="K90" s="73" t="s">
        <v>1</v>
      </c>
      <c r="L90" s="73"/>
      <c r="M90" s="17" t="s">
        <v>287</v>
      </c>
      <c r="N90" s="17"/>
      <c r="O90" s="176" t="s">
        <v>42</v>
      </c>
    </row>
    <row r="91" spans="1:22" s="7" customFormat="1" ht="16.5" customHeight="1">
      <c r="A91" s="212"/>
      <c r="B91" s="225">
        <f>A13</f>
        <v>45427</v>
      </c>
      <c r="C91" s="17" t="s">
        <v>238</v>
      </c>
      <c r="D91" s="17">
        <v>4</v>
      </c>
      <c r="E91" s="103" t="s">
        <v>69</v>
      </c>
      <c r="F91" s="17">
        <v>5.5</v>
      </c>
      <c r="G91" s="124" t="s">
        <v>89</v>
      </c>
      <c r="H91" s="165">
        <v>4.2</v>
      </c>
      <c r="I91" s="32" t="s">
        <v>302</v>
      </c>
      <c r="J91" s="129">
        <v>3</v>
      </c>
      <c r="K91" s="76" t="s">
        <v>9</v>
      </c>
      <c r="L91" s="76">
        <v>7</v>
      </c>
      <c r="M91" s="165" t="s">
        <v>285</v>
      </c>
      <c r="N91" s="165">
        <v>1</v>
      </c>
    </row>
    <row r="92" spans="1:22" s="7" customFormat="1" ht="16.5" customHeight="1">
      <c r="A92" s="212"/>
      <c r="B92" s="175"/>
      <c r="C92" s="17"/>
      <c r="D92" s="17"/>
      <c r="E92" s="103" t="s">
        <v>100</v>
      </c>
      <c r="F92" s="17">
        <v>4</v>
      </c>
      <c r="G92" s="124" t="s">
        <v>289</v>
      </c>
      <c r="H92" s="165">
        <v>6</v>
      </c>
      <c r="I92" s="85" t="s">
        <v>105</v>
      </c>
      <c r="J92" s="129">
        <v>3</v>
      </c>
      <c r="K92" s="73" t="s">
        <v>11</v>
      </c>
      <c r="L92" s="73">
        <v>0.05</v>
      </c>
      <c r="M92" s="165" t="s">
        <v>290</v>
      </c>
      <c r="N92" s="165">
        <v>4</v>
      </c>
    </row>
    <row r="93" spans="1:22" s="7" customFormat="1" ht="16.5" customHeight="1">
      <c r="A93" s="212"/>
      <c r="B93" s="175"/>
      <c r="C93" s="17"/>
      <c r="D93" s="17"/>
      <c r="E93" s="165" t="s">
        <v>291</v>
      </c>
      <c r="F93" s="165">
        <v>1</v>
      </c>
      <c r="G93" s="124" t="s">
        <v>11</v>
      </c>
      <c r="H93" s="165">
        <v>1.05</v>
      </c>
      <c r="I93" s="85" t="s">
        <v>92</v>
      </c>
      <c r="J93" s="129">
        <v>0.05</v>
      </c>
      <c r="K93" s="73"/>
      <c r="L93" s="73"/>
      <c r="M93" s="165" t="s">
        <v>291</v>
      </c>
      <c r="N93" s="165">
        <v>1</v>
      </c>
    </row>
    <row r="94" spans="1:22" s="7" customFormat="1" ht="16.5" customHeight="1">
      <c r="A94" s="212"/>
      <c r="B94" s="175"/>
      <c r="C94" s="17"/>
      <c r="D94" s="17"/>
      <c r="E94" s="103" t="s">
        <v>11</v>
      </c>
      <c r="F94" s="17">
        <v>0.05</v>
      </c>
      <c r="G94" s="101"/>
      <c r="H94" s="101"/>
      <c r="I94" s="22"/>
      <c r="J94" s="22"/>
      <c r="K94" s="73"/>
      <c r="L94" s="73"/>
      <c r="M94" s="165" t="s">
        <v>286</v>
      </c>
      <c r="N94" s="165">
        <v>3</v>
      </c>
    </row>
    <row r="95" spans="1:22" s="7" customFormat="1" ht="16.5" customHeight="1">
      <c r="A95" s="213"/>
      <c r="B95" s="175"/>
      <c r="C95" s="17"/>
      <c r="D95" s="17"/>
      <c r="E95" s="80"/>
      <c r="F95" s="35"/>
      <c r="G95" s="124"/>
      <c r="H95" s="165"/>
      <c r="I95" s="209"/>
      <c r="J95" s="35"/>
      <c r="K95" s="73"/>
      <c r="L95" s="73"/>
      <c r="M95" s="165" t="s">
        <v>292</v>
      </c>
      <c r="N95" s="165">
        <v>0.01</v>
      </c>
    </row>
    <row r="96" spans="1:22" ht="16.5" customHeight="1">
      <c r="A96" s="206" t="s">
        <v>256</v>
      </c>
      <c r="B96" s="237" t="str">
        <f>B14</f>
        <v>四</v>
      </c>
      <c r="C96" s="135" t="s">
        <v>0</v>
      </c>
      <c r="D96" s="17"/>
      <c r="E96" s="103" t="s">
        <v>322</v>
      </c>
      <c r="F96" s="135"/>
      <c r="G96" s="165" t="s">
        <v>281</v>
      </c>
      <c r="H96" s="17"/>
      <c r="I96" s="98" t="s">
        <v>273</v>
      </c>
      <c r="J96" s="98"/>
      <c r="K96" s="72" t="s">
        <v>1</v>
      </c>
      <c r="L96" s="73"/>
      <c r="M96" s="165" t="s">
        <v>362</v>
      </c>
      <c r="N96" s="165"/>
      <c r="O96" s="244" t="s">
        <v>66</v>
      </c>
    </row>
    <row r="97" spans="1:19" ht="16.5" customHeight="1">
      <c r="A97" s="4"/>
      <c r="B97" s="171">
        <f>A14</f>
        <v>45428</v>
      </c>
      <c r="C97" s="169" t="s">
        <v>10</v>
      </c>
      <c r="D97" s="17">
        <v>7</v>
      </c>
      <c r="E97" s="125" t="s">
        <v>283</v>
      </c>
      <c r="F97" s="165">
        <v>9</v>
      </c>
      <c r="G97" s="124" t="s">
        <v>141</v>
      </c>
      <c r="H97" s="165">
        <v>0.3</v>
      </c>
      <c r="I97" s="103" t="s">
        <v>274</v>
      </c>
      <c r="J97" s="98">
        <v>4</v>
      </c>
      <c r="K97" s="75" t="s">
        <v>9</v>
      </c>
      <c r="L97" s="76">
        <v>7</v>
      </c>
      <c r="M97" s="165" t="s">
        <v>348</v>
      </c>
      <c r="N97" s="165">
        <v>1.6</v>
      </c>
      <c r="O97" s="7"/>
      <c r="P97" s="43"/>
    </row>
    <row r="98" spans="1:19" ht="16.5" customHeight="1">
      <c r="A98" s="212"/>
      <c r="B98" s="134"/>
      <c r="C98" s="169" t="s">
        <v>12</v>
      </c>
      <c r="D98" s="17">
        <v>3</v>
      </c>
      <c r="E98" s="125" t="s">
        <v>323</v>
      </c>
      <c r="F98" s="17">
        <v>4</v>
      </c>
      <c r="G98" s="103" t="s">
        <v>142</v>
      </c>
      <c r="H98" s="17">
        <v>6</v>
      </c>
      <c r="I98" s="104" t="s">
        <v>244</v>
      </c>
      <c r="J98" s="98">
        <v>2</v>
      </c>
      <c r="K98" s="72" t="s">
        <v>11</v>
      </c>
      <c r="L98" s="73">
        <v>0.05</v>
      </c>
      <c r="M98" s="165" t="s">
        <v>74</v>
      </c>
      <c r="N98" s="238">
        <v>1</v>
      </c>
      <c r="O98" s="7"/>
      <c r="P98" s="43"/>
    </row>
    <row r="99" spans="1:19" ht="16.5" customHeight="1">
      <c r="A99" s="212"/>
      <c r="B99" s="134"/>
      <c r="C99" s="169"/>
      <c r="D99" s="135"/>
      <c r="E99" s="125" t="s">
        <v>11</v>
      </c>
      <c r="F99" s="17">
        <v>0.05</v>
      </c>
      <c r="G99" s="103" t="s">
        <v>101</v>
      </c>
      <c r="H99" s="17">
        <v>1</v>
      </c>
      <c r="I99" s="104" t="s">
        <v>11</v>
      </c>
      <c r="J99" s="98">
        <v>0.05</v>
      </c>
      <c r="K99" s="72"/>
      <c r="L99" s="73"/>
      <c r="M99" s="165"/>
      <c r="N99" s="238"/>
      <c r="O99" s="7"/>
    </row>
    <row r="100" spans="1:19" ht="16.5" customHeight="1">
      <c r="A100" s="212"/>
      <c r="B100" s="134"/>
      <c r="C100" s="169"/>
      <c r="D100" s="135"/>
      <c r="E100" s="125" t="s">
        <v>324</v>
      </c>
      <c r="F100" s="17"/>
      <c r="G100" s="103" t="s">
        <v>38</v>
      </c>
      <c r="H100" s="17">
        <v>0.01</v>
      </c>
      <c r="I100" s="33"/>
      <c r="J100" s="70"/>
      <c r="K100" s="72"/>
      <c r="L100" s="73"/>
      <c r="M100" s="33"/>
      <c r="N100" s="92"/>
      <c r="O100" s="7"/>
    </row>
    <row r="101" spans="1:19" ht="16.5" customHeight="1">
      <c r="A101" s="213"/>
      <c r="B101" s="134"/>
      <c r="C101" s="169"/>
      <c r="D101" s="135"/>
      <c r="E101" s="85"/>
      <c r="F101" s="165"/>
      <c r="G101" s="103" t="s">
        <v>11</v>
      </c>
      <c r="H101" s="17">
        <v>0.05</v>
      </c>
      <c r="I101" s="79"/>
      <c r="J101" s="34"/>
      <c r="K101" s="72"/>
      <c r="L101" s="73"/>
      <c r="M101" s="79"/>
      <c r="N101" s="92"/>
      <c r="O101" s="7"/>
      <c r="P101" s="10"/>
    </row>
    <row r="102" spans="1:19" ht="16.5" customHeight="1">
      <c r="A102" s="206" t="s">
        <v>257</v>
      </c>
      <c r="B102" s="237" t="str">
        <f>B15</f>
        <v>五</v>
      </c>
      <c r="C102" s="135" t="s">
        <v>293</v>
      </c>
      <c r="D102" s="135"/>
      <c r="E102" s="165" t="s">
        <v>241</v>
      </c>
      <c r="F102" s="165"/>
      <c r="G102" s="28" t="s">
        <v>299</v>
      </c>
      <c r="H102" s="129"/>
      <c r="I102" s="167" t="s">
        <v>282</v>
      </c>
      <c r="J102" s="129"/>
      <c r="K102" s="72" t="s">
        <v>1</v>
      </c>
      <c r="L102" s="73"/>
      <c r="M102" s="17" t="s">
        <v>196</v>
      </c>
      <c r="N102" s="17"/>
      <c r="O102" s="245" t="s">
        <v>349</v>
      </c>
      <c r="P102" s="186"/>
    </row>
    <row r="103" spans="1:19" ht="16.5" customHeight="1">
      <c r="A103" s="212"/>
      <c r="B103" s="171">
        <f>A15</f>
        <v>45429</v>
      </c>
      <c r="C103" s="169" t="s">
        <v>10</v>
      </c>
      <c r="D103" s="17">
        <v>10</v>
      </c>
      <c r="E103" s="124" t="s">
        <v>117</v>
      </c>
      <c r="F103" s="165">
        <v>7</v>
      </c>
      <c r="G103" s="28" t="s">
        <v>173</v>
      </c>
      <c r="H103" s="129">
        <v>3</v>
      </c>
      <c r="I103" s="103" t="s">
        <v>89</v>
      </c>
      <c r="J103" s="17">
        <v>1</v>
      </c>
      <c r="K103" s="75" t="s">
        <v>9</v>
      </c>
      <c r="L103" s="76">
        <v>7</v>
      </c>
      <c r="M103" s="17" t="s">
        <v>174</v>
      </c>
      <c r="N103" s="17">
        <v>3</v>
      </c>
    </row>
    <row r="104" spans="1:19" ht="16.5" customHeight="1">
      <c r="A104" s="4"/>
      <c r="B104" s="134"/>
      <c r="C104" s="169" t="s">
        <v>295</v>
      </c>
      <c r="D104" s="17">
        <v>0.06</v>
      </c>
      <c r="E104" s="103" t="s">
        <v>79</v>
      </c>
      <c r="F104" s="17">
        <v>4</v>
      </c>
      <c r="G104" s="28" t="s">
        <v>300</v>
      </c>
      <c r="H104" s="129">
        <v>3</v>
      </c>
      <c r="I104" s="85" t="s">
        <v>161</v>
      </c>
      <c r="J104" s="129">
        <v>4</v>
      </c>
      <c r="K104" s="72" t="s">
        <v>11</v>
      </c>
      <c r="L104" s="73">
        <v>0.05</v>
      </c>
      <c r="M104" s="17" t="s">
        <v>197</v>
      </c>
      <c r="N104" s="17">
        <v>0.1</v>
      </c>
    </row>
    <row r="105" spans="1:19" ht="16.5" customHeight="1">
      <c r="A105" s="212"/>
      <c r="B105" s="172"/>
      <c r="C105" s="22"/>
      <c r="D105" s="22"/>
      <c r="E105" s="124" t="s">
        <v>94</v>
      </c>
      <c r="F105" s="165">
        <v>0.1</v>
      </c>
      <c r="G105" s="28" t="s">
        <v>162</v>
      </c>
      <c r="H105" s="17">
        <v>1</v>
      </c>
      <c r="I105" s="103" t="s">
        <v>38</v>
      </c>
      <c r="J105" s="129">
        <v>0.05</v>
      </c>
      <c r="K105" s="72"/>
      <c r="L105" s="73"/>
      <c r="M105" s="17" t="s">
        <v>37</v>
      </c>
      <c r="N105" s="17">
        <v>0.05</v>
      </c>
    </row>
    <row r="106" spans="1:19" ht="16.5" customHeight="1">
      <c r="A106" s="212"/>
      <c r="B106" s="134"/>
      <c r="C106" s="169"/>
      <c r="D106" s="17"/>
      <c r="E106" s="103" t="s">
        <v>92</v>
      </c>
      <c r="F106" s="17">
        <v>0.05</v>
      </c>
      <c r="G106" s="91" t="s">
        <v>11</v>
      </c>
      <c r="H106" s="17">
        <v>0.05</v>
      </c>
      <c r="I106" s="85" t="s">
        <v>92</v>
      </c>
      <c r="J106" s="129">
        <v>1.05</v>
      </c>
      <c r="K106" s="72"/>
      <c r="L106" s="73"/>
      <c r="M106" s="17" t="s">
        <v>185</v>
      </c>
      <c r="N106" s="17">
        <v>1</v>
      </c>
    </row>
    <row r="107" spans="1:19" ht="16.5" customHeight="1">
      <c r="A107" s="212"/>
      <c r="B107" s="134"/>
      <c r="C107" s="169"/>
      <c r="D107" s="17"/>
      <c r="E107" s="103"/>
      <c r="F107" s="17"/>
      <c r="G107" s="33"/>
      <c r="H107" s="70"/>
      <c r="I107" s="78"/>
      <c r="J107" s="35"/>
      <c r="K107" s="72"/>
      <c r="L107" s="73"/>
      <c r="M107" s="86"/>
      <c r="N107" s="85"/>
      <c r="O107" s="201"/>
      <c r="P107" s="10"/>
    </row>
    <row r="108" spans="1:19" ht="16.5" customHeight="1">
      <c r="A108" s="211" t="s">
        <v>258</v>
      </c>
      <c r="B108" s="237" t="str">
        <f>B16</f>
        <v>一</v>
      </c>
      <c r="C108" s="135" t="s">
        <v>33</v>
      </c>
      <c r="D108" s="17"/>
      <c r="E108" s="85" t="s">
        <v>296</v>
      </c>
      <c r="F108" s="22"/>
      <c r="G108" s="135" t="s">
        <v>353</v>
      </c>
      <c r="H108" s="17"/>
      <c r="I108" s="85" t="s">
        <v>199</v>
      </c>
      <c r="J108" s="129"/>
      <c r="K108" s="72" t="s">
        <v>1</v>
      </c>
      <c r="L108" s="73"/>
      <c r="M108" s="17" t="s">
        <v>198</v>
      </c>
      <c r="N108" s="17"/>
      <c r="O108" s="193" t="s">
        <v>39</v>
      </c>
      <c r="R108" s="41"/>
      <c r="S108" s="13"/>
    </row>
    <row r="109" spans="1:19" ht="16.5" customHeight="1">
      <c r="A109" s="212"/>
      <c r="B109" s="171">
        <f>A16</f>
        <v>45432</v>
      </c>
      <c r="C109" s="169" t="s">
        <v>10</v>
      </c>
      <c r="D109" s="17">
        <v>10</v>
      </c>
      <c r="E109" s="91" t="s">
        <v>297</v>
      </c>
      <c r="F109" s="17">
        <v>6</v>
      </c>
      <c r="G109" s="125" t="s">
        <v>102</v>
      </c>
      <c r="H109" s="165">
        <v>5</v>
      </c>
      <c r="I109" s="32" t="s">
        <v>186</v>
      </c>
      <c r="J109" s="129">
        <v>4</v>
      </c>
      <c r="K109" s="75" t="s">
        <v>9</v>
      </c>
      <c r="L109" s="76">
        <v>7</v>
      </c>
      <c r="M109" s="17" t="s">
        <v>174</v>
      </c>
      <c r="N109" s="17">
        <v>3</v>
      </c>
      <c r="O109" s="217"/>
      <c r="R109" s="42"/>
      <c r="S109" s="43"/>
    </row>
    <row r="110" spans="1:19" ht="16.5" customHeight="1">
      <c r="A110" s="212"/>
      <c r="B110" s="175"/>
      <c r="C110" s="22"/>
      <c r="D110" s="22"/>
      <c r="E110" s="85" t="s">
        <v>298</v>
      </c>
      <c r="F110" s="129"/>
      <c r="G110" s="91" t="s">
        <v>354</v>
      </c>
      <c r="H110" s="17">
        <v>2</v>
      </c>
      <c r="I110" s="85" t="s">
        <v>162</v>
      </c>
      <c r="J110" s="129">
        <v>1</v>
      </c>
      <c r="K110" s="72" t="s">
        <v>11</v>
      </c>
      <c r="L110" s="73">
        <v>0.05</v>
      </c>
      <c r="M110" s="85" t="s">
        <v>162</v>
      </c>
      <c r="N110" s="17">
        <v>1</v>
      </c>
      <c r="O110" s="44"/>
      <c r="R110" s="42"/>
      <c r="S110" s="43"/>
    </row>
    <row r="111" spans="1:19" ht="16.5" customHeight="1">
      <c r="A111" s="4"/>
      <c r="B111" s="175"/>
      <c r="C111" s="22"/>
      <c r="D111" s="22"/>
      <c r="E111" s="91" t="s">
        <v>11</v>
      </c>
      <c r="F111" s="17">
        <v>0.05</v>
      </c>
      <c r="G111" s="91" t="s">
        <v>89</v>
      </c>
      <c r="H111" s="17">
        <v>1</v>
      </c>
      <c r="I111" s="85" t="s">
        <v>156</v>
      </c>
      <c r="J111" s="129">
        <v>0.05</v>
      </c>
      <c r="K111" s="72"/>
      <c r="L111" s="73"/>
      <c r="M111" s="17" t="s">
        <v>37</v>
      </c>
      <c r="N111" s="17">
        <v>0.05</v>
      </c>
      <c r="O111" s="42"/>
      <c r="R111" s="42"/>
      <c r="S111" s="43"/>
    </row>
    <row r="112" spans="1:19" ht="16.5" customHeight="1">
      <c r="A112" s="212"/>
      <c r="B112" s="175"/>
      <c r="C112" s="22"/>
      <c r="D112" s="22"/>
      <c r="E112" s="91"/>
      <c r="F112" s="17"/>
      <c r="G112" s="91" t="s">
        <v>11</v>
      </c>
      <c r="H112" s="17">
        <v>0.05</v>
      </c>
      <c r="I112" s="104"/>
      <c r="J112" s="98"/>
      <c r="K112" s="72"/>
      <c r="L112" s="73"/>
      <c r="M112" s="17" t="s">
        <v>155</v>
      </c>
      <c r="N112" s="17">
        <v>1</v>
      </c>
      <c r="O112" s="42"/>
      <c r="R112" s="42"/>
      <c r="S112" s="43"/>
    </row>
    <row r="113" spans="1:16" ht="16.5" customHeight="1">
      <c r="A113" s="213"/>
      <c r="B113" s="134"/>
      <c r="C113" s="169"/>
      <c r="D113" s="17"/>
      <c r="E113" s="84"/>
      <c r="F113" s="35"/>
      <c r="I113" s="78"/>
      <c r="J113" s="35"/>
      <c r="K113" s="72"/>
      <c r="L113" s="73"/>
      <c r="M113" s="78"/>
      <c r="N113" s="83"/>
      <c r="O113" s="7"/>
    </row>
    <row r="114" spans="1:16" ht="16.5" customHeight="1">
      <c r="A114" s="206" t="s">
        <v>259</v>
      </c>
      <c r="B114" s="237" t="str">
        <f>B17</f>
        <v>二</v>
      </c>
      <c r="C114" s="17" t="s">
        <v>0</v>
      </c>
      <c r="D114" s="17"/>
      <c r="E114" s="103" t="s">
        <v>436</v>
      </c>
      <c r="F114" s="135"/>
      <c r="G114" s="17" t="s">
        <v>182</v>
      </c>
      <c r="H114" s="17"/>
      <c r="I114" s="128" t="s">
        <v>200</v>
      </c>
      <c r="J114" s="169"/>
      <c r="K114" s="72" t="s">
        <v>1</v>
      </c>
      <c r="L114" s="73"/>
      <c r="M114" s="17" t="s">
        <v>413</v>
      </c>
      <c r="N114" s="17"/>
      <c r="O114" s="176" t="s">
        <v>41</v>
      </c>
      <c r="P114" s="110" t="s">
        <v>45</v>
      </c>
    </row>
    <row r="115" spans="1:16" ht="16.5" customHeight="1">
      <c r="A115" s="212"/>
      <c r="B115" s="171">
        <f>A17</f>
        <v>45433</v>
      </c>
      <c r="C115" s="169" t="s">
        <v>10</v>
      </c>
      <c r="D115" s="17">
        <v>7</v>
      </c>
      <c r="E115" s="103" t="s">
        <v>437</v>
      </c>
      <c r="F115" s="17">
        <v>4</v>
      </c>
      <c r="G115" s="124" t="s">
        <v>160</v>
      </c>
      <c r="H115" s="165">
        <v>1</v>
      </c>
      <c r="I115" s="125" t="s">
        <v>155</v>
      </c>
      <c r="J115" s="165">
        <v>1.7</v>
      </c>
      <c r="K115" s="75" t="s">
        <v>9</v>
      </c>
      <c r="L115" s="76">
        <v>7</v>
      </c>
      <c r="M115" s="17" t="s">
        <v>414</v>
      </c>
      <c r="N115" s="17">
        <v>4</v>
      </c>
      <c r="O115" s="7"/>
    </row>
    <row r="116" spans="1:16" ht="16.5" customHeight="1">
      <c r="A116" s="212"/>
      <c r="B116" s="237"/>
      <c r="C116" s="169" t="s">
        <v>12</v>
      </c>
      <c r="D116" s="17">
        <v>3</v>
      </c>
      <c r="E116" s="103" t="s">
        <v>67</v>
      </c>
      <c r="F116" s="17">
        <v>4</v>
      </c>
      <c r="G116" s="91" t="s">
        <v>174</v>
      </c>
      <c r="H116" s="17">
        <v>3</v>
      </c>
      <c r="I116" s="91" t="s">
        <v>174</v>
      </c>
      <c r="J116" s="17">
        <v>6</v>
      </c>
      <c r="K116" s="72" t="s">
        <v>11</v>
      </c>
      <c r="L116" s="73">
        <v>0.05</v>
      </c>
      <c r="M116" s="91" t="s">
        <v>101</v>
      </c>
      <c r="N116" s="17">
        <v>1</v>
      </c>
      <c r="O116" s="7"/>
    </row>
    <row r="117" spans="1:16" ht="16.5" customHeight="1">
      <c r="A117" s="4"/>
      <c r="B117" s="172"/>
      <c r="C117" s="22"/>
      <c r="D117" s="22"/>
      <c r="E117" s="103" t="s">
        <v>105</v>
      </c>
      <c r="F117" s="17">
        <v>4</v>
      </c>
      <c r="G117" s="91" t="s">
        <v>179</v>
      </c>
      <c r="H117" s="17">
        <v>1</v>
      </c>
      <c r="I117" s="91" t="s">
        <v>162</v>
      </c>
      <c r="J117" s="17">
        <v>1</v>
      </c>
      <c r="K117" s="72"/>
      <c r="L117" s="73"/>
      <c r="M117" s="17" t="s">
        <v>37</v>
      </c>
      <c r="N117" s="17">
        <v>0.05</v>
      </c>
      <c r="O117" s="7"/>
    </row>
    <row r="118" spans="1:16" ht="16.5" customHeight="1">
      <c r="A118" s="212"/>
      <c r="B118" s="172"/>
      <c r="C118" s="22"/>
      <c r="D118" s="22"/>
      <c r="E118" s="91" t="s">
        <v>416</v>
      </c>
      <c r="F118" s="17"/>
      <c r="G118" s="91" t="s">
        <v>175</v>
      </c>
      <c r="H118" s="17">
        <v>0.02</v>
      </c>
      <c r="I118" s="91" t="s">
        <v>11</v>
      </c>
      <c r="J118" s="17">
        <v>0.05</v>
      </c>
      <c r="K118" s="72"/>
      <c r="L118" s="73"/>
      <c r="M118" s="17" t="s">
        <v>185</v>
      </c>
      <c r="N118" s="17">
        <v>1</v>
      </c>
      <c r="O118" s="7"/>
    </row>
    <row r="119" spans="1:16" ht="16.5" customHeight="1">
      <c r="A119" s="213"/>
      <c r="B119" s="175"/>
      <c r="C119" s="169"/>
      <c r="D119" s="17"/>
      <c r="E119" s="125" t="s">
        <v>11</v>
      </c>
      <c r="F119" s="17">
        <v>0.05</v>
      </c>
      <c r="G119" s="91" t="s">
        <v>11</v>
      </c>
      <c r="H119" s="17">
        <v>0.05</v>
      </c>
      <c r="I119" s="91"/>
      <c r="J119" s="17"/>
      <c r="K119" s="72"/>
      <c r="L119" s="73"/>
      <c r="M119" s="86"/>
      <c r="N119" s="85"/>
      <c r="O119" s="7"/>
    </row>
    <row r="120" spans="1:16" ht="16.5" customHeight="1">
      <c r="A120" s="206" t="s">
        <v>260</v>
      </c>
      <c r="B120" s="237" t="str">
        <f>B18</f>
        <v>三</v>
      </c>
      <c r="C120" s="17" t="s">
        <v>97</v>
      </c>
      <c r="D120" s="17"/>
      <c r="E120" s="17" t="s">
        <v>130</v>
      </c>
      <c r="F120" s="17"/>
      <c r="G120" s="85" t="s">
        <v>132</v>
      </c>
      <c r="H120" s="129"/>
      <c r="I120" s="85" t="s">
        <v>310</v>
      </c>
      <c r="J120" s="129"/>
      <c r="K120" s="73" t="s">
        <v>1</v>
      </c>
      <c r="L120" s="73"/>
      <c r="M120" s="17" t="s">
        <v>312</v>
      </c>
      <c r="N120" s="17"/>
      <c r="O120" s="179" t="s">
        <v>303</v>
      </c>
    </row>
    <row r="121" spans="1:16" ht="16.5" customHeight="1">
      <c r="A121" s="212"/>
      <c r="B121" s="171">
        <f>A18</f>
        <v>45434</v>
      </c>
      <c r="C121" s="169" t="s">
        <v>10</v>
      </c>
      <c r="D121" s="17">
        <v>8</v>
      </c>
      <c r="E121" s="103" t="s">
        <v>69</v>
      </c>
      <c r="F121" s="17">
        <v>5.5</v>
      </c>
      <c r="G121" s="124" t="s">
        <v>133</v>
      </c>
      <c r="H121" s="165">
        <v>3</v>
      </c>
      <c r="I121" s="32" t="s">
        <v>311</v>
      </c>
      <c r="J121" s="129">
        <v>4</v>
      </c>
      <c r="K121" s="76" t="s">
        <v>9</v>
      </c>
      <c r="L121" s="76">
        <v>7</v>
      </c>
      <c r="M121" s="165" t="s">
        <v>62</v>
      </c>
      <c r="N121" s="165">
        <v>0.2</v>
      </c>
      <c r="O121" s="7"/>
    </row>
    <row r="122" spans="1:16" ht="16.5" customHeight="1">
      <c r="A122" s="212"/>
      <c r="B122" s="237"/>
      <c r="C122" s="169" t="s">
        <v>12</v>
      </c>
      <c r="D122" s="17">
        <v>3</v>
      </c>
      <c r="E122" s="103" t="s">
        <v>100</v>
      </c>
      <c r="F122" s="17">
        <v>3</v>
      </c>
      <c r="G122" s="124" t="s">
        <v>308</v>
      </c>
      <c r="H122" s="165">
        <v>0.03</v>
      </c>
      <c r="I122" s="85" t="s">
        <v>101</v>
      </c>
      <c r="J122" s="129">
        <v>1</v>
      </c>
      <c r="K122" s="73" t="s">
        <v>11</v>
      </c>
      <c r="L122" s="73">
        <v>0.05</v>
      </c>
      <c r="M122" s="165" t="s">
        <v>63</v>
      </c>
      <c r="N122" s="165">
        <v>0.1</v>
      </c>
      <c r="O122" s="7"/>
    </row>
    <row r="123" spans="1:16" ht="16.5" customHeight="1">
      <c r="A123" s="141"/>
      <c r="B123" s="172"/>
      <c r="C123" s="17" t="s">
        <v>305</v>
      </c>
      <c r="D123" s="17"/>
      <c r="E123" s="103" t="s">
        <v>304</v>
      </c>
      <c r="F123" s="17">
        <v>0.1</v>
      </c>
      <c r="G123" s="124" t="s">
        <v>309</v>
      </c>
      <c r="H123" s="165">
        <v>0.01</v>
      </c>
      <c r="I123" s="85" t="s">
        <v>92</v>
      </c>
      <c r="J123" s="129">
        <v>0.05</v>
      </c>
      <c r="K123" s="73"/>
      <c r="L123" s="73"/>
      <c r="M123" s="17" t="s">
        <v>37</v>
      </c>
      <c r="N123" s="17">
        <v>0.05</v>
      </c>
      <c r="O123" s="7"/>
    </row>
    <row r="124" spans="1:16" ht="16.5" customHeight="1">
      <c r="A124" s="4"/>
      <c r="B124" s="172"/>
      <c r="C124" s="17" t="s">
        <v>220</v>
      </c>
      <c r="D124" s="17"/>
      <c r="E124" s="103" t="s">
        <v>11</v>
      </c>
      <c r="F124" s="17">
        <v>0.05</v>
      </c>
      <c r="G124" s="124" t="s">
        <v>11</v>
      </c>
      <c r="H124" s="165">
        <v>0.05</v>
      </c>
      <c r="I124" s="22"/>
      <c r="J124" s="22"/>
      <c r="K124" s="73"/>
      <c r="L124" s="73"/>
      <c r="M124" s="165"/>
      <c r="N124" s="165"/>
      <c r="O124" s="7"/>
    </row>
    <row r="125" spans="1:16" ht="16.5" customHeight="1">
      <c r="A125" s="213"/>
      <c r="B125" s="172"/>
      <c r="C125" s="17" t="s">
        <v>306</v>
      </c>
      <c r="D125" s="17"/>
      <c r="E125" s="80" t="s">
        <v>307</v>
      </c>
      <c r="F125" s="35"/>
      <c r="G125" s="124"/>
      <c r="H125" s="165"/>
      <c r="I125" s="209"/>
      <c r="J125" s="35"/>
      <c r="K125" s="73"/>
      <c r="L125" s="73"/>
      <c r="M125" s="165"/>
      <c r="N125" s="165"/>
      <c r="O125" s="7"/>
    </row>
    <row r="126" spans="1:16" ht="16.5" customHeight="1">
      <c r="A126" s="206" t="s">
        <v>261</v>
      </c>
      <c r="B126" s="237" t="str">
        <f>B19</f>
        <v>四</v>
      </c>
      <c r="C126" s="17" t="s">
        <v>0</v>
      </c>
      <c r="D126" s="17"/>
      <c r="E126" s="103" t="s">
        <v>166</v>
      </c>
      <c r="F126" s="135"/>
      <c r="G126" s="165" t="s">
        <v>369</v>
      </c>
      <c r="H126" s="17"/>
      <c r="I126" s="98" t="s">
        <v>201</v>
      </c>
      <c r="J126" s="98"/>
      <c r="K126" s="72" t="s">
        <v>1</v>
      </c>
      <c r="L126" s="73"/>
      <c r="M126" s="128" t="s">
        <v>218</v>
      </c>
      <c r="N126" s="165"/>
      <c r="O126" s="244" t="s">
        <v>357</v>
      </c>
    </row>
    <row r="127" spans="1:16" ht="16.5" customHeight="1">
      <c r="A127" s="212"/>
      <c r="B127" s="171">
        <f>A19</f>
        <v>45435</v>
      </c>
      <c r="C127" s="169" t="s">
        <v>10</v>
      </c>
      <c r="D127" s="17">
        <v>7</v>
      </c>
      <c r="E127" s="124" t="s">
        <v>160</v>
      </c>
      <c r="F127" s="17">
        <v>6</v>
      </c>
      <c r="G127" s="124" t="s">
        <v>177</v>
      </c>
      <c r="H127" s="165">
        <v>1</v>
      </c>
      <c r="I127" s="103" t="s">
        <v>165</v>
      </c>
      <c r="J127" s="98">
        <v>4</v>
      </c>
      <c r="K127" s="75" t="s">
        <v>9</v>
      </c>
      <c r="L127" s="76">
        <v>7</v>
      </c>
      <c r="M127" s="135" t="s">
        <v>219</v>
      </c>
      <c r="N127" s="17">
        <v>5</v>
      </c>
      <c r="O127" s="7"/>
    </row>
    <row r="128" spans="1:16" ht="16.5" customHeight="1">
      <c r="A128" s="212"/>
      <c r="B128" s="237"/>
      <c r="C128" s="169" t="s">
        <v>12</v>
      </c>
      <c r="D128" s="17">
        <v>3</v>
      </c>
      <c r="E128" s="103" t="s">
        <v>167</v>
      </c>
      <c r="F128" s="17">
        <v>3</v>
      </c>
      <c r="G128" s="103" t="s">
        <v>370</v>
      </c>
      <c r="H128" s="17">
        <v>6</v>
      </c>
      <c r="I128" s="103" t="s">
        <v>161</v>
      </c>
      <c r="J128" s="98">
        <v>1</v>
      </c>
      <c r="K128" s="72" t="s">
        <v>11</v>
      </c>
      <c r="L128" s="73">
        <v>0.05</v>
      </c>
      <c r="M128" s="91" t="s">
        <v>220</v>
      </c>
      <c r="N128" s="17">
        <v>1</v>
      </c>
      <c r="O128" s="7"/>
    </row>
    <row r="129" spans="1:22" ht="16.5" customHeight="1">
      <c r="A129" s="212"/>
      <c r="B129" s="134"/>
      <c r="C129" s="169"/>
      <c r="D129" s="17"/>
      <c r="E129" s="103" t="s">
        <v>168</v>
      </c>
      <c r="F129" s="17">
        <v>0.1</v>
      </c>
      <c r="G129" s="103" t="s">
        <v>162</v>
      </c>
      <c r="H129" s="17">
        <v>0.5</v>
      </c>
      <c r="I129" s="103" t="s">
        <v>156</v>
      </c>
      <c r="J129" s="17">
        <v>0.05</v>
      </c>
      <c r="K129" s="72"/>
      <c r="L129" s="73"/>
      <c r="M129" s="135" t="s">
        <v>221</v>
      </c>
      <c r="N129" s="17"/>
      <c r="O129" s="7"/>
    </row>
    <row r="130" spans="1:22" ht="16.5" customHeight="1">
      <c r="A130" s="4"/>
      <c r="B130" s="172"/>
      <c r="C130" s="169"/>
      <c r="D130" s="17"/>
      <c r="E130" s="103" t="s">
        <v>11</v>
      </c>
      <c r="F130" s="17">
        <v>0.05</v>
      </c>
      <c r="G130" s="103" t="s">
        <v>38</v>
      </c>
      <c r="H130" s="17">
        <v>0.01</v>
      </c>
      <c r="I130" s="33"/>
      <c r="J130" s="70"/>
      <c r="K130" s="72"/>
      <c r="L130" s="73"/>
      <c r="M130" s="33"/>
      <c r="N130" s="77"/>
      <c r="O130" s="7"/>
    </row>
    <row r="131" spans="1:22" ht="16.5" customHeight="1">
      <c r="A131" s="213"/>
      <c r="B131" s="172"/>
      <c r="C131" s="22"/>
      <c r="D131" s="22"/>
      <c r="E131" s="103"/>
      <c r="F131" s="17"/>
      <c r="G131" s="103" t="s">
        <v>11</v>
      </c>
      <c r="H131" s="17">
        <v>0.05</v>
      </c>
      <c r="I131" s="33"/>
      <c r="J131" s="70"/>
      <c r="K131" s="72"/>
      <c r="L131" s="73"/>
      <c r="M131" s="78"/>
      <c r="N131" s="83"/>
      <c r="O131" s="7"/>
      <c r="P131" s="10"/>
    </row>
    <row r="132" spans="1:22" ht="16.5" customHeight="1">
      <c r="A132" s="206" t="s">
        <v>262</v>
      </c>
      <c r="B132" s="237" t="str">
        <f>B20</f>
        <v>五</v>
      </c>
      <c r="C132" s="17" t="s">
        <v>294</v>
      </c>
      <c r="D132" s="17"/>
      <c r="E132" s="103" t="s">
        <v>410</v>
      </c>
      <c r="F132" s="135"/>
      <c r="G132" s="165" t="s">
        <v>170</v>
      </c>
      <c r="H132" s="17"/>
      <c r="I132" s="85" t="s">
        <v>422</v>
      </c>
      <c r="J132" s="129"/>
      <c r="K132" s="72" t="s">
        <v>1</v>
      </c>
      <c r="L132" s="73"/>
      <c r="M132" s="17" t="s">
        <v>135</v>
      </c>
      <c r="N132" s="17"/>
      <c r="O132" s="243" t="s">
        <v>356</v>
      </c>
      <c r="P132" s="186"/>
    </row>
    <row r="133" spans="1:22" ht="16.5" customHeight="1">
      <c r="A133" s="212"/>
      <c r="B133" s="171">
        <f>A20</f>
        <v>45436</v>
      </c>
      <c r="C133" s="17" t="s">
        <v>10</v>
      </c>
      <c r="D133" s="17">
        <v>10</v>
      </c>
      <c r="E133" s="125" t="s">
        <v>68</v>
      </c>
      <c r="F133" s="165">
        <v>9</v>
      </c>
      <c r="G133" s="124" t="s">
        <v>171</v>
      </c>
      <c r="H133" s="165">
        <v>0.3</v>
      </c>
      <c r="I133" s="32" t="s">
        <v>423</v>
      </c>
      <c r="J133" s="129">
        <v>1</v>
      </c>
      <c r="K133" s="75" t="s">
        <v>9</v>
      </c>
      <c r="L133" s="76">
        <v>7</v>
      </c>
      <c r="M133" s="17" t="s">
        <v>105</v>
      </c>
      <c r="N133" s="17">
        <v>4</v>
      </c>
    </row>
    <row r="134" spans="1:22" ht="16.5" customHeight="1">
      <c r="A134" s="212"/>
      <c r="B134" s="237"/>
      <c r="C134" s="169" t="s">
        <v>34</v>
      </c>
      <c r="D134" s="135">
        <v>0.4</v>
      </c>
      <c r="E134" s="125" t="s">
        <v>411</v>
      </c>
      <c r="F134" s="17">
        <v>3</v>
      </c>
      <c r="G134" s="103" t="s">
        <v>172</v>
      </c>
      <c r="H134" s="17">
        <v>6</v>
      </c>
      <c r="I134" s="85" t="s">
        <v>161</v>
      </c>
      <c r="J134" s="129">
        <v>5</v>
      </c>
      <c r="K134" s="72" t="s">
        <v>11</v>
      </c>
      <c r="L134" s="73">
        <v>0.05</v>
      </c>
      <c r="M134" s="85" t="s">
        <v>76</v>
      </c>
      <c r="N134" s="17">
        <v>0.01</v>
      </c>
    </row>
    <row r="135" spans="1:22" ht="16.5" customHeight="1">
      <c r="A135" s="212"/>
      <c r="B135" s="134"/>
      <c r="C135" s="22"/>
      <c r="D135" s="22"/>
      <c r="E135" s="91" t="s">
        <v>412</v>
      </c>
      <c r="F135" s="17">
        <v>1</v>
      </c>
      <c r="G135" s="103" t="s">
        <v>162</v>
      </c>
      <c r="H135" s="17">
        <v>1</v>
      </c>
      <c r="I135" s="85" t="s">
        <v>202</v>
      </c>
      <c r="J135" s="129">
        <v>0.05</v>
      </c>
      <c r="K135" s="72"/>
      <c r="L135" s="73"/>
      <c r="M135" s="17" t="s">
        <v>37</v>
      </c>
      <c r="N135" s="17">
        <v>0.05</v>
      </c>
    </row>
    <row r="136" spans="1:22" ht="16.5" customHeight="1">
      <c r="A136" s="163"/>
      <c r="B136" s="134"/>
      <c r="C136" s="169"/>
      <c r="D136" s="135"/>
      <c r="E136" s="125" t="s">
        <v>11</v>
      </c>
      <c r="F136" s="17">
        <v>0.05</v>
      </c>
      <c r="G136" s="103" t="s">
        <v>11</v>
      </c>
      <c r="H136" s="17">
        <v>0.05</v>
      </c>
      <c r="I136" s="33"/>
      <c r="J136" s="93"/>
      <c r="K136" s="72"/>
      <c r="L136" s="73"/>
      <c r="M136" s="17" t="s">
        <v>109</v>
      </c>
      <c r="N136" s="17">
        <v>1</v>
      </c>
    </row>
    <row r="137" spans="1:22" ht="16.5" customHeight="1">
      <c r="A137" s="4"/>
      <c r="B137" s="175"/>
      <c r="C137" s="169"/>
      <c r="D137" s="135"/>
      <c r="E137" s="85"/>
      <c r="F137" s="85"/>
      <c r="G137" s="22"/>
      <c r="H137" s="22"/>
      <c r="I137" s="33"/>
      <c r="J137" s="70"/>
      <c r="K137" s="72"/>
      <c r="L137" s="73"/>
      <c r="M137" s="78"/>
      <c r="N137" s="83"/>
      <c r="O137" s="201"/>
      <c r="P137" s="10"/>
    </row>
    <row r="138" spans="1:22" ht="16.5" customHeight="1">
      <c r="A138" s="206" t="s">
        <v>263</v>
      </c>
      <c r="B138" s="237" t="str">
        <f>B21</f>
        <v>一</v>
      </c>
      <c r="C138" s="17" t="s">
        <v>33</v>
      </c>
      <c r="D138" s="17"/>
      <c r="E138" s="103" t="s">
        <v>342</v>
      </c>
      <c r="F138" s="135"/>
      <c r="G138" s="135" t="s">
        <v>374</v>
      </c>
      <c r="H138" s="17"/>
      <c r="I138" s="98" t="s">
        <v>210</v>
      </c>
      <c r="J138" s="98"/>
      <c r="K138" s="72" t="s">
        <v>1</v>
      </c>
      <c r="L138" s="73"/>
      <c r="M138" s="17" t="s">
        <v>223</v>
      </c>
      <c r="N138" s="17"/>
      <c r="O138" s="193" t="s">
        <v>39</v>
      </c>
      <c r="P138" s="53"/>
      <c r="Q138" s="42"/>
      <c r="R138" s="59"/>
      <c r="S138" s="61"/>
      <c r="T138" s="62"/>
      <c r="V138" s="62"/>
    </row>
    <row r="139" spans="1:22" ht="16.5" customHeight="1">
      <c r="A139" s="212"/>
      <c r="B139" s="171">
        <f>A21</f>
        <v>45439</v>
      </c>
      <c r="C139" s="169" t="s">
        <v>10</v>
      </c>
      <c r="D139" s="135">
        <v>10</v>
      </c>
      <c r="E139" s="230" t="s">
        <v>110</v>
      </c>
      <c r="F139" s="120">
        <v>9</v>
      </c>
      <c r="G139" s="124" t="s">
        <v>89</v>
      </c>
      <c r="H139" s="165">
        <v>1</v>
      </c>
      <c r="I139" s="103" t="s">
        <v>155</v>
      </c>
      <c r="J139" s="98">
        <v>2</v>
      </c>
      <c r="K139" s="75" t="s">
        <v>9</v>
      </c>
      <c r="L139" s="76">
        <v>7</v>
      </c>
      <c r="M139" s="135" t="s">
        <v>62</v>
      </c>
      <c r="N139" s="17">
        <v>0.2</v>
      </c>
      <c r="O139" s="217"/>
      <c r="P139" s="53"/>
      <c r="Q139" s="42"/>
      <c r="R139" s="47"/>
      <c r="S139" s="61"/>
      <c r="T139" s="63"/>
      <c r="V139" s="63"/>
    </row>
    <row r="140" spans="1:22" ht="16.5" customHeight="1">
      <c r="A140" s="212"/>
      <c r="B140" s="237"/>
      <c r="C140" s="22"/>
      <c r="D140" s="22"/>
      <c r="E140" s="91" t="s">
        <v>11</v>
      </c>
      <c r="F140" s="17">
        <v>0.05</v>
      </c>
      <c r="G140" s="91" t="s">
        <v>61</v>
      </c>
      <c r="H140" s="17">
        <v>3</v>
      </c>
      <c r="I140" s="91" t="s">
        <v>211</v>
      </c>
      <c r="J140" s="98">
        <v>2</v>
      </c>
      <c r="K140" s="72" t="s">
        <v>11</v>
      </c>
      <c r="L140" s="73">
        <v>0.05</v>
      </c>
      <c r="M140" s="135" t="s">
        <v>63</v>
      </c>
      <c r="N140" s="17">
        <v>0.1</v>
      </c>
      <c r="O140" s="44"/>
      <c r="P140" s="53"/>
      <c r="Q140" s="64"/>
      <c r="R140" s="47"/>
      <c r="S140" s="44"/>
      <c r="T140" s="46"/>
      <c r="V140" s="46"/>
    </row>
    <row r="141" spans="1:22" ht="16.5" customHeight="1">
      <c r="A141" s="212"/>
      <c r="B141" s="134"/>
      <c r="C141" s="169"/>
      <c r="D141" s="135"/>
      <c r="E141" s="91"/>
      <c r="F141" s="17"/>
      <c r="G141" s="91" t="s">
        <v>71</v>
      </c>
      <c r="H141" s="17">
        <v>1</v>
      </c>
      <c r="I141" s="103" t="s">
        <v>212</v>
      </c>
      <c r="J141" s="17">
        <v>0.1</v>
      </c>
      <c r="K141" s="72"/>
      <c r="L141" s="73"/>
      <c r="M141" s="135" t="s">
        <v>37</v>
      </c>
      <c r="N141" s="17">
        <v>0.05</v>
      </c>
      <c r="O141" s="42"/>
      <c r="P141" s="53"/>
      <c r="Q141" s="42"/>
      <c r="R141" s="47"/>
      <c r="S141" s="65"/>
      <c r="T141" s="47"/>
      <c r="V141" s="47"/>
    </row>
    <row r="142" spans="1:22" ht="16.5" customHeight="1">
      <c r="A142" s="212"/>
      <c r="B142" s="134"/>
      <c r="C142" s="169"/>
      <c r="D142" s="135"/>
      <c r="E142" s="100"/>
      <c r="F142" s="98"/>
      <c r="G142" s="91" t="s">
        <v>73</v>
      </c>
      <c r="H142" s="17">
        <v>0.02</v>
      </c>
      <c r="I142" s="103" t="s">
        <v>11</v>
      </c>
      <c r="J142" s="17">
        <v>0.05</v>
      </c>
      <c r="K142" s="72"/>
      <c r="L142" s="73"/>
      <c r="M142" s="135"/>
      <c r="N142" s="17"/>
      <c r="O142" s="42"/>
      <c r="P142" s="53"/>
      <c r="Q142" s="42"/>
      <c r="R142" s="47"/>
      <c r="S142" s="42"/>
      <c r="T142" s="47"/>
      <c r="V142" s="47"/>
    </row>
    <row r="143" spans="1:22" ht="16.5" customHeight="1">
      <c r="A143" s="213"/>
      <c r="B143" s="134"/>
      <c r="C143" s="169"/>
      <c r="D143" s="135"/>
      <c r="E143" s="33"/>
      <c r="F143" s="70"/>
      <c r="G143" s="91" t="s">
        <v>11</v>
      </c>
      <c r="H143" s="17">
        <v>0.05</v>
      </c>
      <c r="I143" s="79"/>
      <c r="J143" s="34"/>
      <c r="K143" s="72"/>
      <c r="L143" s="73"/>
      <c r="M143" s="79"/>
      <c r="N143" s="77"/>
      <c r="O143" s="7"/>
      <c r="P143" s="58"/>
      <c r="Q143" s="66"/>
      <c r="R143" s="59"/>
      <c r="S143" s="42"/>
      <c r="T143" s="47"/>
      <c r="V143" s="47"/>
    </row>
    <row r="144" spans="1:22" ht="16.5" customHeight="1">
      <c r="A144" s="206" t="s">
        <v>264</v>
      </c>
      <c r="B144" s="237" t="str">
        <f>B22</f>
        <v>二</v>
      </c>
      <c r="C144" s="17" t="s">
        <v>0</v>
      </c>
      <c r="D144" s="17"/>
      <c r="E144" s="166" t="s">
        <v>363</v>
      </c>
      <c r="F144" s="166"/>
      <c r="G144" s="128" t="s">
        <v>176</v>
      </c>
      <c r="H144" s="165"/>
      <c r="I144" s="98" t="s">
        <v>367</v>
      </c>
      <c r="J144" s="98"/>
      <c r="K144" s="72" t="s">
        <v>1</v>
      </c>
      <c r="L144" s="73"/>
      <c r="M144" s="17" t="s">
        <v>135</v>
      </c>
      <c r="N144" s="17"/>
      <c r="O144" s="176" t="s">
        <v>40</v>
      </c>
      <c r="P144" s="110" t="s">
        <v>45</v>
      </c>
      <c r="Q144" s="59"/>
      <c r="R144" s="42"/>
      <c r="S144" s="59"/>
      <c r="T144" s="61"/>
      <c r="V144" s="62"/>
    </row>
    <row r="145" spans="1:22" ht="16.5" customHeight="1">
      <c r="A145" s="212"/>
      <c r="B145" s="171">
        <f>A22</f>
        <v>45440</v>
      </c>
      <c r="C145" s="169" t="s">
        <v>10</v>
      </c>
      <c r="D145" s="135">
        <v>7</v>
      </c>
      <c r="E145" s="125" t="s">
        <v>382</v>
      </c>
      <c r="F145" s="165">
        <v>1.5</v>
      </c>
      <c r="G145" s="124" t="s">
        <v>177</v>
      </c>
      <c r="H145" s="165">
        <v>1</v>
      </c>
      <c r="I145" s="103" t="s">
        <v>368</v>
      </c>
      <c r="J145" s="98">
        <v>4</v>
      </c>
      <c r="K145" s="75" t="s">
        <v>9</v>
      </c>
      <c r="L145" s="76">
        <v>7</v>
      </c>
      <c r="M145" s="17" t="s">
        <v>105</v>
      </c>
      <c r="N145" s="17">
        <v>4</v>
      </c>
      <c r="O145" s="7"/>
      <c r="P145" s="43"/>
      <c r="Q145" s="67"/>
      <c r="R145" s="42"/>
      <c r="S145" s="47"/>
      <c r="T145" s="42"/>
      <c r="V145" s="46"/>
    </row>
    <row r="146" spans="1:22" ht="16.5" customHeight="1">
      <c r="A146" s="212"/>
      <c r="B146" s="172"/>
      <c r="C146" s="169" t="s">
        <v>12</v>
      </c>
      <c r="D146" s="135">
        <v>3</v>
      </c>
      <c r="E146" s="124" t="s">
        <v>365</v>
      </c>
      <c r="F146" s="165">
        <v>1.5</v>
      </c>
      <c r="G146" s="103" t="s">
        <v>172</v>
      </c>
      <c r="H146" s="17">
        <v>6</v>
      </c>
      <c r="I146" s="91"/>
      <c r="J146" s="98"/>
      <c r="K146" s="72" t="s">
        <v>11</v>
      </c>
      <c r="L146" s="73">
        <v>0.05</v>
      </c>
      <c r="M146" s="85" t="s">
        <v>136</v>
      </c>
      <c r="N146" s="17">
        <v>0.01</v>
      </c>
      <c r="O146" s="7"/>
      <c r="P146" s="43"/>
      <c r="Q146" s="67"/>
      <c r="R146" s="64"/>
      <c r="S146" s="47"/>
      <c r="T146" s="44"/>
      <c r="V146" s="46"/>
    </row>
    <row r="147" spans="1:22" ht="16.5" customHeight="1">
      <c r="A147" s="212"/>
      <c r="B147" s="134"/>
      <c r="C147" s="22"/>
      <c r="D147" s="22"/>
      <c r="E147" s="125" t="s">
        <v>366</v>
      </c>
      <c r="F147" s="165">
        <v>5</v>
      </c>
      <c r="G147" s="103" t="s">
        <v>162</v>
      </c>
      <c r="H147" s="17">
        <v>1</v>
      </c>
      <c r="I147" s="104"/>
      <c r="J147" s="98"/>
      <c r="K147" s="72"/>
      <c r="L147" s="73"/>
      <c r="M147" s="17" t="s">
        <v>37</v>
      </c>
      <c r="N147" s="17">
        <v>0.05</v>
      </c>
      <c r="O147" s="7"/>
      <c r="P147" s="43"/>
      <c r="Q147" s="67"/>
      <c r="R147" s="42"/>
      <c r="S147" s="47"/>
      <c r="T147" s="44"/>
      <c r="V147" s="46"/>
    </row>
    <row r="148" spans="1:22" ht="16.5" customHeight="1">
      <c r="A148" s="212"/>
      <c r="B148" s="134"/>
      <c r="C148" s="169"/>
      <c r="D148" s="135"/>
      <c r="E148" s="124" t="s">
        <v>11</v>
      </c>
      <c r="F148" s="165">
        <v>0.05</v>
      </c>
      <c r="G148" s="103" t="s">
        <v>38</v>
      </c>
      <c r="H148" s="17">
        <v>0.01</v>
      </c>
      <c r="I148" s="103"/>
      <c r="J148" s="17"/>
      <c r="K148" s="72"/>
      <c r="L148" s="73"/>
      <c r="M148" s="17" t="s">
        <v>113</v>
      </c>
      <c r="N148" s="17">
        <v>1</v>
      </c>
      <c r="O148" s="7"/>
      <c r="P148" s="43"/>
      <c r="Q148" s="47"/>
      <c r="R148" s="42"/>
      <c r="S148" s="47"/>
      <c r="T148" s="44"/>
      <c r="V148" s="46"/>
    </row>
    <row r="149" spans="1:22" ht="16.5" customHeight="1">
      <c r="A149" s="213"/>
      <c r="B149" s="134"/>
      <c r="C149" s="169"/>
      <c r="D149" s="135"/>
      <c r="E149" s="124"/>
      <c r="F149" s="165"/>
      <c r="G149" s="103" t="s">
        <v>11</v>
      </c>
      <c r="H149" s="17">
        <v>0.05</v>
      </c>
      <c r="I149" s="33"/>
      <c r="J149" s="70"/>
      <c r="K149" s="72"/>
      <c r="L149" s="73"/>
      <c r="M149" s="78"/>
      <c r="N149" s="83"/>
      <c r="O149" s="7"/>
      <c r="P149" s="7"/>
      <c r="Q149" s="59"/>
      <c r="R149" s="66"/>
      <c r="S149" s="59"/>
      <c r="T149" s="68"/>
      <c r="V149" s="59"/>
    </row>
    <row r="150" spans="1:22" ht="16.5" customHeight="1">
      <c r="A150" s="206" t="s">
        <v>265</v>
      </c>
      <c r="B150" s="170" t="s">
        <v>205</v>
      </c>
      <c r="C150" s="17" t="s">
        <v>316</v>
      </c>
      <c r="D150" s="17"/>
      <c r="E150" s="103" t="s">
        <v>227</v>
      </c>
      <c r="F150" s="135"/>
      <c r="G150" s="98" t="s">
        <v>352</v>
      </c>
      <c r="H150" s="98"/>
      <c r="I150" s="85" t="s">
        <v>375</v>
      </c>
      <c r="J150" s="129"/>
      <c r="K150" s="72" t="s">
        <v>1</v>
      </c>
      <c r="L150" s="73"/>
      <c r="M150" s="128" t="s">
        <v>350</v>
      </c>
      <c r="N150" s="165"/>
      <c r="O150" s="176" t="s">
        <v>48</v>
      </c>
      <c r="P150" s="7"/>
    </row>
    <row r="151" spans="1:22" ht="16.5" customHeight="1">
      <c r="A151" s="212"/>
      <c r="B151" s="171">
        <f>A23</f>
        <v>45441</v>
      </c>
      <c r="C151" s="169" t="s">
        <v>317</v>
      </c>
      <c r="D151" s="17">
        <v>4</v>
      </c>
      <c r="E151" s="91" t="s">
        <v>77</v>
      </c>
      <c r="F151" s="17">
        <v>6</v>
      </c>
      <c r="G151" s="91" t="s">
        <v>89</v>
      </c>
      <c r="H151" s="98">
        <v>1</v>
      </c>
      <c r="I151" s="103" t="s">
        <v>372</v>
      </c>
      <c r="J151" s="17">
        <v>0.5</v>
      </c>
      <c r="K151" s="75" t="s">
        <v>9</v>
      </c>
      <c r="L151" s="76">
        <v>7</v>
      </c>
      <c r="M151" s="128" t="s">
        <v>69</v>
      </c>
      <c r="N151" s="165">
        <v>0.6</v>
      </c>
      <c r="O151" s="7"/>
      <c r="P151" s="7"/>
    </row>
    <row r="152" spans="1:22" ht="16.5" customHeight="1">
      <c r="A152" s="212"/>
      <c r="B152" s="134"/>
      <c r="C152" s="101"/>
      <c r="D152" s="101"/>
      <c r="E152" s="103"/>
      <c r="F152" s="17"/>
      <c r="G152" s="103" t="s">
        <v>127</v>
      </c>
      <c r="H152" s="17">
        <v>4</v>
      </c>
      <c r="I152" s="103" t="s">
        <v>370</v>
      </c>
      <c r="J152" s="17">
        <v>8</v>
      </c>
      <c r="K152" s="72" t="s">
        <v>11</v>
      </c>
      <c r="L152" s="73">
        <v>0.05</v>
      </c>
      <c r="M152" s="152" t="s">
        <v>340</v>
      </c>
      <c r="N152" s="165">
        <v>1</v>
      </c>
      <c r="O152" s="7"/>
      <c r="P152" s="7"/>
    </row>
    <row r="153" spans="1:22" ht="16.5" customHeight="1">
      <c r="A153" s="212"/>
      <c r="B153" s="134"/>
      <c r="C153" s="169"/>
      <c r="D153" s="17"/>
      <c r="E153" s="103"/>
      <c r="F153" s="17"/>
      <c r="G153" s="103" t="s">
        <v>103</v>
      </c>
      <c r="H153" s="17">
        <v>4</v>
      </c>
      <c r="I153" s="103" t="s">
        <v>101</v>
      </c>
      <c r="J153" s="17">
        <v>1</v>
      </c>
      <c r="K153" s="72"/>
      <c r="L153" s="73"/>
      <c r="M153" s="128" t="s">
        <v>150</v>
      </c>
      <c r="N153" s="165">
        <v>1</v>
      </c>
      <c r="O153" s="7"/>
      <c r="P153" s="7"/>
    </row>
    <row r="154" spans="1:22" ht="16.5" customHeight="1">
      <c r="A154" s="212"/>
      <c r="B154" s="134"/>
      <c r="C154" s="169"/>
      <c r="D154" s="17"/>
      <c r="E154" s="103"/>
      <c r="F154" s="17"/>
      <c r="G154" s="103" t="s">
        <v>114</v>
      </c>
      <c r="H154" s="17">
        <v>0.1</v>
      </c>
      <c r="I154" s="104" t="s">
        <v>11</v>
      </c>
      <c r="J154" s="98">
        <v>0.05</v>
      </c>
      <c r="K154" s="72"/>
      <c r="L154" s="73"/>
      <c r="M154" s="128" t="s">
        <v>128</v>
      </c>
      <c r="N154" s="165">
        <v>0.1</v>
      </c>
      <c r="O154" s="7"/>
      <c r="P154" s="7"/>
    </row>
    <row r="155" spans="1:22" ht="16.5" customHeight="1">
      <c r="A155" s="213"/>
      <c r="B155" s="172"/>
      <c r="C155" s="169"/>
      <c r="D155" s="17"/>
      <c r="E155" s="103"/>
      <c r="F155" s="17"/>
      <c r="G155" s="103" t="s">
        <v>11</v>
      </c>
      <c r="H155" s="17">
        <v>0.05</v>
      </c>
      <c r="I155" s="79"/>
      <c r="J155" s="34"/>
      <c r="K155" s="72"/>
      <c r="L155" s="73"/>
      <c r="M155" s="152" t="s">
        <v>355</v>
      </c>
      <c r="N155" s="165">
        <v>1</v>
      </c>
      <c r="O155" s="7"/>
      <c r="P155" s="7"/>
    </row>
    <row r="156" spans="1:22" s="16" customFormat="1" ht="16.149999999999999" customHeight="1">
      <c r="A156" s="206" t="s">
        <v>266</v>
      </c>
      <c r="B156" s="173" t="s">
        <v>206</v>
      </c>
      <c r="C156" s="17" t="s">
        <v>0</v>
      </c>
      <c r="D156" s="17"/>
      <c r="E156" s="85" t="s">
        <v>226</v>
      </c>
      <c r="F156" s="129"/>
      <c r="G156" s="128" t="s">
        <v>213</v>
      </c>
      <c r="H156" s="169"/>
      <c r="I156" s="98" t="s">
        <v>75</v>
      </c>
      <c r="J156" s="98"/>
      <c r="K156" s="72"/>
      <c r="L156" s="73"/>
      <c r="M156" s="165" t="s">
        <v>137</v>
      </c>
      <c r="N156" s="165"/>
      <c r="O156" s="245" t="s">
        <v>349</v>
      </c>
      <c r="P156" s="9"/>
      <c r="Q156" s="9"/>
      <c r="R156" s="9"/>
      <c r="S156" s="9"/>
      <c r="T156" s="9"/>
    </row>
    <row r="157" spans="1:22" s="16" customFormat="1" ht="16.149999999999999" customHeight="1">
      <c r="A157" s="37"/>
      <c r="B157" s="174">
        <f>A24</f>
        <v>45442</v>
      </c>
      <c r="C157" s="169" t="s">
        <v>10</v>
      </c>
      <c r="D157" s="135">
        <v>7</v>
      </c>
      <c r="E157" s="124" t="s">
        <v>140</v>
      </c>
      <c r="F157" s="165">
        <v>6</v>
      </c>
      <c r="G157" s="125" t="s">
        <v>214</v>
      </c>
      <c r="H157" s="165">
        <v>3</v>
      </c>
      <c r="I157" s="103" t="s">
        <v>60</v>
      </c>
      <c r="J157" s="98">
        <v>4</v>
      </c>
      <c r="K157" s="75"/>
      <c r="L157" s="76"/>
      <c r="M157" s="165" t="s">
        <v>64</v>
      </c>
      <c r="N157" s="165">
        <v>5</v>
      </c>
      <c r="O157" s="7"/>
      <c r="P157" s="43"/>
      <c r="Q157" s="9"/>
      <c r="R157" s="9"/>
      <c r="S157" s="9"/>
      <c r="T157" s="9"/>
    </row>
    <row r="158" spans="1:22" s="16" customFormat="1" ht="16.149999999999999" customHeight="1">
      <c r="A158" s="212"/>
      <c r="B158" s="175"/>
      <c r="C158" s="169" t="s">
        <v>12</v>
      </c>
      <c r="D158" s="135">
        <v>3</v>
      </c>
      <c r="E158" s="85" t="s">
        <v>146</v>
      </c>
      <c r="F158" s="129">
        <v>3</v>
      </c>
      <c r="G158" s="91" t="s">
        <v>139</v>
      </c>
      <c r="H158" s="17">
        <v>4</v>
      </c>
      <c r="I158" s="103" t="s">
        <v>381</v>
      </c>
      <c r="J158" s="17"/>
      <c r="K158" s="72"/>
      <c r="L158" s="73"/>
      <c r="M158" s="165" t="s">
        <v>74</v>
      </c>
      <c r="N158" s="165">
        <v>1</v>
      </c>
      <c r="O158" s="7"/>
      <c r="P158" s="43"/>
      <c r="Q158" s="9"/>
      <c r="R158" s="9"/>
      <c r="S158" s="9"/>
      <c r="T158" s="9"/>
    </row>
    <row r="159" spans="1:22" s="16" customFormat="1" ht="16.149999999999999" customHeight="1">
      <c r="A159" s="212"/>
      <c r="B159" s="134"/>
      <c r="C159" s="85"/>
      <c r="D159" s="85"/>
      <c r="E159" s="91" t="s">
        <v>101</v>
      </c>
      <c r="F159" s="17">
        <v>1</v>
      </c>
      <c r="G159" s="91" t="s">
        <v>38</v>
      </c>
      <c r="H159" s="17">
        <v>0.01</v>
      </c>
      <c r="I159" s="103" t="s">
        <v>11</v>
      </c>
      <c r="J159" s="17">
        <v>0.05</v>
      </c>
      <c r="K159" s="72"/>
      <c r="L159" s="73"/>
      <c r="M159" s="135"/>
      <c r="N159" s="17"/>
      <c r="O159" s="7"/>
      <c r="P159" s="9"/>
      <c r="Q159" s="9"/>
      <c r="R159" s="9"/>
      <c r="S159" s="9"/>
      <c r="T159" s="9"/>
    </row>
    <row r="160" spans="1:22" s="16" customFormat="1" ht="16.149999999999999" customHeight="1">
      <c r="A160" s="212"/>
      <c r="B160" s="134"/>
      <c r="C160" s="85"/>
      <c r="D160" s="85"/>
      <c r="E160" s="103" t="s">
        <v>11</v>
      </c>
      <c r="F160" s="17">
        <v>0.05</v>
      </c>
      <c r="G160" s="91" t="s">
        <v>11</v>
      </c>
      <c r="H160" s="17">
        <v>0.05</v>
      </c>
      <c r="I160" s="91"/>
      <c r="J160" s="17"/>
      <c r="K160" s="72"/>
      <c r="L160" s="73"/>
      <c r="M160" s="33"/>
      <c r="N160" s="77"/>
      <c r="O160" s="7"/>
      <c r="P160" s="9"/>
      <c r="Q160" s="9"/>
      <c r="R160" s="9"/>
      <c r="S160" s="9"/>
      <c r="T160" s="9"/>
    </row>
    <row r="161" spans="1:20" s="16" customFormat="1" ht="16.149999999999999" customHeight="1">
      <c r="A161" s="213"/>
      <c r="B161" s="134"/>
      <c r="C161" s="85"/>
      <c r="D161" s="82"/>
      <c r="E161" s="85" t="s">
        <v>225</v>
      </c>
      <c r="F161" s="17"/>
      <c r="G161" s="85"/>
      <c r="H161" s="85"/>
      <c r="I161" s="33"/>
      <c r="J161" s="70"/>
      <c r="K161" s="72"/>
      <c r="L161" s="73"/>
      <c r="M161" s="33"/>
      <c r="N161" s="77"/>
      <c r="O161" s="7"/>
      <c r="P161" s="10"/>
      <c r="Q161" s="9"/>
      <c r="R161" s="9"/>
      <c r="S161" s="9"/>
      <c r="T161" s="9"/>
    </row>
    <row r="162" spans="1:20" s="16" customFormat="1" ht="16.149999999999999" customHeight="1">
      <c r="A162" s="206" t="s">
        <v>267</v>
      </c>
      <c r="B162" s="173" t="s">
        <v>207</v>
      </c>
      <c r="C162" s="17" t="s">
        <v>152</v>
      </c>
      <c r="D162" s="17"/>
      <c r="E162" s="102" t="s">
        <v>121</v>
      </c>
      <c r="F162" s="17"/>
      <c r="G162" s="165" t="s">
        <v>378</v>
      </c>
      <c r="H162" s="17"/>
      <c r="I162" s="85" t="s">
        <v>143</v>
      </c>
      <c r="J162" s="129"/>
      <c r="K162" s="72"/>
      <c r="L162" s="73"/>
      <c r="M162" s="165" t="s">
        <v>379</v>
      </c>
      <c r="N162" s="165"/>
      <c r="O162" s="176" t="s">
        <v>42</v>
      </c>
      <c r="P162" s="186"/>
      <c r="Q162" s="9"/>
      <c r="R162" s="9"/>
      <c r="S162" s="9"/>
      <c r="T162" s="9"/>
    </row>
    <row r="163" spans="1:20" s="16" customFormat="1" ht="16.149999999999999" customHeight="1">
      <c r="A163" s="212"/>
      <c r="B163" s="174">
        <f>A25</f>
        <v>45443</v>
      </c>
      <c r="C163" s="17" t="s">
        <v>10</v>
      </c>
      <c r="D163" s="17">
        <v>10</v>
      </c>
      <c r="E163" s="103" t="s">
        <v>68</v>
      </c>
      <c r="F163" s="17">
        <v>9</v>
      </c>
      <c r="G163" s="103" t="s">
        <v>373</v>
      </c>
      <c r="H163" s="17">
        <v>8</v>
      </c>
      <c r="I163" s="103" t="s">
        <v>144</v>
      </c>
      <c r="J163" s="17">
        <v>4</v>
      </c>
      <c r="K163" s="75"/>
      <c r="L163" s="76"/>
      <c r="M163" s="17" t="s">
        <v>380</v>
      </c>
      <c r="N163" s="17">
        <v>0.6</v>
      </c>
      <c r="Q163" s="9"/>
      <c r="R163" s="9"/>
      <c r="S163" s="9"/>
      <c r="T163" s="9"/>
    </row>
    <row r="164" spans="1:20" s="16" customFormat="1" ht="16.149999999999999" customHeight="1">
      <c r="A164" s="37"/>
      <c r="B164" s="134"/>
      <c r="C164" s="17" t="s">
        <v>153</v>
      </c>
      <c r="D164" s="17">
        <v>0.05</v>
      </c>
      <c r="E164" s="103" t="s">
        <v>79</v>
      </c>
      <c r="F164" s="17">
        <v>3</v>
      </c>
      <c r="G164" s="103" t="s">
        <v>101</v>
      </c>
      <c r="H164" s="17">
        <v>1</v>
      </c>
      <c r="I164" s="103" t="s">
        <v>381</v>
      </c>
      <c r="J164" s="17"/>
      <c r="K164" s="72"/>
      <c r="L164" s="73"/>
      <c r="M164" s="17" t="s">
        <v>370</v>
      </c>
      <c r="N164" s="17">
        <v>3</v>
      </c>
      <c r="Q164" s="9"/>
      <c r="R164" s="9"/>
      <c r="S164" s="9"/>
      <c r="T164" s="9"/>
    </row>
    <row r="165" spans="1:20" s="16" customFormat="1" ht="16.149999999999999" customHeight="1">
      <c r="A165" s="212"/>
      <c r="B165" s="134"/>
      <c r="C165" s="85"/>
      <c r="D165" s="82"/>
      <c r="E165" s="103" t="s">
        <v>92</v>
      </c>
      <c r="F165" s="17">
        <v>0.05</v>
      </c>
      <c r="G165" s="103" t="s">
        <v>11</v>
      </c>
      <c r="H165" s="17">
        <v>0.05</v>
      </c>
      <c r="I165" s="104" t="s">
        <v>11</v>
      </c>
      <c r="J165" s="98">
        <v>0.05</v>
      </c>
      <c r="K165" s="72"/>
      <c r="L165" s="73"/>
      <c r="M165" s="17" t="s">
        <v>37</v>
      </c>
      <c r="N165" s="17">
        <v>0.05</v>
      </c>
      <c r="Q165" s="9"/>
      <c r="R165" s="9"/>
      <c r="S165" s="9"/>
      <c r="T165" s="9"/>
    </row>
    <row r="166" spans="1:20" s="16" customFormat="1" ht="16.149999999999999" customHeight="1">
      <c r="A166" s="212"/>
      <c r="B166" s="134"/>
      <c r="C166" s="85"/>
      <c r="D166" s="82"/>
      <c r="E166" s="103" t="s">
        <v>122</v>
      </c>
      <c r="F166" s="17"/>
      <c r="G166" s="103"/>
      <c r="H166" s="17"/>
      <c r="I166" s="33"/>
      <c r="J166" s="70"/>
      <c r="K166" s="72"/>
      <c r="L166" s="73"/>
      <c r="M166" s="17"/>
      <c r="N166" s="17"/>
      <c r="Q166" s="9"/>
      <c r="R166" s="9"/>
      <c r="S166" s="9"/>
      <c r="T166" s="9"/>
    </row>
    <row r="167" spans="1:20" s="16" customFormat="1" ht="16.149999999999999" customHeight="1">
      <c r="A167" s="212"/>
      <c r="B167" s="172"/>
      <c r="C167" s="135"/>
      <c r="D167" s="82"/>
      <c r="E167" s="103"/>
      <c r="F167" s="17"/>
      <c r="G167" s="103"/>
      <c r="H167" s="17"/>
      <c r="I167" s="79"/>
      <c r="J167" s="34"/>
      <c r="K167" s="72"/>
      <c r="L167" s="73"/>
      <c r="M167" s="79"/>
      <c r="N167" s="77"/>
      <c r="Q167" s="9"/>
      <c r="R167" s="9"/>
      <c r="S167" s="9"/>
      <c r="T167" s="9"/>
    </row>
    <row r="168" spans="1:20">
      <c r="B168" s="1"/>
      <c r="E168" s="1"/>
      <c r="F168" s="1"/>
    </row>
    <row r="169" spans="1:20">
      <c r="B169" s="1"/>
      <c r="E169" s="1"/>
      <c r="F169" s="1"/>
    </row>
    <row r="170" spans="1:20">
      <c r="B170" s="1"/>
      <c r="E170" s="1"/>
      <c r="F170" s="1"/>
    </row>
    <row r="171" spans="1:20">
      <c r="B171" s="1"/>
      <c r="E171" s="1"/>
      <c r="F171" s="1"/>
    </row>
    <row r="172" spans="1:20">
      <c r="B172" s="1"/>
      <c r="E172" s="1"/>
      <c r="F172" s="1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7" max="15" man="1"/>
    <brk id="47" max="15" man="1"/>
    <brk id="77" max="15" man="1"/>
    <brk id="107" max="15" man="1"/>
    <brk id="137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0"/>
  <sheetViews>
    <sheetView tabSelected="1" view="pageBreakPreview" topLeftCell="A106" zoomScaleNormal="120" zoomScaleSheetLayoutView="100" workbookViewId="0">
      <selection activeCell="E114" sqref="E114:F119"/>
    </sheetView>
  </sheetViews>
  <sheetFormatPr defaultColWidth="9" defaultRowHeight="19.5"/>
  <cols>
    <col min="1" max="1" width="5.375" style="1" customWidth="1"/>
    <col min="2" max="2" width="4.375" style="133" customWidth="1"/>
    <col min="3" max="3" width="5" style="1" customWidth="1"/>
    <col min="4" max="4" width="8" style="1" customWidth="1"/>
    <col min="5" max="5" width="9" style="16" customWidth="1"/>
    <col min="6" max="6" width="13.625" style="16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5" customWidth="1"/>
    <col min="13" max="13" width="5.5" style="8" customWidth="1"/>
    <col min="14" max="14" width="5.375" style="9" customWidth="1"/>
    <col min="15" max="16" width="6.375" style="9" customWidth="1"/>
    <col min="17" max="17" width="6" style="9" customWidth="1"/>
    <col min="18" max="18" width="6.625" style="9" customWidth="1"/>
    <col min="19" max="19" width="5.125" style="1" customWidth="1"/>
    <col min="20" max="20" width="4.625" style="1" customWidth="1"/>
    <col min="21" max="21" width="8.25" style="1" customWidth="1"/>
    <col min="22" max="16384" width="9" style="1"/>
  </cols>
  <sheetData>
    <row r="1" spans="1:21">
      <c r="A1" s="69"/>
      <c r="B1" s="131"/>
      <c r="C1" s="4"/>
      <c r="D1" s="1">
        <v>112</v>
      </c>
      <c r="E1" s="16" t="s">
        <v>2</v>
      </c>
      <c r="F1" s="4" t="s">
        <v>32</v>
      </c>
      <c r="G1" s="4" t="s">
        <v>82</v>
      </c>
      <c r="H1" s="14">
        <v>5</v>
      </c>
      <c r="I1" s="1" t="s">
        <v>36</v>
      </c>
      <c r="K1" s="6"/>
      <c r="L1" s="50" t="s">
        <v>13</v>
      </c>
    </row>
    <row r="2" spans="1:21" ht="16.5" customHeight="1">
      <c r="A2" s="154" t="s">
        <v>22</v>
      </c>
      <c r="B2" s="157" t="s">
        <v>30</v>
      </c>
      <c r="C2" s="156" t="s">
        <v>5</v>
      </c>
      <c r="D2" s="122" t="s">
        <v>23</v>
      </c>
      <c r="E2" s="51" t="s">
        <v>6</v>
      </c>
      <c r="F2" s="88" t="s">
        <v>24</v>
      </c>
      <c r="G2" s="48" t="s">
        <v>7</v>
      </c>
      <c r="H2" s="89" t="s">
        <v>25</v>
      </c>
      <c r="I2" s="135" t="s">
        <v>9</v>
      </c>
      <c r="J2" s="31" t="s">
        <v>27</v>
      </c>
      <c r="K2" s="135" t="s">
        <v>3</v>
      </c>
      <c r="L2" s="31" t="s">
        <v>28</v>
      </c>
      <c r="M2" s="30" t="s">
        <v>46</v>
      </c>
      <c r="N2" s="30" t="s">
        <v>47</v>
      </c>
      <c r="O2" s="27" t="s">
        <v>16</v>
      </c>
      <c r="P2" s="27" t="s">
        <v>17</v>
      </c>
      <c r="Q2" s="28" t="s">
        <v>18</v>
      </c>
      <c r="R2" s="27" t="s">
        <v>19</v>
      </c>
      <c r="S2" s="29" t="s">
        <v>49</v>
      </c>
      <c r="T2" s="27" t="s">
        <v>20</v>
      </c>
      <c r="U2" s="28" t="s">
        <v>21</v>
      </c>
    </row>
    <row r="3" spans="1:21" ht="21.95" customHeight="1">
      <c r="A3" s="155">
        <v>45413</v>
      </c>
      <c r="B3" s="158" t="str">
        <f>IF(A3="","",RIGHT(TEXT(WEEKDAY(A3),"[$-404]aaaa;@"),1))</f>
        <v>三</v>
      </c>
      <c r="C3" s="18" t="str">
        <f>C30</f>
        <v>越式特餐</v>
      </c>
      <c r="D3" s="88" t="str">
        <f>C31&amp;C32</f>
        <v>米糙米</v>
      </c>
      <c r="E3" s="18" t="str">
        <f>E30</f>
        <v>河內雙享</v>
      </c>
      <c r="F3" s="36" t="str">
        <f>E31&amp;E32&amp;E33&amp;E34</f>
        <v>魚塊冷凍馬鈴薯</v>
      </c>
      <c r="G3" s="18" t="str">
        <f>G30</f>
        <v>越式配料</v>
      </c>
      <c r="H3" s="36" t="str">
        <f>G31&amp;G32&amp;G33&amp;G34</f>
        <v>豬絞肉甘藍胡蘿蔔大蒜</v>
      </c>
      <c r="I3" s="32" t="s">
        <v>1</v>
      </c>
      <c r="J3" s="94" t="s">
        <v>29</v>
      </c>
      <c r="K3" s="18" t="str">
        <f>K30</f>
        <v>沐越蔬湯</v>
      </c>
      <c r="L3" s="36" t="str">
        <f>K31&amp;K32&amp;K33&amp;K34</f>
        <v>金針菇番茄糊乾銀耳豬骨</v>
      </c>
      <c r="M3" s="240" t="str">
        <f>M30</f>
        <v>小餐包</v>
      </c>
      <c r="O3" s="38">
        <v>5</v>
      </c>
      <c r="P3" s="38">
        <v>2.2999999999999998</v>
      </c>
      <c r="Q3" s="39">
        <v>1.8</v>
      </c>
      <c r="R3" s="38">
        <v>2.7</v>
      </c>
      <c r="S3" s="32"/>
      <c r="T3" s="20"/>
      <c r="U3" s="40">
        <f t="shared" ref="U3:U25" si="0">O3*70+P3*75+Q3*25+R3*45+S3*120+T3*60</f>
        <v>689</v>
      </c>
    </row>
    <row r="4" spans="1:21" ht="21.95" customHeight="1">
      <c r="A4" s="155">
        <f>IF(A3="","",IF(MONTH(A3)&lt;&gt;MONTH(A3+1),"",A3+1))</f>
        <v>45414</v>
      </c>
      <c r="B4" s="158" t="str">
        <f>IF(A4="","",RIGHT(TEXT(WEEKDAY(A4),"[$-404]aaaa;@"),1))</f>
        <v>四</v>
      </c>
      <c r="C4" s="18" t="str">
        <f>C36</f>
        <v>糙米飯</v>
      </c>
      <c r="D4" s="88" t="str">
        <f>C37&amp;B38</f>
        <v>米</v>
      </c>
      <c r="E4" s="18" t="str">
        <f>E36</f>
        <v>鹹香燒肉</v>
      </c>
      <c r="F4" s="87" t="str">
        <f>E37&amp;E38&amp;E39&amp;E40</f>
        <v>豬後腿肉時瓜麵輪大蒜</v>
      </c>
      <c r="G4" s="18" t="str">
        <f>G36</f>
        <v>雪菜豆干</v>
      </c>
      <c r="H4" s="87" t="str">
        <f>G37&amp;G38&amp;G39&amp;G40</f>
        <v>豆干醃雪裡紅胡蘿蔔大蒜</v>
      </c>
      <c r="I4" s="32" t="s">
        <v>1</v>
      </c>
      <c r="J4" s="94" t="s">
        <v>29</v>
      </c>
      <c r="K4" s="18" t="str">
        <f>K36</f>
        <v>桔香愛玉</v>
      </c>
      <c r="L4" s="87" t="str">
        <f>K37&amp;K38&amp;K39&amp;K40</f>
        <v>愛玉紅砂糖金桔檸檬</v>
      </c>
      <c r="M4" s="240" t="str">
        <f>M36</f>
        <v>堅果</v>
      </c>
      <c r="N4" s="190" t="s">
        <v>45</v>
      </c>
      <c r="O4" s="38">
        <v>5</v>
      </c>
      <c r="P4" s="38">
        <v>2.2999999999999998</v>
      </c>
      <c r="Q4" s="39">
        <v>1.5</v>
      </c>
      <c r="R4" s="38">
        <v>2.6</v>
      </c>
      <c r="S4" s="32"/>
      <c r="T4" s="20"/>
      <c r="U4" s="40">
        <f t="shared" si="0"/>
        <v>677</v>
      </c>
    </row>
    <row r="5" spans="1:21" ht="21.95" customHeight="1">
      <c r="A5" s="155">
        <f>IF(A4="","",IF(MONTH(A4)&lt;&gt;MONTH(A4+1),"",A4+1))</f>
        <v>45415</v>
      </c>
      <c r="B5" s="158" t="str">
        <f>IF(A5="","",RIGHT(TEXT(WEEKDAY(A5),"[$-404]aaaa;@"),1))</f>
        <v>五</v>
      </c>
      <c r="C5" s="18" t="str">
        <f>C42</f>
        <v>麥仁飯</v>
      </c>
      <c r="D5" s="88" t="str">
        <f>C43</f>
        <v>米</v>
      </c>
      <c r="E5" s="18" t="str">
        <f>E42</f>
        <v>鳳梨雞丁</v>
      </c>
      <c r="F5" s="87" t="str">
        <f>E43&amp;E44&amp;E45&amp;E46</f>
        <v>肉雞海帶結大蒜鳳梨豆醬</v>
      </c>
      <c r="G5" s="18" t="str">
        <f>G42</f>
        <v>螞蟻上樹</v>
      </c>
      <c r="H5" s="87" t="str">
        <f>G43&amp;G44&amp;G45&amp;G46</f>
        <v>豬絞肉時蔬冬粉乾木耳</v>
      </c>
      <c r="I5" s="32" t="s">
        <v>1</v>
      </c>
      <c r="J5" s="94" t="s">
        <v>29</v>
      </c>
      <c r="K5" s="18" t="str">
        <f>K42</f>
        <v>金針湯</v>
      </c>
      <c r="L5" s="87" t="str">
        <f>K43&amp;K44&amp;K45&amp;K46</f>
        <v>金針菜乾榨菜薑豬骨</v>
      </c>
      <c r="M5" s="240" t="str">
        <f>M42</f>
        <v>葡萄乾/乳品</v>
      </c>
      <c r="O5" s="38">
        <v>5.5</v>
      </c>
      <c r="P5" s="38">
        <v>2.2999999999999998</v>
      </c>
      <c r="Q5" s="39">
        <v>1.6</v>
      </c>
      <c r="R5" s="38">
        <v>2.7</v>
      </c>
      <c r="S5" s="32"/>
      <c r="T5" s="20"/>
      <c r="U5" s="40">
        <f t="shared" si="0"/>
        <v>719</v>
      </c>
    </row>
    <row r="6" spans="1:21" ht="21.95" customHeight="1">
      <c r="A6" s="155">
        <f>IF(A5="","",IF(MONTH(A5)&lt;&gt;MONTH(A5+1),"",A5+3))</f>
        <v>45418</v>
      </c>
      <c r="B6" s="158" t="str">
        <f>IF(A6="","",RIGHT(TEXT(WEEKDAY(A6),"[$-404]aaaa;@"),1))</f>
        <v>一</v>
      </c>
      <c r="C6" s="18" t="str">
        <f>C48</f>
        <v>白米飯</v>
      </c>
      <c r="D6" s="88" t="str">
        <f>C49</f>
        <v>米</v>
      </c>
      <c r="E6" s="18" t="str">
        <f>E48</f>
        <v>虱目魚排</v>
      </c>
      <c r="F6" s="88" t="str">
        <f>E49</f>
        <v>虱目魚排</v>
      </c>
      <c r="G6" s="18" t="str">
        <f>G48</f>
        <v>梅干豆腐</v>
      </c>
      <c r="H6" s="87" t="str">
        <f>G49&amp;G51&amp;G52&amp;G50</f>
        <v>豆腐梅乾菜大蒜豬絞肉</v>
      </c>
      <c r="I6" s="32" t="s">
        <v>1</v>
      </c>
      <c r="J6" s="94" t="s">
        <v>29</v>
      </c>
      <c r="K6" s="18" t="str">
        <f>K48</f>
        <v>味噌湯</v>
      </c>
      <c r="L6" s="87" t="str">
        <f>K49&amp;K50&amp;K51&amp;K52</f>
        <v>乾裙帶菜味噌薑</v>
      </c>
      <c r="M6" s="240" t="str">
        <f>M48</f>
        <v>果汁</v>
      </c>
      <c r="O6" s="38">
        <v>5</v>
      </c>
      <c r="P6" s="38">
        <v>2.2999999999999998</v>
      </c>
      <c r="Q6" s="39">
        <v>1.4</v>
      </c>
      <c r="R6" s="38">
        <v>2.7</v>
      </c>
      <c r="S6" s="32"/>
      <c r="T6" s="20"/>
      <c r="U6" s="40">
        <f t="shared" si="0"/>
        <v>679</v>
      </c>
    </row>
    <row r="7" spans="1:21" ht="21.95" customHeight="1">
      <c r="A7" s="155">
        <f>IF(A4="","",IF(MONTH(A4)&lt;&gt;MONTH(A4+1),"",A6+1))</f>
        <v>45419</v>
      </c>
      <c r="B7" s="158" t="str">
        <f t="shared" ref="B7:B25" si="1">IF(A7="","",RIGHT(TEXT(WEEKDAY(A7),"[$-404]aaaa;@"),1))</f>
        <v>二</v>
      </c>
      <c r="C7" s="18" t="str">
        <f>C54</f>
        <v>糙米飯</v>
      </c>
      <c r="D7" s="88" t="str">
        <f>C55&amp;C56</f>
        <v>米糙米</v>
      </c>
      <c r="E7" s="18" t="str">
        <f>E54</f>
        <v>筍香雞丁</v>
      </c>
      <c r="F7" s="88" t="str">
        <f>E55&amp;E56</f>
        <v>肉雞麻竹筍干</v>
      </c>
      <c r="G7" s="18" t="str">
        <f>G54</f>
        <v>肉絲豆芽</v>
      </c>
      <c r="H7" s="36" t="str">
        <f>G55&amp;G56&amp;G57&amp;G58</f>
        <v>豬後腿肉綠豆芽胡蘿蔔大蒜</v>
      </c>
      <c r="I7" s="32" t="s">
        <v>1</v>
      </c>
      <c r="J7" s="94" t="s">
        <v>29</v>
      </c>
      <c r="K7" s="18" t="str">
        <f>K54</f>
        <v>蛋花湯</v>
      </c>
      <c r="L7" s="36" t="str">
        <f>K55&amp;K56&amp;K57&amp;K58</f>
        <v>雞蛋時蔬胡蘿蔔薑</v>
      </c>
      <c r="M7" s="240" t="str">
        <f>M54</f>
        <v>水果</v>
      </c>
      <c r="N7" s="190" t="s">
        <v>45</v>
      </c>
      <c r="O7" s="109">
        <v>5</v>
      </c>
      <c r="P7" s="38">
        <v>2.2999999999999998</v>
      </c>
      <c r="Q7" s="39">
        <v>1.8</v>
      </c>
      <c r="R7" s="38">
        <v>2.5</v>
      </c>
      <c r="S7" s="32"/>
      <c r="T7" s="20">
        <v>1</v>
      </c>
      <c r="U7" s="40">
        <f t="shared" si="0"/>
        <v>740</v>
      </c>
    </row>
    <row r="8" spans="1:21" ht="21.95" customHeight="1">
      <c r="A8" s="155">
        <f t="shared" ref="A8:A19" si="2">IF(A7="","",IF(MONTH(A7)&lt;&gt;MONTH(A7+1),"",A7+1))</f>
        <v>45420</v>
      </c>
      <c r="B8" s="158" t="str">
        <f t="shared" si="1"/>
        <v>三</v>
      </c>
      <c r="C8" s="18" t="str">
        <f>C60</f>
        <v>西式特餐</v>
      </c>
      <c r="D8" s="36" t="str">
        <f>C61&amp;C62&amp;C63&amp;C64</f>
        <v>義大利麵</v>
      </c>
      <c r="E8" s="18" t="str">
        <f>E60</f>
        <v>西式肉醬</v>
      </c>
      <c r="F8" s="36" t="str">
        <f>E61&amp;E62&amp;E63&amp;E64</f>
        <v>豬絞肉馬鈴薯洋蔥番茄糊</v>
      </c>
      <c r="G8" s="18" t="str">
        <f>G60</f>
        <v>培根花椰</v>
      </c>
      <c r="H8" s="36" t="str">
        <f>G61&amp;G62&amp;G63&amp;G64</f>
        <v>培根花椰菜大蒜</v>
      </c>
      <c r="I8" s="32" t="s">
        <v>1</v>
      </c>
      <c r="J8" s="94" t="s">
        <v>29</v>
      </c>
      <c r="K8" s="18" t="str">
        <f>K60</f>
        <v>玉糧濃湯</v>
      </c>
      <c r="L8" s="36" t="str">
        <f>K61&amp;K62&amp;K63&amp;K64</f>
        <v>雞蛋玉米粒罐頭玉米醬罐頭玉米濃湯粉</v>
      </c>
      <c r="M8" s="240" t="str">
        <f>M60</f>
        <v>小餐包</v>
      </c>
      <c r="O8" s="38">
        <v>4.5</v>
      </c>
      <c r="P8" s="38">
        <v>2.2999999999999998</v>
      </c>
      <c r="Q8" s="39">
        <v>1.8</v>
      </c>
      <c r="R8" s="38">
        <v>2.7</v>
      </c>
      <c r="S8" s="32"/>
      <c r="T8" s="20"/>
      <c r="U8" s="40">
        <f t="shared" si="0"/>
        <v>654</v>
      </c>
    </row>
    <row r="9" spans="1:21" ht="21.95" customHeight="1">
      <c r="A9" s="155">
        <f t="shared" si="2"/>
        <v>45421</v>
      </c>
      <c r="B9" s="158" t="str">
        <f t="shared" si="1"/>
        <v>四</v>
      </c>
      <c r="C9" s="18" t="str">
        <f>C66</f>
        <v>糙米飯</v>
      </c>
      <c r="D9" s="87" t="str">
        <f>C67&amp;C68&amp;C69&amp;C70&amp;C71</f>
        <v>米糙米</v>
      </c>
      <c r="E9" s="18" t="str">
        <f>E66</f>
        <v>豆豉魷鮮</v>
      </c>
      <c r="F9" s="87" t="str">
        <f>E67&amp;E68&amp;E69&amp;E70&amp;E71</f>
        <v>阿根廷魷虱目魚丸時瓜大蒜豆豉</v>
      </c>
      <c r="G9" s="18" t="str">
        <f>G66</f>
        <v>蛋相冬粉</v>
      </c>
      <c r="H9" s="87" t="str">
        <f>G67&amp;G68&amp;G69&amp;G70&amp;G71</f>
        <v>雞蛋時蔬冬粉乾木耳大蒜</v>
      </c>
      <c r="I9" s="32" t="s">
        <v>1</v>
      </c>
      <c r="J9" s="94" t="s">
        <v>29</v>
      </c>
      <c r="K9" s="18" t="str">
        <f>K66</f>
        <v>粉圓甜湯</v>
      </c>
      <c r="L9" s="87" t="str">
        <f>K67&amp;K68&amp;K69&amp;K70&amp;K71</f>
        <v>粉圓紅砂糖</v>
      </c>
      <c r="M9" s="240" t="str">
        <f>M66</f>
        <v>海苔</v>
      </c>
      <c r="O9" s="38">
        <v>5.5</v>
      </c>
      <c r="P9" s="38">
        <v>2.2999999999999998</v>
      </c>
      <c r="Q9" s="39">
        <v>1.5</v>
      </c>
      <c r="R9" s="38">
        <v>2.8</v>
      </c>
      <c r="S9" s="32"/>
      <c r="T9" s="20"/>
      <c r="U9" s="40">
        <f t="shared" si="0"/>
        <v>721</v>
      </c>
    </row>
    <row r="10" spans="1:21" ht="21.95" customHeight="1">
      <c r="A10" s="155">
        <f>IF(A9="","",IF(MONTH(A9)&lt;&gt;MONTH(A9+1),"",A9+1))</f>
        <v>45422</v>
      </c>
      <c r="B10" s="158" t="str">
        <f t="shared" si="1"/>
        <v>五</v>
      </c>
      <c r="C10" s="18" t="str">
        <f>C72</f>
        <v>紫米飯</v>
      </c>
      <c r="D10" s="36" t="str">
        <f>C73&amp;C74&amp;C75&amp;C76&amp;C77</f>
        <v>米黑糯米</v>
      </c>
      <c r="E10" s="18" t="str">
        <f>E72</f>
        <v>泡菜肉片</v>
      </c>
      <c r="F10" s="36" t="str">
        <f>E73&amp;E74&amp;E75&amp;E76&amp;E77</f>
        <v>豬後腿肉韓式泡菜大蒜</v>
      </c>
      <c r="G10" s="18" t="str">
        <f>G72</f>
        <v>碎脯豆干</v>
      </c>
      <c r="H10" s="36" t="str">
        <f>G73&amp;G74&amp;G75&amp;G76&amp;G77</f>
        <v>豆干蘿蔔乾胡蘿蔔大蒜</v>
      </c>
      <c r="I10" s="32" t="s">
        <v>1</v>
      </c>
      <c r="J10" s="94" t="s">
        <v>29</v>
      </c>
      <c r="K10" s="18" t="str">
        <f>K72</f>
        <v>瓜香湯</v>
      </c>
      <c r="L10" s="36" t="str">
        <f>K73&amp;K74&amp;K75&amp;K76&amp;K77</f>
        <v>時瓜乾木耳薑豬骨</v>
      </c>
      <c r="M10" s="240" t="str">
        <f>M72</f>
        <v>TAP豆漿</v>
      </c>
      <c r="O10" s="38">
        <v>5.2</v>
      </c>
      <c r="P10" s="38">
        <v>2.2999999999999998</v>
      </c>
      <c r="Q10" s="39">
        <v>1.4</v>
      </c>
      <c r="R10" s="38">
        <v>2.7</v>
      </c>
      <c r="S10" s="32"/>
      <c r="T10" s="20"/>
      <c r="U10" s="40">
        <f t="shared" si="0"/>
        <v>693</v>
      </c>
    </row>
    <row r="11" spans="1:21" ht="21.95" customHeight="1">
      <c r="A11" s="155">
        <f>IF(A10="","",IF(MONTH(A10)&lt;&gt;MONTH(A10+1),"",A10+3))</f>
        <v>45425</v>
      </c>
      <c r="B11" s="158" t="str">
        <f t="shared" si="1"/>
        <v>一</v>
      </c>
      <c r="C11" s="18" t="str">
        <f>C78</f>
        <v>白米飯</v>
      </c>
      <c r="D11" s="36" t="str">
        <f>C79&amp;C80&amp;C81&amp;C82&amp;C83</f>
        <v>米</v>
      </c>
      <c r="E11" s="18" t="str">
        <f>E78</f>
        <v>茶香雞翅</v>
      </c>
      <c r="F11" s="36" t="str">
        <f>E79&amp;E50&amp;E51&amp;E82&amp;E83</f>
        <v>三節翅</v>
      </c>
      <c r="G11" s="18" t="str">
        <f>G78</f>
        <v>麻婆豆腐</v>
      </c>
      <c r="H11" s="36" t="str">
        <f>G79&amp;G80&amp;G81&amp;G82&amp;G83</f>
        <v>豆腐豆瓣醬洋蔥豬絞肉大蒜</v>
      </c>
      <c r="I11" s="32" t="s">
        <v>1</v>
      </c>
      <c r="J11" s="94" t="s">
        <v>29</v>
      </c>
      <c r="K11" s="18" t="str">
        <f>K78</f>
        <v>珍菇芽湯</v>
      </c>
      <c r="L11" s="36" t="str">
        <f>K79&amp;K80&amp;K81&amp;K82&amp;K83</f>
        <v>金針菇乾裙帶菜薑柴魚片</v>
      </c>
      <c r="M11" s="240" t="str">
        <f>M78</f>
        <v>果汁</v>
      </c>
      <c r="O11" s="38">
        <v>5</v>
      </c>
      <c r="P11" s="38">
        <v>2.2999999999999998</v>
      </c>
      <c r="Q11" s="39">
        <v>1.4</v>
      </c>
      <c r="R11" s="38">
        <v>2.7</v>
      </c>
      <c r="S11" s="32"/>
      <c r="T11" s="20"/>
      <c r="U11" s="40">
        <f t="shared" si="0"/>
        <v>679</v>
      </c>
    </row>
    <row r="12" spans="1:21" ht="21.95" customHeight="1">
      <c r="A12" s="155">
        <f t="shared" si="2"/>
        <v>45426</v>
      </c>
      <c r="B12" s="158" t="str">
        <f t="shared" si="1"/>
        <v>二</v>
      </c>
      <c r="C12" s="18" t="str">
        <f>C84</f>
        <v>糙米飯</v>
      </c>
      <c r="D12" s="36" t="str">
        <f>C85&amp;C86&amp;C87&amp;C88&amp;C89</f>
        <v>米糙米</v>
      </c>
      <c r="E12" s="18" t="str">
        <f>E84</f>
        <v>瓜仔豚肉</v>
      </c>
      <c r="F12" s="36" t="str">
        <f>E85&amp;E86&amp;E87&amp;E88&amp;E89</f>
        <v>豬絞肉醬瓜麵筋大蒜</v>
      </c>
      <c r="G12" s="18" t="str">
        <f>G84</f>
        <v>清炒花椰</v>
      </c>
      <c r="H12" s="36" t="str">
        <f>G85&amp;G86&amp;G87&amp;G88&amp;G89</f>
        <v>花椰菜胡蘿蔔大蒜</v>
      </c>
      <c r="I12" s="32" t="s">
        <v>1</v>
      </c>
      <c r="J12" s="94" t="s">
        <v>29</v>
      </c>
      <c r="K12" s="18" t="str">
        <f>K84</f>
        <v>鮮瓜湯</v>
      </c>
      <c r="L12" s="36" t="str">
        <f>K85&amp;K86&amp;K87&amp;K88&amp;K89</f>
        <v>時瓜胡蘿蔔薑豬骨</v>
      </c>
      <c r="M12" s="241" t="str">
        <f>M84</f>
        <v>水果</v>
      </c>
      <c r="N12" s="190" t="s">
        <v>45</v>
      </c>
      <c r="O12" s="109">
        <v>5</v>
      </c>
      <c r="P12" s="38">
        <v>2.2999999999999998</v>
      </c>
      <c r="Q12" s="39">
        <v>1.6</v>
      </c>
      <c r="R12" s="38">
        <v>2.7</v>
      </c>
      <c r="S12" s="32"/>
      <c r="T12" s="20">
        <v>1</v>
      </c>
      <c r="U12" s="40">
        <f t="shared" si="0"/>
        <v>744</v>
      </c>
    </row>
    <row r="13" spans="1:21" ht="21.95" customHeight="1">
      <c r="A13" s="155">
        <f t="shared" si="2"/>
        <v>45427</v>
      </c>
      <c r="B13" s="158" t="str">
        <f t="shared" si="1"/>
        <v>三</v>
      </c>
      <c r="C13" s="18" t="str">
        <f>C90</f>
        <v>刈包特餐</v>
      </c>
      <c r="D13" s="36" t="str">
        <f>C91&amp;C92&amp;C93&amp;C94&amp;C95</f>
        <v>刈包</v>
      </c>
      <c r="E13" s="18" t="str">
        <f>E90</f>
        <v>古早滷味</v>
      </c>
      <c r="F13" s="36" t="str">
        <f>E91&amp;E92&amp;E93&amp;E94&amp;E95</f>
        <v>雞蛋白蘿蔔胡蘿蔔大蒜</v>
      </c>
      <c r="G13" s="18" t="str">
        <f>G90</f>
        <v>刈包配料</v>
      </c>
      <c r="H13" s="36" t="str">
        <f>G91&amp;G92&amp;G93&amp;G94&amp;G95</f>
        <v>豬絞肉酸菜大蒜</v>
      </c>
      <c r="I13" s="32" t="s">
        <v>1</v>
      </c>
      <c r="J13" s="94" t="s">
        <v>29</v>
      </c>
      <c r="K13" s="18" t="str">
        <f>K90</f>
        <v>糙米粥</v>
      </c>
      <c r="L13" s="36" t="str">
        <f>K91&amp;K92&amp;K93&amp;K94&amp;K95</f>
        <v>雞蛋糙米胡蘿蔔時蔬乾香菇</v>
      </c>
      <c r="M13" s="240" t="str">
        <f>M90</f>
        <v>小餐包</v>
      </c>
      <c r="O13" s="38">
        <v>4.5999999999999996</v>
      </c>
      <c r="P13" s="38">
        <v>2.2999999999999998</v>
      </c>
      <c r="Q13" s="39">
        <v>1.8</v>
      </c>
      <c r="R13" s="38">
        <v>2.7</v>
      </c>
      <c r="S13" s="32"/>
      <c r="T13" s="20"/>
      <c r="U13" s="40">
        <f t="shared" si="0"/>
        <v>661</v>
      </c>
    </row>
    <row r="14" spans="1:21" ht="21.95" customHeight="1">
      <c r="A14" s="155">
        <f t="shared" si="2"/>
        <v>45428</v>
      </c>
      <c r="B14" s="158" t="str">
        <f t="shared" si="1"/>
        <v>四</v>
      </c>
      <c r="C14" s="18" t="str">
        <f>C96</f>
        <v>糙米飯</v>
      </c>
      <c r="D14" s="36" t="str">
        <f>C97&amp;C98&amp;C99&amp;C100&amp;C101</f>
        <v>米糙米</v>
      </c>
      <c r="E14" s="18" t="str">
        <f>E96</f>
        <v>黃燜雞丁</v>
      </c>
      <c r="F14" s="36" t="str">
        <f>E97&amp;E98&amp;E99&amp;E100&amp;E101</f>
        <v>肉雞馬鈴薯大蒜薑黃粉</v>
      </c>
      <c r="G14" s="18" t="str">
        <f>G96</f>
        <v>培根豆芽</v>
      </c>
      <c r="H14" s="36" t="str">
        <f>G97&amp;G98&amp;G99&amp;G100&amp;G101</f>
        <v>培根綠豆芽胡蘿蔔乾木耳大蒜</v>
      </c>
      <c r="I14" s="32" t="s">
        <v>1</v>
      </c>
      <c r="J14" s="94" t="s">
        <v>29</v>
      </c>
      <c r="K14" s="18" t="str">
        <f>K96</f>
        <v>綠豆甜湯</v>
      </c>
      <c r="L14" s="36" t="str">
        <f>K97&amp;K98&amp;K99&amp;K100&amp;K101</f>
        <v>綠豆紅砂糖</v>
      </c>
      <c r="M14" s="240" t="str">
        <f>M96</f>
        <v>堅果</v>
      </c>
      <c r="O14" s="38">
        <v>5.5</v>
      </c>
      <c r="P14" s="38">
        <v>2.2999999999999998</v>
      </c>
      <c r="Q14" s="39">
        <v>1.8</v>
      </c>
      <c r="R14" s="38">
        <v>2.7</v>
      </c>
      <c r="S14" s="32"/>
      <c r="T14" s="20"/>
      <c r="U14" s="40">
        <f t="shared" si="0"/>
        <v>724</v>
      </c>
    </row>
    <row r="15" spans="1:21" ht="21.95" customHeight="1">
      <c r="A15" s="155">
        <f>IF(A14="","",IF(MONTH(A14)&lt;&gt;MONTH(A14+1),"",A14+1))</f>
        <v>45429</v>
      </c>
      <c r="B15" s="158" t="str">
        <f t="shared" si="1"/>
        <v>五</v>
      </c>
      <c r="C15" s="18" t="str">
        <f>C102</f>
        <v>紅藜飯</v>
      </c>
      <c r="D15" s="87" t="str">
        <f>C103&amp;C104&amp;C105&amp;C106&amp;C107</f>
        <v>米紅藜</v>
      </c>
      <c r="E15" s="18" t="str">
        <f>E102</f>
        <v>昆布滷肉</v>
      </c>
      <c r="F15" s="87" t="str">
        <f>E103&amp;E104&amp;E105&amp;E106&amp;E107</f>
        <v>豬後腿肉海帶結豆輪大蒜</v>
      </c>
      <c r="G15" s="18" t="str">
        <f>G102</f>
        <v>家常豆干</v>
      </c>
      <c r="H15" s="87" t="str">
        <f>G103&amp;G104&amp;G105&amp;G106&amp;G107</f>
        <v>豆干時蔬胡蘿蔔大蒜</v>
      </c>
      <c r="I15" s="32" t="s">
        <v>1</v>
      </c>
      <c r="J15" s="94" t="s">
        <v>29</v>
      </c>
      <c r="K15" s="18" t="str">
        <f>K102</f>
        <v>味噌蔬湯</v>
      </c>
      <c r="L15" s="87" t="str">
        <f>K103&amp;K104&amp;K105&amp;K106&amp;K107</f>
        <v>時蔬味噌薑豬骨</v>
      </c>
      <c r="M15" s="240" t="str">
        <f>M102</f>
        <v>乳品</v>
      </c>
      <c r="O15" s="38">
        <v>5.2</v>
      </c>
      <c r="P15" s="38">
        <v>2.2999999999999998</v>
      </c>
      <c r="Q15" s="39">
        <v>1.5</v>
      </c>
      <c r="R15" s="38">
        <v>2.6</v>
      </c>
      <c r="S15" s="32"/>
      <c r="T15" s="20"/>
      <c r="U15" s="40">
        <f t="shared" si="0"/>
        <v>691</v>
      </c>
    </row>
    <row r="16" spans="1:21" ht="21.95" customHeight="1">
      <c r="A16" s="155">
        <f>IF(A15="","",IF(MONTH(A15)&lt;&gt;MONTH(A15+1),"",A15+3))</f>
        <v>45432</v>
      </c>
      <c r="B16" s="158" t="str">
        <f t="shared" si="1"/>
        <v>一</v>
      </c>
      <c r="C16" s="18" t="str">
        <f>C108</f>
        <v>白米飯</v>
      </c>
      <c r="D16" s="36" t="str">
        <f>C109&amp;C110&amp;C111&amp;C112&amp;C113</f>
        <v>米</v>
      </c>
      <c r="E16" s="18" t="str">
        <f>E108</f>
        <v>御膳大排</v>
      </c>
      <c r="F16" s="36" t="str">
        <f>E109&amp;E110&amp;E111&amp;E112&amp;E113</f>
        <v>肉排滷包大蒜</v>
      </c>
      <c r="G16" s="18" t="str">
        <f>G108</f>
        <v>牛蒡豆腐</v>
      </c>
      <c r="H16" s="36" t="str">
        <f>G109&amp;G110&amp;G111&amp;G112&amp;G113</f>
        <v>豆腐牛蒡豬絞肉大蒜</v>
      </c>
      <c r="I16" s="32" t="s">
        <v>1</v>
      </c>
      <c r="J16" s="94" t="s">
        <v>29</v>
      </c>
      <c r="K16" s="18" t="str">
        <f>K108</f>
        <v>蛋花蒔湯</v>
      </c>
      <c r="L16" s="36" t="str">
        <f>K109&amp;K110&amp;K111&amp;K112&amp;K113</f>
        <v>時蔬胡蘿蔔薑雞蛋</v>
      </c>
      <c r="M16" s="240" t="str">
        <f>M108</f>
        <v>果汁</v>
      </c>
      <c r="O16" s="38">
        <v>5</v>
      </c>
      <c r="P16" s="38">
        <v>2.2999999999999998</v>
      </c>
      <c r="Q16" s="39">
        <v>1.5</v>
      </c>
      <c r="R16" s="38">
        <v>2.6</v>
      </c>
      <c r="S16" s="32"/>
      <c r="T16" s="20"/>
      <c r="U16" s="40">
        <f t="shared" si="0"/>
        <v>677</v>
      </c>
    </row>
    <row r="17" spans="1:26" ht="21.95" customHeight="1">
      <c r="A17" s="155">
        <f t="shared" si="2"/>
        <v>45433</v>
      </c>
      <c r="B17" s="158" t="str">
        <f t="shared" si="1"/>
        <v>二</v>
      </c>
      <c r="C17" s="18" t="str">
        <f>C114</f>
        <v>糙米飯</v>
      </c>
      <c r="D17" s="36" t="str">
        <f>C115&amp;C116&amp;C117&amp;C118</f>
        <v>米糙米</v>
      </c>
      <c r="E17" s="18" t="str">
        <f>E114</f>
        <v>羅勒魚丁</v>
      </c>
      <c r="F17" s="36" t="str">
        <f>E115&amp;E116&amp;E117&amp;E118</f>
        <v>魚丁虱目魚丸時瓜羅勒塔醬</v>
      </c>
      <c r="G17" s="18" t="str">
        <f>G114</f>
        <v>什菜粉絲</v>
      </c>
      <c r="H17" s="36" t="str">
        <f>G115&amp;G116&amp;G117&amp;G118</f>
        <v>豬絞肉時蔬冬粉乾木耳</v>
      </c>
      <c r="I17" s="32" t="s">
        <v>1</v>
      </c>
      <c r="J17" s="94" t="s">
        <v>29</v>
      </c>
      <c r="K17" s="18" t="str">
        <f>K114</f>
        <v>鮮蔬湯</v>
      </c>
      <c r="L17" s="36" t="str">
        <f>K115&amp;K116&amp;K117&amp;K118</f>
        <v>時蔬胡蘿蔔薑豬骨</v>
      </c>
      <c r="M17" s="240" t="str">
        <f>M114</f>
        <v>水果</v>
      </c>
      <c r="N17" s="190" t="s">
        <v>45</v>
      </c>
      <c r="O17" s="109">
        <v>5.5</v>
      </c>
      <c r="P17" s="38">
        <v>2.2999999999999998</v>
      </c>
      <c r="Q17" s="39">
        <v>2</v>
      </c>
      <c r="R17" s="38">
        <v>2.7</v>
      </c>
      <c r="S17" s="32"/>
      <c r="T17" s="20">
        <v>1</v>
      </c>
      <c r="U17" s="40">
        <f t="shared" si="0"/>
        <v>789</v>
      </c>
    </row>
    <row r="18" spans="1:26" ht="21.95" customHeight="1">
      <c r="A18" s="155">
        <f t="shared" si="2"/>
        <v>45434</v>
      </c>
      <c r="B18" s="158" t="str">
        <f t="shared" si="1"/>
        <v>三</v>
      </c>
      <c r="C18" s="18" t="str">
        <f>C120</f>
        <v>酢飯特餐</v>
      </c>
      <c r="D18" s="36" t="str">
        <f>C121&amp;C122</f>
        <v>米糙米</v>
      </c>
      <c r="E18" s="18" t="str">
        <f>E120</f>
        <v>關東雙煮</v>
      </c>
      <c r="F18" s="36" t="str">
        <f>E121&amp;E122&amp;E123&amp;E124</f>
        <v>雞蛋白蘿蔔麵輪大蒜</v>
      </c>
      <c r="G18" s="18" t="str">
        <f>G120</f>
        <v>酢飯香鬆</v>
      </c>
      <c r="H18" s="36" t="str">
        <f>G121&amp;G122&amp;G123&amp;G124</f>
        <v>香鬆海苔絲芝麻(熟)大蒜</v>
      </c>
      <c r="I18" s="32" t="s">
        <v>1</v>
      </c>
      <c r="J18" s="94" t="s">
        <v>29</v>
      </c>
      <c r="K18" s="18" t="str">
        <f>K120</f>
        <v>味噌芽湯</v>
      </c>
      <c r="L18" s="36" t="str">
        <f>K121&amp;K122&amp;K123&amp;K124</f>
        <v>乾裙帶菜味噌薑</v>
      </c>
      <c r="M18" s="240" t="str">
        <f>M120</f>
        <v>海苔</v>
      </c>
      <c r="O18" s="38">
        <v>5.5</v>
      </c>
      <c r="P18" s="38">
        <v>2.2999999999999998</v>
      </c>
      <c r="Q18" s="39">
        <v>1.6</v>
      </c>
      <c r="R18" s="38">
        <v>2.7</v>
      </c>
      <c r="S18" s="32"/>
      <c r="T18" s="20"/>
      <c r="U18" s="40">
        <f t="shared" si="0"/>
        <v>719</v>
      </c>
    </row>
    <row r="19" spans="1:26" ht="21.95" customHeight="1">
      <c r="A19" s="155">
        <f t="shared" si="2"/>
        <v>45435</v>
      </c>
      <c r="B19" s="158" t="str">
        <f t="shared" si="1"/>
        <v>四</v>
      </c>
      <c r="C19" s="18" t="str">
        <f>C126</f>
        <v>糙米飯</v>
      </c>
      <c r="D19" s="36" t="str">
        <f>C127&amp;C128&amp;C129&amp;C130&amp;C131</f>
        <v>米糙米</v>
      </c>
      <c r="E19" s="18" t="str">
        <f>E126</f>
        <v>梅干絞肉</v>
      </c>
      <c r="F19" s="36" t="str">
        <f>E127&amp;E128&amp;E129&amp;E130&amp;E131</f>
        <v>豬絞肉梅乾菜麵筋大蒜</v>
      </c>
      <c r="G19" s="18" t="str">
        <f>G126</f>
        <v>肉絲時蔬</v>
      </c>
      <c r="H19" s="36" t="str">
        <f>G127&amp;G128&amp;G129&amp;G130&amp;G131</f>
        <v>豬後腿肉時蔬胡蘿蔔乾木耳大蒜</v>
      </c>
      <c r="I19" s="32" t="s">
        <v>1</v>
      </c>
      <c r="J19" s="94" t="s">
        <v>29</v>
      </c>
      <c r="K19" s="18" t="str">
        <f>K126</f>
        <v>檸檬愛玉</v>
      </c>
      <c r="L19" s="36" t="str">
        <f>K127&amp;K128&amp;K129&amp;K130&amp;K131</f>
        <v>愛玉紅砂糖檸檬</v>
      </c>
      <c r="M19" s="242" t="str">
        <f>M126</f>
        <v>堅果</v>
      </c>
      <c r="O19" s="38">
        <v>5</v>
      </c>
      <c r="P19" s="38">
        <v>2.2999999999999998</v>
      </c>
      <c r="Q19" s="39">
        <v>2</v>
      </c>
      <c r="R19" s="38">
        <v>2.7</v>
      </c>
      <c r="S19" s="32"/>
      <c r="T19" s="20"/>
      <c r="U19" s="40">
        <f t="shared" si="0"/>
        <v>694</v>
      </c>
    </row>
    <row r="20" spans="1:26" ht="21.95" customHeight="1">
      <c r="A20" s="155">
        <f>IF(A19="","",IF(MONTH(A19)&lt;&gt;MONTH(A19+1),"",A19+1))</f>
        <v>45436</v>
      </c>
      <c r="B20" s="158" t="str">
        <f t="shared" si="1"/>
        <v>五</v>
      </c>
      <c r="C20" s="18" t="str">
        <f>C132</f>
        <v>燕麥飯</v>
      </c>
      <c r="D20" s="36" t="str">
        <f>C133&amp;C134&amp;C135&amp;C136&amp;C137</f>
        <v>米燕麥</v>
      </c>
      <c r="E20" s="18" t="str">
        <f>E132</f>
        <v>洋芋燒雞</v>
      </c>
      <c r="F20" s="36" t="str">
        <f>E133&amp;E134&amp;E135&amp;E136&amp;E137</f>
        <v>肉雞洋芋洋蔥大蒜</v>
      </c>
      <c r="G20" s="18" t="str">
        <f>G132</f>
        <v>培根豆芽</v>
      </c>
      <c r="H20" s="36" t="str">
        <f>G133&amp;G134&amp;G135&amp;G136&amp;G137</f>
        <v>培根綠豆芽胡蘿蔔大蒜</v>
      </c>
      <c r="I20" s="32" t="s">
        <v>1</v>
      </c>
      <c r="J20" s="94" t="s">
        <v>29</v>
      </c>
      <c r="K20" s="18" t="str">
        <f>K132</f>
        <v>枸杞瓜湯</v>
      </c>
      <c r="L20" s="36" t="str">
        <f>K133&amp;K134&amp;K135&amp;K136&amp;K137</f>
        <v>時瓜枸杞薑豬骨</v>
      </c>
      <c r="M20" s="240" t="str">
        <f>M132</f>
        <v>小餐包</v>
      </c>
      <c r="O20" s="38">
        <v>5</v>
      </c>
      <c r="P20" s="38">
        <v>2.2999999999999998</v>
      </c>
      <c r="Q20" s="39">
        <v>1.8</v>
      </c>
      <c r="R20" s="38">
        <v>2.9</v>
      </c>
      <c r="S20" s="32"/>
      <c r="T20" s="20"/>
      <c r="U20" s="40">
        <f t="shared" si="0"/>
        <v>698</v>
      </c>
    </row>
    <row r="21" spans="1:26" ht="21.95" customHeight="1">
      <c r="A21" s="155">
        <f>IF(A20="","",IF(MONTH(A20)&lt;&gt;MONTH(A20+1),"",A20+3))</f>
        <v>45439</v>
      </c>
      <c r="B21" s="158" t="str">
        <f t="shared" si="1"/>
        <v>一</v>
      </c>
      <c r="C21" s="18" t="str">
        <f>C138</f>
        <v>白米飯</v>
      </c>
      <c r="D21" s="36" t="str">
        <f>C139&amp;C140&amp;C141&amp;C142&amp;C143</f>
        <v>米</v>
      </c>
      <c r="E21" s="18" t="str">
        <f>E138</f>
        <v>風味雞翅</v>
      </c>
      <c r="F21" s="36" t="str">
        <f>E139&amp;E140&amp;E141&amp;E142&amp;E143</f>
        <v>三節翅大蒜</v>
      </c>
      <c r="G21" s="18" t="str">
        <f>G138</f>
        <v>盛味冬粉</v>
      </c>
      <c r="H21" s="36" t="str">
        <f>G139&amp;G140&amp;G141&amp;G142&amp;G143</f>
        <v>豬絞肉時蔬冬粉乾木耳大蒜</v>
      </c>
      <c r="I21" s="32" t="s">
        <v>1</v>
      </c>
      <c r="J21" s="94" t="s">
        <v>29</v>
      </c>
      <c r="K21" s="18" t="str">
        <f>K138</f>
        <v>薑相芽湯</v>
      </c>
      <c r="L21" s="36" t="str">
        <f>K139&amp;K140&amp;K141&amp;K142&amp;K143</f>
        <v>乾裙帶菜味噌薑</v>
      </c>
      <c r="M21" s="240" t="str">
        <f>M138</f>
        <v>果汁</v>
      </c>
      <c r="O21" s="38">
        <v>5.5</v>
      </c>
      <c r="P21" s="38">
        <v>2.2999999999999998</v>
      </c>
      <c r="Q21" s="39">
        <v>1.5</v>
      </c>
      <c r="R21" s="38">
        <v>2.6</v>
      </c>
      <c r="S21" s="32"/>
      <c r="T21" s="20"/>
      <c r="U21" s="40">
        <f t="shared" si="0"/>
        <v>712</v>
      </c>
    </row>
    <row r="22" spans="1:26" ht="21.95" customHeight="1">
      <c r="A22" s="155">
        <f>IF(A21="","",IF(MONTH(A21)&lt;&gt;MONTH(A21+1),"",A21+1))</f>
        <v>45440</v>
      </c>
      <c r="B22" s="158" t="str">
        <f t="shared" si="1"/>
        <v>二</v>
      </c>
      <c r="C22" s="25" t="str">
        <f>C144</f>
        <v>糙米飯</v>
      </c>
      <c r="D22" s="36" t="str">
        <f>C145&amp;C146&amp;C147&amp;C148&amp;C149</f>
        <v>米糙米</v>
      </c>
      <c r="E22" s="153" t="str">
        <f>E144</f>
        <v>鮮蝦豆腐</v>
      </c>
      <c r="F22" s="36" t="str">
        <f>E145&amp;E146&amp;E147&amp;E148&amp;E149</f>
        <v>鮮蝦絞肉豆腐大蒜</v>
      </c>
      <c r="G22" s="153" t="str">
        <f>G144</f>
        <v>肉絲豆芽</v>
      </c>
      <c r="H22" s="36" t="str">
        <f>G145&amp;G146&amp;G147&amp;G148&amp;G149</f>
        <v>豬後腿肉綠豆芽胡蘿蔔乾木耳大蒜</v>
      </c>
      <c r="I22" s="32" t="s">
        <v>1</v>
      </c>
      <c r="J22" s="106" t="s">
        <v>29</v>
      </c>
      <c r="K22" s="153" t="str">
        <f>K144</f>
        <v>枸杞瓜湯</v>
      </c>
      <c r="L22" s="105" t="str">
        <f>K145&amp;K146&amp;K147&amp;K148&amp;K149</f>
        <v>時瓜枸杞薑豬骨</v>
      </c>
      <c r="M22" s="134" t="str">
        <f>M144</f>
        <v>水果</v>
      </c>
      <c r="N22" s="190" t="s">
        <v>45</v>
      </c>
      <c r="O22" s="20">
        <v>5</v>
      </c>
      <c r="P22" s="38">
        <v>2.2999999999999998</v>
      </c>
      <c r="Q22" s="20">
        <v>1.6</v>
      </c>
      <c r="R22" s="20">
        <v>2.7</v>
      </c>
      <c r="S22" s="85"/>
      <c r="T22" s="20">
        <v>1</v>
      </c>
      <c r="U22" s="40">
        <f t="shared" si="0"/>
        <v>744</v>
      </c>
    </row>
    <row r="23" spans="1:26" ht="21.95" customHeight="1">
      <c r="A23" s="155">
        <f t="shared" ref="A23:A25" si="3">IF(A22="","",IF(MONTH(A22)&lt;&gt;MONTH(A22+1),"",A22+1))</f>
        <v>45441</v>
      </c>
      <c r="B23" s="158" t="str">
        <f t="shared" si="1"/>
        <v>三</v>
      </c>
      <c r="C23" s="25" t="str">
        <f>C150</f>
        <v>漢堡特餐</v>
      </c>
      <c r="D23" s="36" t="str">
        <f>C151</f>
        <v>漢堡</v>
      </c>
      <c r="E23" s="85" t="str">
        <f>E150</f>
        <v>郁製里雞</v>
      </c>
      <c r="F23" s="36" t="str">
        <f>E151</f>
        <v>香雞排</v>
      </c>
      <c r="G23" s="85" t="str">
        <f>G150</f>
        <v>茄汁肉醬</v>
      </c>
      <c r="H23" s="36" t="str">
        <f>G151&amp;G152&amp;G153&amp;G154</f>
        <v>豬絞肉馬鈴薯洋蔥番茄糊</v>
      </c>
      <c r="I23" s="32" t="s">
        <v>1</v>
      </c>
      <c r="J23" s="106" t="s">
        <v>29</v>
      </c>
      <c r="K23" s="85" t="str">
        <f>K150</f>
        <v>蕈穀濃湯</v>
      </c>
      <c r="L23" s="36" t="str">
        <f>K151&amp;K152&amp;K153&amp;K154</f>
        <v>雞蛋糙米玉米醬罐頭玉米濃湯粉</v>
      </c>
      <c r="M23" s="25" t="str">
        <f>M150</f>
        <v>TAP豆漿</v>
      </c>
      <c r="N23" s="115"/>
      <c r="O23" s="10">
        <v>4.5</v>
      </c>
      <c r="P23" s="38">
        <v>2.2999999999999998</v>
      </c>
      <c r="Q23" s="10">
        <v>1.5</v>
      </c>
      <c r="R23" s="10">
        <v>3</v>
      </c>
      <c r="S23" s="37"/>
      <c r="T23" s="10"/>
      <c r="U23" s="40">
        <f t="shared" si="0"/>
        <v>660</v>
      </c>
    </row>
    <row r="24" spans="1:26" ht="21.95" customHeight="1">
      <c r="A24" s="155">
        <f t="shared" si="3"/>
        <v>45442</v>
      </c>
      <c r="B24" s="158" t="str">
        <f t="shared" si="1"/>
        <v>四</v>
      </c>
      <c r="C24" s="25" t="str">
        <f>C156</f>
        <v>糙米飯</v>
      </c>
      <c r="D24" s="36" t="str">
        <f>C157&amp;C158</f>
        <v>米糙米</v>
      </c>
      <c r="E24" s="85" t="str">
        <f>E156</f>
        <v>鹹香燒肉</v>
      </c>
      <c r="F24" s="36" t="str">
        <f>E157&amp;E158&amp;E159&amp;E160</f>
        <v>豬後腿肉時瓜胡蘿蔔大蒜</v>
      </c>
      <c r="G24" s="85" t="str">
        <f>G156</f>
        <v>蔬相豆干</v>
      </c>
      <c r="H24" s="36" t="str">
        <f>G157&amp;G158&amp;G159&amp;G160</f>
        <v>豆干時蔬乾木耳大蒜</v>
      </c>
      <c r="I24" s="32" t="s">
        <v>1</v>
      </c>
      <c r="J24" s="106" t="s">
        <v>29</v>
      </c>
      <c r="K24" s="85" t="str">
        <f>K156</f>
        <v>仙草甜湯</v>
      </c>
      <c r="L24" s="36" t="str">
        <f>K157&amp;K158&amp;K159&amp;K160</f>
        <v>仙草凍紅砂糖</v>
      </c>
      <c r="M24" s="25" t="str">
        <f>M156</f>
        <v>葡萄乾/乳品</v>
      </c>
      <c r="N24" s="115"/>
      <c r="O24" s="10">
        <v>5</v>
      </c>
      <c r="P24" s="38">
        <v>2.2999999999999998</v>
      </c>
      <c r="Q24" s="10">
        <v>1.5</v>
      </c>
      <c r="R24" s="10">
        <v>2.8</v>
      </c>
      <c r="S24" s="37"/>
      <c r="T24" s="10"/>
      <c r="U24" s="40">
        <f t="shared" si="0"/>
        <v>686</v>
      </c>
    </row>
    <row r="25" spans="1:26" ht="21.95" customHeight="1">
      <c r="A25" s="155">
        <f t="shared" si="3"/>
        <v>45443</v>
      </c>
      <c r="B25" s="158" t="str">
        <f t="shared" si="1"/>
        <v>五</v>
      </c>
      <c r="C25" s="25" t="str">
        <f>C162</f>
        <v>芝麻飯</v>
      </c>
      <c r="D25" s="36" t="str">
        <f>C163&amp;C164</f>
        <v>米芝麻(熟)</v>
      </c>
      <c r="E25" s="85" t="str">
        <f>E162</f>
        <v>豆瓣雞丁</v>
      </c>
      <c r="F25" s="36" t="str">
        <f>E163&amp;E164&amp;E165</f>
        <v>肉雞海帶結大蒜</v>
      </c>
      <c r="G25" s="85" t="str">
        <f>G162</f>
        <v>雙色花椰</v>
      </c>
      <c r="H25" s="36" t="str">
        <f>G163&amp;G164&amp;G165</f>
        <v>花椰菜胡蘿蔔大蒜</v>
      </c>
      <c r="I25" s="32" t="s">
        <v>1</v>
      </c>
      <c r="J25" s="106" t="s">
        <v>29</v>
      </c>
      <c r="K25" s="85" t="str">
        <f>K162</f>
        <v>蛋花湯</v>
      </c>
      <c r="L25" s="36" t="str">
        <f>K163&amp;K164&amp;K165</f>
        <v>雞蛋時蔬薑</v>
      </c>
      <c r="M25" s="25" t="str">
        <f>M162</f>
        <v>小餐包</v>
      </c>
      <c r="N25" s="115"/>
      <c r="O25" s="10">
        <v>5.2</v>
      </c>
      <c r="P25" s="38">
        <v>2.2999999999999998</v>
      </c>
      <c r="Q25" s="10">
        <v>1.8</v>
      </c>
      <c r="R25" s="10">
        <v>2.9</v>
      </c>
      <c r="S25" s="37"/>
      <c r="T25" s="10"/>
      <c r="U25" s="40">
        <f t="shared" si="0"/>
        <v>712</v>
      </c>
    </row>
    <row r="26" spans="1:26" ht="21.95" customHeight="1">
      <c r="A26" s="205" t="s">
        <v>228</v>
      </c>
      <c r="B26" s="132"/>
      <c r="C26" s="112"/>
      <c r="D26" s="123"/>
      <c r="E26" s="37"/>
      <c r="F26" s="113"/>
      <c r="G26" s="37"/>
      <c r="H26" s="113"/>
      <c r="I26" s="111"/>
      <c r="J26" s="114"/>
      <c r="K26" s="37"/>
      <c r="L26" s="113"/>
      <c r="M26" s="37"/>
      <c r="N26" s="115"/>
      <c r="O26" s="10"/>
      <c r="P26" s="10"/>
      <c r="Q26" s="10"/>
      <c r="R26" s="10"/>
      <c r="S26" s="4"/>
      <c r="T26" s="10"/>
      <c r="U26" s="107"/>
    </row>
    <row r="27" spans="1:26" ht="21.95" customHeight="1">
      <c r="A27" s="15" t="s">
        <v>151</v>
      </c>
      <c r="B27" s="132"/>
      <c r="C27" s="3"/>
      <c r="D27" s="3"/>
    </row>
    <row r="28" spans="1:26">
      <c r="A28" s="161" t="s">
        <v>43</v>
      </c>
      <c r="B28" s="159"/>
      <c r="C28" s="26"/>
      <c r="D28" s="24"/>
      <c r="E28" s="26"/>
      <c r="F28" s="24"/>
      <c r="G28" s="26"/>
      <c r="H28" s="24"/>
      <c r="I28" s="26"/>
      <c r="J28" s="26"/>
      <c r="K28" s="26"/>
      <c r="L28" s="180"/>
      <c r="M28" s="177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4"/>
    </row>
    <row r="29" spans="1:26">
      <c r="A29" s="162" t="s">
        <v>59</v>
      </c>
      <c r="B29" s="160" t="s">
        <v>35</v>
      </c>
      <c r="C29" s="95" t="s">
        <v>5</v>
      </c>
      <c r="D29" s="90" t="s">
        <v>14</v>
      </c>
      <c r="E29" s="181" t="s">
        <v>6</v>
      </c>
      <c r="F29" s="183" t="s">
        <v>14</v>
      </c>
      <c r="G29" s="185" t="s">
        <v>7</v>
      </c>
      <c r="H29" s="183" t="s">
        <v>14</v>
      </c>
      <c r="I29" s="96" t="s">
        <v>9</v>
      </c>
      <c r="J29" s="151" t="s">
        <v>14</v>
      </c>
      <c r="K29" s="184" t="s">
        <v>3</v>
      </c>
      <c r="L29" s="182" t="s">
        <v>15</v>
      </c>
      <c r="M29" s="178" t="s">
        <v>46</v>
      </c>
      <c r="N29" s="30" t="s">
        <v>47</v>
      </c>
      <c r="O29" s="20"/>
      <c r="P29" s="20"/>
      <c r="Q29" s="21"/>
      <c r="R29" s="20"/>
      <c r="S29" s="22"/>
      <c r="T29" s="22"/>
      <c r="U29" s="22"/>
      <c r="V29" s="22"/>
      <c r="W29" s="22"/>
      <c r="X29" s="22"/>
      <c r="Y29" s="22"/>
    </row>
    <row r="30" spans="1:26" s="7" customFormat="1" ht="16.5" customHeight="1">
      <c r="A30" s="211" t="s">
        <v>229</v>
      </c>
      <c r="B30" s="224" t="str">
        <f>B3</f>
        <v>三</v>
      </c>
      <c r="C30" s="169" t="s">
        <v>336</v>
      </c>
      <c r="D30" s="17"/>
      <c r="E30" s="169" t="s">
        <v>208</v>
      </c>
      <c r="F30" s="169"/>
      <c r="G30" s="128" t="s">
        <v>337</v>
      </c>
      <c r="H30" s="169"/>
      <c r="I30" s="126" t="s">
        <v>1</v>
      </c>
      <c r="J30" s="147"/>
      <c r="K30" s="128" t="s">
        <v>209</v>
      </c>
      <c r="L30" s="128"/>
      <c r="M30" s="176" t="s">
        <v>42</v>
      </c>
      <c r="N30" s="189"/>
      <c r="O30" s="41"/>
      <c r="P30" s="13"/>
      <c r="Q30" s="13"/>
      <c r="R30" s="11"/>
    </row>
    <row r="31" spans="1:26" s="7" customFormat="1" ht="16.5" customHeight="1">
      <c r="A31" s="206"/>
      <c r="B31" s="225">
        <f>A3</f>
        <v>45413</v>
      </c>
      <c r="C31" s="169" t="s">
        <v>10</v>
      </c>
      <c r="D31" s="17">
        <v>8</v>
      </c>
      <c r="E31" s="103" t="s">
        <v>164</v>
      </c>
      <c r="F31" s="17">
        <v>5.5</v>
      </c>
      <c r="G31" s="125" t="s">
        <v>89</v>
      </c>
      <c r="H31" s="165">
        <v>3.5</v>
      </c>
      <c r="I31" s="127" t="s">
        <v>9</v>
      </c>
      <c r="J31" s="148">
        <v>7</v>
      </c>
      <c r="K31" s="128" t="s">
        <v>124</v>
      </c>
      <c r="L31" s="165">
        <v>1</v>
      </c>
      <c r="O31" s="42"/>
      <c r="P31" s="43"/>
      <c r="Q31" s="12"/>
      <c r="R31" s="11"/>
    </row>
    <row r="32" spans="1:26" s="7" customFormat="1" ht="16.5" customHeight="1">
      <c r="A32" s="206"/>
      <c r="B32" s="175"/>
      <c r="C32" s="169" t="s">
        <v>12</v>
      </c>
      <c r="D32" s="17">
        <v>3</v>
      </c>
      <c r="E32" s="103" t="s">
        <v>314</v>
      </c>
      <c r="F32" s="17">
        <v>4</v>
      </c>
      <c r="G32" s="125" t="s">
        <v>118</v>
      </c>
      <c r="H32" s="165">
        <v>5</v>
      </c>
      <c r="I32" s="126" t="s">
        <v>11</v>
      </c>
      <c r="J32" s="147">
        <v>0.05</v>
      </c>
      <c r="K32" s="103" t="s">
        <v>114</v>
      </c>
      <c r="L32" s="17">
        <v>1</v>
      </c>
      <c r="O32" s="42"/>
      <c r="P32" s="43"/>
      <c r="Q32" s="12"/>
      <c r="R32" s="11"/>
    </row>
    <row r="33" spans="1:18" s="7" customFormat="1" ht="16.5" customHeight="1">
      <c r="A33" s="206"/>
      <c r="B33" s="175"/>
      <c r="C33" s="101"/>
      <c r="D33" s="101"/>
      <c r="E33" s="103"/>
      <c r="F33" s="17"/>
      <c r="G33" s="91" t="s">
        <v>101</v>
      </c>
      <c r="H33" s="17">
        <v>1</v>
      </c>
      <c r="I33" s="126"/>
      <c r="J33" s="147"/>
      <c r="K33" s="128" t="s">
        <v>331</v>
      </c>
      <c r="L33" s="165">
        <v>0.1</v>
      </c>
      <c r="O33" s="42"/>
      <c r="P33" s="43"/>
      <c r="Q33" s="12"/>
      <c r="R33" s="11"/>
    </row>
    <row r="34" spans="1:18" s="7" customFormat="1" ht="16.5" customHeight="1">
      <c r="A34" s="206"/>
      <c r="B34" s="175"/>
      <c r="C34" s="101"/>
      <c r="D34" s="101"/>
      <c r="E34" s="85"/>
      <c r="F34" s="17"/>
      <c r="G34" s="125" t="s">
        <v>11</v>
      </c>
      <c r="H34" s="165">
        <v>0.05</v>
      </c>
      <c r="I34" s="126"/>
      <c r="J34" s="147"/>
      <c r="K34" s="128" t="s">
        <v>109</v>
      </c>
      <c r="L34" s="165">
        <v>1</v>
      </c>
      <c r="O34" s="11"/>
      <c r="P34" s="11"/>
      <c r="Q34" s="12"/>
      <c r="R34" s="11"/>
    </row>
    <row r="35" spans="1:18" s="7" customFormat="1" ht="16.5" customHeight="1">
      <c r="A35" s="206"/>
      <c r="B35" s="175"/>
      <c r="C35" s="101"/>
      <c r="D35" s="101"/>
      <c r="E35" s="101"/>
      <c r="F35" s="129"/>
      <c r="G35" s="125" t="s">
        <v>119</v>
      </c>
      <c r="H35" s="165"/>
      <c r="I35" s="126"/>
      <c r="J35" s="73"/>
      <c r="K35" s="165" t="s">
        <v>330</v>
      </c>
      <c r="L35" s="165"/>
      <c r="O35" s="11"/>
      <c r="P35" s="11"/>
      <c r="Q35" s="12"/>
      <c r="R35" s="11"/>
    </row>
    <row r="36" spans="1:18" s="7" customFormat="1" ht="16.5" customHeight="1">
      <c r="A36" s="211" t="s">
        <v>203</v>
      </c>
      <c r="B36" s="226" t="str">
        <f>B4</f>
        <v>四</v>
      </c>
      <c r="C36" s="97" t="s">
        <v>0</v>
      </c>
      <c r="D36" s="17"/>
      <c r="E36" s="85" t="s">
        <v>226</v>
      </c>
      <c r="F36" s="129"/>
      <c r="G36" s="128" t="s">
        <v>230</v>
      </c>
      <c r="H36" s="169"/>
      <c r="I36" s="72"/>
      <c r="J36" s="147"/>
      <c r="K36" s="128" t="s">
        <v>321</v>
      </c>
      <c r="L36" s="165"/>
      <c r="M36" s="176" t="s">
        <v>66</v>
      </c>
      <c r="N36" s="110"/>
      <c r="O36" s="11"/>
      <c r="P36" s="11"/>
      <c r="Q36" s="12"/>
      <c r="R36" s="11"/>
    </row>
    <row r="37" spans="1:18" s="7" customFormat="1" ht="16.5" customHeight="1">
      <c r="A37" s="206"/>
      <c r="B37" s="226">
        <f>A4</f>
        <v>45414</v>
      </c>
      <c r="C37" s="135" t="s">
        <v>10</v>
      </c>
      <c r="D37" s="17">
        <v>7</v>
      </c>
      <c r="E37" s="124" t="s">
        <v>117</v>
      </c>
      <c r="F37" s="165">
        <v>6</v>
      </c>
      <c r="G37" s="125" t="s">
        <v>149</v>
      </c>
      <c r="H37" s="165">
        <v>3</v>
      </c>
      <c r="I37" s="72"/>
      <c r="J37" s="147"/>
      <c r="K37" s="135" t="s">
        <v>219</v>
      </c>
      <c r="L37" s="17">
        <v>5</v>
      </c>
      <c r="O37" s="11"/>
      <c r="P37" s="11"/>
      <c r="Q37" s="12"/>
      <c r="R37" s="11"/>
    </row>
    <row r="38" spans="1:18" s="7" customFormat="1" ht="16.5" customHeight="1">
      <c r="A38" s="206"/>
      <c r="B38" s="172"/>
      <c r="C38" s="135" t="s">
        <v>12</v>
      </c>
      <c r="D38" s="17">
        <v>3</v>
      </c>
      <c r="E38" s="85" t="s">
        <v>105</v>
      </c>
      <c r="F38" s="129">
        <v>3</v>
      </c>
      <c r="G38" s="91" t="s">
        <v>231</v>
      </c>
      <c r="H38" s="17">
        <v>4</v>
      </c>
      <c r="I38" s="72"/>
      <c r="J38" s="147"/>
      <c r="K38" s="91" t="s">
        <v>220</v>
      </c>
      <c r="L38" s="17">
        <v>1</v>
      </c>
      <c r="O38" s="11"/>
      <c r="P38" s="11"/>
      <c r="Q38" s="12"/>
      <c r="R38" s="11"/>
    </row>
    <row r="39" spans="1:18" s="7" customFormat="1" ht="16.5" customHeight="1">
      <c r="A39" s="206"/>
      <c r="B39" s="172"/>
      <c r="C39" s="135"/>
      <c r="D39" s="82"/>
      <c r="E39" s="103" t="s">
        <v>216</v>
      </c>
      <c r="F39" s="98">
        <v>0.1</v>
      </c>
      <c r="G39" s="91" t="s">
        <v>101</v>
      </c>
      <c r="H39" s="17">
        <v>1</v>
      </c>
      <c r="I39" s="72"/>
      <c r="J39" s="147"/>
      <c r="K39" s="135" t="s">
        <v>329</v>
      </c>
      <c r="L39" s="17"/>
      <c r="O39" s="11"/>
      <c r="P39" s="11"/>
      <c r="Q39" s="12"/>
      <c r="R39" s="11"/>
    </row>
    <row r="40" spans="1:18" s="7" customFormat="1" ht="16.5" customHeight="1">
      <c r="A40" s="206"/>
      <c r="B40" s="172"/>
      <c r="C40" s="135"/>
      <c r="D40" s="82"/>
      <c r="E40" s="103" t="s">
        <v>11</v>
      </c>
      <c r="F40" s="17">
        <v>0.05</v>
      </c>
      <c r="G40" s="91" t="s">
        <v>11</v>
      </c>
      <c r="H40" s="17">
        <v>0.05</v>
      </c>
      <c r="I40" s="72"/>
      <c r="J40" s="147"/>
      <c r="K40" s="33"/>
      <c r="L40" s="77"/>
      <c r="O40" s="11"/>
      <c r="P40" s="11"/>
      <c r="Q40" s="12"/>
      <c r="R40" s="11"/>
    </row>
    <row r="41" spans="1:18" s="7" customFormat="1" ht="16.5" customHeight="1">
      <c r="A41" s="206"/>
      <c r="B41" s="172"/>
      <c r="C41" s="135"/>
      <c r="D41" s="82"/>
      <c r="E41" s="85" t="s">
        <v>225</v>
      </c>
      <c r="F41" s="17"/>
      <c r="G41" s="91"/>
      <c r="H41" s="17"/>
      <c r="I41" s="72"/>
      <c r="J41" s="147"/>
      <c r="K41" s="33"/>
      <c r="L41" s="77"/>
      <c r="O41" s="11"/>
      <c r="P41" s="11"/>
      <c r="Q41" s="12"/>
      <c r="R41" s="11"/>
    </row>
    <row r="42" spans="1:18" s="7" customFormat="1" ht="16.5" customHeight="1">
      <c r="A42" s="211" t="s">
        <v>204</v>
      </c>
      <c r="B42" s="227" t="str">
        <f>B5</f>
        <v>五</v>
      </c>
      <c r="C42" s="97" t="s">
        <v>98</v>
      </c>
      <c r="D42" s="169"/>
      <c r="E42" s="102" t="s">
        <v>358</v>
      </c>
      <c r="F42" s="17"/>
      <c r="G42" s="28" t="s">
        <v>178</v>
      </c>
      <c r="H42" s="129"/>
      <c r="I42" s="72"/>
      <c r="J42" s="147"/>
      <c r="K42" s="135" t="s">
        <v>65</v>
      </c>
      <c r="L42" s="17"/>
      <c r="M42" s="239" t="s">
        <v>349</v>
      </c>
      <c r="O42" s="11"/>
      <c r="P42" s="11"/>
      <c r="Q42" s="12"/>
      <c r="R42" s="11"/>
    </row>
    <row r="43" spans="1:18" s="7" customFormat="1" ht="16.5" customHeight="1">
      <c r="A43" s="206"/>
      <c r="B43" s="226">
        <f>A5</f>
        <v>45415</v>
      </c>
      <c r="C43" s="135" t="s">
        <v>10</v>
      </c>
      <c r="D43" s="135">
        <v>10</v>
      </c>
      <c r="E43" s="103" t="s">
        <v>68</v>
      </c>
      <c r="F43" s="17">
        <v>9</v>
      </c>
      <c r="G43" s="124" t="s">
        <v>89</v>
      </c>
      <c r="H43" s="165">
        <v>1</v>
      </c>
      <c r="I43" s="72"/>
      <c r="J43" s="147"/>
      <c r="K43" s="135" t="s">
        <v>90</v>
      </c>
      <c r="L43" s="17">
        <v>0.1</v>
      </c>
      <c r="O43" s="11"/>
      <c r="P43" s="11"/>
      <c r="Q43" s="12"/>
      <c r="R43" s="11"/>
    </row>
    <row r="44" spans="1:18" s="7" customFormat="1" ht="16.5" customHeight="1">
      <c r="A44" s="206"/>
      <c r="B44" s="172"/>
      <c r="C44" s="135" t="s">
        <v>99</v>
      </c>
      <c r="D44" s="135">
        <v>0.4</v>
      </c>
      <c r="E44" s="103" t="s">
        <v>79</v>
      </c>
      <c r="F44" s="17">
        <v>3</v>
      </c>
      <c r="G44" s="91" t="s">
        <v>61</v>
      </c>
      <c r="H44" s="17">
        <v>3</v>
      </c>
      <c r="I44" s="72"/>
      <c r="J44" s="147"/>
      <c r="K44" s="135" t="s">
        <v>91</v>
      </c>
      <c r="L44" s="17">
        <v>1</v>
      </c>
      <c r="O44" s="11"/>
      <c r="P44" s="11"/>
      <c r="Q44" s="12"/>
      <c r="R44" s="11"/>
    </row>
    <row r="45" spans="1:18" s="7" customFormat="1" ht="16.5" customHeight="1">
      <c r="A45" s="206"/>
      <c r="B45" s="172"/>
      <c r="C45" s="85"/>
      <c r="D45" s="82"/>
      <c r="E45" s="103" t="s">
        <v>92</v>
      </c>
      <c r="F45" s="17">
        <v>0.05</v>
      </c>
      <c r="G45" s="91" t="s">
        <v>71</v>
      </c>
      <c r="H45" s="17">
        <v>1</v>
      </c>
      <c r="I45" s="72"/>
      <c r="J45" s="147"/>
      <c r="K45" s="135" t="s">
        <v>37</v>
      </c>
      <c r="L45" s="17">
        <v>0.05</v>
      </c>
      <c r="O45" s="11"/>
      <c r="P45" s="11"/>
      <c r="Q45" s="12"/>
      <c r="R45" s="11"/>
    </row>
    <row r="46" spans="1:18" s="7" customFormat="1" ht="16.5" customHeight="1">
      <c r="A46" s="206"/>
      <c r="B46" s="172"/>
      <c r="C46" s="85"/>
      <c r="D46" s="82"/>
      <c r="E46" s="85" t="s">
        <v>346</v>
      </c>
      <c r="F46" s="17"/>
      <c r="G46" s="91" t="s">
        <v>73</v>
      </c>
      <c r="H46" s="17">
        <v>0.02</v>
      </c>
      <c r="I46" s="72"/>
      <c r="J46" s="147"/>
      <c r="K46" s="135" t="s">
        <v>78</v>
      </c>
      <c r="L46" s="17">
        <v>1</v>
      </c>
      <c r="O46" s="11"/>
      <c r="P46" s="11"/>
      <c r="Q46" s="12"/>
      <c r="R46" s="11"/>
    </row>
    <row r="47" spans="1:18" s="7" customFormat="1" ht="16.5" customHeight="1">
      <c r="A47" s="168"/>
      <c r="B47" s="172"/>
      <c r="C47" s="135"/>
      <c r="D47" s="82"/>
      <c r="E47" s="103"/>
      <c r="F47" s="17"/>
      <c r="G47" s="91" t="s">
        <v>11</v>
      </c>
      <c r="H47" s="17">
        <v>0.05</v>
      </c>
      <c r="I47" s="195"/>
      <c r="J47" s="196"/>
      <c r="K47" s="128"/>
      <c r="L47" s="165"/>
      <c r="M47" s="60"/>
      <c r="N47" s="60"/>
      <c r="O47" s="11"/>
      <c r="P47" s="11"/>
      <c r="Q47" s="12"/>
      <c r="R47" s="11"/>
    </row>
    <row r="48" spans="1:18" s="7" customFormat="1" ht="16.5" customHeight="1">
      <c r="A48" s="206" t="s">
        <v>248</v>
      </c>
      <c r="B48" s="228" t="str">
        <f>B6</f>
        <v>一</v>
      </c>
      <c r="C48" s="135" t="s">
        <v>33</v>
      </c>
      <c r="D48" s="135"/>
      <c r="E48" s="103" t="s">
        <v>93</v>
      </c>
      <c r="F48" s="135"/>
      <c r="G48" s="17" t="s">
        <v>327</v>
      </c>
      <c r="H48" s="17"/>
      <c r="I48" s="191" t="s">
        <v>1</v>
      </c>
      <c r="J48" s="192"/>
      <c r="K48" s="135" t="s">
        <v>313</v>
      </c>
      <c r="L48" s="17"/>
      <c r="M48" s="193" t="s">
        <v>39</v>
      </c>
      <c r="N48" s="194"/>
      <c r="O48" s="44"/>
      <c r="P48" s="45"/>
      <c r="Q48" s="13"/>
      <c r="R48" s="11"/>
    </row>
    <row r="49" spans="1:18" s="7" customFormat="1" ht="16.5" customHeight="1">
      <c r="A49" s="212"/>
      <c r="B49" s="229">
        <f>A6</f>
        <v>45418</v>
      </c>
      <c r="C49" s="169" t="s">
        <v>10</v>
      </c>
      <c r="D49" s="17">
        <v>10</v>
      </c>
      <c r="E49" s="103" t="s">
        <v>93</v>
      </c>
      <c r="F49" s="17">
        <v>6.5</v>
      </c>
      <c r="G49" s="124" t="s">
        <v>102</v>
      </c>
      <c r="H49" s="165">
        <v>5</v>
      </c>
      <c r="I49" s="127" t="s">
        <v>9</v>
      </c>
      <c r="J49" s="148">
        <v>7</v>
      </c>
      <c r="K49" s="135" t="s">
        <v>62</v>
      </c>
      <c r="L49" s="17">
        <v>0.2</v>
      </c>
      <c r="M49" s="217"/>
      <c r="N49" s="188"/>
      <c r="O49" s="41"/>
      <c r="P49" s="46"/>
      <c r="Q49" s="12"/>
      <c r="R49" s="11"/>
    </row>
    <row r="50" spans="1:18" s="7" customFormat="1" ht="16.5" customHeight="1">
      <c r="A50" s="212"/>
      <c r="B50" s="232"/>
      <c r="C50" s="169"/>
      <c r="D50" s="17"/>
      <c r="E50" s="91"/>
      <c r="F50" s="17"/>
      <c r="G50" s="103" t="s">
        <v>89</v>
      </c>
      <c r="H50" s="17">
        <v>1</v>
      </c>
      <c r="I50" s="126" t="s">
        <v>11</v>
      </c>
      <c r="J50" s="147">
        <v>0.05</v>
      </c>
      <c r="K50" s="135" t="s">
        <v>63</v>
      </c>
      <c r="L50" s="17">
        <v>0.1</v>
      </c>
      <c r="M50" s="44"/>
      <c r="N50" s="188"/>
      <c r="O50" s="44"/>
      <c r="P50" s="46"/>
      <c r="Q50" s="12"/>
      <c r="R50" s="11"/>
    </row>
    <row r="51" spans="1:18" s="7" customFormat="1" ht="16.5" customHeight="1">
      <c r="A51" s="212"/>
      <c r="B51" s="175"/>
      <c r="C51" s="169"/>
      <c r="D51" s="17"/>
      <c r="E51" s="91"/>
      <c r="F51" s="135"/>
      <c r="G51" s="103" t="s">
        <v>167</v>
      </c>
      <c r="H51" s="17">
        <v>2</v>
      </c>
      <c r="I51" s="126"/>
      <c r="J51" s="147"/>
      <c r="K51" s="135" t="s">
        <v>37</v>
      </c>
      <c r="L51" s="17">
        <v>0.05</v>
      </c>
      <c r="M51" s="42"/>
      <c r="N51" s="187"/>
      <c r="O51" s="44"/>
      <c r="P51" s="46"/>
      <c r="Q51" s="12"/>
      <c r="R51" s="11"/>
    </row>
    <row r="52" spans="1:18" s="7" customFormat="1" ht="16.5" customHeight="1">
      <c r="A52" s="212"/>
      <c r="B52" s="175"/>
      <c r="C52" s="169"/>
      <c r="D52" s="17"/>
      <c r="E52" s="119"/>
      <c r="F52" s="120"/>
      <c r="G52" s="103" t="s">
        <v>11</v>
      </c>
      <c r="H52" s="17">
        <v>0.05</v>
      </c>
      <c r="I52" s="126"/>
      <c r="J52" s="147"/>
      <c r="K52" s="135"/>
      <c r="L52" s="17"/>
      <c r="M52" s="42"/>
      <c r="N52" s="187"/>
      <c r="O52" s="42"/>
      <c r="P52" s="47"/>
      <c r="Q52" s="12"/>
      <c r="R52" s="11"/>
    </row>
    <row r="53" spans="1:18" s="7" customFormat="1" ht="16.5" customHeight="1">
      <c r="A53" s="164"/>
      <c r="B53" s="175"/>
      <c r="C53" s="169"/>
      <c r="D53" s="17"/>
      <c r="E53" s="119"/>
      <c r="F53" s="120"/>
      <c r="G53" s="103"/>
      <c r="H53" s="17"/>
      <c r="I53" s="126"/>
      <c r="J53" s="147"/>
      <c r="K53" s="135"/>
      <c r="L53" s="17"/>
      <c r="M53" s="42"/>
      <c r="N53" s="47"/>
      <c r="O53" s="11"/>
      <c r="P53" s="11"/>
      <c r="Q53" s="12"/>
      <c r="R53" s="11"/>
    </row>
    <row r="54" spans="1:18" s="7" customFormat="1" ht="16.5" customHeight="1">
      <c r="A54" s="206" t="s">
        <v>249</v>
      </c>
      <c r="B54" s="224" t="str">
        <f>B7</f>
        <v>二</v>
      </c>
      <c r="C54" s="135" t="s">
        <v>0</v>
      </c>
      <c r="D54" s="17"/>
      <c r="E54" s="165" t="s">
        <v>338</v>
      </c>
      <c r="F54" s="165"/>
      <c r="G54" s="28" t="s">
        <v>125</v>
      </c>
      <c r="H54" s="129"/>
      <c r="I54" s="126" t="s">
        <v>1</v>
      </c>
      <c r="J54" s="147"/>
      <c r="K54" s="17" t="s">
        <v>315</v>
      </c>
      <c r="L54" s="165"/>
      <c r="M54" s="176" t="s">
        <v>40</v>
      </c>
      <c r="N54" s="110" t="s">
        <v>45</v>
      </c>
      <c r="O54" s="11"/>
      <c r="P54" s="11"/>
      <c r="Q54" s="13"/>
      <c r="R54" s="11"/>
    </row>
    <row r="55" spans="1:18" s="7" customFormat="1" ht="16.5" customHeight="1">
      <c r="A55" s="60"/>
      <c r="B55" s="229">
        <f>A7</f>
        <v>45419</v>
      </c>
      <c r="C55" s="169" t="s">
        <v>10</v>
      </c>
      <c r="D55" s="17">
        <v>7</v>
      </c>
      <c r="E55" s="124" t="s">
        <v>68</v>
      </c>
      <c r="F55" s="165">
        <v>9</v>
      </c>
      <c r="G55" s="28" t="s">
        <v>117</v>
      </c>
      <c r="H55" s="129">
        <v>1</v>
      </c>
      <c r="I55" s="127" t="s">
        <v>9</v>
      </c>
      <c r="J55" s="148">
        <v>7</v>
      </c>
      <c r="K55" s="17" t="s">
        <v>69</v>
      </c>
      <c r="L55" s="17">
        <v>1</v>
      </c>
      <c r="O55" s="11"/>
      <c r="P55" s="11"/>
      <c r="Q55" s="12"/>
      <c r="R55" s="11"/>
    </row>
    <row r="56" spans="1:18" s="7" customFormat="1" ht="16.5" customHeight="1">
      <c r="A56" s="212"/>
      <c r="B56" s="172"/>
      <c r="C56" s="169" t="s">
        <v>12</v>
      </c>
      <c r="D56" s="17">
        <v>3</v>
      </c>
      <c r="E56" s="124" t="s">
        <v>339</v>
      </c>
      <c r="F56" s="165">
        <v>3</v>
      </c>
      <c r="G56" s="28" t="s">
        <v>142</v>
      </c>
      <c r="H56" s="129">
        <v>6</v>
      </c>
      <c r="I56" s="126" t="s">
        <v>11</v>
      </c>
      <c r="J56" s="147">
        <v>0.05</v>
      </c>
      <c r="K56" s="17" t="s">
        <v>61</v>
      </c>
      <c r="L56" s="17">
        <v>3</v>
      </c>
      <c r="O56" s="11"/>
      <c r="P56" s="11"/>
      <c r="Q56" s="12"/>
      <c r="R56" s="11"/>
    </row>
    <row r="57" spans="1:18" s="7" customFormat="1" ht="16.5" customHeight="1">
      <c r="A57" s="212"/>
      <c r="B57" s="175"/>
      <c r="C57" s="101"/>
      <c r="D57" s="101"/>
      <c r="E57" s="124" t="s">
        <v>11</v>
      </c>
      <c r="F57" s="165">
        <v>0.05</v>
      </c>
      <c r="G57" s="28" t="s">
        <v>101</v>
      </c>
      <c r="H57" s="17">
        <v>1</v>
      </c>
      <c r="I57" s="126"/>
      <c r="J57" s="147"/>
      <c r="K57" s="103" t="s">
        <v>101</v>
      </c>
      <c r="L57" s="17">
        <v>1</v>
      </c>
      <c r="O57" s="11"/>
      <c r="P57" s="11"/>
      <c r="Q57" s="12"/>
      <c r="R57" s="11"/>
    </row>
    <row r="58" spans="1:18" s="7" customFormat="1" ht="16.5" customHeight="1">
      <c r="A58" s="212"/>
      <c r="B58" s="175"/>
      <c r="C58" s="169"/>
      <c r="D58" s="17"/>
      <c r="E58" s="85"/>
      <c r="F58" s="165"/>
      <c r="G58" s="91" t="s">
        <v>11</v>
      </c>
      <c r="H58" s="17">
        <v>0.05</v>
      </c>
      <c r="I58" s="126"/>
      <c r="J58" s="147"/>
      <c r="K58" s="17" t="s">
        <v>37</v>
      </c>
      <c r="L58" s="17">
        <v>0.05</v>
      </c>
      <c r="O58" s="11"/>
      <c r="P58" s="11"/>
      <c r="Q58" s="12"/>
      <c r="R58" s="11"/>
    </row>
    <row r="59" spans="1:18" s="7" customFormat="1" ht="16.5" customHeight="1">
      <c r="A59" s="213"/>
      <c r="B59" s="175"/>
      <c r="C59" s="169"/>
      <c r="D59" s="17"/>
      <c r="G59" s="125"/>
      <c r="H59" s="165"/>
      <c r="I59" s="126"/>
      <c r="J59" s="147"/>
      <c r="K59" s="135"/>
      <c r="L59" s="17"/>
      <c r="O59" s="11"/>
      <c r="P59" s="11"/>
      <c r="Q59" s="12"/>
      <c r="R59" s="11"/>
    </row>
    <row r="60" spans="1:18" s="7" customFormat="1" ht="16.5" customHeight="1">
      <c r="A60" s="206" t="s">
        <v>250</v>
      </c>
      <c r="B60" s="224" t="str">
        <f>B8</f>
        <v>三</v>
      </c>
      <c r="C60" s="135" t="s">
        <v>95</v>
      </c>
      <c r="D60" s="17"/>
      <c r="E60" s="103" t="s">
        <v>126</v>
      </c>
      <c r="F60" s="135"/>
      <c r="G60" s="85" t="s">
        <v>371</v>
      </c>
      <c r="H60" s="129"/>
      <c r="I60" s="72"/>
      <c r="J60" s="147"/>
      <c r="K60" s="128" t="s">
        <v>351</v>
      </c>
      <c r="L60" s="165"/>
      <c r="M60" s="176" t="s">
        <v>42</v>
      </c>
      <c r="O60" s="11"/>
      <c r="R60" s="11"/>
    </row>
    <row r="61" spans="1:18" s="7" customFormat="1" ht="16.5" customHeight="1">
      <c r="A61" s="212"/>
      <c r="B61" s="229">
        <f>A8</f>
        <v>45420</v>
      </c>
      <c r="C61" s="169" t="s">
        <v>96</v>
      </c>
      <c r="D61" s="17">
        <v>4</v>
      </c>
      <c r="E61" s="103" t="s">
        <v>89</v>
      </c>
      <c r="F61" s="17">
        <v>6</v>
      </c>
      <c r="G61" s="103" t="s">
        <v>372</v>
      </c>
      <c r="H61" s="17">
        <v>0.5</v>
      </c>
      <c r="I61" s="72"/>
      <c r="J61" s="147"/>
      <c r="K61" s="128" t="s">
        <v>69</v>
      </c>
      <c r="L61" s="165">
        <v>0.6</v>
      </c>
      <c r="O61" s="11"/>
      <c r="R61" s="11"/>
    </row>
    <row r="62" spans="1:18" s="7" customFormat="1" ht="16.5" customHeight="1">
      <c r="A62" s="60"/>
      <c r="B62" s="172"/>
      <c r="C62" s="101"/>
      <c r="D62" s="101"/>
      <c r="E62" s="103" t="s">
        <v>127</v>
      </c>
      <c r="F62" s="17">
        <v>4</v>
      </c>
      <c r="G62" s="103" t="s">
        <v>373</v>
      </c>
      <c r="H62" s="17">
        <v>8</v>
      </c>
      <c r="I62" s="72"/>
      <c r="J62" s="147"/>
      <c r="K62" s="128" t="s">
        <v>72</v>
      </c>
      <c r="L62" s="165">
        <v>2</v>
      </c>
      <c r="O62" s="11"/>
      <c r="R62" s="11"/>
    </row>
    <row r="63" spans="1:18" s="7" customFormat="1" ht="16.5" customHeight="1">
      <c r="A63" s="212"/>
      <c r="B63" s="172"/>
      <c r="C63" s="169"/>
      <c r="D63" s="17"/>
      <c r="E63" s="103" t="s">
        <v>103</v>
      </c>
      <c r="F63" s="17">
        <v>4</v>
      </c>
      <c r="G63" s="104" t="s">
        <v>11</v>
      </c>
      <c r="H63" s="98">
        <v>0.05</v>
      </c>
      <c r="I63" s="72"/>
      <c r="J63" s="147"/>
      <c r="K63" s="128" t="s">
        <v>150</v>
      </c>
      <c r="L63" s="165">
        <v>1</v>
      </c>
      <c r="O63" s="11"/>
      <c r="R63" s="11"/>
    </row>
    <row r="64" spans="1:18" s="7" customFormat="1" ht="16.5" customHeight="1">
      <c r="A64" s="212"/>
      <c r="B64" s="172"/>
      <c r="C64" s="169"/>
      <c r="D64" s="17"/>
      <c r="E64" s="103" t="s">
        <v>114</v>
      </c>
      <c r="F64" s="17">
        <v>1</v>
      </c>
      <c r="G64" s="104"/>
      <c r="H64" s="98"/>
      <c r="I64" s="72"/>
      <c r="J64" s="147"/>
      <c r="K64" s="128" t="s">
        <v>128</v>
      </c>
      <c r="L64" s="165">
        <v>0.3</v>
      </c>
      <c r="O64" s="11"/>
      <c r="R64" s="11"/>
    </row>
    <row r="65" spans="1:20" s="7" customFormat="1" ht="16.5" customHeight="1">
      <c r="A65" s="213"/>
      <c r="B65" s="175"/>
      <c r="C65" s="169"/>
      <c r="D65" s="17"/>
      <c r="E65" s="103" t="s">
        <v>11</v>
      </c>
      <c r="F65" s="17">
        <v>0.05</v>
      </c>
      <c r="G65" s="150"/>
      <c r="H65" s="130"/>
      <c r="I65" s="195"/>
      <c r="J65" s="196"/>
      <c r="K65" s="152" t="s">
        <v>340</v>
      </c>
      <c r="L65" s="165">
        <v>1</v>
      </c>
      <c r="O65" s="11"/>
      <c r="R65" s="11"/>
    </row>
    <row r="66" spans="1:20" s="7" customFormat="1" ht="16.5" customHeight="1">
      <c r="A66" s="214" t="s">
        <v>251</v>
      </c>
      <c r="B66" s="224" t="str">
        <f>B9</f>
        <v>四</v>
      </c>
      <c r="C66" s="135" t="s">
        <v>0</v>
      </c>
      <c r="D66" s="17"/>
      <c r="E66" s="102" t="s">
        <v>158</v>
      </c>
      <c r="F66" s="17"/>
      <c r="G66" s="28" t="s">
        <v>341</v>
      </c>
      <c r="H66" s="129"/>
      <c r="I66" s="126" t="s">
        <v>1</v>
      </c>
      <c r="J66" s="73"/>
      <c r="K66" s="166" t="s">
        <v>115</v>
      </c>
      <c r="L66" s="165"/>
      <c r="M66" s="179" t="s">
        <v>303</v>
      </c>
      <c r="N66" s="115"/>
      <c r="O66" s="54"/>
      <c r="P66" s="55"/>
      <c r="Q66" s="45"/>
      <c r="R66" s="55"/>
      <c r="T66" s="45"/>
    </row>
    <row r="67" spans="1:20" s="7" customFormat="1" ht="16.5" customHeight="1">
      <c r="A67" s="212"/>
      <c r="B67" s="229">
        <f>A9</f>
        <v>45421</v>
      </c>
      <c r="C67" s="169" t="s">
        <v>10</v>
      </c>
      <c r="D67" s="17">
        <v>7</v>
      </c>
      <c r="E67" s="103" t="s">
        <v>159</v>
      </c>
      <c r="F67" s="17">
        <v>4</v>
      </c>
      <c r="G67" s="124" t="s">
        <v>69</v>
      </c>
      <c r="H67" s="165">
        <v>1</v>
      </c>
      <c r="I67" s="127" t="s">
        <v>9</v>
      </c>
      <c r="J67" s="76">
        <v>7</v>
      </c>
      <c r="K67" s="128" t="s">
        <v>116</v>
      </c>
      <c r="L67" s="165">
        <v>2</v>
      </c>
      <c r="N67" s="53"/>
      <c r="O67" s="47"/>
      <c r="P67" s="41"/>
      <c r="Q67" s="46"/>
      <c r="R67" s="41"/>
      <c r="T67" s="46"/>
    </row>
    <row r="68" spans="1:20" s="7" customFormat="1" ht="16.5" customHeight="1">
      <c r="A68" s="214"/>
      <c r="B68" s="233"/>
      <c r="C68" s="169" t="s">
        <v>12</v>
      </c>
      <c r="D68" s="17">
        <v>3</v>
      </c>
      <c r="E68" s="103" t="s">
        <v>67</v>
      </c>
      <c r="F68" s="17">
        <v>4</v>
      </c>
      <c r="G68" s="91" t="s">
        <v>61</v>
      </c>
      <c r="H68" s="17">
        <v>3</v>
      </c>
      <c r="I68" s="126" t="s">
        <v>11</v>
      </c>
      <c r="J68" s="73">
        <v>0.05</v>
      </c>
      <c r="K68" s="128" t="s">
        <v>74</v>
      </c>
      <c r="L68" s="165">
        <v>1</v>
      </c>
      <c r="N68" s="53"/>
      <c r="O68" s="47"/>
      <c r="P68" s="56"/>
      <c r="Q68" s="56"/>
      <c r="R68" s="56"/>
      <c r="T68" s="57"/>
    </row>
    <row r="69" spans="1:20" s="7" customFormat="1" ht="16.5" customHeight="1">
      <c r="A69" s="60"/>
      <c r="B69" s="172"/>
      <c r="C69" s="101"/>
      <c r="D69" s="101"/>
      <c r="E69" s="103" t="s">
        <v>105</v>
      </c>
      <c r="F69" s="17">
        <v>4</v>
      </c>
      <c r="G69" s="91" t="s">
        <v>71</v>
      </c>
      <c r="H69" s="17">
        <v>1</v>
      </c>
      <c r="I69" s="126"/>
      <c r="J69" s="73"/>
      <c r="K69" s="128"/>
      <c r="L69" s="165"/>
      <c r="N69" s="53"/>
      <c r="O69" s="47"/>
      <c r="P69" s="44"/>
      <c r="Q69" s="46"/>
      <c r="R69" s="44"/>
      <c r="T69" s="46"/>
    </row>
    <row r="70" spans="1:20" s="7" customFormat="1" ht="16.5" customHeight="1">
      <c r="A70" s="214"/>
      <c r="B70" s="172"/>
      <c r="C70" s="101"/>
      <c r="D70" s="101"/>
      <c r="E70" s="103" t="s">
        <v>92</v>
      </c>
      <c r="F70" s="17">
        <v>0.05</v>
      </c>
      <c r="G70" s="91" t="s">
        <v>73</v>
      </c>
      <c r="H70" s="17">
        <v>0.02</v>
      </c>
      <c r="I70" s="126"/>
      <c r="J70" s="73"/>
      <c r="K70" s="33"/>
      <c r="L70" s="77"/>
      <c r="N70" s="53"/>
      <c r="O70" s="47"/>
      <c r="P70" s="56"/>
      <c r="Q70" s="56"/>
      <c r="R70" s="44"/>
      <c r="T70" s="46"/>
    </row>
    <row r="71" spans="1:20" s="7" customFormat="1" ht="16.5" customHeight="1">
      <c r="A71" s="214"/>
      <c r="B71" s="172"/>
      <c r="C71" s="101"/>
      <c r="D71" s="101"/>
      <c r="E71" s="103" t="s">
        <v>104</v>
      </c>
      <c r="F71" s="17"/>
      <c r="G71" s="91" t="s">
        <v>11</v>
      </c>
      <c r="H71" s="17">
        <v>0.05</v>
      </c>
      <c r="I71" s="126"/>
      <c r="J71" s="73"/>
      <c r="K71" s="79"/>
      <c r="L71" s="77"/>
      <c r="N71" s="58"/>
      <c r="O71" s="54"/>
      <c r="P71" s="42"/>
      <c r="Q71" s="59"/>
      <c r="R71" s="60"/>
      <c r="T71" s="60"/>
    </row>
    <row r="72" spans="1:20" s="7" customFormat="1" ht="16.5" customHeight="1">
      <c r="A72" s="215" t="s">
        <v>252</v>
      </c>
      <c r="B72" s="224" t="str">
        <f>B10</f>
        <v>五</v>
      </c>
      <c r="C72" s="128" t="s">
        <v>235</v>
      </c>
      <c r="D72" s="128"/>
      <c r="E72" s="165" t="s">
        <v>284</v>
      </c>
      <c r="F72" s="165"/>
      <c r="G72" s="28" t="s">
        <v>180</v>
      </c>
      <c r="H72" s="129"/>
      <c r="I72" s="126" t="s">
        <v>1</v>
      </c>
      <c r="J72" s="73"/>
      <c r="K72" s="17" t="s">
        <v>112</v>
      </c>
      <c r="L72" s="165"/>
      <c r="M72" s="176" t="s">
        <v>48</v>
      </c>
      <c r="N72" s="186"/>
      <c r="O72" s="52"/>
      <c r="P72" s="52"/>
      <c r="Q72" s="12"/>
      <c r="R72" s="52"/>
      <c r="T72" s="60"/>
    </row>
    <row r="73" spans="1:20" s="7" customFormat="1" ht="16.5" customHeight="1">
      <c r="A73" s="214"/>
      <c r="B73" s="229">
        <f>A10</f>
        <v>45422</v>
      </c>
      <c r="C73" s="166" t="s">
        <v>10</v>
      </c>
      <c r="D73" s="128">
        <v>10</v>
      </c>
      <c r="E73" s="124" t="s">
        <v>117</v>
      </c>
      <c r="F73" s="165">
        <v>6.6</v>
      </c>
      <c r="G73" s="28" t="s">
        <v>149</v>
      </c>
      <c r="H73" s="129">
        <v>3</v>
      </c>
      <c r="I73" s="127" t="s">
        <v>9</v>
      </c>
      <c r="J73" s="76">
        <v>7</v>
      </c>
      <c r="K73" s="135" t="s">
        <v>105</v>
      </c>
      <c r="L73" s="17">
        <v>4</v>
      </c>
      <c r="O73" s="11"/>
      <c r="P73" s="11"/>
      <c r="Q73" s="12"/>
      <c r="R73" s="11"/>
    </row>
    <row r="74" spans="1:20" s="7" customFormat="1" ht="16.5" customHeight="1">
      <c r="A74" s="214"/>
      <c r="B74" s="224"/>
      <c r="C74" s="166" t="s">
        <v>236</v>
      </c>
      <c r="D74" s="128">
        <v>0.4</v>
      </c>
      <c r="E74" s="124" t="s">
        <v>240</v>
      </c>
      <c r="F74" s="165">
        <v>1.5</v>
      </c>
      <c r="G74" s="28" t="s">
        <v>181</v>
      </c>
      <c r="H74" s="129">
        <v>3</v>
      </c>
      <c r="I74" s="126" t="s">
        <v>11</v>
      </c>
      <c r="J74" s="73">
        <v>0.05</v>
      </c>
      <c r="K74" s="91" t="s">
        <v>38</v>
      </c>
      <c r="L74" s="17">
        <v>0.01</v>
      </c>
      <c r="O74" s="11"/>
      <c r="P74" s="11"/>
      <c r="Q74" s="12"/>
      <c r="R74" s="11"/>
    </row>
    <row r="75" spans="1:20" s="7" customFormat="1" ht="16.5" customHeight="1">
      <c r="A75" s="214"/>
      <c r="B75" s="172"/>
      <c r="C75" s="169"/>
      <c r="D75" s="135"/>
      <c r="E75" s="124"/>
      <c r="F75" s="165"/>
      <c r="G75" s="28" t="s">
        <v>101</v>
      </c>
      <c r="H75" s="17">
        <v>1</v>
      </c>
      <c r="I75" s="126"/>
      <c r="J75" s="73"/>
      <c r="K75" s="135" t="s">
        <v>37</v>
      </c>
      <c r="L75" s="17">
        <v>0.05</v>
      </c>
      <c r="O75" s="11"/>
      <c r="P75" s="11"/>
      <c r="Q75" s="12"/>
      <c r="R75" s="11"/>
    </row>
    <row r="76" spans="1:20" s="7" customFormat="1" ht="16.5" customHeight="1">
      <c r="A76" s="60"/>
      <c r="B76" s="172"/>
      <c r="C76" s="101"/>
      <c r="D76" s="101"/>
      <c r="E76" s="124" t="s">
        <v>11</v>
      </c>
      <c r="F76" s="165">
        <v>0.05</v>
      </c>
      <c r="G76" s="91" t="s">
        <v>11</v>
      </c>
      <c r="H76" s="17">
        <v>0.05</v>
      </c>
      <c r="I76" s="126"/>
      <c r="J76" s="73"/>
      <c r="K76" s="135" t="s">
        <v>109</v>
      </c>
      <c r="L76" s="17">
        <v>1</v>
      </c>
      <c r="O76" s="11"/>
      <c r="P76" s="11"/>
      <c r="Q76" s="12"/>
      <c r="R76" s="11"/>
    </row>
    <row r="77" spans="1:20" s="7" customFormat="1" ht="16.5" customHeight="1">
      <c r="A77" s="214"/>
      <c r="B77" s="172"/>
      <c r="C77" s="101"/>
      <c r="D77" s="101"/>
      <c r="E77" s="85"/>
      <c r="F77" s="165"/>
      <c r="G77" s="91"/>
      <c r="H77" s="17"/>
      <c r="I77" s="199"/>
      <c r="J77" s="200"/>
      <c r="K77" s="33"/>
      <c r="L77" s="77"/>
      <c r="M77" s="60"/>
      <c r="N77" s="60"/>
      <c r="O77" s="11"/>
      <c r="P77" s="11"/>
      <c r="Q77" s="12"/>
      <c r="R77" s="11"/>
    </row>
    <row r="78" spans="1:20" s="7" customFormat="1" ht="16.5" customHeight="1">
      <c r="A78" s="214" t="s">
        <v>253</v>
      </c>
      <c r="B78" s="224" t="str">
        <f>B11</f>
        <v>一</v>
      </c>
      <c r="C78" s="135" t="s">
        <v>33</v>
      </c>
      <c r="D78" s="135"/>
      <c r="E78" s="91" t="s">
        <v>163</v>
      </c>
      <c r="F78" s="118"/>
      <c r="G78" s="17" t="s">
        <v>148</v>
      </c>
      <c r="H78" s="17"/>
      <c r="I78" s="197" t="s">
        <v>1</v>
      </c>
      <c r="J78" s="198"/>
      <c r="K78" s="17" t="s">
        <v>123</v>
      </c>
      <c r="L78" s="17"/>
      <c r="M78" s="193" t="s">
        <v>39</v>
      </c>
      <c r="N78" s="53"/>
      <c r="O78" s="54"/>
      <c r="P78" s="55"/>
      <c r="Q78" s="45"/>
      <c r="R78" s="55"/>
      <c r="T78" s="45"/>
    </row>
    <row r="79" spans="1:20" s="7" customFormat="1" ht="16.5" customHeight="1">
      <c r="A79" s="214"/>
      <c r="B79" s="225">
        <f>A11</f>
        <v>45425</v>
      </c>
      <c r="C79" s="169" t="s">
        <v>10</v>
      </c>
      <c r="D79" s="17">
        <v>10</v>
      </c>
      <c r="E79" s="230" t="s">
        <v>110</v>
      </c>
      <c r="F79" s="120">
        <v>9</v>
      </c>
      <c r="G79" s="124" t="s">
        <v>102</v>
      </c>
      <c r="H79" s="165">
        <v>5</v>
      </c>
      <c r="I79" s="75" t="s">
        <v>9</v>
      </c>
      <c r="J79" s="76">
        <v>7</v>
      </c>
      <c r="K79" s="17" t="s">
        <v>124</v>
      </c>
      <c r="L79" s="17">
        <v>1</v>
      </c>
      <c r="M79" s="217"/>
      <c r="N79" s="53"/>
      <c r="O79" s="47"/>
      <c r="P79" s="41"/>
      <c r="Q79" s="46"/>
      <c r="R79" s="41"/>
      <c r="T79" s="46"/>
    </row>
    <row r="80" spans="1:20" s="7" customFormat="1" ht="16.5" customHeight="1">
      <c r="A80" s="214"/>
      <c r="B80" s="175"/>
      <c r="C80" s="169"/>
      <c r="D80" s="17"/>
      <c r="E80" s="91" t="s">
        <v>11</v>
      </c>
      <c r="F80" s="17">
        <v>0.05</v>
      </c>
      <c r="G80" s="103" t="s">
        <v>122</v>
      </c>
      <c r="H80" s="17">
        <v>0.05</v>
      </c>
      <c r="I80" s="72" t="s">
        <v>11</v>
      </c>
      <c r="J80" s="73">
        <v>0.05</v>
      </c>
      <c r="K80" s="17" t="s">
        <v>107</v>
      </c>
      <c r="L80" s="17">
        <v>0.2</v>
      </c>
      <c r="M80" s="44"/>
      <c r="N80" s="53"/>
      <c r="O80" s="47"/>
      <c r="P80" s="56"/>
      <c r="Q80" s="56"/>
      <c r="R80" s="56"/>
      <c r="T80" s="57"/>
    </row>
    <row r="81" spans="1:20" s="7" customFormat="1" ht="16.5" customHeight="1">
      <c r="A81" s="214"/>
      <c r="B81" s="175"/>
      <c r="C81" s="169"/>
      <c r="D81" s="17"/>
      <c r="E81" s="91" t="s">
        <v>243</v>
      </c>
      <c r="F81" s="135"/>
      <c r="G81" s="103" t="s">
        <v>103</v>
      </c>
      <c r="H81" s="17">
        <v>2</v>
      </c>
      <c r="I81" s="72"/>
      <c r="J81" s="73"/>
      <c r="K81" s="17" t="s">
        <v>70</v>
      </c>
      <c r="L81" s="17">
        <v>0.05</v>
      </c>
      <c r="M81" s="42"/>
      <c r="N81" s="53"/>
      <c r="O81" s="47"/>
      <c r="P81" s="44"/>
      <c r="Q81" s="46"/>
      <c r="R81" s="44"/>
      <c r="T81" s="46"/>
    </row>
    <row r="82" spans="1:20" s="7" customFormat="1" ht="16.5" customHeight="1">
      <c r="A82" s="214"/>
      <c r="B82" s="172"/>
      <c r="C82" s="234"/>
      <c r="D82" s="235"/>
      <c r="E82" s="91"/>
      <c r="F82" s="99"/>
      <c r="G82" s="103" t="s">
        <v>89</v>
      </c>
      <c r="H82" s="17">
        <v>1</v>
      </c>
      <c r="I82" s="72"/>
      <c r="J82" s="73"/>
      <c r="K82" s="17" t="s">
        <v>108</v>
      </c>
      <c r="L82" s="17">
        <v>0.01</v>
      </c>
      <c r="M82" s="42"/>
      <c r="N82" s="53"/>
      <c r="O82" s="47"/>
      <c r="P82" s="56"/>
      <c r="Q82" s="56"/>
      <c r="R82" s="44"/>
      <c r="T82" s="46"/>
    </row>
    <row r="83" spans="1:20" s="7" customFormat="1" ht="16.5" customHeight="1">
      <c r="A83" s="216"/>
      <c r="B83" s="172"/>
      <c r="C83" s="101"/>
      <c r="D83" s="101"/>
      <c r="E83" s="236"/>
      <c r="F83" s="34"/>
      <c r="G83" s="103" t="s">
        <v>11</v>
      </c>
      <c r="H83" s="17">
        <v>0.05</v>
      </c>
      <c r="I83" s="72"/>
      <c r="J83" s="73"/>
      <c r="K83" s="33"/>
      <c r="L83" s="92"/>
      <c r="N83" s="58"/>
      <c r="O83" s="54"/>
      <c r="P83" s="42"/>
      <c r="Q83" s="59"/>
      <c r="R83" s="60"/>
      <c r="T83" s="60"/>
    </row>
    <row r="84" spans="1:20" s="7" customFormat="1" ht="16.5" customHeight="1">
      <c r="A84" s="206" t="s">
        <v>254</v>
      </c>
      <c r="B84" s="237" t="str">
        <f>B12</f>
        <v>二</v>
      </c>
      <c r="C84" s="135" t="s">
        <v>0</v>
      </c>
      <c r="D84" s="17"/>
      <c r="E84" s="103" t="s">
        <v>325</v>
      </c>
      <c r="F84" s="135"/>
      <c r="G84" s="165" t="s">
        <v>376</v>
      </c>
      <c r="H84" s="17"/>
      <c r="I84" s="72" t="s">
        <v>1</v>
      </c>
      <c r="J84" s="73"/>
      <c r="K84" s="128" t="s">
        <v>192</v>
      </c>
      <c r="L84" s="165"/>
      <c r="M84" s="176" t="s">
        <v>40</v>
      </c>
      <c r="N84" s="110" t="s">
        <v>45</v>
      </c>
      <c r="O84" s="11"/>
      <c r="Q84" s="108"/>
      <c r="R84" s="71"/>
    </row>
    <row r="85" spans="1:20" s="7" customFormat="1" ht="16.5" customHeight="1">
      <c r="A85" s="212"/>
      <c r="B85" s="171">
        <f>A12</f>
        <v>45426</v>
      </c>
      <c r="C85" s="169" t="s">
        <v>10</v>
      </c>
      <c r="D85" s="17">
        <v>7</v>
      </c>
      <c r="E85" s="124" t="s">
        <v>89</v>
      </c>
      <c r="F85" s="17">
        <v>7</v>
      </c>
      <c r="G85" s="103" t="s">
        <v>373</v>
      </c>
      <c r="H85" s="17">
        <v>8</v>
      </c>
      <c r="I85" s="75" t="s">
        <v>9</v>
      </c>
      <c r="J85" s="76">
        <v>7</v>
      </c>
      <c r="K85" s="135" t="s">
        <v>105</v>
      </c>
      <c r="L85" s="17">
        <v>4</v>
      </c>
      <c r="N85" s="43"/>
      <c r="O85" s="11"/>
      <c r="Q85" s="81"/>
      <c r="R85" s="74"/>
    </row>
    <row r="86" spans="1:20" s="7" customFormat="1" ht="16.5" customHeight="1">
      <c r="A86" s="212"/>
      <c r="B86" s="237"/>
      <c r="C86" s="169" t="s">
        <v>12</v>
      </c>
      <c r="D86" s="17">
        <v>3</v>
      </c>
      <c r="E86" s="103" t="s">
        <v>145</v>
      </c>
      <c r="F86" s="17">
        <v>3</v>
      </c>
      <c r="G86" s="103" t="s">
        <v>101</v>
      </c>
      <c r="H86" s="17">
        <v>1</v>
      </c>
      <c r="I86" s="72" t="s">
        <v>11</v>
      </c>
      <c r="J86" s="73">
        <v>0.05</v>
      </c>
      <c r="K86" s="28" t="s">
        <v>101</v>
      </c>
      <c r="L86" s="17">
        <v>1</v>
      </c>
      <c r="N86" s="43"/>
      <c r="O86" s="52"/>
      <c r="Q86" s="78"/>
      <c r="R86" s="74"/>
    </row>
    <row r="87" spans="1:20" s="7" customFormat="1" ht="16.5" customHeight="1">
      <c r="A87" s="212"/>
      <c r="B87" s="175"/>
      <c r="C87" s="169"/>
      <c r="D87" s="17"/>
      <c r="E87" s="103" t="s">
        <v>168</v>
      </c>
      <c r="F87" s="17">
        <v>0.1</v>
      </c>
      <c r="G87" s="103" t="s">
        <v>11</v>
      </c>
      <c r="H87" s="17">
        <v>0.05</v>
      </c>
      <c r="I87" s="72"/>
      <c r="J87" s="73"/>
      <c r="K87" s="135" t="s">
        <v>37</v>
      </c>
      <c r="L87" s="17">
        <v>0.05</v>
      </c>
      <c r="N87" s="43"/>
      <c r="O87" s="52"/>
      <c r="Q87" s="78"/>
      <c r="R87" s="74"/>
    </row>
    <row r="88" spans="1:20" s="7" customFormat="1" ht="16.5" customHeight="1">
      <c r="A88" s="212"/>
      <c r="B88" s="172"/>
      <c r="C88" s="169"/>
      <c r="D88" s="17"/>
      <c r="E88" s="103" t="s">
        <v>11</v>
      </c>
      <c r="F88" s="17">
        <v>0.05</v>
      </c>
      <c r="G88" s="103"/>
      <c r="H88" s="17"/>
      <c r="I88" s="72"/>
      <c r="J88" s="73"/>
      <c r="K88" s="135" t="s">
        <v>109</v>
      </c>
      <c r="L88" s="17">
        <v>1</v>
      </c>
      <c r="N88" s="43"/>
      <c r="O88" s="11"/>
      <c r="Q88" s="33"/>
      <c r="R88" s="70"/>
    </row>
    <row r="89" spans="1:20" s="7" customFormat="1" ht="16.5" customHeight="1">
      <c r="A89" s="213"/>
      <c r="B89" s="172"/>
      <c r="C89" s="234"/>
      <c r="D89" s="235"/>
      <c r="E89" s="85"/>
      <c r="F89" s="165"/>
      <c r="G89" s="103"/>
      <c r="H89" s="17"/>
      <c r="I89" s="72"/>
      <c r="J89" s="73"/>
      <c r="K89" s="79"/>
      <c r="L89" s="92"/>
      <c r="O89" s="11"/>
      <c r="P89" s="11"/>
      <c r="Q89" s="12"/>
      <c r="R89" s="11"/>
    </row>
    <row r="90" spans="1:20" s="7" customFormat="1" ht="16.5" customHeight="1">
      <c r="A90" s="211" t="s">
        <v>255</v>
      </c>
      <c r="B90" s="224" t="str">
        <f>B13</f>
        <v>三</v>
      </c>
      <c r="C90" s="17" t="s">
        <v>237</v>
      </c>
      <c r="D90" s="17"/>
      <c r="E90" s="17" t="s">
        <v>239</v>
      </c>
      <c r="F90" s="17"/>
      <c r="G90" s="85" t="s">
        <v>288</v>
      </c>
      <c r="H90" s="129"/>
      <c r="I90" s="72" t="s">
        <v>1</v>
      </c>
      <c r="J90" s="73"/>
      <c r="K90" s="17" t="s">
        <v>287</v>
      </c>
      <c r="L90" s="17"/>
      <c r="M90" s="176" t="s">
        <v>42</v>
      </c>
    </row>
    <row r="91" spans="1:20" s="7" customFormat="1" ht="16.5" customHeight="1">
      <c r="A91" s="212"/>
      <c r="B91" s="225">
        <f>A13</f>
        <v>45427</v>
      </c>
      <c r="C91" s="17" t="s">
        <v>238</v>
      </c>
      <c r="D91" s="17">
        <v>4</v>
      </c>
      <c r="E91" s="103" t="s">
        <v>69</v>
      </c>
      <c r="F91" s="17">
        <v>5.5</v>
      </c>
      <c r="G91" s="124" t="s">
        <v>89</v>
      </c>
      <c r="H91" s="165">
        <v>4.2</v>
      </c>
      <c r="I91" s="75" t="s">
        <v>9</v>
      </c>
      <c r="J91" s="76">
        <v>7</v>
      </c>
      <c r="K91" s="165" t="s">
        <v>69</v>
      </c>
      <c r="L91" s="165">
        <v>1</v>
      </c>
    </row>
    <row r="92" spans="1:20" s="7" customFormat="1" ht="16.5" customHeight="1">
      <c r="A92" s="212"/>
      <c r="B92" s="175"/>
      <c r="C92" s="17"/>
      <c r="D92" s="17"/>
      <c r="E92" s="103" t="s">
        <v>100</v>
      </c>
      <c r="F92" s="17">
        <v>4</v>
      </c>
      <c r="G92" s="124" t="s">
        <v>289</v>
      </c>
      <c r="H92" s="165">
        <v>6</v>
      </c>
      <c r="I92" s="72" t="s">
        <v>11</v>
      </c>
      <c r="J92" s="73">
        <v>0.05</v>
      </c>
      <c r="K92" s="165" t="s">
        <v>290</v>
      </c>
      <c r="L92" s="165">
        <v>4</v>
      </c>
    </row>
    <row r="93" spans="1:20" s="7" customFormat="1" ht="16.5" customHeight="1">
      <c r="A93" s="212"/>
      <c r="B93" s="175"/>
      <c r="C93" s="17"/>
      <c r="D93" s="17"/>
      <c r="E93" s="165" t="s">
        <v>101</v>
      </c>
      <c r="F93" s="165">
        <v>1</v>
      </c>
      <c r="G93" s="124" t="s">
        <v>11</v>
      </c>
      <c r="H93" s="165">
        <v>1.05</v>
      </c>
      <c r="I93" s="72"/>
      <c r="J93" s="73"/>
      <c r="K93" s="165" t="s">
        <v>101</v>
      </c>
      <c r="L93" s="165">
        <v>1</v>
      </c>
    </row>
    <row r="94" spans="1:20" s="7" customFormat="1" ht="16.5" customHeight="1">
      <c r="A94" s="212"/>
      <c r="B94" s="175"/>
      <c r="C94" s="17"/>
      <c r="D94" s="17"/>
      <c r="E94" s="103" t="s">
        <v>11</v>
      </c>
      <c r="F94" s="17">
        <v>0.05</v>
      </c>
      <c r="G94" s="101"/>
      <c r="H94" s="101"/>
      <c r="I94" s="72"/>
      <c r="J94" s="73"/>
      <c r="K94" s="165" t="s">
        <v>61</v>
      </c>
      <c r="L94" s="165">
        <v>3</v>
      </c>
    </row>
    <row r="95" spans="1:20" s="7" customFormat="1" ht="16.5" customHeight="1">
      <c r="A95" s="213"/>
      <c r="B95" s="175"/>
      <c r="C95" s="17"/>
      <c r="D95" s="17"/>
      <c r="E95" s="80"/>
      <c r="F95" s="35"/>
      <c r="G95" s="124"/>
      <c r="H95" s="165"/>
      <c r="I95" s="72"/>
      <c r="J95" s="73"/>
      <c r="K95" s="165" t="s">
        <v>292</v>
      </c>
      <c r="L95" s="165">
        <v>0.01</v>
      </c>
    </row>
    <row r="96" spans="1:20" ht="16.5" customHeight="1">
      <c r="A96" s="206" t="s">
        <v>256</v>
      </c>
      <c r="B96" s="237" t="str">
        <f>B14</f>
        <v>四</v>
      </c>
      <c r="C96" s="135" t="s">
        <v>0</v>
      </c>
      <c r="D96" s="17"/>
      <c r="E96" s="103" t="s">
        <v>322</v>
      </c>
      <c r="F96" s="135"/>
      <c r="G96" s="165" t="s">
        <v>170</v>
      </c>
      <c r="H96" s="17"/>
      <c r="I96" s="72" t="s">
        <v>1</v>
      </c>
      <c r="J96" s="73"/>
      <c r="K96" s="165" t="s">
        <v>362</v>
      </c>
      <c r="L96" s="165"/>
      <c r="M96" s="218" t="s">
        <v>66</v>
      </c>
    </row>
    <row r="97" spans="1:17" ht="16.5" customHeight="1">
      <c r="A97" s="4"/>
      <c r="B97" s="171">
        <f>A14</f>
        <v>45428</v>
      </c>
      <c r="C97" s="169" t="s">
        <v>10</v>
      </c>
      <c r="D97" s="17">
        <v>7</v>
      </c>
      <c r="E97" s="125" t="s">
        <v>68</v>
      </c>
      <c r="F97" s="165">
        <v>9</v>
      </c>
      <c r="G97" s="124" t="s">
        <v>141</v>
      </c>
      <c r="H97" s="165">
        <v>0.3</v>
      </c>
      <c r="I97" s="75" t="s">
        <v>9</v>
      </c>
      <c r="J97" s="76">
        <v>7</v>
      </c>
      <c r="K97" s="165" t="s">
        <v>348</v>
      </c>
      <c r="L97" s="165">
        <v>1.6</v>
      </c>
      <c r="M97" s="7"/>
      <c r="N97" s="43"/>
    </row>
    <row r="98" spans="1:17" ht="16.5" customHeight="1">
      <c r="A98" s="212"/>
      <c r="B98" s="134"/>
      <c r="C98" s="169" t="s">
        <v>12</v>
      </c>
      <c r="D98" s="17">
        <v>3</v>
      </c>
      <c r="E98" s="125" t="s">
        <v>127</v>
      </c>
      <c r="F98" s="17">
        <v>4</v>
      </c>
      <c r="G98" s="103" t="s">
        <v>142</v>
      </c>
      <c r="H98" s="17">
        <v>6</v>
      </c>
      <c r="I98" s="72" t="s">
        <v>11</v>
      </c>
      <c r="J98" s="73">
        <v>0.05</v>
      </c>
      <c r="K98" s="165" t="s">
        <v>74</v>
      </c>
      <c r="L98" s="238">
        <v>1</v>
      </c>
      <c r="M98" s="7"/>
      <c r="N98" s="43"/>
    </row>
    <row r="99" spans="1:17" ht="16.5" customHeight="1">
      <c r="A99" s="212"/>
      <c r="B99" s="134"/>
      <c r="C99" s="169"/>
      <c r="D99" s="135"/>
      <c r="E99" s="125" t="s">
        <v>11</v>
      </c>
      <c r="F99" s="17">
        <v>0.05</v>
      </c>
      <c r="G99" s="103" t="s">
        <v>101</v>
      </c>
      <c r="H99" s="17">
        <v>1</v>
      </c>
      <c r="I99" s="72"/>
      <c r="J99" s="73"/>
      <c r="K99" s="165"/>
      <c r="L99" s="238"/>
      <c r="M99" s="7"/>
    </row>
    <row r="100" spans="1:17" ht="16.5" customHeight="1">
      <c r="A100" s="212"/>
      <c r="B100" s="134"/>
      <c r="C100" s="169"/>
      <c r="D100" s="135"/>
      <c r="E100" s="125" t="s">
        <v>324</v>
      </c>
      <c r="F100" s="17"/>
      <c r="G100" s="103" t="s">
        <v>38</v>
      </c>
      <c r="H100" s="17">
        <v>0.01</v>
      </c>
      <c r="I100" s="72"/>
      <c r="J100" s="73"/>
      <c r="K100" s="33"/>
      <c r="L100" s="92"/>
      <c r="M100" s="7"/>
    </row>
    <row r="101" spans="1:17" ht="16.5" customHeight="1">
      <c r="A101" s="213"/>
      <c r="B101" s="134"/>
      <c r="C101" s="169"/>
      <c r="D101" s="135"/>
      <c r="E101" s="85"/>
      <c r="F101" s="165"/>
      <c r="G101" s="103" t="s">
        <v>11</v>
      </c>
      <c r="H101" s="17">
        <v>0.05</v>
      </c>
      <c r="I101" s="72"/>
      <c r="J101" s="73"/>
      <c r="K101" s="79"/>
      <c r="L101" s="92"/>
      <c r="M101" s="7"/>
      <c r="N101" s="10"/>
    </row>
    <row r="102" spans="1:17" ht="16.5" customHeight="1">
      <c r="A102" s="206" t="s">
        <v>257</v>
      </c>
      <c r="B102" s="237" t="str">
        <f>B15</f>
        <v>五</v>
      </c>
      <c r="C102" s="135" t="s">
        <v>293</v>
      </c>
      <c r="D102" s="135"/>
      <c r="E102" s="165" t="s">
        <v>241</v>
      </c>
      <c r="F102" s="165"/>
      <c r="G102" s="28" t="s">
        <v>299</v>
      </c>
      <c r="H102" s="129"/>
      <c r="I102" s="72" t="s">
        <v>1</v>
      </c>
      <c r="J102" s="73"/>
      <c r="K102" s="17" t="s">
        <v>111</v>
      </c>
      <c r="L102" s="17"/>
      <c r="M102" s="176" t="s">
        <v>222</v>
      </c>
      <c r="N102" s="186"/>
    </row>
    <row r="103" spans="1:17" ht="16.5" customHeight="1">
      <c r="A103" s="212"/>
      <c r="B103" s="171">
        <f>A15</f>
        <v>45429</v>
      </c>
      <c r="C103" s="169" t="s">
        <v>10</v>
      </c>
      <c r="D103" s="17">
        <v>10</v>
      </c>
      <c r="E103" s="124" t="s">
        <v>117</v>
      </c>
      <c r="F103" s="165">
        <v>7</v>
      </c>
      <c r="G103" s="28" t="s">
        <v>149</v>
      </c>
      <c r="H103" s="129">
        <v>3</v>
      </c>
      <c r="I103" s="75" t="s">
        <v>9</v>
      </c>
      <c r="J103" s="76">
        <v>7</v>
      </c>
      <c r="K103" s="17" t="s">
        <v>61</v>
      </c>
      <c r="L103" s="17">
        <v>3</v>
      </c>
    </row>
    <row r="104" spans="1:17" ht="16.5" customHeight="1">
      <c r="A104" s="4"/>
      <c r="B104" s="134"/>
      <c r="C104" s="169" t="s">
        <v>295</v>
      </c>
      <c r="D104" s="17">
        <v>0.06</v>
      </c>
      <c r="E104" s="103" t="s">
        <v>79</v>
      </c>
      <c r="F104" s="17">
        <v>4</v>
      </c>
      <c r="G104" s="28" t="s">
        <v>61</v>
      </c>
      <c r="H104" s="129">
        <v>3</v>
      </c>
      <c r="I104" s="72" t="s">
        <v>11</v>
      </c>
      <c r="J104" s="73">
        <v>0.05</v>
      </c>
      <c r="K104" s="17" t="s">
        <v>63</v>
      </c>
      <c r="L104" s="17">
        <v>0.1</v>
      </c>
    </row>
    <row r="105" spans="1:17" ht="16.5" customHeight="1">
      <c r="A105" s="212"/>
      <c r="B105" s="172"/>
      <c r="C105" s="22"/>
      <c r="D105" s="22"/>
      <c r="E105" s="124" t="s">
        <v>94</v>
      </c>
      <c r="F105" s="165">
        <v>0.1</v>
      </c>
      <c r="G105" s="28" t="s">
        <v>101</v>
      </c>
      <c r="H105" s="17">
        <v>1</v>
      </c>
      <c r="I105" s="72"/>
      <c r="J105" s="73"/>
      <c r="K105" s="17" t="s">
        <v>37</v>
      </c>
      <c r="L105" s="17">
        <v>0.05</v>
      </c>
    </row>
    <row r="106" spans="1:17" ht="16.5" customHeight="1">
      <c r="A106" s="212"/>
      <c r="B106" s="134"/>
      <c r="C106" s="169"/>
      <c r="D106" s="17"/>
      <c r="E106" s="103" t="s">
        <v>92</v>
      </c>
      <c r="F106" s="17">
        <v>0.05</v>
      </c>
      <c r="G106" s="91" t="s">
        <v>11</v>
      </c>
      <c r="H106" s="17">
        <v>0.05</v>
      </c>
      <c r="I106" s="72"/>
      <c r="J106" s="73"/>
      <c r="K106" s="17" t="s">
        <v>109</v>
      </c>
      <c r="L106" s="17">
        <v>1</v>
      </c>
    </row>
    <row r="107" spans="1:17" ht="16.5" customHeight="1">
      <c r="A107" s="212"/>
      <c r="B107" s="134"/>
      <c r="C107" s="169"/>
      <c r="D107" s="17"/>
      <c r="E107" s="103"/>
      <c r="F107" s="17"/>
      <c r="G107" s="33"/>
      <c r="H107" s="70"/>
      <c r="I107" s="195"/>
      <c r="J107" s="200"/>
      <c r="K107" s="86"/>
      <c r="L107" s="85"/>
      <c r="M107" s="201"/>
      <c r="N107" s="10"/>
    </row>
    <row r="108" spans="1:17" ht="16.5" customHeight="1">
      <c r="A108" s="211" t="s">
        <v>258</v>
      </c>
      <c r="B108" s="237" t="str">
        <f>B16</f>
        <v>一</v>
      </c>
      <c r="C108" s="135" t="s">
        <v>33</v>
      </c>
      <c r="D108" s="17"/>
      <c r="E108" s="85" t="s">
        <v>296</v>
      </c>
      <c r="F108" s="22"/>
      <c r="G108" s="135" t="s">
        <v>353</v>
      </c>
      <c r="H108" s="17"/>
      <c r="I108" s="197" t="s">
        <v>1</v>
      </c>
      <c r="J108" s="198"/>
      <c r="K108" s="17" t="s">
        <v>129</v>
      </c>
      <c r="L108" s="17"/>
      <c r="M108" s="193" t="s">
        <v>39</v>
      </c>
      <c r="P108" s="41"/>
      <c r="Q108" s="13"/>
    </row>
    <row r="109" spans="1:17" ht="16.5" customHeight="1">
      <c r="A109" s="212"/>
      <c r="B109" s="171">
        <f>A16</f>
        <v>45432</v>
      </c>
      <c r="C109" s="169" t="s">
        <v>10</v>
      </c>
      <c r="D109" s="17">
        <v>10</v>
      </c>
      <c r="E109" s="91" t="s">
        <v>157</v>
      </c>
      <c r="F109" s="17">
        <v>6</v>
      </c>
      <c r="G109" s="125" t="s">
        <v>102</v>
      </c>
      <c r="H109" s="165">
        <v>5</v>
      </c>
      <c r="I109" s="75" t="s">
        <v>9</v>
      </c>
      <c r="J109" s="76">
        <v>7</v>
      </c>
      <c r="K109" s="17" t="s">
        <v>61</v>
      </c>
      <c r="L109" s="17">
        <v>3</v>
      </c>
      <c r="M109" s="217"/>
      <c r="P109" s="42"/>
      <c r="Q109" s="43"/>
    </row>
    <row r="110" spans="1:17" ht="16.5" customHeight="1">
      <c r="A110" s="212"/>
      <c r="B110" s="175"/>
      <c r="C110" s="22"/>
      <c r="D110" s="22"/>
      <c r="E110" s="85" t="s">
        <v>106</v>
      </c>
      <c r="F110" s="129"/>
      <c r="G110" s="91" t="s">
        <v>354</v>
      </c>
      <c r="H110" s="17">
        <v>2</v>
      </c>
      <c r="I110" s="72" t="s">
        <v>11</v>
      </c>
      <c r="J110" s="73">
        <v>0.05</v>
      </c>
      <c r="K110" s="85" t="s">
        <v>101</v>
      </c>
      <c r="L110" s="17">
        <v>1</v>
      </c>
      <c r="M110" s="44"/>
      <c r="P110" s="42"/>
      <c r="Q110" s="43"/>
    </row>
    <row r="111" spans="1:17" ht="16.5" customHeight="1">
      <c r="A111" s="4"/>
      <c r="B111" s="175"/>
      <c r="C111" s="22"/>
      <c r="D111" s="22"/>
      <c r="E111" s="91" t="s">
        <v>11</v>
      </c>
      <c r="F111" s="17">
        <v>0.05</v>
      </c>
      <c r="G111" s="91" t="s">
        <v>89</v>
      </c>
      <c r="H111" s="17">
        <v>1</v>
      </c>
      <c r="I111" s="72"/>
      <c r="J111" s="73"/>
      <c r="K111" s="17" t="s">
        <v>37</v>
      </c>
      <c r="L111" s="17">
        <v>0.05</v>
      </c>
      <c r="M111" s="42"/>
      <c r="P111" s="42"/>
      <c r="Q111" s="43"/>
    </row>
    <row r="112" spans="1:17" ht="16.5" customHeight="1">
      <c r="A112" s="212"/>
      <c r="B112" s="175"/>
      <c r="C112" s="22"/>
      <c r="D112" s="22"/>
      <c r="E112" s="91"/>
      <c r="F112" s="17"/>
      <c r="G112" s="91" t="s">
        <v>11</v>
      </c>
      <c r="H112" s="17">
        <v>0.05</v>
      </c>
      <c r="I112" s="72"/>
      <c r="J112" s="73"/>
      <c r="K112" s="17" t="s">
        <v>69</v>
      </c>
      <c r="L112" s="17">
        <v>1</v>
      </c>
      <c r="M112" s="42"/>
      <c r="P112" s="42"/>
      <c r="Q112" s="43"/>
    </row>
    <row r="113" spans="1:14" ht="16.5" customHeight="1">
      <c r="A113" s="213"/>
      <c r="B113" s="134"/>
      <c r="C113" s="169"/>
      <c r="D113" s="17"/>
      <c r="E113" s="84"/>
      <c r="F113" s="35"/>
      <c r="I113" s="72"/>
      <c r="J113" s="73"/>
      <c r="K113" s="78"/>
      <c r="L113" s="83"/>
      <c r="M113" s="7"/>
    </row>
    <row r="114" spans="1:14" ht="16.5" customHeight="1">
      <c r="A114" s="206" t="s">
        <v>259</v>
      </c>
      <c r="B114" s="237" t="str">
        <f>B17</f>
        <v>二</v>
      </c>
      <c r="C114" s="17" t="s">
        <v>0</v>
      </c>
      <c r="D114" s="17"/>
      <c r="E114" s="103" t="s">
        <v>436</v>
      </c>
      <c r="F114" s="135"/>
      <c r="G114" s="17" t="s">
        <v>182</v>
      </c>
      <c r="H114" s="17"/>
      <c r="I114" s="126" t="s">
        <v>1</v>
      </c>
      <c r="J114" s="73"/>
      <c r="K114" s="17" t="s">
        <v>413</v>
      </c>
      <c r="L114" s="17"/>
      <c r="M114" s="176" t="s">
        <v>40</v>
      </c>
      <c r="N114" s="110" t="s">
        <v>45</v>
      </c>
    </row>
    <row r="115" spans="1:14" ht="16.5" customHeight="1">
      <c r="A115" s="212"/>
      <c r="B115" s="171">
        <f>A17</f>
        <v>45433</v>
      </c>
      <c r="C115" s="169" t="s">
        <v>10</v>
      </c>
      <c r="D115" s="17">
        <v>7</v>
      </c>
      <c r="E115" s="103" t="s">
        <v>437</v>
      </c>
      <c r="F115" s="17">
        <v>4</v>
      </c>
      <c r="G115" s="124" t="s">
        <v>89</v>
      </c>
      <c r="H115" s="165">
        <v>1</v>
      </c>
      <c r="I115" s="127" t="s">
        <v>9</v>
      </c>
      <c r="J115" s="76">
        <v>7</v>
      </c>
      <c r="K115" s="17" t="s">
        <v>414</v>
      </c>
      <c r="L115" s="17">
        <v>4</v>
      </c>
      <c r="M115" s="7"/>
    </row>
    <row r="116" spans="1:14" ht="16.5" customHeight="1">
      <c r="A116" s="212"/>
      <c r="B116" s="237"/>
      <c r="C116" s="169" t="s">
        <v>12</v>
      </c>
      <c r="D116" s="17">
        <v>3</v>
      </c>
      <c r="E116" s="103" t="s">
        <v>67</v>
      </c>
      <c r="F116" s="17">
        <v>4</v>
      </c>
      <c r="G116" s="91" t="s">
        <v>61</v>
      </c>
      <c r="H116" s="17">
        <v>3</v>
      </c>
      <c r="I116" s="126" t="s">
        <v>11</v>
      </c>
      <c r="J116" s="73">
        <v>0.05</v>
      </c>
      <c r="K116" s="91" t="s">
        <v>101</v>
      </c>
      <c r="L116" s="17">
        <v>1</v>
      </c>
      <c r="M116" s="7"/>
    </row>
    <row r="117" spans="1:14" ht="16.5" customHeight="1">
      <c r="A117" s="4"/>
      <c r="B117" s="172"/>
      <c r="C117" s="22"/>
      <c r="D117" s="22"/>
      <c r="E117" s="103" t="s">
        <v>105</v>
      </c>
      <c r="F117" s="17">
        <v>4</v>
      </c>
      <c r="G117" s="91" t="s">
        <v>71</v>
      </c>
      <c r="H117" s="17">
        <v>1</v>
      </c>
      <c r="I117" s="126"/>
      <c r="J117" s="73"/>
      <c r="K117" s="17" t="s">
        <v>37</v>
      </c>
      <c r="L117" s="17">
        <v>0.05</v>
      </c>
      <c r="M117" s="7"/>
    </row>
    <row r="118" spans="1:14" ht="16.5" customHeight="1">
      <c r="A118" s="212"/>
      <c r="B118" s="172"/>
      <c r="C118" s="22"/>
      <c r="D118" s="22"/>
      <c r="E118" s="91" t="s">
        <v>416</v>
      </c>
      <c r="F118" s="17"/>
      <c r="G118" s="91" t="s">
        <v>73</v>
      </c>
      <c r="H118" s="17">
        <v>0.02</v>
      </c>
      <c r="I118" s="126"/>
      <c r="J118" s="73"/>
      <c r="K118" s="17" t="s">
        <v>109</v>
      </c>
      <c r="L118" s="17">
        <v>1</v>
      </c>
      <c r="M118" s="7"/>
    </row>
    <row r="119" spans="1:14" ht="16.5" customHeight="1">
      <c r="A119" s="213"/>
      <c r="B119" s="175"/>
      <c r="C119" s="169"/>
      <c r="D119" s="17"/>
      <c r="E119" s="125" t="s">
        <v>11</v>
      </c>
      <c r="F119" s="17">
        <v>0.05</v>
      </c>
      <c r="G119" s="91" t="s">
        <v>11</v>
      </c>
      <c r="H119" s="17">
        <v>0.05</v>
      </c>
      <c r="I119" s="126"/>
      <c r="J119" s="73"/>
      <c r="K119" s="86"/>
      <c r="L119" s="85"/>
      <c r="M119" s="7"/>
    </row>
    <row r="120" spans="1:14" ht="16.5" customHeight="1">
      <c r="A120" s="206" t="s">
        <v>260</v>
      </c>
      <c r="B120" s="237" t="str">
        <f>B18</f>
        <v>三</v>
      </c>
      <c r="C120" s="17" t="s">
        <v>97</v>
      </c>
      <c r="D120" s="17"/>
      <c r="E120" s="17" t="s">
        <v>130</v>
      </c>
      <c r="F120" s="17"/>
      <c r="G120" s="85" t="s">
        <v>132</v>
      </c>
      <c r="H120" s="129"/>
      <c r="I120" s="126" t="s">
        <v>1</v>
      </c>
      <c r="J120" s="73"/>
      <c r="K120" s="17" t="s">
        <v>312</v>
      </c>
      <c r="L120" s="17"/>
      <c r="M120" s="179" t="s">
        <v>303</v>
      </c>
    </row>
    <row r="121" spans="1:14" ht="16.5" customHeight="1">
      <c r="A121" s="212"/>
      <c r="B121" s="171">
        <f>A18</f>
        <v>45434</v>
      </c>
      <c r="C121" s="169" t="s">
        <v>10</v>
      </c>
      <c r="D121" s="17">
        <v>8</v>
      </c>
      <c r="E121" s="103" t="s">
        <v>69</v>
      </c>
      <c r="F121" s="17">
        <v>5.5</v>
      </c>
      <c r="G121" s="124" t="s">
        <v>133</v>
      </c>
      <c r="H121" s="165">
        <v>3</v>
      </c>
      <c r="I121" s="127" t="s">
        <v>9</v>
      </c>
      <c r="J121" s="76">
        <v>7</v>
      </c>
      <c r="K121" s="165" t="s">
        <v>62</v>
      </c>
      <c r="L121" s="165">
        <v>0.2</v>
      </c>
      <c r="M121" s="7"/>
    </row>
    <row r="122" spans="1:14" ht="16.5" customHeight="1">
      <c r="A122" s="212"/>
      <c r="B122" s="237"/>
      <c r="C122" s="169" t="s">
        <v>12</v>
      </c>
      <c r="D122" s="17">
        <v>3</v>
      </c>
      <c r="E122" s="103" t="s">
        <v>100</v>
      </c>
      <c r="F122" s="17">
        <v>3</v>
      </c>
      <c r="G122" s="124" t="s">
        <v>308</v>
      </c>
      <c r="H122" s="165">
        <v>0.03</v>
      </c>
      <c r="I122" s="126" t="s">
        <v>11</v>
      </c>
      <c r="J122" s="73">
        <v>0.05</v>
      </c>
      <c r="K122" s="165" t="s">
        <v>63</v>
      </c>
      <c r="L122" s="165">
        <v>0.1</v>
      </c>
      <c r="M122" s="7"/>
    </row>
    <row r="123" spans="1:14" ht="16.5" customHeight="1">
      <c r="A123" s="141"/>
      <c r="B123" s="172"/>
      <c r="C123" s="17" t="s">
        <v>305</v>
      </c>
      <c r="D123" s="17"/>
      <c r="E123" s="103" t="s">
        <v>304</v>
      </c>
      <c r="F123" s="17">
        <v>0.1</v>
      </c>
      <c r="G123" s="124" t="s">
        <v>309</v>
      </c>
      <c r="H123" s="165">
        <v>0.01</v>
      </c>
      <c r="I123" s="126"/>
      <c r="J123" s="73"/>
      <c r="K123" s="17" t="s">
        <v>37</v>
      </c>
      <c r="L123" s="17">
        <v>0.05</v>
      </c>
      <c r="M123" s="7"/>
    </row>
    <row r="124" spans="1:14" ht="16.5" customHeight="1">
      <c r="A124" s="4"/>
      <c r="B124" s="172"/>
      <c r="C124" s="17" t="s">
        <v>220</v>
      </c>
      <c r="D124" s="17"/>
      <c r="E124" s="103" t="s">
        <v>11</v>
      </c>
      <c r="F124" s="17">
        <v>0.05</v>
      </c>
      <c r="G124" s="124" t="s">
        <v>11</v>
      </c>
      <c r="H124" s="165">
        <v>0.05</v>
      </c>
      <c r="I124" s="72"/>
      <c r="J124" s="73"/>
      <c r="K124" s="165"/>
      <c r="L124" s="165"/>
      <c r="M124" s="7"/>
    </row>
    <row r="125" spans="1:14" ht="16.5" customHeight="1">
      <c r="A125" s="213"/>
      <c r="B125" s="172"/>
      <c r="C125" s="17" t="s">
        <v>306</v>
      </c>
      <c r="D125" s="17"/>
      <c r="E125" s="80" t="s">
        <v>307</v>
      </c>
      <c r="F125" s="35"/>
      <c r="G125" s="124"/>
      <c r="H125" s="165"/>
      <c r="I125" s="72"/>
      <c r="J125" s="73"/>
      <c r="K125" s="165"/>
      <c r="L125" s="165"/>
      <c r="M125" s="7"/>
    </row>
    <row r="126" spans="1:14" ht="16.5" customHeight="1">
      <c r="A126" s="206" t="s">
        <v>261</v>
      </c>
      <c r="B126" s="237" t="str">
        <f>B19</f>
        <v>四</v>
      </c>
      <c r="C126" s="17" t="s">
        <v>0</v>
      </c>
      <c r="D126" s="17"/>
      <c r="E126" s="103" t="s">
        <v>166</v>
      </c>
      <c r="F126" s="135"/>
      <c r="G126" s="165" t="s">
        <v>369</v>
      </c>
      <c r="H126" s="17"/>
      <c r="I126" s="72" t="s">
        <v>1</v>
      </c>
      <c r="J126" s="73"/>
      <c r="K126" s="128" t="s">
        <v>218</v>
      </c>
      <c r="L126" s="165"/>
      <c r="M126" s="219" t="s">
        <v>357</v>
      </c>
    </row>
    <row r="127" spans="1:14" ht="16.5" customHeight="1">
      <c r="A127" s="212"/>
      <c r="B127" s="171">
        <f>A19</f>
        <v>45435</v>
      </c>
      <c r="C127" s="169" t="s">
        <v>10</v>
      </c>
      <c r="D127" s="17">
        <v>7</v>
      </c>
      <c r="E127" s="124" t="s">
        <v>89</v>
      </c>
      <c r="F127" s="17">
        <v>6</v>
      </c>
      <c r="G127" s="124" t="s">
        <v>117</v>
      </c>
      <c r="H127" s="165">
        <v>1</v>
      </c>
      <c r="I127" s="75" t="s">
        <v>9</v>
      </c>
      <c r="J127" s="76">
        <v>7</v>
      </c>
      <c r="K127" s="135" t="s">
        <v>219</v>
      </c>
      <c r="L127" s="17">
        <v>5</v>
      </c>
      <c r="M127" s="7"/>
    </row>
    <row r="128" spans="1:14" ht="16.5" customHeight="1">
      <c r="A128" s="212"/>
      <c r="B128" s="237"/>
      <c r="C128" s="169" t="s">
        <v>12</v>
      </c>
      <c r="D128" s="17">
        <v>3</v>
      </c>
      <c r="E128" s="103" t="s">
        <v>167</v>
      </c>
      <c r="F128" s="17">
        <v>3</v>
      </c>
      <c r="G128" s="103" t="s">
        <v>370</v>
      </c>
      <c r="H128" s="17">
        <v>6</v>
      </c>
      <c r="I128" s="72" t="s">
        <v>11</v>
      </c>
      <c r="J128" s="73">
        <v>0.05</v>
      </c>
      <c r="K128" s="91" t="s">
        <v>220</v>
      </c>
      <c r="L128" s="17">
        <v>1</v>
      </c>
      <c r="M128" s="7"/>
    </row>
    <row r="129" spans="1:20" ht="16.5" customHeight="1">
      <c r="A129" s="212"/>
      <c r="B129" s="134"/>
      <c r="C129" s="169"/>
      <c r="D129" s="17"/>
      <c r="E129" s="103" t="s">
        <v>168</v>
      </c>
      <c r="F129" s="17">
        <v>0.1</v>
      </c>
      <c r="G129" s="103" t="s">
        <v>101</v>
      </c>
      <c r="H129" s="17">
        <v>0.5</v>
      </c>
      <c r="I129" s="72"/>
      <c r="J129" s="73"/>
      <c r="K129" s="135" t="s">
        <v>221</v>
      </c>
      <c r="L129" s="17"/>
      <c r="M129" s="7"/>
    </row>
    <row r="130" spans="1:20" ht="16.5" customHeight="1">
      <c r="A130" s="4"/>
      <c r="B130" s="172"/>
      <c r="C130" s="169"/>
      <c r="D130" s="17"/>
      <c r="E130" s="103" t="s">
        <v>11</v>
      </c>
      <c r="F130" s="17">
        <v>0.05</v>
      </c>
      <c r="G130" s="103" t="s">
        <v>38</v>
      </c>
      <c r="H130" s="17">
        <v>0.01</v>
      </c>
      <c r="I130" s="72"/>
      <c r="J130" s="73"/>
      <c r="K130" s="33"/>
      <c r="L130" s="77"/>
      <c r="M130" s="7"/>
    </row>
    <row r="131" spans="1:20" ht="16.5" customHeight="1">
      <c r="A131" s="213"/>
      <c r="B131" s="172"/>
      <c r="C131" s="22"/>
      <c r="D131" s="22"/>
      <c r="E131" s="103"/>
      <c r="F131" s="17"/>
      <c r="G131" s="103" t="s">
        <v>11</v>
      </c>
      <c r="H131" s="17">
        <v>0.05</v>
      </c>
      <c r="I131" s="72"/>
      <c r="J131" s="73"/>
      <c r="K131" s="78"/>
      <c r="L131" s="83"/>
      <c r="M131" s="7"/>
      <c r="N131" s="10"/>
    </row>
    <row r="132" spans="1:20" ht="16.5" customHeight="1">
      <c r="A132" s="206" t="s">
        <v>262</v>
      </c>
      <c r="B132" s="237" t="str">
        <f>B20</f>
        <v>五</v>
      </c>
      <c r="C132" s="17" t="s">
        <v>294</v>
      </c>
      <c r="D132" s="17"/>
      <c r="E132" s="103" t="s">
        <v>410</v>
      </c>
      <c r="F132" s="135"/>
      <c r="G132" s="165" t="s">
        <v>170</v>
      </c>
      <c r="H132" s="17"/>
      <c r="I132" s="126" t="s">
        <v>1</v>
      </c>
      <c r="J132" s="73"/>
      <c r="K132" s="17" t="s">
        <v>135</v>
      </c>
      <c r="L132" s="17"/>
      <c r="M132" s="219" t="s">
        <v>356</v>
      </c>
      <c r="N132" s="186"/>
    </row>
    <row r="133" spans="1:20" ht="16.5" customHeight="1">
      <c r="A133" s="212"/>
      <c r="B133" s="171">
        <f>A20</f>
        <v>45436</v>
      </c>
      <c r="C133" s="17" t="s">
        <v>10</v>
      </c>
      <c r="D133" s="17">
        <v>10</v>
      </c>
      <c r="E133" s="125" t="s">
        <v>68</v>
      </c>
      <c r="F133" s="165">
        <v>9</v>
      </c>
      <c r="G133" s="124" t="s">
        <v>141</v>
      </c>
      <c r="H133" s="165">
        <v>0.3</v>
      </c>
      <c r="I133" s="127" t="s">
        <v>9</v>
      </c>
      <c r="J133" s="76">
        <v>7</v>
      </c>
      <c r="K133" s="17" t="s">
        <v>105</v>
      </c>
      <c r="L133" s="17">
        <v>4</v>
      </c>
    </row>
    <row r="134" spans="1:20" ht="16.5" customHeight="1">
      <c r="A134" s="212"/>
      <c r="B134" s="237"/>
      <c r="C134" s="169" t="s">
        <v>34</v>
      </c>
      <c r="D134" s="135">
        <v>0.4</v>
      </c>
      <c r="E134" s="125" t="s">
        <v>411</v>
      </c>
      <c r="F134" s="17">
        <v>3</v>
      </c>
      <c r="G134" s="103" t="s">
        <v>142</v>
      </c>
      <c r="H134" s="17">
        <v>6</v>
      </c>
      <c r="I134" s="126" t="s">
        <v>11</v>
      </c>
      <c r="J134" s="73">
        <v>0.05</v>
      </c>
      <c r="K134" s="85" t="s">
        <v>76</v>
      </c>
      <c r="L134" s="17">
        <v>0.01</v>
      </c>
    </row>
    <row r="135" spans="1:20" ht="16.5" customHeight="1">
      <c r="A135" s="212"/>
      <c r="B135" s="134"/>
      <c r="C135" s="22"/>
      <c r="D135" s="22"/>
      <c r="E135" s="91" t="s">
        <v>412</v>
      </c>
      <c r="F135" s="17">
        <v>1</v>
      </c>
      <c r="G135" s="103" t="s">
        <v>101</v>
      </c>
      <c r="H135" s="17">
        <v>1</v>
      </c>
      <c r="I135" s="126"/>
      <c r="J135" s="73"/>
      <c r="K135" s="17" t="s">
        <v>37</v>
      </c>
      <c r="L135" s="17">
        <v>0.05</v>
      </c>
    </row>
    <row r="136" spans="1:20" ht="16.5" customHeight="1">
      <c r="A136" s="163"/>
      <c r="B136" s="134"/>
      <c r="C136" s="169"/>
      <c r="D136" s="135"/>
      <c r="E136" s="125" t="s">
        <v>11</v>
      </c>
      <c r="F136" s="17">
        <v>0.05</v>
      </c>
      <c r="G136" s="103" t="s">
        <v>11</v>
      </c>
      <c r="H136" s="17">
        <v>0.05</v>
      </c>
      <c r="I136" s="72"/>
      <c r="J136" s="73"/>
      <c r="K136" s="17" t="s">
        <v>109</v>
      </c>
      <c r="L136" s="17">
        <v>1</v>
      </c>
    </row>
    <row r="137" spans="1:20" ht="16.5" customHeight="1">
      <c r="A137" s="4"/>
      <c r="B137" s="175"/>
      <c r="C137" s="169"/>
      <c r="D137" s="135"/>
      <c r="E137" s="85"/>
      <c r="F137" s="85"/>
      <c r="G137" s="22"/>
      <c r="H137" s="22"/>
      <c r="I137" s="195"/>
      <c r="J137" s="200"/>
      <c r="K137" s="78"/>
      <c r="L137" s="83"/>
      <c r="M137" s="201"/>
      <c r="N137" s="10"/>
    </row>
    <row r="138" spans="1:20" ht="16.5" customHeight="1">
      <c r="A138" s="206" t="s">
        <v>263</v>
      </c>
      <c r="B138" s="237" t="str">
        <f>B21</f>
        <v>一</v>
      </c>
      <c r="C138" s="17" t="s">
        <v>33</v>
      </c>
      <c r="D138" s="17"/>
      <c r="E138" s="103" t="s">
        <v>342</v>
      </c>
      <c r="F138" s="135"/>
      <c r="G138" s="135" t="s">
        <v>374</v>
      </c>
      <c r="H138" s="17"/>
      <c r="I138" s="191" t="s">
        <v>1</v>
      </c>
      <c r="J138" s="198"/>
      <c r="K138" s="17" t="s">
        <v>223</v>
      </c>
      <c r="L138" s="17"/>
      <c r="M138" s="193" t="s">
        <v>39</v>
      </c>
      <c r="N138" s="53"/>
      <c r="O138" s="42"/>
      <c r="P138" s="59"/>
      <c r="Q138" s="61"/>
      <c r="R138" s="62"/>
      <c r="T138" s="62"/>
    </row>
    <row r="139" spans="1:20" ht="16.5" customHeight="1">
      <c r="A139" s="212"/>
      <c r="B139" s="171">
        <f>A21</f>
        <v>45439</v>
      </c>
      <c r="C139" s="169" t="s">
        <v>10</v>
      </c>
      <c r="D139" s="135">
        <v>10</v>
      </c>
      <c r="E139" s="230" t="s">
        <v>110</v>
      </c>
      <c r="F139" s="120">
        <v>9</v>
      </c>
      <c r="G139" s="124" t="s">
        <v>89</v>
      </c>
      <c r="H139" s="165">
        <v>1</v>
      </c>
      <c r="I139" s="127" t="s">
        <v>9</v>
      </c>
      <c r="J139" s="76">
        <v>7</v>
      </c>
      <c r="K139" s="135" t="s">
        <v>62</v>
      </c>
      <c r="L139" s="17">
        <v>0.2</v>
      </c>
      <c r="M139" s="217"/>
      <c r="N139" s="53"/>
      <c r="O139" s="42"/>
      <c r="P139" s="47"/>
      <c r="Q139" s="61"/>
      <c r="R139" s="63"/>
      <c r="T139" s="63"/>
    </row>
    <row r="140" spans="1:20" ht="16.5" customHeight="1">
      <c r="A140" s="212"/>
      <c r="B140" s="237"/>
      <c r="C140" s="22"/>
      <c r="D140" s="22"/>
      <c r="E140" s="91" t="s">
        <v>11</v>
      </c>
      <c r="F140" s="17">
        <v>0.05</v>
      </c>
      <c r="G140" s="91" t="s">
        <v>61</v>
      </c>
      <c r="H140" s="17">
        <v>3</v>
      </c>
      <c r="I140" s="126" t="s">
        <v>11</v>
      </c>
      <c r="J140" s="73">
        <v>0.05</v>
      </c>
      <c r="K140" s="135" t="s">
        <v>63</v>
      </c>
      <c r="L140" s="17">
        <v>0.1</v>
      </c>
      <c r="M140" s="44"/>
      <c r="N140" s="53"/>
      <c r="O140" s="64"/>
      <c r="P140" s="47"/>
      <c r="Q140" s="44"/>
      <c r="R140" s="46"/>
      <c r="T140" s="46"/>
    </row>
    <row r="141" spans="1:20" ht="16.5" customHeight="1">
      <c r="A141" s="212"/>
      <c r="B141" s="134"/>
      <c r="C141" s="169"/>
      <c r="D141" s="135"/>
      <c r="E141" s="91"/>
      <c r="F141" s="17"/>
      <c r="G141" s="91" t="s">
        <v>71</v>
      </c>
      <c r="H141" s="17">
        <v>1</v>
      </c>
      <c r="I141" s="126"/>
      <c r="J141" s="73"/>
      <c r="K141" s="135" t="s">
        <v>37</v>
      </c>
      <c r="L141" s="17">
        <v>0.05</v>
      </c>
      <c r="M141" s="42"/>
      <c r="N141" s="53"/>
      <c r="O141" s="42"/>
      <c r="P141" s="47"/>
      <c r="Q141" s="65"/>
      <c r="R141" s="47"/>
      <c r="T141" s="47"/>
    </row>
    <row r="142" spans="1:20" ht="16.5" customHeight="1">
      <c r="A142" s="212"/>
      <c r="B142" s="134"/>
      <c r="C142" s="169"/>
      <c r="D142" s="135"/>
      <c r="E142" s="100"/>
      <c r="F142" s="98"/>
      <c r="G142" s="91" t="s">
        <v>73</v>
      </c>
      <c r="H142" s="17">
        <v>0.02</v>
      </c>
      <c r="I142" s="126"/>
      <c r="J142" s="73"/>
      <c r="K142" s="135"/>
      <c r="L142" s="17"/>
      <c r="M142" s="42"/>
      <c r="N142" s="53"/>
      <c r="O142" s="42"/>
      <c r="P142" s="47"/>
      <c r="Q142" s="42"/>
      <c r="R142" s="47"/>
      <c r="T142" s="47"/>
    </row>
    <row r="143" spans="1:20" ht="16.5" customHeight="1">
      <c r="A143" s="213"/>
      <c r="B143" s="134"/>
      <c r="C143" s="169"/>
      <c r="D143" s="135"/>
      <c r="E143" s="33"/>
      <c r="F143" s="70"/>
      <c r="G143" s="91" t="s">
        <v>11</v>
      </c>
      <c r="H143" s="17">
        <v>0.05</v>
      </c>
      <c r="I143" s="126"/>
      <c r="J143" s="73"/>
      <c r="K143" s="79"/>
      <c r="L143" s="77"/>
      <c r="M143" s="7"/>
      <c r="N143" s="58"/>
      <c r="O143" s="66"/>
      <c r="P143" s="59"/>
      <c r="Q143" s="42"/>
      <c r="R143" s="47"/>
      <c r="T143" s="47"/>
    </row>
    <row r="144" spans="1:20" ht="16.5" customHeight="1">
      <c r="A144" s="206" t="s">
        <v>264</v>
      </c>
      <c r="B144" s="237" t="str">
        <f>B22</f>
        <v>二</v>
      </c>
      <c r="C144" s="17" t="s">
        <v>0</v>
      </c>
      <c r="D144" s="17"/>
      <c r="E144" s="166" t="s">
        <v>363</v>
      </c>
      <c r="F144" s="166"/>
      <c r="G144" s="128" t="s">
        <v>125</v>
      </c>
      <c r="H144" s="165"/>
      <c r="I144" s="126" t="s">
        <v>1</v>
      </c>
      <c r="J144" s="73"/>
      <c r="K144" s="17" t="s">
        <v>135</v>
      </c>
      <c r="L144" s="17"/>
      <c r="M144" s="176" t="s">
        <v>40</v>
      </c>
      <c r="N144" s="110" t="s">
        <v>45</v>
      </c>
      <c r="O144" s="59"/>
      <c r="P144" s="42"/>
      <c r="Q144" s="59"/>
      <c r="R144" s="61"/>
      <c r="T144" s="62"/>
    </row>
    <row r="145" spans="1:20" ht="16.5" customHeight="1">
      <c r="A145" s="212"/>
      <c r="B145" s="171">
        <f>A22</f>
        <v>45440</v>
      </c>
      <c r="C145" s="169" t="s">
        <v>10</v>
      </c>
      <c r="D145" s="135">
        <v>7</v>
      </c>
      <c r="E145" s="125" t="s">
        <v>364</v>
      </c>
      <c r="F145" s="165">
        <v>1.5</v>
      </c>
      <c r="G145" s="124" t="s">
        <v>117</v>
      </c>
      <c r="H145" s="165">
        <v>1</v>
      </c>
      <c r="I145" s="127" t="s">
        <v>9</v>
      </c>
      <c r="J145" s="76">
        <v>7</v>
      </c>
      <c r="K145" s="17" t="s">
        <v>105</v>
      </c>
      <c r="L145" s="17">
        <v>4</v>
      </c>
      <c r="M145" s="7"/>
      <c r="N145" s="43"/>
      <c r="O145" s="67"/>
      <c r="P145" s="42"/>
      <c r="Q145" s="47"/>
      <c r="R145" s="42"/>
      <c r="T145" s="46"/>
    </row>
    <row r="146" spans="1:20" ht="16.5" customHeight="1">
      <c r="A146" s="212"/>
      <c r="B146" s="172"/>
      <c r="C146" s="169" t="s">
        <v>12</v>
      </c>
      <c r="D146" s="135">
        <v>3</v>
      </c>
      <c r="E146" s="124" t="s">
        <v>365</v>
      </c>
      <c r="F146" s="165">
        <v>1.5</v>
      </c>
      <c r="G146" s="103" t="s">
        <v>142</v>
      </c>
      <c r="H146" s="17">
        <v>6</v>
      </c>
      <c r="I146" s="126" t="s">
        <v>11</v>
      </c>
      <c r="J146" s="73">
        <v>0.05</v>
      </c>
      <c r="K146" s="85" t="s">
        <v>76</v>
      </c>
      <c r="L146" s="17">
        <v>0.01</v>
      </c>
      <c r="M146" s="7"/>
      <c r="N146" s="43"/>
      <c r="O146" s="67"/>
      <c r="P146" s="64"/>
      <c r="Q146" s="47"/>
      <c r="R146" s="44"/>
      <c r="T146" s="46"/>
    </row>
    <row r="147" spans="1:20" ht="16.5" customHeight="1">
      <c r="A147" s="212"/>
      <c r="B147" s="134"/>
      <c r="C147" s="22"/>
      <c r="D147" s="22"/>
      <c r="E147" s="125" t="s">
        <v>366</v>
      </c>
      <c r="F147" s="165">
        <v>5</v>
      </c>
      <c r="G147" s="103" t="s">
        <v>101</v>
      </c>
      <c r="H147" s="17">
        <v>1</v>
      </c>
      <c r="I147" s="72"/>
      <c r="J147" s="73"/>
      <c r="K147" s="17" t="s">
        <v>37</v>
      </c>
      <c r="L147" s="17">
        <v>0.05</v>
      </c>
      <c r="M147" s="7"/>
      <c r="N147" s="43"/>
      <c r="O147" s="67"/>
      <c r="P147" s="42"/>
      <c r="Q147" s="47"/>
      <c r="R147" s="44"/>
      <c r="T147" s="46"/>
    </row>
    <row r="148" spans="1:20" ht="16.5" customHeight="1">
      <c r="A148" s="212"/>
      <c r="B148" s="134"/>
      <c r="C148" s="169"/>
      <c r="D148" s="135"/>
      <c r="E148" s="124" t="s">
        <v>11</v>
      </c>
      <c r="F148" s="165">
        <v>0.05</v>
      </c>
      <c r="G148" s="103" t="s">
        <v>38</v>
      </c>
      <c r="H148" s="17">
        <v>0.01</v>
      </c>
      <c r="I148" s="72"/>
      <c r="J148" s="73"/>
      <c r="K148" s="17" t="s">
        <v>109</v>
      </c>
      <c r="L148" s="17">
        <v>1</v>
      </c>
      <c r="M148" s="7"/>
      <c r="N148" s="43"/>
      <c r="O148" s="47"/>
      <c r="P148" s="42"/>
      <c r="Q148" s="47"/>
      <c r="R148" s="44"/>
      <c r="T148" s="46"/>
    </row>
    <row r="149" spans="1:20" ht="16.5" customHeight="1">
      <c r="A149" s="213"/>
      <c r="B149" s="134"/>
      <c r="C149" s="169"/>
      <c r="D149" s="135"/>
      <c r="E149" s="124"/>
      <c r="F149" s="165"/>
      <c r="G149" s="103" t="s">
        <v>11</v>
      </c>
      <c r="H149" s="17">
        <v>0.05</v>
      </c>
      <c r="I149" s="72"/>
      <c r="J149" s="73"/>
      <c r="K149" s="78"/>
      <c r="L149" s="83"/>
      <c r="M149" s="7"/>
      <c r="N149" s="7"/>
      <c r="O149" s="59"/>
      <c r="P149" s="66"/>
      <c r="Q149" s="59"/>
      <c r="R149" s="68"/>
      <c r="T149" s="59"/>
    </row>
    <row r="150" spans="1:20" ht="16.5" customHeight="1">
      <c r="A150" s="206" t="s">
        <v>265</v>
      </c>
      <c r="B150" s="170" t="s">
        <v>205</v>
      </c>
      <c r="C150" s="17" t="s">
        <v>316</v>
      </c>
      <c r="D150" s="17"/>
      <c r="E150" s="103" t="s">
        <v>227</v>
      </c>
      <c r="F150" s="135"/>
      <c r="G150" s="98" t="s">
        <v>352</v>
      </c>
      <c r="H150" s="98"/>
      <c r="I150" s="72" t="s">
        <v>1</v>
      </c>
      <c r="J150" s="73"/>
      <c r="K150" s="128" t="s">
        <v>350</v>
      </c>
      <c r="L150" s="165"/>
      <c r="M150" s="176" t="s">
        <v>48</v>
      </c>
      <c r="N150" s="7"/>
    </row>
    <row r="151" spans="1:20" ht="16.5" customHeight="1">
      <c r="A151" s="212"/>
      <c r="B151" s="171">
        <f>A23</f>
        <v>45441</v>
      </c>
      <c r="C151" s="169" t="s">
        <v>317</v>
      </c>
      <c r="D151" s="17">
        <v>4</v>
      </c>
      <c r="E151" s="91" t="s">
        <v>77</v>
      </c>
      <c r="F151" s="17">
        <v>6</v>
      </c>
      <c r="G151" s="91" t="s">
        <v>89</v>
      </c>
      <c r="H151" s="98">
        <v>1</v>
      </c>
      <c r="I151" s="75" t="s">
        <v>9</v>
      </c>
      <c r="J151" s="76">
        <v>7</v>
      </c>
      <c r="K151" s="128" t="s">
        <v>69</v>
      </c>
      <c r="L151" s="165">
        <v>0.6</v>
      </c>
      <c r="M151" s="7"/>
      <c r="N151" s="7"/>
    </row>
    <row r="152" spans="1:20" ht="16.5" customHeight="1">
      <c r="A152" s="212"/>
      <c r="B152" s="134"/>
      <c r="C152" s="101"/>
      <c r="D152" s="101"/>
      <c r="E152" s="103"/>
      <c r="F152" s="17"/>
      <c r="G152" s="103" t="s">
        <v>127</v>
      </c>
      <c r="H152" s="17">
        <v>4</v>
      </c>
      <c r="I152" s="72" t="s">
        <v>11</v>
      </c>
      <c r="J152" s="73">
        <v>0.05</v>
      </c>
      <c r="K152" s="152" t="s">
        <v>340</v>
      </c>
      <c r="L152" s="165">
        <v>1</v>
      </c>
      <c r="M152" s="7"/>
      <c r="N152" s="7"/>
    </row>
    <row r="153" spans="1:20" ht="16.5" customHeight="1">
      <c r="A153" s="212"/>
      <c r="B153" s="134"/>
      <c r="C153" s="169"/>
      <c r="D153" s="17"/>
      <c r="E153" s="103"/>
      <c r="F153" s="17"/>
      <c r="G153" s="103" t="s">
        <v>103</v>
      </c>
      <c r="H153" s="17">
        <v>4</v>
      </c>
      <c r="I153" s="72"/>
      <c r="J153" s="73"/>
      <c r="K153" s="128" t="s">
        <v>150</v>
      </c>
      <c r="L153" s="165">
        <v>1</v>
      </c>
      <c r="M153" s="7"/>
      <c r="N153" s="7"/>
    </row>
    <row r="154" spans="1:20" ht="16.5" customHeight="1">
      <c r="A154" s="212"/>
      <c r="B154" s="134"/>
      <c r="C154" s="169"/>
      <c r="D154" s="17"/>
      <c r="E154" s="103"/>
      <c r="F154" s="17"/>
      <c r="G154" s="103" t="s">
        <v>114</v>
      </c>
      <c r="H154" s="17">
        <v>0.1</v>
      </c>
      <c r="I154" s="72"/>
      <c r="J154" s="73"/>
      <c r="K154" s="128" t="s">
        <v>128</v>
      </c>
      <c r="L154" s="165">
        <v>0.1</v>
      </c>
      <c r="M154" s="7"/>
      <c r="N154" s="7"/>
    </row>
    <row r="155" spans="1:20" ht="16.5" customHeight="1">
      <c r="A155" s="213"/>
      <c r="B155" s="172"/>
      <c r="C155" s="169"/>
      <c r="D155" s="17"/>
      <c r="E155" s="103"/>
      <c r="F155" s="17"/>
      <c r="G155" s="103" t="s">
        <v>11</v>
      </c>
      <c r="H155" s="17">
        <v>0.05</v>
      </c>
      <c r="I155" s="72"/>
      <c r="J155" s="73"/>
      <c r="K155" s="152" t="s">
        <v>355</v>
      </c>
      <c r="L155" s="165">
        <v>1</v>
      </c>
      <c r="M155" s="7"/>
      <c r="N155" s="7"/>
    </row>
    <row r="156" spans="1:20" s="16" customFormat="1" ht="16.149999999999999" customHeight="1">
      <c r="A156" s="206" t="s">
        <v>266</v>
      </c>
      <c r="B156" s="173" t="s">
        <v>206</v>
      </c>
      <c r="C156" s="17" t="s">
        <v>0</v>
      </c>
      <c r="D156" s="17"/>
      <c r="E156" s="85" t="s">
        <v>226</v>
      </c>
      <c r="F156" s="129"/>
      <c r="G156" s="128" t="s">
        <v>213</v>
      </c>
      <c r="H156" s="169"/>
      <c r="I156" s="72"/>
      <c r="J156" s="73"/>
      <c r="K156" s="165" t="s">
        <v>137</v>
      </c>
      <c r="L156" s="165"/>
      <c r="M156" s="239" t="s">
        <v>349</v>
      </c>
      <c r="N156" s="9"/>
      <c r="O156" s="9"/>
      <c r="P156" s="9"/>
      <c r="Q156" s="9"/>
      <c r="R156" s="9"/>
    </row>
    <row r="157" spans="1:20" s="16" customFormat="1" ht="16.149999999999999" customHeight="1">
      <c r="A157" s="37"/>
      <c r="B157" s="174">
        <f>A24</f>
        <v>45442</v>
      </c>
      <c r="C157" s="169" t="s">
        <v>10</v>
      </c>
      <c r="D157" s="135">
        <v>7</v>
      </c>
      <c r="E157" s="124" t="s">
        <v>117</v>
      </c>
      <c r="F157" s="165">
        <v>6</v>
      </c>
      <c r="G157" s="125" t="s">
        <v>149</v>
      </c>
      <c r="H157" s="165">
        <v>3</v>
      </c>
      <c r="I157" s="75"/>
      <c r="J157" s="76"/>
      <c r="K157" s="165" t="s">
        <v>64</v>
      </c>
      <c r="L157" s="165">
        <v>5</v>
      </c>
      <c r="M157" s="7"/>
      <c r="N157" s="43"/>
      <c r="O157" s="9"/>
      <c r="P157" s="9"/>
      <c r="Q157" s="9"/>
      <c r="R157" s="9"/>
    </row>
    <row r="158" spans="1:20" s="16" customFormat="1" ht="16.149999999999999" customHeight="1">
      <c r="A158" s="212"/>
      <c r="B158" s="175"/>
      <c r="C158" s="169" t="s">
        <v>12</v>
      </c>
      <c r="D158" s="135">
        <v>3</v>
      </c>
      <c r="E158" s="85" t="s">
        <v>105</v>
      </c>
      <c r="F158" s="129">
        <v>3</v>
      </c>
      <c r="G158" s="91" t="s">
        <v>61</v>
      </c>
      <c r="H158" s="17">
        <v>4</v>
      </c>
      <c r="I158" s="72"/>
      <c r="J158" s="73"/>
      <c r="K158" s="165" t="s">
        <v>74</v>
      </c>
      <c r="L158" s="165">
        <v>1</v>
      </c>
      <c r="M158" s="7"/>
      <c r="N158" s="43"/>
      <c r="O158" s="9"/>
      <c r="P158" s="9"/>
      <c r="Q158" s="9"/>
      <c r="R158" s="9"/>
    </row>
    <row r="159" spans="1:20" s="16" customFormat="1" ht="16.149999999999999" customHeight="1">
      <c r="A159" s="212"/>
      <c r="B159" s="134"/>
      <c r="C159" s="85"/>
      <c r="D159" s="85"/>
      <c r="E159" s="91" t="s">
        <v>101</v>
      </c>
      <c r="F159" s="17">
        <v>1</v>
      </c>
      <c r="G159" s="91" t="s">
        <v>38</v>
      </c>
      <c r="H159" s="17">
        <v>0.01</v>
      </c>
      <c r="I159" s="72"/>
      <c r="J159" s="73"/>
      <c r="K159" s="135"/>
      <c r="L159" s="17"/>
      <c r="M159" s="7"/>
      <c r="N159" s="9"/>
      <c r="O159" s="9"/>
      <c r="P159" s="9"/>
      <c r="Q159" s="9"/>
      <c r="R159" s="9"/>
    </row>
    <row r="160" spans="1:20" s="16" customFormat="1" ht="16.149999999999999" customHeight="1">
      <c r="A160" s="212"/>
      <c r="B160" s="134"/>
      <c r="C160" s="85"/>
      <c r="D160" s="85"/>
      <c r="E160" s="103" t="s">
        <v>11</v>
      </c>
      <c r="F160" s="17">
        <v>0.05</v>
      </c>
      <c r="G160" s="91" t="s">
        <v>11</v>
      </c>
      <c r="H160" s="17">
        <v>0.05</v>
      </c>
      <c r="I160" s="72"/>
      <c r="J160" s="73"/>
      <c r="K160" s="33"/>
      <c r="L160" s="77"/>
      <c r="M160" s="7"/>
      <c r="N160" s="9"/>
      <c r="O160" s="9"/>
      <c r="P160" s="9"/>
      <c r="Q160" s="9"/>
      <c r="R160" s="9"/>
    </row>
    <row r="161" spans="1:18" s="16" customFormat="1" ht="16.149999999999999" customHeight="1">
      <c r="A161" s="213"/>
      <c r="B161" s="134"/>
      <c r="C161" s="85"/>
      <c r="D161" s="82"/>
      <c r="E161" s="85" t="s">
        <v>225</v>
      </c>
      <c r="F161" s="17"/>
      <c r="G161" s="85"/>
      <c r="H161" s="85"/>
      <c r="I161" s="72"/>
      <c r="J161" s="73"/>
      <c r="K161" s="33"/>
      <c r="L161" s="77"/>
      <c r="M161" s="7"/>
      <c r="N161" s="10"/>
      <c r="O161" s="9"/>
      <c r="P161" s="9"/>
      <c r="Q161" s="9"/>
      <c r="R161" s="9"/>
    </row>
    <row r="162" spans="1:18" s="16" customFormat="1" ht="16.149999999999999" customHeight="1">
      <c r="A162" s="206" t="s">
        <v>267</v>
      </c>
      <c r="B162" s="173" t="s">
        <v>207</v>
      </c>
      <c r="C162" s="17" t="s">
        <v>152</v>
      </c>
      <c r="D162" s="17"/>
      <c r="E162" s="102" t="s">
        <v>121</v>
      </c>
      <c r="F162" s="17"/>
      <c r="G162" s="165" t="s">
        <v>378</v>
      </c>
      <c r="H162" s="17"/>
      <c r="I162" s="72"/>
      <c r="J162" s="73"/>
      <c r="K162" s="165" t="s">
        <v>379</v>
      </c>
      <c r="L162" s="165"/>
      <c r="M162" s="176" t="s">
        <v>42</v>
      </c>
      <c r="N162" s="186"/>
      <c r="O162" s="9"/>
      <c r="P162" s="9"/>
      <c r="Q162" s="9"/>
      <c r="R162" s="9"/>
    </row>
    <row r="163" spans="1:18" s="16" customFormat="1" ht="16.149999999999999" customHeight="1">
      <c r="A163" s="212"/>
      <c r="B163" s="174">
        <f>A25</f>
        <v>45443</v>
      </c>
      <c r="C163" s="17" t="s">
        <v>10</v>
      </c>
      <c r="D163" s="17">
        <v>10</v>
      </c>
      <c r="E163" s="103" t="s">
        <v>68</v>
      </c>
      <c r="F163" s="17">
        <v>9</v>
      </c>
      <c r="G163" s="103" t="s">
        <v>373</v>
      </c>
      <c r="H163" s="17">
        <v>8</v>
      </c>
      <c r="I163" s="75"/>
      <c r="J163" s="76"/>
      <c r="K163" s="17" t="s">
        <v>380</v>
      </c>
      <c r="L163" s="17">
        <v>0.6</v>
      </c>
      <c r="O163" s="9"/>
      <c r="P163" s="9"/>
      <c r="Q163" s="9"/>
      <c r="R163" s="9"/>
    </row>
    <row r="164" spans="1:18" s="16" customFormat="1" ht="16.149999999999999" customHeight="1">
      <c r="A164" s="37"/>
      <c r="B164" s="134"/>
      <c r="C164" s="17" t="s">
        <v>153</v>
      </c>
      <c r="D164" s="17">
        <v>0.05</v>
      </c>
      <c r="E164" s="103" t="s">
        <v>79</v>
      </c>
      <c r="F164" s="17">
        <v>3</v>
      </c>
      <c r="G164" s="103" t="s">
        <v>101</v>
      </c>
      <c r="H164" s="17">
        <v>1</v>
      </c>
      <c r="I164" s="72"/>
      <c r="J164" s="73"/>
      <c r="K164" s="17" t="s">
        <v>370</v>
      </c>
      <c r="L164" s="17">
        <v>3</v>
      </c>
      <c r="O164" s="9"/>
      <c r="P164" s="9"/>
      <c r="Q164" s="9"/>
      <c r="R164" s="9"/>
    </row>
    <row r="165" spans="1:18" s="16" customFormat="1" ht="16.149999999999999" customHeight="1">
      <c r="A165" s="212"/>
      <c r="B165" s="134"/>
      <c r="C165" s="85"/>
      <c r="D165" s="82"/>
      <c r="E165" s="103" t="s">
        <v>92</v>
      </c>
      <c r="F165" s="17">
        <v>0.05</v>
      </c>
      <c r="G165" s="103" t="s">
        <v>11</v>
      </c>
      <c r="H165" s="17">
        <v>0.05</v>
      </c>
      <c r="I165" s="72"/>
      <c r="J165" s="73"/>
      <c r="K165" s="17" t="s">
        <v>37</v>
      </c>
      <c r="L165" s="17">
        <v>0.05</v>
      </c>
      <c r="O165" s="9"/>
      <c r="P165" s="9"/>
      <c r="Q165" s="9"/>
      <c r="R165" s="9"/>
    </row>
    <row r="166" spans="1:18" s="16" customFormat="1" ht="16.149999999999999" customHeight="1">
      <c r="A166" s="212"/>
      <c r="B166" s="134"/>
      <c r="C166" s="85"/>
      <c r="D166" s="82"/>
      <c r="E166" s="103" t="s">
        <v>122</v>
      </c>
      <c r="F166" s="17"/>
      <c r="G166" s="103"/>
      <c r="H166" s="17"/>
      <c r="I166" s="72"/>
      <c r="J166" s="73"/>
      <c r="K166" s="17"/>
      <c r="L166" s="17"/>
      <c r="O166" s="9"/>
      <c r="P166" s="9"/>
      <c r="Q166" s="9"/>
      <c r="R166" s="9"/>
    </row>
    <row r="167" spans="1:18" s="16" customFormat="1" ht="16.149999999999999" customHeight="1">
      <c r="A167" s="212"/>
      <c r="B167" s="172"/>
      <c r="C167" s="135"/>
      <c r="D167" s="82"/>
      <c r="E167" s="103"/>
      <c r="F167" s="17"/>
      <c r="G167" s="103"/>
      <c r="H167" s="17"/>
      <c r="I167" s="72"/>
      <c r="J167" s="73"/>
      <c r="K167" s="79"/>
      <c r="L167" s="77"/>
      <c r="O167" s="9"/>
      <c r="P167" s="9"/>
      <c r="Q167" s="9"/>
      <c r="R167" s="9"/>
    </row>
    <row r="168" spans="1:18">
      <c r="A168" s="141"/>
    </row>
    <row r="169" spans="1:18">
      <c r="A169" s="141"/>
    </row>
    <row r="170" spans="1:18">
      <c r="A170" s="141"/>
    </row>
    <row r="171" spans="1:18">
      <c r="A171" s="141"/>
    </row>
    <row r="172" spans="1:18">
      <c r="A172" s="141"/>
    </row>
    <row r="173" spans="1:18">
      <c r="A173" s="4"/>
    </row>
    <row r="174" spans="1:18">
      <c r="A174" s="141"/>
    </row>
    <row r="175" spans="1:18">
      <c r="A175" s="141"/>
    </row>
    <row r="176" spans="1:18">
      <c r="A176" s="141"/>
    </row>
    <row r="177" spans="1:2">
      <c r="A177" s="141"/>
    </row>
    <row r="178" spans="1:2">
      <c r="A178" s="141"/>
      <c r="B178" s="131"/>
    </row>
    <row r="179" spans="1:2">
      <c r="A179" s="141"/>
    </row>
    <row r="180" spans="1:2">
      <c r="A180" s="4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7" max="20" man="1"/>
    <brk id="47" max="20" man="1"/>
    <brk id="77" max="20" man="1"/>
    <brk id="107" max="20" man="1"/>
    <brk id="13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"/>
  <sheetViews>
    <sheetView view="pageBreakPreview" zoomScaleNormal="120" zoomScaleSheetLayoutView="100" workbookViewId="0">
      <selection activeCell="F20" sqref="F20"/>
    </sheetView>
  </sheetViews>
  <sheetFormatPr defaultColWidth="9" defaultRowHeight="19.5"/>
  <cols>
    <col min="1" max="1" width="5.375" style="1" customWidth="1"/>
    <col min="2" max="2" width="4.375" style="133" customWidth="1"/>
    <col min="3" max="3" width="5" style="1" customWidth="1"/>
    <col min="4" max="4" width="8" style="1" customWidth="1"/>
    <col min="5" max="5" width="9" style="16" customWidth="1"/>
    <col min="6" max="6" width="13.625" style="16" customWidth="1"/>
    <col min="7" max="7" width="9" style="1" customWidth="1"/>
    <col min="8" max="8" width="14.125" style="1" customWidth="1"/>
    <col min="9" max="9" width="9" style="1" customWidth="1"/>
    <col min="10" max="10" width="18.125" style="1" customWidth="1"/>
    <col min="11" max="12" width="5.25" style="1" customWidth="1"/>
    <col min="13" max="13" width="9.875" style="1" customWidth="1"/>
    <col min="14" max="14" width="12.875" style="5" customWidth="1"/>
    <col min="15" max="15" width="5.5" style="8" customWidth="1"/>
    <col min="16" max="16" width="5.375" style="9" customWidth="1"/>
    <col min="17" max="18" width="6.375" style="9" customWidth="1"/>
    <col min="19" max="19" width="6" style="9" customWidth="1"/>
    <col min="20" max="20" width="6.625" style="9" customWidth="1"/>
    <col min="21" max="21" width="5.125" style="1" customWidth="1"/>
    <col min="22" max="22" width="4.625" style="1" customWidth="1"/>
    <col min="23" max="23" width="4.75" style="1" customWidth="1"/>
    <col min="24" max="16384" width="9" style="1"/>
  </cols>
  <sheetData>
    <row r="1" spans="1:23">
      <c r="A1" s="69"/>
      <c r="B1" s="131"/>
      <c r="C1" s="4"/>
      <c r="D1" s="1">
        <v>112</v>
      </c>
      <c r="E1" s="16" t="s">
        <v>2</v>
      </c>
      <c r="F1" s="4" t="s">
        <v>32</v>
      </c>
      <c r="G1" s="4" t="s">
        <v>31</v>
      </c>
      <c r="H1" s="14">
        <v>5</v>
      </c>
      <c r="I1" s="1" t="s">
        <v>81</v>
      </c>
      <c r="K1" s="50"/>
      <c r="M1" s="6"/>
      <c r="N1" s="50"/>
    </row>
    <row r="2" spans="1:23" ht="16.5" customHeight="1">
      <c r="A2" s="154" t="s">
        <v>22</v>
      </c>
      <c r="B2" s="157" t="s">
        <v>30</v>
      </c>
      <c r="C2" s="156" t="s">
        <v>5</v>
      </c>
      <c r="D2" s="122" t="s">
        <v>23</v>
      </c>
      <c r="E2" s="51" t="s">
        <v>6</v>
      </c>
      <c r="F2" s="88" t="s">
        <v>24</v>
      </c>
      <c r="G2" s="48" t="s">
        <v>7</v>
      </c>
      <c r="H2" s="89" t="s">
        <v>25</v>
      </c>
      <c r="I2" s="49" t="s">
        <v>8</v>
      </c>
      <c r="J2" s="88" t="s">
        <v>26</v>
      </c>
      <c r="K2" s="135" t="s">
        <v>9</v>
      </c>
      <c r="L2" s="31" t="s">
        <v>27</v>
      </c>
      <c r="M2" s="135" t="s">
        <v>3</v>
      </c>
      <c r="N2" s="31" t="s">
        <v>28</v>
      </c>
      <c r="O2" s="30" t="s">
        <v>46</v>
      </c>
      <c r="P2" s="30" t="s">
        <v>47</v>
      </c>
      <c r="Q2" s="27" t="s">
        <v>16</v>
      </c>
      <c r="R2" s="27" t="s">
        <v>17</v>
      </c>
      <c r="S2" s="28" t="s">
        <v>18</v>
      </c>
      <c r="T2" s="27" t="s">
        <v>19</v>
      </c>
      <c r="U2" s="29" t="s">
        <v>49</v>
      </c>
      <c r="V2" s="27" t="s">
        <v>20</v>
      </c>
      <c r="W2" s="28" t="s">
        <v>21</v>
      </c>
    </row>
    <row r="3" spans="1:23" ht="21.95" customHeight="1">
      <c r="A3" s="155">
        <v>45413</v>
      </c>
      <c r="B3" s="158" t="str">
        <f>IF(A3="","",RIGHT(TEXT(WEEKDAY(A3),"[$-404]aaaa;@"),1))</f>
        <v>三</v>
      </c>
      <c r="C3" s="18" t="str">
        <f>C30</f>
        <v>越式特餐</v>
      </c>
      <c r="D3" s="88" t="str">
        <f>C31&amp;C32</f>
        <v>米糙米</v>
      </c>
      <c r="E3" s="18" t="str">
        <f>E30</f>
        <v>河內雙享</v>
      </c>
      <c r="F3" s="36" t="str">
        <f>E31&amp;E32&amp;E33&amp;E34</f>
        <v>素火腿冷凍馬鈴薯</v>
      </c>
      <c r="G3" s="18" t="str">
        <f>G30</f>
        <v>越式配料</v>
      </c>
      <c r="H3" s="36" t="str">
        <f>G31&amp;G32&amp;G33&amp;G34</f>
        <v>毛豆甘藍胡蘿蔔薑</v>
      </c>
      <c r="I3" s="18" t="str">
        <f>I30</f>
        <v>順化滷味</v>
      </c>
      <c r="J3" s="36" t="str">
        <f>I31&amp;I32&amp;I33&amp;I35</f>
        <v>麵輪時瓜薑</v>
      </c>
      <c r="K3" s="32" t="s">
        <v>1</v>
      </c>
      <c r="L3" s="94" t="s">
        <v>80</v>
      </c>
      <c r="M3" s="18" t="str">
        <f>M30</f>
        <v>沐越蔬湯</v>
      </c>
      <c r="N3" s="36" t="str">
        <f>M31&amp;M32&amp;M33&amp;M34</f>
        <v>金針菇番茄糊乾銀耳</v>
      </c>
      <c r="O3" s="240" t="str">
        <f>O30</f>
        <v>小餐包</v>
      </c>
      <c r="Q3" s="38">
        <v>5</v>
      </c>
      <c r="R3" s="38">
        <v>2.5</v>
      </c>
      <c r="S3" s="39">
        <v>2</v>
      </c>
      <c r="T3" s="38">
        <v>2.9</v>
      </c>
      <c r="U3" s="32"/>
      <c r="V3" s="20"/>
      <c r="W3" s="40">
        <f t="shared" ref="W3:W25" si="0">Q3*70+R3*75+S3*25+T3*45+U3*120+V3*60</f>
        <v>718</v>
      </c>
    </row>
    <row r="4" spans="1:23" ht="21.95" customHeight="1">
      <c r="A4" s="155">
        <f>IF(A3="","",IF(MONTH(A3)&lt;&gt;MONTH(A3+1),"",A3+1))</f>
        <v>45414</v>
      </c>
      <c r="B4" s="158" t="str">
        <f>IF(A4="","",RIGHT(TEXT(WEEKDAY(A4),"[$-404]aaaa;@"),1))</f>
        <v>四</v>
      </c>
      <c r="C4" s="18" t="str">
        <f>C36</f>
        <v>糙米飯</v>
      </c>
      <c r="D4" s="88" t="str">
        <f>C37&amp;B38</f>
        <v>米</v>
      </c>
      <c r="E4" s="18" t="str">
        <f>E36</f>
        <v>鹹香燒若</v>
      </c>
      <c r="F4" s="87" t="str">
        <f>E37&amp;E38&amp;E39&amp;E40</f>
        <v>豆輪時瓜麵輪薑</v>
      </c>
      <c r="G4" s="18" t="str">
        <f>G36</f>
        <v>雪菜豆干</v>
      </c>
      <c r="H4" s="87" t="str">
        <f>G37&amp;G38&amp;G39&amp;G40</f>
        <v>豆干醃雪裡紅胡蘿蔔薑</v>
      </c>
      <c r="I4" s="18" t="str">
        <f>I36</f>
        <v>炒野菜天</v>
      </c>
      <c r="J4" s="87" t="str">
        <f>I37&amp;I38&amp;I39&amp;I40</f>
        <v>野菜天時蔬薑</v>
      </c>
      <c r="K4" s="32" t="s">
        <v>1</v>
      </c>
      <c r="L4" s="94" t="s">
        <v>80</v>
      </c>
      <c r="M4" s="18" t="str">
        <f>M36</f>
        <v>桔香愛玉</v>
      </c>
      <c r="N4" s="87" t="str">
        <f>M37&amp;M38&amp;M39&amp;M40</f>
        <v>愛玉紅砂糖金桔檸檬</v>
      </c>
      <c r="O4" s="240" t="str">
        <f>O36</f>
        <v>堅果</v>
      </c>
      <c r="P4" s="190" t="s">
        <v>45</v>
      </c>
      <c r="Q4" s="38">
        <v>5</v>
      </c>
      <c r="R4" s="38">
        <v>2.5</v>
      </c>
      <c r="S4" s="39">
        <v>1.7</v>
      </c>
      <c r="T4" s="38">
        <v>2.8</v>
      </c>
      <c r="U4" s="32"/>
      <c r="V4" s="20"/>
      <c r="W4" s="40">
        <f t="shared" si="0"/>
        <v>706</v>
      </c>
    </row>
    <row r="5" spans="1:23" ht="21.95" customHeight="1">
      <c r="A5" s="155">
        <f>IF(A4="","",IF(MONTH(A4)&lt;&gt;MONTH(A4+1),"",A4+1))</f>
        <v>45415</v>
      </c>
      <c r="B5" s="158" t="str">
        <f>IF(A5="","",RIGHT(TEXT(WEEKDAY(A5),"[$-404]aaaa;@"),1))</f>
        <v>五</v>
      </c>
      <c r="C5" s="18" t="str">
        <f>C42</f>
        <v>麥仁飯</v>
      </c>
      <c r="D5" s="88" t="str">
        <f>C43&amp;C44</f>
        <v>米麥仁</v>
      </c>
      <c r="E5" s="18" t="str">
        <f>E42</f>
        <v>鳳梨百頁</v>
      </c>
      <c r="F5" s="87" t="str">
        <f>E43&amp;E44&amp;E45&amp;E46</f>
        <v>百頁海帶結薑鳳梨豆醬</v>
      </c>
      <c r="G5" s="18" t="str">
        <f>G42</f>
        <v>螞蟻上樹</v>
      </c>
      <c r="H5" s="87" t="str">
        <f>G43&amp;G44&amp;G45&amp;G46</f>
        <v>素肉時蔬冬粉乾木耳</v>
      </c>
      <c r="I5" s="18" t="str">
        <f>I42</f>
        <v>芙蓉蔬享</v>
      </c>
      <c r="J5" s="87" t="str">
        <f>I43&amp;I44&amp;I45&amp;I46</f>
        <v>雞蛋花椰菜胡蘿蔔薑</v>
      </c>
      <c r="K5" s="32" t="s">
        <v>1</v>
      </c>
      <c r="L5" s="94" t="s">
        <v>80</v>
      </c>
      <c r="M5" s="18" t="str">
        <f>M42</f>
        <v>金針湯</v>
      </c>
      <c r="N5" s="87" t="str">
        <f>M43&amp;M44&amp;M45&amp;M46</f>
        <v>金針菜乾榨菜薑</v>
      </c>
      <c r="O5" s="240" t="str">
        <f>O42</f>
        <v>葡萄乾/乳品</v>
      </c>
      <c r="Q5" s="38">
        <v>5.5</v>
      </c>
      <c r="R5" s="38">
        <v>2.5</v>
      </c>
      <c r="S5" s="39">
        <v>1.8</v>
      </c>
      <c r="T5" s="38">
        <v>2.9</v>
      </c>
      <c r="U5" s="32"/>
      <c r="V5" s="20"/>
      <c r="W5" s="40">
        <f t="shared" si="0"/>
        <v>748</v>
      </c>
    </row>
    <row r="6" spans="1:23" ht="21.95" customHeight="1">
      <c r="A6" s="155">
        <f>IF(A5="","",IF(MONTH(A5)&lt;&gt;MONTH(A5+1),"",A5+3))</f>
        <v>45418</v>
      </c>
      <c r="B6" s="158" t="str">
        <f>IF(A6="","",RIGHT(TEXT(WEEKDAY(A6),"[$-404]aaaa;@"),1))</f>
        <v>一</v>
      </c>
      <c r="C6" s="18" t="str">
        <f>C48</f>
        <v>白米飯</v>
      </c>
      <c r="D6" s="88" t="str">
        <f>C49</f>
        <v>米</v>
      </c>
      <c r="E6" s="18" t="str">
        <f>E48</f>
        <v>蠔油豆包</v>
      </c>
      <c r="F6" s="88" t="str">
        <f>E49</f>
        <v>豆包</v>
      </c>
      <c r="G6" s="18" t="str">
        <f>G48</f>
        <v>梅干豆腐</v>
      </c>
      <c r="H6" s="87" t="str">
        <f>G49&amp;G51&amp;G52&amp;G50</f>
        <v>豆腐梅乾菜薑毛豆</v>
      </c>
      <c r="I6" s="18" t="str">
        <f>I48</f>
        <v>麵筋燴瓜</v>
      </c>
      <c r="J6" s="87" t="str">
        <f>I49&amp;I50&amp;I51&amp;I52</f>
        <v>麵筋時瓜胡蘿蔔薑</v>
      </c>
      <c r="K6" s="32" t="s">
        <v>1</v>
      </c>
      <c r="L6" s="94" t="s">
        <v>80</v>
      </c>
      <c r="M6" s="18" t="str">
        <f>M48</f>
        <v>味噌湯</v>
      </c>
      <c r="N6" s="87" t="str">
        <f>M49&amp;M50&amp;M51&amp;M52</f>
        <v>乾裙帶菜味噌薑</v>
      </c>
      <c r="O6" s="240" t="str">
        <f>O48</f>
        <v>果汁</v>
      </c>
      <c r="Q6" s="38">
        <v>5</v>
      </c>
      <c r="R6" s="38">
        <v>2.5</v>
      </c>
      <c r="S6" s="39">
        <v>1.6</v>
      </c>
      <c r="T6" s="38">
        <v>2.9</v>
      </c>
      <c r="U6" s="32"/>
      <c r="V6" s="20"/>
      <c r="W6" s="40">
        <f t="shared" si="0"/>
        <v>708</v>
      </c>
    </row>
    <row r="7" spans="1:23" ht="21.95" customHeight="1">
      <c r="A7" s="155">
        <f>IF(A4="","",IF(MONTH(A4)&lt;&gt;MONTH(A4+1),"",A6+1))</f>
        <v>45419</v>
      </c>
      <c r="B7" s="158" t="str">
        <f t="shared" ref="B7:B25" si="1">IF(A7="","",RIGHT(TEXT(WEEKDAY(A7),"[$-404]aaaa;@"),1))</f>
        <v>二</v>
      </c>
      <c r="C7" s="18" t="str">
        <f>C54</f>
        <v>糙米飯</v>
      </c>
      <c r="D7" s="88" t="str">
        <f>C55&amp;C56</f>
        <v>米糙米</v>
      </c>
      <c r="E7" s="18" t="str">
        <f>E54</f>
        <v>筍香百頁</v>
      </c>
      <c r="F7" s="88" t="str">
        <f>E55&amp;E56</f>
        <v>百頁麻竹筍干</v>
      </c>
      <c r="G7" s="18" t="str">
        <f>G54</f>
        <v>豆皮豆芽</v>
      </c>
      <c r="H7" s="36" t="str">
        <f>G55&amp;G56&amp;G57&amp;G58</f>
        <v>豆皮綠豆芽胡蘿蔔薑</v>
      </c>
      <c r="I7" s="18" t="str">
        <f>I54</f>
        <v>豆干享醬</v>
      </c>
      <c r="J7" s="36" t="str">
        <f>I55&amp;I56&amp;I57&amp;I58</f>
        <v>豆干時瓜乾木耳薑</v>
      </c>
      <c r="K7" s="32" t="s">
        <v>1</v>
      </c>
      <c r="L7" s="94" t="s">
        <v>80</v>
      </c>
      <c r="M7" s="18" t="str">
        <f>M54</f>
        <v>蛋花湯</v>
      </c>
      <c r="N7" s="36" t="str">
        <f>M55&amp;M56&amp;M57&amp;M58</f>
        <v>雞蛋時蔬胡蘿蔔薑</v>
      </c>
      <c r="O7" s="240" t="str">
        <f>O54</f>
        <v>水果</v>
      </c>
      <c r="P7" s="190" t="s">
        <v>45</v>
      </c>
      <c r="Q7" s="109">
        <v>5</v>
      </c>
      <c r="R7" s="38">
        <v>2.5</v>
      </c>
      <c r="S7" s="39">
        <v>2</v>
      </c>
      <c r="T7" s="38">
        <v>2.7</v>
      </c>
      <c r="U7" s="32"/>
      <c r="V7" s="20">
        <v>1</v>
      </c>
      <c r="W7" s="40">
        <f t="shared" si="0"/>
        <v>769</v>
      </c>
    </row>
    <row r="8" spans="1:23" ht="21.95" customHeight="1">
      <c r="A8" s="155">
        <f t="shared" ref="A8:A19" si="2">IF(A7="","",IF(MONTH(A7)&lt;&gt;MONTH(A7+1),"",A7+1))</f>
        <v>45420</v>
      </c>
      <c r="B8" s="158" t="str">
        <f t="shared" si="1"/>
        <v>三</v>
      </c>
      <c r="C8" s="18" t="str">
        <f>C60</f>
        <v>西式特餐</v>
      </c>
      <c r="D8" s="36" t="str">
        <f>C61&amp;C62&amp;C63&amp;C64</f>
        <v>義大利麵</v>
      </c>
      <c r="E8" s="18" t="str">
        <f>E60</f>
        <v>西式若醬</v>
      </c>
      <c r="F8" s="36" t="str">
        <f>E61&amp;E62&amp;E63&amp;E64</f>
        <v>素肉馬鈴薯洋芹番茄糊</v>
      </c>
      <c r="G8" s="18" t="str">
        <f>G60</f>
        <v>清炒花椰</v>
      </c>
      <c r="H8" s="36" t="str">
        <f>G61&amp;G62&amp;G63&amp;G64</f>
        <v>胡蘿蔔花椰菜薑</v>
      </c>
      <c r="I8" s="18" t="str">
        <f>I60</f>
        <v>素火腿</v>
      </c>
      <c r="J8" s="36" t="str">
        <f>I61&amp;I62&amp;I63&amp;I64</f>
        <v>素火腿薑</v>
      </c>
      <c r="K8" s="32" t="s">
        <v>1</v>
      </c>
      <c r="L8" s="94" t="s">
        <v>80</v>
      </c>
      <c r="M8" s="18" t="str">
        <f>M60</f>
        <v>玉糧濃湯</v>
      </c>
      <c r="N8" s="36" t="str">
        <f>M61&amp;M62&amp;M63&amp;M64</f>
        <v>雞蛋玉米粒罐頭玉米醬罐頭玉米濃湯粉</v>
      </c>
      <c r="O8" s="240" t="str">
        <f>O60</f>
        <v>小餐包</v>
      </c>
      <c r="Q8" s="38">
        <v>4.5</v>
      </c>
      <c r="R8" s="38">
        <v>2.5</v>
      </c>
      <c r="S8" s="39">
        <v>2</v>
      </c>
      <c r="T8" s="38">
        <v>2.9</v>
      </c>
      <c r="U8" s="32"/>
      <c r="V8" s="20"/>
      <c r="W8" s="40">
        <f t="shared" si="0"/>
        <v>683</v>
      </c>
    </row>
    <row r="9" spans="1:23" ht="21.95" customHeight="1">
      <c r="A9" s="155">
        <f t="shared" si="2"/>
        <v>45421</v>
      </c>
      <c r="B9" s="158" t="str">
        <f t="shared" si="1"/>
        <v>四</v>
      </c>
      <c r="C9" s="18" t="str">
        <f>C66</f>
        <v>糙米飯</v>
      </c>
      <c r="D9" s="87" t="str">
        <f>C67&amp;C68&amp;C69&amp;C70&amp;C71</f>
        <v>米糙米</v>
      </c>
      <c r="E9" s="18" t="str">
        <f>E66</f>
        <v>豆豉麵筋</v>
      </c>
      <c r="F9" s="87" t="str">
        <f>E67&amp;E68&amp;E69&amp;E70&amp;E71</f>
        <v>麵筋時瓜薑豆豉</v>
      </c>
      <c r="G9" s="18" t="str">
        <f>G66</f>
        <v>蛋相冬粉</v>
      </c>
      <c r="H9" s="87" t="str">
        <f>G67&amp;G68&amp;G69&amp;G70&amp;G71</f>
        <v>雞蛋時蔬冬粉乾木耳薑</v>
      </c>
      <c r="I9" s="18" t="str">
        <f>I66</f>
        <v>瓜相豆皮</v>
      </c>
      <c r="J9" s="87" t="str">
        <f>I67&amp;I68&amp;I69&amp;I70&amp;I71</f>
        <v>豆皮時瓜薑</v>
      </c>
      <c r="K9" s="32" t="s">
        <v>1</v>
      </c>
      <c r="L9" s="94" t="s">
        <v>80</v>
      </c>
      <c r="M9" s="18" t="str">
        <f>M66</f>
        <v>粉圓甜湯</v>
      </c>
      <c r="N9" s="87" t="str">
        <f>M67&amp;M68&amp;M69&amp;M70&amp;M71</f>
        <v>粉圓紅砂糖</v>
      </c>
      <c r="O9" s="240" t="str">
        <f>O66</f>
        <v>海苔</v>
      </c>
      <c r="Q9" s="38">
        <v>5.5</v>
      </c>
      <c r="R9" s="38">
        <v>2.5</v>
      </c>
      <c r="S9" s="39">
        <v>1.7</v>
      </c>
      <c r="T9" s="38">
        <v>3</v>
      </c>
      <c r="U9" s="32"/>
      <c r="V9" s="20"/>
      <c r="W9" s="40">
        <f t="shared" si="0"/>
        <v>750</v>
      </c>
    </row>
    <row r="10" spans="1:23" ht="21.95" customHeight="1">
      <c r="A10" s="155">
        <f>IF(A9="","",IF(MONTH(A9)&lt;&gt;MONTH(A9+1),"",A9+1))</f>
        <v>45422</v>
      </c>
      <c r="B10" s="158" t="str">
        <f t="shared" si="1"/>
        <v>五</v>
      </c>
      <c r="C10" s="18" t="str">
        <f>C72</f>
        <v>紫米飯</v>
      </c>
      <c r="D10" s="36" t="str">
        <f>C73&amp;C74&amp;C75&amp;C76&amp;C77</f>
        <v>米黑糯米</v>
      </c>
      <c r="E10" s="18" t="str">
        <f>E72</f>
        <v>泡菜豆輪</v>
      </c>
      <c r="F10" s="36" t="str">
        <f>E73&amp;E74&amp;E75&amp;E76&amp;E77</f>
        <v>豆輪韓式泡菜薑</v>
      </c>
      <c r="G10" s="18" t="str">
        <f>G72</f>
        <v>碎脯豆干</v>
      </c>
      <c r="H10" s="36" t="str">
        <f>G73&amp;G74&amp;G75&amp;G76&amp;G77</f>
        <v>豆干蘿蔔乾胡蘿蔔薑</v>
      </c>
      <c r="I10" s="18" t="str">
        <f>I72</f>
        <v>毛豆什蔬</v>
      </c>
      <c r="J10" s="36" t="str">
        <f>I73&amp;I74&amp;I75&amp;I76&amp;I77</f>
        <v>毛豆時蔬薑</v>
      </c>
      <c r="K10" s="32" t="s">
        <v>1</v>
      </c>
      <c r="L10" s="94" t="s">
        <v>80</v>
      </c>
      <c r="M10" s="18" t="str">
        <f>M72</f>
        <v>瓜香湯</v>
      </c>
      <c r="N10" s="36" t="str">
        <f>M73&amp;M74&amp;M75&amp;M76&amp;M77</f>
        <v>時瓜乾木耳薑</v>
      </c>
      <c r="O10" s="240" t="str">
        <f>O72</f>
        <v>TAP豆漿</v>
      </c>
      <c r="Q10" s="38">
        <v>5.2</v>
      </c>
      <c r="R10" s="38">
        <v>2.5</v>
      </c>
      <c r="S10" s="39">
        <v>1.6</v>
      </c>
      <c r="T10" s="38">
        <v>2.9</v>
      </c>
      <c r="U10" s="32"/>
      <c r="V10" s="20"/>
      <c r="W10" s="40">
        <f t="shared" si="0"/>
        <v>722</v>
      </c>
    </row>
    <row r="11" spans="1:23" ht="21.95" customHeight="1">
      <c r="A11" s="155">
        <f>IF(A10="","",IF(MONTH(A10)&lt;&gt;MONTH(A10+1),"",A10+3))</f>
        <v>45425</v>
      </c>
      <c r="B11" s="158" t="str">
        <f t="shared" si="1"/>
        <v>一</v>
      </c>
      <c r="C11" s="18" t="str">
        <f>C78</f>
        <v>白米飯</v>
      </c>
      <c r="D11" s="36" t="str">
        <f>C79&amp;C80&amp;C81&amp;C82&amp;C83</f>
        <v>米</v>
      </c>
      <c r="E11" s="18" t="str">
        <f>E78</f>
        <v>素火腿</v>
      </c>
      <c r="F11" s="36" t="str">
        <f>E79&amp;E50&amp;E51&amp;E82&amp;E83</f>
        <v>素火腿</v>
      </c>
      <c r="G11" s="18" t="str">
        <f>G78</f>
        <v>麻婆豆腐</v>
      </c>
      <c r="H11" s="36" t="str">
        <f>G79&amp;G80&amp;G81&amp;G82&amp;G83</f>
        <v>豆腐豆瓣醬洋芹素肉薑</v>
      </c>
      <c r="I11" s="18" t="str">
        <f>I78</f>
        <v>豆皮時蔬</v>
      </c>
      <c r="J11" s="36" t="str">
        <f>I79&amp;I80&amp;I81&amp;I82&amp;I83</f>
        <v>豆皮時蔬薑</v>
      </c>
      <c r="K11" s="32" t="s">
        <v>1</v>
      </c>
      <c r="L11" s="94" t="s">
        <v>80</v>
      </c>
      <c r="M11" s="18" t="str">
        <f>M78</f>
        <v>珍菇芽湯</v>
      </c>
      <c r="N11" s="36" t="str">
        <f>M79&amp;M80&amp;M81&amp;M82&amp;M83</f>
        <v>金針菇乾裙帶菜薑</v>
      </c>
      <c r="O11" s="240" t="str">
        <f>O78</f>
        <v>果汁</v>
      </c>
      <c r="Q11" s="38">
        <v>5</v>
      </c>
      <c r="R11" s="38">
        <v>2.5</v>
      </c>
      <c r="S11" s="39">
        <v>1.6</v>
      </c>
      <c r="T11" s="38">
        <v>2.9</v>
      </c>
      <c r="U11" s="32"/>
      <c r="V11" s="20"/>
      <c r="W11" s="40">
        <f t="shared" si="0"/>
        <v>708</v>
      </c>
    </row>
    <row r="12" spans="1:23" ht="21.95" customHeight="1">
      <c r="A12" s="155">
        <f t="shared" si="2"/>
        <v>45426</v>
      </c>
      <c r="B12" s="158" t="str">
        <f t="shared" si="1"/>
        <v>二</v>
      </c>
      <c r="C12" s="18" t="str">
        <f>C84</f>
        <v>糙米飯</v>
      </c>
      <c r="D12" s="36" t="str">
        <f>C85&amp;C86&amp;C87&amp;C88&amp;C89</f>
        <v>米糙米</v>
      </c>
      <c r="E12" s="18" t="str">
        <f>E84</f>
        <v>瓜仔麵筋</v>
      </c>
      <c r="F12" s="36" t="str">
        <f>E85&amp;E86&amp;E87&amp;E88&amp;E89</f>
        <v>醬瓜麵筋薑</v>
      </c>
      <c r="G12" s="18" t="str">
        <f>G84</f>
        <v>清炒花椰</v>
      </c>
      <c r="H12" s="36" t="str">
        <f>G85&amp;G86&amp;G87&amp;G88&amp;G89</f>
        <v>花椰菜胡蘿蔔薑</v>
      </c>
      <c r="I12" s="18" t="str">
        <f>I84</f>
        <v>饗拌毛豆</v>
      </c>
      <c r="J12" s="36" t="str">
        <f>I85&amp;I86&amp;I87&amp;I88&amp;I89</f>
        <v>毛豆乾木耳鳳梨豆醬薑</v>
      </c>
      <c r="K12" s="32" t="s">
        <v>1</v>
      </c>
      <c r="L12" s="94" t="s">
        <v>80</v>
      </c>
      <c r="M12" s="18" t="str">
        <f>M84</f>
        <v>鮮瓜湯</v>
      </c>
      <c r="N12" s="36" t="str">
        <f>M85&amp;M86&amp;M87&amp;M88&amp;M89</f>
        <v>時瓜胡蘿蔔薑</v>
      </c>
      <c r="O12" s="241" t="str">
        <f>O84</f>
        <v>水果</v>
      </c>
      <c r="P12" s="190" t="s">
        <v>45</v>
      </c>
      <c r="Q12" s="109">
        <v>5</v>
      </c>
      <c r="R12" s="38">
        <v>2.5</v>
      </c>
      <c r="S12" s="39">
        <v>1.8</v>
      </c>
      <c r="T12" s="38">
        <v>2.9</v>
      </c>
      <c r="U12" s="32"/>
      <c r="V12" s="20">
        <v>1</v>
      </c>
      <c r="W12" s="40">
        <f t="shared" si="0"/>
        <v>773</v>
      </c>
    </row>
    <row r="13" spans="1:23" ht="21.95" customHeight="1">
      <c r="A13" s="155">
        <f t="shared" si="2"/>
        <v>45427</v>
      </c>
      <c r="B13" s="158" t="str">
        <f t="shared" si="1"/>
        <v>三</v>
      </c>
      <c r="C13" s="18" t="str">
        <f>C90</f>
        <v>刈包特餐</v>
      </c>
      <c r="D13" s="36" t="str">
        <f>C91&amp;C92&amp;C93&amp;C94&amp;C95</f>
        <v>刈包</v>
      </c>
      <c r="E13" s="18" t="str">
        <f>E90</f>
        <v>古早滷味</v>
      </c>
      <c r="F13" s="36" t="str">
        <f>E91&amp;E92&amp;E93&amp;E94&amp;E95</f>
        <v>雞蛋白蘿蔔胡蘿蔔薑</v>
      </c>
      <c r="G13" s="18" t="str">
        <f>G90</f>
        <v>刈包配料</v>
      </c>
      <c r="H13" s="36" t="str">
        <f>G91&amp;G92&amp;G93&amp;G94&amp;G95</f>
        <v>素肉酸菜薑</v>
      </c>
      <c r="I13" s="18" t="str">
        <f>I90</f>
        <v>密汁豆干</v>
      </c>
      <c r="J13" s="36" t="str">
        <f>I91&amp;I92&amp;I93&amp;I94&amp;I95</f>
        <v>豆干時瓜薑</v>
      </c>
      <c r="K13" s="32" t="s">
        <v>1</v>
      </c>
      <c r="L13" s="94" t="s">
        <v>80</v>
      </c>
      <c r="M13" s="18" t="str">
        <f>M90</f>
        <v>糙米粥</v>
      </c>
      <c r="N13" s="36" t="str">
        <f>M91&amp;M92&amp;M93&amp;M94&amp;M95</f>
        <v>雞蛋糙米胡蘿蔔時蔬乾香菇</v>
      </c>
      <c r="O13" s="240" t="str">
        <f>O90</f>
        <v>小餐包</v>
      </c>
      <c r="Q13" s="38">
        <v>4.5999999999999996</v>
      </c>
      <c r="R13" s="38">
        <v>2.5</v>
      </c>
      <c r="S13" s="39">
        <v>2</v>
      </c>
      <c r="T13" s="38">
        <v>2.9</v>
      </c>
      <c r="U13" s="32"/>
      <c r="V13" s="20"/>
      <c r="W13" s="40">
        <f t="shared" si="0"/>
        <v>690</v>
      </c>
    </row>
    <row r="14" spans="1:23" ht="21.95" customHeight="1">
      <c r="A14" s="155">
        <f t="shared" si="2"/>
        <v>45428</v>
      </c>
      <c r="B14" s="158" t="str">
        <f t="shared" si="1"/>
        <v>四</v>
      </c>
      <c r="C14" s="18" t="str">
        <f>C96</f>
        <v>糙米飯</v>
      </c>
      <c r="D14" s="36" t="str">
        <f>C97&amp;C98&amp;C99&amp;C100&amp;C101</f>
        <v>米糙米</v>
      </c>
      <c r="E14" s="18" t="str">
        <f>E96</f>
        <v>黃燜百頁</v>
      </c>
      <c r="F14" s="36" t="str">
        <f>E97&amp;E98&amp;E99&amp;E100&amp;E101</f>
        <v>百頁馬鈴薯薑薑黃粉</v>
      </c>
      <c r="G14" s="18" t="str">
        <f>G96</f>
        <v>豆皮豆芽</v>
      </c>
      <c r="H14" s="36" t="str">
        <f>G97&amp;G98&amp;G99&amp;G100&amp;G101</f>
        <v>豆皮綠豆芽胡蘿蔔乾木耳薑</v>
      </c>
      <c r="I14" s="18" t="str">
        <f>I96</f>
        <v>蠔油凍腐</v>
      </c>
      <c r="J14" s="36" t="str">
        <f>I97&amp;I98&amp;I99&amp;I100&amp;I101</f>
        <v>凍豆腐時蔬薑</v>
      </c>
      <c r="K14" s="32" t="s">
        <v>1</v>
      </c>
      <c r="L14" s="94" t="s">
        <v>80</v>
      </c>
      <c r="M14" s="18" t="str">
        <f>M96</f>
        <v>綠豆甜湯</v>
      </c>
      <c r="N14" s="36" t="str">
        <f>M97&amp;M98&amp;M99&amp;M100&amp;M101</f>
        <v>綠豆紅砂糖</v>
      </c>
      <c r="O14" s="240" t="str">
        <f>O96</f>
        <v>堅果</v>
      </c>
      <c r="Q14" s="38">
        <v>5.5</v>
      </c>
      <c r="R14" s="38">
        <v>2.5</v>
      </c>
      <c r="S14" s="39">
        <v>2</v>
      </c>
      <c r="T14" s="38">
        <v>2.9</v>
      </c>
      <c r="U14" s="32"/>
      <c r="V14" s="20"/>
      <c r="W14" s="40">
        <f t="shared" si="0"/>
        <v>753</v>
      </c>
    </row>
    <row r="15" spans="1:23" ht="21.95" customHeight="1">
      <c r="A15" s="155">
        <f>IF(A14="","",IF(MONTH(A14)&lt;&gt;MONTH(A14+1),"",A14+1))</f>
        <v>45429</v>
      </c>
      <c r="B15" s="158" t="str">
        <f t="shared" si="1"/>
        <v>五</v>
      </c>
      <c r="C15" s="18" t="str">
        <f>C102</f>
        <v>紅藜飯</v>
      </c>
      <c r="D15" s="87" t="str">
        <f>C103&amp;C104&amp;C105&amp;C106&amp;C107</f>
        <v>米紅藜</v>
      </c>
      <c r="E15" s="18" t="str">
        <f>E102</f>
        <v>昆布豆輪</v>
      </c>
      <c r="F15" s="87" t="str">
        <f>E103&amp;E104&amp;E105&amp;E106&amp;E107</f>
        <v>豆輪海帶結豆輪薑</v>
      </c>
      <c r="G15" s="18" t="str">
        <f>G102</f>
        <v>家常豆干</v>
      </c>
      <c r="H15" s="87" t="str">
        <f>G103&amp;G104&amp;G105&amp;G106&amp;G107</f>
        <v>豆干時蔬胡蘿蔔薑</v>
      </c>
      <c r="I15" s="18" t="str">
        <f>I102</f>
        <v>絞若瓜粒</v>
      </c>
      <c r="J15" s="87" t="str">
        <f>I103&amp;I104&amp;I105&amp;I106&amp;I107</f>
        <v>素肉時瓜乾木耳薑</v>
      </c>
      <c r="K15" s="32" t="s">
        <v>1</v>
      </c>
      <c r="L15" s="94" t="s">
        <v>80</v>
      </c>
      <c r="M15" s="18" t="str">
        <f>M102</f>
        <v>味噌蔬湯</v>
      </c>
      <c r="N15" s="87" t="str">
        <f>M103&amp;M104&amp;M105&amp;M106&amp;M107</f>
        <v>時蔬味噌薑</v>
      </c>
      <c r="O15" s="240" t="str">
        <f>O102</f>
        <v>葡萄乾/乳品</v>
      </c>
      <c r="Q15" s="38">
        <v>5.2</v>
      </c>
      <c r="R15" s="38">
        <v>2.5</v>
      </c>
      <c r="S15" s="39">
        <v>1.7</v>
      </c>
      <c r="T15" s="38">
        <v>2.8</v>
      </c>
      <c r="U15" s="32"/>
      <c r="V15" s="20"/>
      <c r="W15" s="40">
        <f t="shared" si="0"/>
        <v>720</v>
      </c>
    </row>
    <row r="16" spans="1:23" ht="21.95" customHeight="1">
      <c r="A16" s="155">
        <f>IF(A15="","",IF(MONTH(A15)&lt;&gt;MONTH(A15+1),"",A15+3))</f>
        <v>45432</v>
      </c>
      <c r="B16" s="158" t="str">
        <f t="shared" si="1"/>
        <v>一</v>
      </c>
      <c r="C16" s="18" t="str">
        <f>C108</f>
        <v>白米飯</v>
      </c>
      <c r="D16" s="36" t="str">
        <f>C109&amp;C110&amp;C111&amp;C112&amp;C113</f>
        <v>米</v>
      </c>
      <c r="E16" s="18" t="str">
        <f>E108</f>
        <v>香滷豆包</v>
      </c>
      <c r="F16" s="36" t="str">
        <f>E109&amp;E110&amp;E111&amp;E112&amp;E113</f>
        <v>豆包滷包薑</v>
      </c>
      <c r="G16" s="18" t="str">
        <f>G108</f>
        <v>牛蒡豆腐</v>
      </c>
      <c r="H16" s="36" t="str">
        <f>G109&amp;G110&amp;G111&amp;G112&amp;G113</f>
        <v>豆腐牛蒡素肉薑</v>
      </c>
      <c r="I16" s="18" t="str">
        <f>I108</f>
        <v>照燒凍腐</v>
      </c>
      <c r="J16" s="36" t="str">
        <f>I109&amp;I110&amp;I111&amp;I112&amp;I113</f>
        <v>凍豆腐胡蘿蔔薑</v>
      </c>
      <c r="K16" s="32" t="s">
        <v>1</v>
      </c>
      <c r="L16" s="94" t="s">
        <v>80</v>
      </c>
      <c r="M16" s="18" t="str">
        <f>M108</f>
        <v>蛋花蒔湯</v>
      </c>
      <c r="N16" s="36" t="str">
        <f>M109&amp;M110&amp;M111&amp;M112&amp;M113</f>
        <v>時蔬胡蘿蔔薑雞蛋</v>
      </c>
      <c r="O16" s="240" t="str">
        <f>O108</f>
        <v>果汁</v>
      </c>
      <c r="Q16" s="38">
        <v>5</v>
      </c>
      <c r="R16" s="38">
        <v>2.5</v>
      </c>
      <c r="S16" s="39">
        <v>1.5</v>
      </c>
      <c r="T16" s="38">
        <v>2.8</v>
      </c>
      <c r="U16" s="32"/>
      <c r="V16" s="20"/>
      <c r="W16" s="40">
        <f t="shared" si="0"/>
        <v>701</v>
      </c>
    </row>
    <row r="17" spans="1:28" ht="21.95" customHeight="1">
      <c r="A17" s="155">
        <f t="shared" si="2"/>
        <v>45433</v>
      </c>
      <c r="B17" s="158" t="str">
        <f t="shared" si="1"/>
        <v>二</v>
      </c>
      <c r="C17" s="18" t="str">
        <f>C114</f>
        <v>糙米飯</v>
      </c>
      <c r="D17" s="36" t="str">
        <f>C115&amp;C116&amp;C117&amp;C118</f>
        <v>米糙米</v>
      </c>
      <c r="E17" s="18" t="str">
        <f>E114</f>
        <v>羅勒百頁</v>
      </c>
      <c r="F17" s="36" t="str">
        <f>E115&amp;E116&amp;E117&amp;E118</f>
        <v>百頁杏鮑菇羅勒塔醬薑</v>
      </c>
      <c r="G17" s="18" t="str">
        <f>G114</f>
        <v>什菜粉絲</v>
      </c>
      <c r="H17" s="36" t="str">
        <f>G115&amp;G116&amp;G117&amp;G118</f>
        <v>素肉時蔬冬粉乾木耳</v>
      </c>
      <c r="I17" s="18" t="str">
        <f>I114</f>
        <v>蔬相芙蓉</v>
      </c>
      <c r="J17" s="36" t="str">
        <f>I115&amp;I116&amp;I117&amp;I118</f>
        <v>雞蛋時蔬胡蘿蔔乾木耳</v>
      </c>
      <c r="K17" s="32" t="s">
        <v>1</v>
      </c>
      <c r="L17" s="94" t="s">
        <v>80</v>
      </c>
      <c r="M17" s="18" t="str">
        <f>M114</f>
        <v>鮮蔬湯</v>
      </c>
      <c r="N17" s="36" t="str">
        <f>M115&amp;M116&amp;M117&amp;M118</f>
        <v>時蔬胡蘿蔔薑</v>
      </c>
      <c r="O17" s="240" t="str">
        <f>O114</f>
        <v>水果</v>
      </c>
      <c r="P17" s="190" t="s">
        <v>45</v>
      </c>
      <c r="Q17" s="109">
        <v>5.5</v>
      </c>
      <c r="R17" s="38">
        <v>2.5</v>
      </c>
      <c r="S17" s="39">
        <v>2.2000000000000002</v>
      </c>
      <c r="T17" s="38">
        <v>2.9</v>
      </c>
      <c r="U17" s="32"/>
      <c r="V17" s="20">
        <v>1</v>
      </c>
      <c r="W17" s="40">
        <f t="shared" si="0"/>
        <v>818</v>
      </c>
    </row>
    <row r="18" spans="1:28" ht="21.95" customHeight="1">
      <c r="A18" s="155">
        <f t="shared" si="2"/>
        <v>45434</v>
      </c>
      <c r="B18" s="158" t="str">
        <f t="shared" si="1"/>
        <v>三</v>
      </c>
      <c r="C18" s="18" t="str">
        <f>C120</f>
        <v>酢飯特餐</v>
      </c>
      <c r="D18" s="36" t="str">
        <f>C121&amp;C122</f>
        <v>米糙米</v>
      </c>
      <c r="E18" s="18" t="str">
        <f>E120</f>
        <v>關東雙煮</v>
      </c>
      <c r="F18" s="36" t="str">
        <f>E121&amp;E122&amp;E133&amp;E124</f>
        <v>雞蛋白蘿蔔毛豆味醂</v>
      </c>
      <c r="G18" s="18" t="str">
        <f>G120</f>
        <v>酢飯香鬆</v>
      </c>
      <c r="H18" s="36" t="str">
        <f>G121&amp;G122&amp;G123&amp;G124</f>
        <v>香鬆海苔絲芝麻(熟)薑</v>
      </c>
      <c r="I18" s="18" t="str">
        <f>I120</f>
        <v>日式豆輪</v>
      </c>
      <c r="J18" s="36" t="str">
        <f>I121&amp;I122&amp;I123&amp;I124</f>
        <v>豆輪胡蘿蔔薑</v>
      </c>
      <c r="K18" s="32" t="s">
        <v>1</v>
      </c>
      <c r="L18" s="94" t="s">
        <v>80</v>
      </c>
      <c r="M18" s="18" t="str">
        <f>M120</f>
        <v>味噌芽湯</v>
      </c>
      <c r="N18" s="36" t="str">
        <f>M121&amp;M122&amp;M123&amp;M124</f>
        <v>乾裙帶菜味噌薑</v>
      </c>
      <c r="O18" s="240" t="str">
        <f>O120</f>
        <v>海苔</v>
      </c>
      <c r="Q18" s="38">
        <v>5.5</v>
      </c>
      <c r="R18" s="38">
        <v>2.5</v>
      </c>
      <c r="S18" s="39">
        <v>1.8</v>
      </c>
      <c r="T18" s="38">
        <v>2.9</v>
      </c>
      <c r="U18" s="32"/>
      <c r="V18" s="20"/>
      <c r="W18" s="40">
        <f t="shared" si="0"/>
        <v>748</v>
      </c>
    </row>
    <row r="19" spans="1:28" ht="21.95" customHeight="1">
      <c r="A19" s="155">
        <f t="shared" si="2"/>
        <v>45435</v>
      </c>
      <c r="B19" s="158" t="str">
        <f t="shared" si="1"/>
        <v>四</v>
      </c>
      <c r="C19" s="18" t="str">
        <f>C126</f>
        <v>糙米飯</v>
      </c>
      <c r="D19" s="36" t="str">
        <f>C127&amp;C128&amp;C129&amp;C130&amp;C131</f>
        <v>米糙米</v>
      </c>
      <c r="E19" s="18" t="str">
        <f>E126</f>
        <v>梅干麵筋</v>
      </c>
      <c r="F19" s="36" t="str">
        <f>E127&amp;E128&amp;E129&amp;E130&amp;E131</f>
        <v>梅乾菜麵筋大蒜</v>
      </c>
      <c r="G19" s="18" t="str">
        <f>G126</f>
        <v>素肉時蔬</v>
      </c>
      <c r="H19" s="36" t="str">
        <f>G127&amp;G128&amp;G129&amp;G130&amp;G131</f>
        <v>素肉時蔬胡蘿蔔乾木耳薑</v>
      </c>
      <c r="I19" s="18" t="str">
        <f>I126</f>
        <v>滷油豆腐</v>
      </c>
      <c r="J19" s="36" t="str">
        <f>I127&amp;I128&amp;I129&amp;I130&amp;I131</f>
        <v>四角油豆腐時瓜薑</v>
      </c>
      <c r="K19" s="32" t="s">
        <v>1</v>
      </c>
      <c r="L19" s="94" t="s">
        <v>80</v>
      </c>
      <c r="M19" s="18" t="str">
        <f>M126</f>
        <v>檸檬愛玉</v>
      </c>
      <c r="N19" s="36" t="str">
        <f>M127&amp;M128&amp;M129&amp;M130&amp;M131</f>
        <v>愛玉紅砂糖檸檬</v>
      </c>
      <c r="O19" s="242" t="str">
        <f>O126</f>
        <v>堅果</v>
      </c>
      <c r="Q19" s="38">
        <v>5</v>
      </c>
      <c r="R19" s="38">
        <v>2.5</v>
      </c>
      <c r="S19" s="39">
        <v>2</v>
      </c>
      <c r="T19" s="38">
        <v>2.9</v>
      </c>
      <c r="U19" s="32"/>
      <c r="V19" s="20"/>
      <c r="W19" s="40">
        <f t="shared" si="0"/>
        <v>718</v>
      </c>
    </row>
    <row r="20" spans="1:28" ht="21.95" customHeight="1">
      <c r="A20" s="155">
        <f>IF(A19="","",IF(MONTH(A19)&lt;&gt;MONTH(A19+1),"",A19+1))</f>
        <v>45436</v>
      </c>
      <c r="B20" s="158" t="str">
        <f t="shared" si="1"/>
        <v>五</v>
      </c>
      <c r="C20" s="18" t="str">
        <f>C132</f>
        <v>燕麥飯</v>
      </c>
      <c r="D20" s="36" t="str">
        <f>C133&amp;C134&amp;C135&amp;C136&amp;C137</f>
        <v>米燕麥</v>
      </c>
      <c r="E20" s="18" t="str">
        <f>E132</f>
        <v>洋芋三色</v>
      </c>
      <c r="F20" s="36" t="str">
        <f>E133&amp;E134&amp;E135&amp;E136&amp;E137</f>
        <v>毛豆洋芋胡蘿蔔薑</v>
      </c>
      <c r="G20" s="18" t="str">
        <f>G132</f>
        <v>豆皮豆芽</v>
      </c>
      <c r="H20" s="36" t="str">
        <f>G133&amp;G134&amp;G135&amp;G136&amp;G137</f>
        <v>豆皮綠豆芽乾木耳薑</v>
      </c>
      <c r="I20" s="18" t="str">
        <f>I132</f>
        <v>麵腸時瓜</v>
      </c>
      <c r="J20" s="36" t="str">
        <f>I133&amp;I134&amp;I135&amp;I136&amp;I137</f>
        <v>麵腸時瓜薑</v>
      </c>
      <c r="K20" s="32" t="s">
        <v>1</v>
      </c>
      <c r="L20" s="94" t="s">
        <v>80</v>
      </c>
      <c r="M20" s="18" t="str">
        <f>M132</f>
        <v>枸杞瓜湯</v>
      </c>
      <c r="N20" s="36" t="str">
        <f>M133&amp;M134&amp;M135&amp;M136&amp;M137</f>
        <v>時瓜枸杞薑</v>
      </c>
      <c r="O20" s="240" t="str">
        <f>O132</f>
        <v>小餐包</v>
      </c>
      <c r="Q20" s="38">
        <v>5</v>
      </c>
      <c r="R20" s="38">
        <v>2.5</v>
      </c>
      <c r="S20" s="39">
        <v>2</v>
      </c>
      <c r="T20" s="38">
        <v>3.1</v>
      </c>
      <c r="U20" s="32"/>
      <c r="V20" s="20"/>
      <c r="W20" s="40">
        <f t="shared" si="0"/>
        <v>727</v>
      </c>
    </row>
    <row r="21" spans="1:28" ht="21.95" customHeight="1">
      <c r="A21" s="155">
        <f>IF(A20="","",IF(MONTH(A20)&lt;&gt;MONTH(A20+1),"",A20+3))</f>
        <v>45439</v>
      </c>
      <c r="B21" s="158" t="str">
        <f t="shared" si="1"/>
        <v>一</v>
      </c>
      <c r="C21" s="18" t="str">
        <f>C138</f>
        <v>白米飯</v>
      </c>
      <c r="D21" s="36" t="str">
        <f>C139&amp;C140&amp;C141&amp;C142&amp;C143</f>
        <v>米</v>
      </c>
      <c r="E21" s="18" t="str">
        <f>E138</f>
        <v>素魯油腐</v>
      </c>
      <c r="F21" s="36" t="str">
        <f>E139&amp;E140&amp;E141&amp;E142&amp;E143</f>
        <v>四角油豆腐薑</v>
      </c>
      <c r="G21" s="18" t="str">
        <f>G138</f>
        <v>盛味冬粉</v>
      </c>
      <c r="H21" s="36" t="str">
        <f>G139&amp;G140&amp;G141&amp;G142&amp;G143</f>
        <v>素肉時蔬冬粉乾木耳薑</v>
      </c>
      <c r="I21" s="18" t="str">
        <f>I138</f>
        <v>木須蛋香</v>
      </c>
      <c r="J21" s="36" t="str">
        <f>I139&amp;I140&amp;I141&amp;I142&amp;I143</f>
        <v>雞蛋胡蘿蔔乾木耳薑</v>
      </c>
      <c r="K21" s="32" t="s">
        <v>1</v>
      </c>
      <c r="L21" s="94" t="s">
        <v>80</v>
      </c>
      <c r="M21" s="18" t="str">
        <f>M138</f>
        <v>薑相芽湯</v>
      </c>
      <c r="N21" s="36" t="str">
        <f>M139&amp;M140&amp;M141&amp;M142&amp;M143</f>
        <v>乾裙帶菜味噌薑</v>
      </c>
      <c r="O21" s="240" t="str">
        <f>O138</f>
        <v>果汁</v>
      </c>
      <c r="Q21" s="38">
        <v>5.5</v>
      </c>
      <c r="R21" s="38">
        <v>2.5</v>
      </c>
      <c r="S21" s="39">
        <v>1.7</v>
      </c>
      <c r="T21" s="38">
        <v>2.8</v>
      </c>
      <c r="U21" s="32"/>
      <c r="V21" s="20"/>
      <c r="W21" s="40">
        <f t="shared" si="0"/>
        <v>741</v>
      </c>
    </row>
    <row r="22" spans="1:28" ht="21.95" customHeight="1">
      <c r="A22" s="155">
        <f>IF(A21="","",IF(MONTH(A21)&lt;&gt;MONTH(A21+1),"",A21+1))</f>
        <v>45440</v>
      </c>
      <c r="B22" s="158" t="str">
        <f t="shared" si="1"/>
        <v>二</v>
      </c>
      <c r="C22" s="25" t="str">
        <f>C144</f>
        <v>糙米飯</v>
      </c>
      <c r="D22" s="36" t="str">
        <f>C145&amp;C146&amp;C147&amp;C148&amp;C149</f>
        <v>米糙米</v>
      </c>
      <c r="E22" s="153" t="str">
        <f>E144</f>
        <v>素蝦豆腐</v>
      </c>
      <c r="F22" s="36" t="str">
        <f>E145&amp;E146&amp;E147&amp;E148&amp;E149</f>
        <v>素蝦毛豆豆腐薑</v>
      </c>
      <c r="G22" s="153" t="str">
        <f>G144</f>
        <v>豆皮豆芽</v>
      </c>
      <c r="H22" s="36" t="str">
        <f>G145&amp;G146&amp;G147&amp;G148&amp;G149</f>
        <v>豆皮綠豆芽胡蘿蔔乾木耳薑</v>
      </c>
      <c r="I22" s="153" t="str">
        <f>I144</f>
        <v>香滷豆干</v>
      </c>
      <c r="J22" s="105" t="str">
        <f>I145&amp;I146&amp;I147&amp;I148&amp;I149</f>
        <v>豆干</v>
      </c>
      <c r="K22" s="32" t="s">
        <v>1</v>
      </c>
      <c r="L22" s="94" t="s">
        <v>80</v>
      </c>
      <c r="M22" s="153" t="str">
        <f>M144</f>
        <v>枸杞瓜湯</v>
      </c>
      <c r="N22" s="105" t="str">
        <f>M145&amp;M146&amp;M147&amp;M148&amp;M149</f>
        <v>時瓜枸杞薑</v>
      </c>
      <c r="O22" s="134" t="str">
        <f>O144</f>
        <v>水果</v>
      </c>
      <c r="P22" s="190" t="s">
        <v>45</v>
      </c>
      <c r="Q22" s="20">
        <v>5</v>
      </c>
      <c r="R22" s="20">
        <v>2.5</v>
      </c>
      <c r="S22" s="20">
        <v>1.8</v>
      </c>
      <c r="T22" s="20">
        <v>2.9</v>
      </c>
      <c r="U22" s="85"/>
      <c r="V22" s="20">
        <v>1</v>
      </c>
      <c r="W22" s="40">
        <f t="shared" si="0"/>
        <v>773</v>
      </c>
    </row>
    <row r="23" spans="1:28" ht="21.95" customHeight="1">
      <c r="A23" s="155">
        <f t="shared" ref="A23:A25" si="3">IF(A22="","",IF(MONTH(A22)&lt;&gt;MONTH(A22+1),"",A22+1))</f>
        <v>45441</v>
      </c>
      <c r="B23" s="158" t="str">
        <f t="shared" si="1"/>
        <v>三</v>
      </c>
      <c r="C23" s="25" t="str">
        <f>C150</f>
        <v>漢堡特餐</v>
      </c>
      <c r="D23" s="36" t="str">
        <f>C151</f>
        <v>漢堡</v>
      </c>
      <c r="E23" s="85" t="str">
        <f>E150</f>
        <v>素火腿</v>
      </c>
      <c r="F23" s="36" t="str">
        <f>E151</f>
        <v>素火腿</v>
      </c>
      <c r="G23" s="85" t="str">
        <f>G150</f>
        <v>茄汁肉醬</v>
      </c>
      <c r="H23" s="36" t="str">
        <f>G151&amp;G152&amp;G153&amp;G154</f>
        <v>素肉馬鈴薯洋芹番茄糊</v>
      </c>
      <c r="I23" s="85" t="str">
        <f>I150</f>
        <v>豆皮佐蔬</v>
      </c>
      <c r="J23" s="36" t="str">
        <f>I151&amp;I152&amp;I153&amp;I154</f>
        <v>豆皮時蔬胡蘿蔔薑</v>
      </c>
      <c r="K23" s="32" t="s">
        <v>1</v>
      </c>
      <c r="L23" s="94" t="s">
        <v>80</v>
      </c>
      <c r="M23" s="85" t="str">
        <f>M150</f>
        <v>蕈穀濃湯</v>
      </c>
      <c r="N23" s="36" t="str">
        <f>M151&amp;M152&amp;M153&amp;M154</f>
        <v>雞蛋糙米玉米醬罐頭玉米濃湯粉</v>
      </c>
      <c r="O23" s="25" t="str">
        <f>O150</f>
        <v>TAP豆漿</v>
      </c>
      <c r="P23" s="115"/>
      <c r="Q23" s="10">
        <v>4.5</v>
      </c>
      <c r="R23" s="10">
        <v>2.5</v>
      </c>
      <c r="S23" s="10">
        <v>1.5</v>
      </c>
      <c r="T23" s="10">
        <v>3</v>
      </c>
      <c r="U23" s="37"/>
      <c r="V23" s="10"/>
      <c r="W23" s="40">
        <f t="shared" si="0"/>
        <v>675</v>
      </c>
    </row>
    <row r="24" spans="1:28" ht="21.95" customHeight="1">
      <c r="A24" s="155">
        <f t="shared" si="3"/>
        <v>45442</v>
      </c>
      <c r="B24" s="158" t="str">
        <f t="shared" si="1"/>
        <v>四</v>
      </c>
      <c r="C24" s="25" t="str">
        <f>C156</f>
        <v>糙米飯</v>
      </c>
      <c r="D24" s="36" t="str">
        <f>C157&amp;C158</f>
        <v>米糙米</v>
      </c>
      <c r="E24" s="85" t="str">
        <f>E156</f>
        <v>鹹香燒若</v>
      </c>
      <c r="F24" s="36" t="str">
        <f>E157&amp;E158&amp;E159&amp;E160</f>
        <v>豆輪時瓜胡蘿蔔薑</v>
      </c>
      <c r="G24" s="85" t="str">
        <f>G156</f>
        <v>蔬相豆干</v>
      </c>
      <c r="H24" s="36" t="str">
        <f>G157&amp;G158&amp;G159&amp;G160</f>
        <v>豆干時蔬乾木耳薑</v>
      </c>
      <c r="I24" s="85" t="str">
        <f>I156</f>
        <v>滷野菜天</v>
      </c>
      <c r="J24" s="36" t="str">
        <f>I157&amp;I158&amp;I159&amp;I160</f>
        <v>野菜天時瓜薑</v>
      </c>
      <c r="K24" s="32" t="s">
        <v>1</v>
      </c>
      <c r="L24" s="94" t="s">
        <v>80</v>
      </c>
      <c r="M24" s="85" t="str">
        <f>M156</f>
        <v>仙草甜湯</v>
      </c>
      <c r="N24" s="36" t="str">
        <f>M157&amp;M158&amp;M159&amp;M160</f>
        <v>仙草凍紅砂糖</v>
      </c>
      <c r="O24" s="25" t="str">
        <f>O156</f>
        <v>葡萄乾/乳品</v>
      </c>
      <c r="P24" s="115"/>
      <c r="Q24" s="10">
        <v>5</v>
      </c>
      <c r="R24" s="10">
        <v>2.6</v>
      </c>
      <c r="S24" s="10">
        <v>1.6</v>
      </c>
      <c r="T24" s="10">
        <v>2.8</v>
      </c>
      <c r="U24" s="37"/>
      <c r="V24" s="10"/>
      <c r="W24" s="40">
        <f t="shared" si="0"/>
        <v>711</v>
      </c>
    </row>
    <row r="25" spans="1:28" ht="21.95" customHeight="1">
      <c r="A25" s="155">
        <f t="shared" si="3"/>
        <v>45443</v>
      </c>
      <c r="B25" s="158" t="str">
        <f t="shared" si="1"/>
        <v>五</v>
      </c>
      <c r="C25" s="25" t="str">
        <f>C162</f>
        <v>芝麻飯</v>
      </c>
      <c r="D25" s="36" t="str">
        <f>C163&amp;C164</f>
        <v>米芝麻(熟)</v>
      </c>
      <c r="E25" s="85" t="str">
        <f>E162</f>
        <v>豆瓣百頁</v>
      </c>
      <c r="F25" s="36" t="str">
        <f>E163&amp;E164&amp;E165</f>
        <v>百頁海帶結薑</v>
      </c>
      <c r="G25" s="85" t="str">
        <f>G162</f>
        <v>雙色花椰</v>
      </c>
      <c r="H25" s="36" t="str">
        <f>G163&amp;G164&amp;G165</f>
        <v>花椰菜胡蘿蔔薑</v>
      </c>
      <c r="I25" s="85" t="str">
        <f>I162</f>
        <v>錦滷竹腸</v>
      </c>
      <c r="J25" s="36" t="str">
        <f>I163&amp;I164&amp;I165</f>
        <v>香竹腸時瓜薑</v>
      </c>
      <c r="K25" s="32" t="s">
        <v>1</v>
      </c>
      <c r="L25" s="94" t="s">
        <v>80</v>
      </c>
      <c r="M25" s="85" t="str">
        <f>M162</f>
        <v>蛋花湯</v>
      </c>
      <c r="N25" s="36" t="str">
        <f>M163&amp;M164&amp;M165</f>
        <v>雞蛋時蔬薑</v>
      </c>
      <c r="O25" s="25" t="str">
        <f>O162</f>
        <v>小餐包</v>
      </c>
      <c r="P25" s="115"/>
      <c r="Q25" s="10">
        <v>5.2</v>
      </c>
      <c r="R25" s="10">
        <v>2.5</v>
      </c>
      <c r="S25" s="10">
        <v>1.8</v>
      </c>
      <c r="T25" s="10">
        <v>2.9</v>
      </c>
      <c r="U25" s="37"/>
      <c r="V25" s="10"/>
      <c r="W25" s="40">
        <f t="shared" si="0"/>
        <v>727</v>
      </c>
    </row>
    <row r="26" spans="1:28" ht="21.95" customHeight="1">
      <c r="A26" s="2" t="s">
        <v>383</v>
      </c>
      <c r="B26" s="132"/>
      <c r="C26" s="112"/>
      <c r="D26" s="123"/>
      <c r="E26" s="37"/>
      <c r="F26" s="113"/>
      <c r="G26" s="37"/>
      <c r="H26" s="113"/>
      <c r="I26" s="37"/>
      <c r="J26" s="113"/>
      <c r="K26" s="111"/>
      <c r="L26" s="114"/>
      <c r="M26" s="37"/>
      <c r="N26" s="113"/>
      <c r="O26" s="37"/>
      <c r="P26" s="115"/>
      <c r="Q26" s="10"/>
      <c r="R26" s="10"/>
      <c r="S26" s="10"/>
      <c r="T26" s="10"/>
      <c r="U26" s="4"/>
      <c r="V26" s="10"/>
      <c r="W26" s="107"/>
    </row>
    <row r="27" spans="1:28" ht="21.95" customHeight="1">
      <c r="A27" s="15" t="s">
        <v>151</v>
      </c>
      <c r="B27" s="132"/>
      <c r="C27" s="3"/>
      <c r="D27" s="3"/>
    </row>
    <row r="28" spans="1:28">
      <c r="A28" s="161" t="s">
        <v>384</v>
      </c>
      <c r="B28" s="159"/>
      <c r="C28" s="26"/>
      <c r="D28" s="24"/>
      <c r="E28" s="26"/>
      <c r="F28" s="24"/>
      <c r="G28" s="26"/>
      <c r="H28" s="24"/>
      <c r="I28" s="26"/>
      <c r="J28" s="24"/>
      <c r="K28" s="26"/>
      <c r="L28" s="26"/>
      <c r="M28" s="26"/>
      <c r="N28" s="180"/>
      <c r="O28" s="17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4"/>
    </row>
    <row r="29" spans="1:28">
      <c r="A29" s="210" t="s">
        <v>59</v>
      </c>
      <c r="B29" s="220" t="s">
        <v>35</v>
      </c>
      <c r="C29" s="221" t="s">
        <v>5</v>
      </c>
      <c r="D29" s="17" t="s">
        <v>14</v>
      </c>
      <c r="E29" s="17" t="s">
        <v>6</v>
      </c>
      <c r="F29" s="17" t="s">
        <v>14</v>
      </c>
      <c r="G29" s="135" t="s">
        <v>7</v>
      </c>
      <c r="H29" s="17" t="s">
        <v>14</v>
      </c>
      <c r="I29" s="135" t="s">
        <v>8</v>
      </c>
      <c r="J29" s="17" t="s">
        <v>14</v>
      </c>
      <c r="K29" s="222" t="s">
        <v>9</v>
      </c>
      <c r="L29" s="17" t="s">
        <v>14</v>
      </c>
      <c r="M29" s="135" t="s">
        <v>3</v>
      </c>
      <c r="N29" s="223" t="s">
        <v>15</v>
      </c>
      <c r="O29" s="178" t="s">
        <v>46</v>
      </c>
      <c r="P29" s="30" t="s">
        <v>47</v>
      </c>
      <c r="Q29" s="20"/>
      <c r="R29" s="20"/>
      <c r="S29" s="21"/>
      <c r="T29" s="20"/>
      <c r="U29" s="22"/>
      <c r="V29" s="22"/>
      <c r="W29" s="22"/>
      <c r="X29" s="22"/>
      <c r="Y29" s="22"/>
      <c r="Z29" s="22"/>
      <c r="AA29" s="22"/>
    </row>
    <row r="30" spans="1:28" s="7" customFormat="1" ht="16.5" customHeight="1">
      <c r="A30" s="211" t="s">
        <v>229</v>
      </c>
      <c r="B30" s="224" t="str">
        <f>B3</f>
        <v>三</v>
      </c>
      <c r="C30" s="169" t="s">
        <v>336</v>
      </c>
      <c r="D30" s="17"/>
      <c r="E30" s="169" t="s">
        <v>208</v>
      </c>
      <c r="F30" s="169"/>
      <c r="G30" s="128" t="s">
        <v>337</v>
      </c>
      <c r="H30" s="169"/>
      <c r="I30" s="130" t="s">
        <v>217</v>
      </c>
      <c r="J30" s="98"/>
      <c r="K30" s="72" t="s">
        <v>1</v>
      </c>
      <c r="L30" s="73"/>
      <c r="M30" s="128" t="s">
        <v>209</v>
      </c>
      <c r="N30" s="128"/>
      <c r="O30" s="176" t="s">
        <v>42</v>
      </c>
      <c r="P30" s="189"/>
      <c r="Q30" s="41"/>
      <c r="R30" s="13"/>
      <c r="S30" s="13"/>
      <c r="T30" s="11"/>
    </row>
    <row r="31" spans="1:28" s="7" customFormat="1" ht="16.5" customHeight="1">
      <c r="A31" s="206"/>
      <c r="B31" s="225">
        <f>A3</f>
        <v>45413</v>
      </c>
      <c r="C31" s="169" t="s">
        <v>10</v>
      </c>
      <c r="D31" s="17">
        <v>8</v>
      </c>
      <c r="E31" s="103" t="s">
        <v>387</v>
      </c>
      <c r="F31" s="17">
        <v>5.5</v>
      </c>
      <c r="G31" s="125" t="s">
        <v>389</v>
      </c>
      <c r="H31" s="165">
        <v>0.1</v>
      </c>
      <c r="I31" s="103" t="s">
        <v>359</v>
      </c>
      <c r="J31" s="98">
        <v>0.1</v>
      </c>
      <c r="K31" s="75" t="s">
        <v>9</v>
      </c>
      <c r="L31" s="76">
        <v>7</v>
      </c>
      <c r="M31" s="128" t="s">
        <v>124</v>
      </c>
      <c r="N31" s="165">
        <v>1</v>
      </c>
      <c r="Q31" s="42"/>
      <c r="R31" s="43"/>
      <c r="S31" s="12"/>
      <c r="T31" s="11"/>
    </row>
    <row r="32" spans="1:28" s="7" customFormat="1" ht="16.5" customHeight="1">
      <c r="A32" s="206"/>
      <c r="B32" s="175"/>
      <c r="C32" s="169" t="s">
        <v>12</v>
      </c>
      <c r="D32" s="17">
        <v>3</v>
      </c>
      <c r="E32" s="103" t="s">
        <v>314</v>
      </c>
      <c r="F32" s="17">
        <v>4</v>
      </c>
      <c r="G32" s="125" t="s">
        <v>118</v>
      </c>
      <c r="H32" s="165">
        <v>5</v>
      </c>
      <c r="I32" s="103" t="s">
        <v>278</v>
      </c>
      <c r="J32" s="98">
        <v>5</v>
      </c>
      <c r="K32" s="72" t="s">
        <v>37</v>
      </c>
      <c r="L32" s="73">
        <v>0.05</v>
      </c>
      <c r="M32" s="103" t="s">
        <v>114</v>
      </c>
      <c r="N32" s="17">
        <v>1</v>
      </c>
      <c r="Q32" s="42"/>
      <c r="R32" s="43"/>
      <c r="S32" s="12"/>
      <c r="T32" s="11"/>
    </row>
    <row r="33" spans="1:20" s="7" customFormat="1" ht="16.5" customHeight="1">
      <c r="A33" s="206"/>
      <c r="B33" s="175"/>
      <c r="C33" s="101"/>
      <c r="D33" s="101"/>
      <c r="E33" s="103"/>
      <c r="F33" s="17"/>
      <c r="G33" s="91" t="s">
        <v>101</v>
      </c>
      <c r="H33" s="17">
        <v>1</v>
      </c>
      <c r="I33" s="125" t="s">
        <v>37</v>
      </c>
      <c r="J33" s="165">
        <v>0.05</v>
      </c>
      <c r="K33" s="72"/>
      <c r="L33" s="73"/>
      <c r="M33" s="128" t="s">
        <v>331</v>
      </c>
      <c r="N33" s="165">
        <v>0.1</v>
      </c>
      <c r="Q33" s="42"/>
      <c r="R33" s="43"/>
      <c r="S33" s="12"/>
      <c r="T33" s="11"/>
    </row>
    <row r="34" spans="1:20" s="7" customFormat="1" ht="16.5" customHeight="1">
      <c r="A34" s="206"/>
      <c r="B34" s="175"/>
      <c r="C34" s="101"/>
      <c r="D34" s="101"/>
      <c r="E34" s="85"/>
      <c r="F34" s="17"/>
      <c r="G34" s="125" t="s">
        <v>37</v>
      </c>
      <c r="H34" s="165">
        <v>0.05</v>
      </c>
      <c r="I34" s="103"/>
      <c r="J34" s="17"/>
      <c r="K34" s="72"/>
      <c r="L34" s="73"/>
      <c r="M34" s="128"/>
      <c r="N34" s="165"/>
      <c r="Q34" s="42"/>
      <c r="R34" s="43"/>
      <c r="S34" s="12"/>
      <c r="T34" s="11"/>
    </row>
    <row r="35" spans="1:20" s="7" customFormat="1" ht="16.5" customHeight="1">
      <c r="A35" s="206"/>
      <c r="B35" s="175"/>
      <c r="C35" s="101"/>
      <c r="D35" s="101"/>
      <c r="E35" s="101"/>
      <c r="F35" s="129"/>
      <c r="G35" s="125"/>
      <c r="H35" s="165"/>
      <c r="I35" s="33"/>
      <c r="J35" s="77"/>
      <c r="K35" s="72"/>
      <c r="L35" s="73"/>
      <c r="M35" s="165" t="s">
        <v>330</v>
      </c>
      <c r="N35" s="165"/>
      <c r="Q35" s="11"/>
      <c r="R35" s="11"/>
      <c r="S35" s="12"/>
      <c r="T35" s="11"/>
    </row>
    <row r="36" spans="1:20" s="7" customFormat="1" ht="16.5" customHeight="1">
      <c r="A36" s="211" t="s">
        <v>203</v>
      </c>
      <c r="B36" s="226" t="str">
        <f>B4</f>
        <v>四</v>
      </c>
      <c r="C36" s="97" t="s">
        <v>0</v>
      </c>
      <c r="D36" s="17"/>
      <c r="E36" s="85" t="s">
        <v>396</v>
      </c>
      <c r="F36" s="129"/>
      <c r="G36" s="128" t="s">
        <v>230</v>
      </c>
      <c r="H36" s="169"/>
      <c r="I36" s="98" t="s">
        <v>233</v>
      </c>
      <c r="J36" s="98"/>
      <c r="K36" s="72"/>
      <c r="L36" s="73"/>
      <c r="M36" s="128" t="s">
        <v>321</v>
      </c>
      <c r="N36" s="165"/>
      <c r="O36" s="244" t="s">
        <v>66</v>
      </c>
      <c r="P36" s="110"/>
      <c r="Q36" s="11"/>
      <c r="R36" s="11"/>
      <c r="S36" s="12"/>
      <c r="T36" s="11"/>
    </row>
    <row r="37" spans="1:20" s="7" customFormat="1" ht="16.5" customHeight="1">
      <c r="A37" s="206"/>
      <c r="B37" s="226">
        <f>A4</f>
        <v>45414</v>
      </c>
      <c r="C37" s="135" t="s">
        <v>10</v>
      </c>
      <c r="D37" s="17">
        <v>7</v>
      </c>
      <c r="E37" s="124" t="s">
        <v>385</v>
      </c>
      <c r="F37" s="165">
        <v>6</v>
      </c>
      <c r="G37" s="125" t="s">
        <v>149</v>
      </c>
      <c r="H37" s="165">
        <v>3</v>
      </c>
      <c r="I37" s="103" t="s">
        <v>60</v>
      </c>
      <c r="J37" s="98">
        <v>3</v>
      </c>
      <c r="K37" s="75"/>
      <c r="L37" s="76"/>
      <c r="M37" s="135" t="s">
        <v>219</v>
      </c>
      <c r="N37" s="17">
        <v>5</v>
      </c>
      <c r="Q37" s="11"/>
      <c r="R37" s="11"/>
      <c r="S37" s="12"/>
      <c r="T37" s="11"/>
    </row>
    <row r="38" spans="1:20" s="7" customFormat="1" ht="16.5" customHeight="1">
      <c r="A38" s="206"/>
      <c r="B38" s="172"/>
      <c r="C38" s="135" t="s">
        <v>12</v>
      </c>
      <c r="D38" s="17">
        <v>3</v>
      </c>
      <c r="E38" s="85" t="s">
        <v>105</v>
      </c>
      <c r="F38" s="129">
        <v>3</v>
      </c>
      <c r="G38" s="91" t="s">
        <v>231</v>
      </c>
      <c r="H38" s="17">
        <v>4</v>
      </c>
      <c r="I38" s="103" t="s">
        <v>61</v>
      </c>
      <c r="J38" s="17">
        <v>2</v>
      </c>
      <c r="K38" s="72"/>
      <c r="L38" s="73"/>
      <c r="M38" s="91" t="s">
        <v>220</v>
      </c>
      <c r="N38" s="17">
        <v>1</v>
      </c>
      <c r="Q38" s="11"/>
      <c r="R38" s="11"/>
      <c r="S38" s="12"/>
      <c r="T38" s="11"/>
    </row>
    <row r="39" spans="1:20" s="7" customFormat="1" ht="16.5" customHeight="1">
      <c r="A39" s="206"/>
      <c r="B39" s="172"/>
      <c r="C39" s="135"/>
      <c r="D39" s="82"/>
      <c r="E39" s="103" t="s">
        <v>216</v>
      </c>
      <c r="F39" s="98">
        <v>0.1</v>
      </c>
      <c r="G39" s="91" t="s">
        <v>101</v>
      </c>
      <c r="H39" s="17">
        <v>1</v>
      </c>
      <c r="I39" s="103" t="s">
        <v>37</v>
      </c>
      <c r="J39" s="17">
        <v>0.05</v>
      </c>
      <c r="K39" s="72"/>
      <c r="L39" s="73"/>
      <c r="M39" s="135" t="s">
        <v>329</v>
      </c>
      <c r="N39" s="17"/>
      <c r="Q39" s="11"/>
      <c r="R39" s="11"/>
      <c r="S39" s="12"/>
      <c r="T39" s="11"/>
    </row>
    <row r="40" spans="1:20" s="7" customFormat="1" ht="16.5" customHeight="1">
      <c r="A40" s="206"/>
      <c r="B40" s="172"/>
      <c r="C40" s="135"/>
      <c r="D40" s="82"/>
      <c r="E40" s="103" t="s">
        <v>37</v>
      </c>
      <c r="F40" s="17">
        <v>0.05</v>
      </c>
      <c r="G40" s="91" t="s">
        <v>37</v>
      </c>
      <c r="H40" s="17">
        <v>0.05</v>
      </c>
      <c r="I40" s="91"/>
      <c r="J40" s="17"/>
      <c r="K40" s="72"/>
      <c r="L40" s="73"/>
      <c r="M40" s="33"/>
      <c r="N40" s="77"/>
      <c r="Q40" s="11"/>
      <c r="R40" s="11"/>
      <c r="S40" s="12"/>
      <c r="T40" s="11"/>
    </row>
    <row r="41" spans="1:20" s="7" customFormat="1" ht="16.5" customHeight="1">
      <c r="A41" s="206"/>
      <c r="B41" s="172"/>
      <c r="C41" s="135"/>
      <c r="D41" s="82"/>
      <c r="E41" s="85"/>
      <c r="F41" s="17"/>
      <c r="G41" s="91"/>
      <c r="H41" s="17"/>
      <c r="I41" s="91"/>
      <c r="J41" s="17"/>
      <c r="K41" s="72"/>
      <c r="L41" s="73"/>
      <c r="M41" s="33"/>
      <c r="N41" s="77"/>
      <c r="Q41" s="11"/>
      <c r="R41" s="11"/>
      <c r="S41" s="12"/>
      <c r="T41" s="11"/>
    </row>
    <row r="42" spans="1:20" s="7" customFormat="1" ht="16.5" customHeight="1">
      <c r="A42" s="211" t="s">
        <v>204</v>
      </c>
      <c r="B42" s="227" t="str">
        <f>B5</f>
        <v>五</v>
      </c>
      <c r="C42" s="97" t="s">
        <v>98</v>
      </c>
      <c r="D42" s="169"/>
      <c r="E42" s="102" t="s">
        <v>386</v>
      </c>
      <c r="F42" s="17"/>
      <c r="G42" s="28" t="s">
        <v>178</v>
      </c>
      <c r="H42" s="129"/>
      <c r="I42" s="165" t="s">
        <v>377</v>
      </c>
      <c r="J42" s="17"/>
      <c r="K42" s="72"/>
      <c r="L42" s="73"/>
      <c r="M42" s="135" t="s">
        <v>65</v>
      </c>
      <c r="N42" s="17"/>
      <c r="O42" s="245" t="s">
        <v>349</v>
      </c>
      <c r="Q42" s="11"/>
      <c r="R42" s="11"/>
      <c r="S42" s="12"/>
      <c r="T42" s="11"/>
    </row>
    <row r="43" spans="1:20" s="7" customFormat="1" ht="16.5" customHeight="1">
      <c r="A43" s="206"/>
      <c r="B43" s="226">
        <f>A5</f>
        <v>45415</v>
      </c>
      <c r="C43" s="135" t="s">
        <v>10</v>
      </c>
      <c r="D43" s="135">
        <v>10</v>
      </c>
      <c r="E43" s="103" t="s">
        <v>44</v>
      </c>
      <c r="F43" s="17">
        <v>9</v>
      </c>
      <c r="G43" s="124" t="s">
        <v>224</v>
      </c>
      <c r="H43" s="165">
        <v>0.1</v>
      </c>
      <c r="I43" s="17" t="s">
        <v>392</v>
      </c>
      <c r="J43" s="165">
        <v>1.2</v>
      </c>
      <c r="K43" s="72"/>
      <c r="L43" s="73"/>
      <c r="M43" s="135" t="s">
        <v>90</v>
      </c>
      <c r="N43" s="17">
        <v>0.1</v>
      </c>
      <c r="Q43" s="11"/>
      <c r="R43" s="11"/>
      <c r="S43" s="12"/>
      <c r="T43" s="11"/>
    </row>
    <row r="44" spans="1:20" s="7" customFormat="1" ht="16.5" customHeight="1">
      <c r="A44" s="206"/>
      <c r="B44" s="172"/>
      <c r="C44" s="135" t="s">
        <v>99</v>
      </c>
      <c r="D44" s="135">
        <v>0.4</v>
      </c>
      <c r="E44" s="103" t="s">
        <v>79</v>
      </c>
      <c r="F44" s="17">
        <v>3</v>
      </c>
      <c r="G44" s="91" t="s">
        <v>61</v>
      </c>
      <c r="H44" s="17">
        <v>3</v>
      </c>
      <c r="I44" s="103" t="s">
        <v>373</v>
      </c>
      <c r="J44" s="17">
        <v>5</v>
      </c>
      <c r="K44" s="72"/>
      <c r="L44" s="73"/>
      <c r="M44" s="135" t="s">
        <v>91</v>
      </c>
      <c r="N44" s="17">
        <v>1</v>
      </c>
      <c r="Q44" s="11"/>
      <c r="R44" s="11"/>
      <c r="S44" s="12"/>
      <c r="T44" s="11"/>
    </row>
    <row r="45" spans="1:20" s="7" customFormat="1" ht="16.5" customHeight="1">
      <c r="A45" s="206"/>
      <c r="B45" s="172"/>
      <c r="C45" s="85"/>
      <c r="D45" s="82"/>
      <c r="E45" s="103" t="s">
        <v>37</v>
      </c>
      <c r="F45" s="17">
        <v>0.05</v>
      </c>
      <c r="G45" s="91" t="s">
        <v>71</v>
      </c>
      <c r="H45" s="17">
        <v>1</v>
      </c>
      <c r="I45" s="103" t="s">
        <v>101</v>
      </c>
      <c r="J45" s="17">
        <v>1</v>
      </c>
      <c r="K45" s="72"/>
      <c r="L45" s="73"/>
      <c r="M45" s="135" t="s">
        <v>37</v>
      </c>
      <c r="N45" s="17">
        <v>0.05</v>
      </c>
      <c r="Q45" s="11"/>
      <c r="R45" s="11"/>
      <c r="S45" s="12"/>
      <c r="T45" s="11"/>
    </row>
    <row r="46" spans="1:20" s="7" customFormat="1" ht="16.5" customHeight="1">
      <c r="A46" s="206"/>
      <c r="B46" s="172"/>
      <c r="C46" s="85"/>
      <c r="D46" s="82"/>
      <c r="E46" s="85" t="s">
        <v>346</v>
      </c>
      <c r="F46" s="17"/>
      <c r="G46" s="91" t="s">
        <v>73</v>
      </c>
      <c r="H46" s="17">
        <v>0.02</v>
      </c>
      <c r="I46" s="103" t="s">
        <v>37</v>
      </c>
      <c r="J46" s="17">
        <v>0.05</v>
      </c>
      <c r="K46" s="72"/>
      <c r="L46" s="73"/>
      <c r="M46" s="135"/>
      <c r="N46" s="17"/>
      <c r="Q46" s="11"/>
      <c r="R46" s="11"/>
      <c r="S46" s="12"/>
      <c r="T46" s="11"/>
    </row>
    <row r="47" spans="1:20" s="7" customFormat="1" ht="16.5" customHeight="1">
      <c r="A47" s="168"/>
      <c r="B47" s="172"/>
      <c r="C47" s="135"/>
      <c r="D47" s="82"/>
      <c r="E47" s="103"/>
      <c r="F47" s="17"/>
      <c r="G47" s="91" t="s">
        <v>37</v>
      </c>
      <c r="H47" s="17">
        <v>0.05</v>
      </c>
      <c r="I47" s="103"/>
      <c r="J47" s="17"/>
      <c r="K47" s="72"/>
      <c r="L47" s="73"/>
      <c r="M47" s="128"/>
      <c r="N47" s="165"/>
      <c r="O47" s="60"/>
      <c r="P47" s="60"/>
      <c r="Q47" s="11"/>
      <c r="R47" s="11"/>
      <c r="S47" s="12"/>
      <c r="T47" s="11"/>
    </row>
    <row r="48" spans="1:20" s="7" customFormat="1" ht="16.5" customHeight="1">
      <c r="A48" s="206" t="s">
        <v>248</v>
      </c>
      <c r="B48" s="228" t="str">
        <f>B6</f>
        <v>一</v>
      </c>
      <c r="C48" s="135" t="s">
        <v>33</v>
      </c>
      <c r="D48" s="135"/>
      <c r="E48" s="103" t="s">
        <v>401</v>
      </c>
      <c r="F48" s="135"/>
      <c r="G48" s="17" t="s">
        <v>327</v>
      </c>
      <c r="H48" s="17"/>
      <c r="I48" s="98" t="s">
        <v>360</v>
      </c>
      <c r="J48" s="98"/>
      <c r="K48" s="72" t="s">
        <v>1</v>
      </c>
      <c r="L48" s="73"/>
      <c r="M48" s="135" t="s">
        <v>313</v>
      </c>
      <c r="N48" s="17"/>
      <c r="O48" s="193" t="s">
        <v>39</v>
      </c>
      <c r="P48" s="194"/>
      <c r="Q48" s="44"/>
      <c r="R48" s="45"/>
      <c r="S48" s="13"/>
      <c r="T48" s="11"/>
    </row>
    <row r="49" spans="1:20" s="7" customFormat="1" ht="16.5" customHeight="1">
      <c r="A49" s="212"/>
      <c r="B49" s="229">
        <f>A6</f>
        <v>45418</v>
      </c>
      <c r="C49" s="169" t="s">
        <v>10</v>
      </c>
      <c r="D49" s="17">
        <v>10</v>
      </c>
      <c r="E49" s="103" t="s">
        <v>402</v>
      </c>
      <c r="F49" s="17">
        <v>6.5</v>
      </c>
      <c r="G49" s="124" t="s">
        <v>102</v>
      </c>
      <c r="H49" s="165">
        <v>5</v>
      </c>
      <c r="I49" s="231" t="s">
        <v>361</v>
      </c>
      <c r="J49" s="98">
        <v>0.1</v>
      </c>
      <c r="K49" s="75" t="s">
        <v>9</v>
      </c>
      <c r="L49" s="76">
        <v>7</v>
      </c>
      <c r="M49" s="135" t="s">
        <v>62</v>
      </c>
      <c r="N49" s="17">
        <v>0.2</v>
      </c>
      <c r="O49" s="217"/>
      <c r="P49" s="188"/>
      <c r="Q49" s="41"/>
      <c r="R49" s="46"/>
      <c r="S49" s="12"/>
      <c r="T49" s="11"/>
    </row>
    <row r="50" spans="1:20" s="7" customFormat="1" ht="16.5" customHeight="1">
      <c r="A50" s="212"/>
      <c r="B50" s="232"/>
      <c r="C50" s="169"/>
      <c r="D50" s="17"/>
      <c r="E50" s="91"/>
      <c r="F50" s="17"/>
      <c r="G50" s="125" t="s">
        <v>389</v>
      </c>
      <c r="H50" s="17">
        <v>1</v>
      </c>
      <c r="I50" s="103" t="s">
        <v>105</v>
      </c>
      <c r="J50" s="98">
        <v>4</v>
      </c>
      <c r="K50" s="72" t="s">
        <v>37</v>
      </c>
      <c r="L50" s="73">
        <v>0.05</v>
      </c>
      <c r="M50" s="135" t="s">
        <v>63</v>
      </c>
      <c r="N50" s="17">
        <v>0.1</v>
      </c>
      <c r="O50" s="44"/>
      <c r="P50" s="188"/>
      <c r="Q50" s="44"/>
      <c r="R50" s="46"/>
      <c r="S50" s="12"/>
      <c r="T50" s="11"/>
    </row>
    <row r="51" spans="1:20" s="7" customFormat="1" ht="16.5" customHeight="1">
      <c r="A51" s="212"/>
      <c r="B51" s="175"/>
      <c r="C51" s="169"/>
      <c r="D51" s="17"/>
      <c r="E51" s="91"/>
      <c r="F51" s="135"/>
      <c r="G51" s="103" t="s">
        <v>167</v>
      </c>
      <c r="H51" s="17">
        <v>2</v>
      </c>
      <c r="I51" s="91" t="s">
        <v>101</v>
      </c>
      <c r="J51" s="17">
        <v>1</v>
      </c>
      <c r="K51" s="72"/>
      <c r="L51" s="73"/>
      <c r="M51" s="135" t="s">
        <v>37</v>
      </c>
      <c r="N51" s="17">
        <v>0.05</v>
      </c>
      <c r="O51" s="42"/>
      <c r="P51" s="187"/>
      <c r="Q51" s="44"/>
      <c r="R51" s="46"/>
      <c r="S51" s="12"/>
      <c r="T51" s="11"/>
    </row>
    <row r="52" spans="1:20" s="7" customFormat="1" ht="16.5" customHeight="1">
      <c r="A52" s="212"/>
      <c r="B52" s="175"/>
      <c r="C52" s="169"/>
      <c r="D52" s="17"/>
      <c r="E52" s="119"/>
      <c r="F52" s="120"/>
      <c r="G52" s="103" t="s">
        <v>37</v>
      </c>
      <c r="H52" s="17">
        <v>0.05</v>
      </c>
      <c r="I52" s="103" t="s">
        <v>37</v>
      </c>
      <c r="J52" s="17">
        <v>1.05</v>
      </c>
      <c r="K52" s="72"/>
      <c r="L52" s="73"/>
      <c r="M52" s="135"/>
      <c r="N52" s="17"/>
      <c r="O52" s="42"/>
      <c r="P52" s="187"/>
      <c r="Q52" s="42"/>
      <c r="R52" s="47"/>
      <c r="S52" s="12"/>
      <c r="T52" s="11"/>
    </row>
    <row r="53" spans="1:20" s="7" customFormat="1" ht="16.5" customHeight="1">
      <c r="A53" s="164"/>
      <c r="B53" s="175"/>
      <c r="C53" s="169"/>
      <c r="D53" s="17"/>
      <c r="E53" s="119"/>
      <c r="F53" s="120"/>
      <c r="G53" s="103"/>
      <c r="H53" s="17"/>
      <c r="I53" s="121"/>
      <c r="J53" s="120"/>
      <c r="K53" s="72"/>
      <c r="L53" s="73"/>
      <c r="M53" s="135"/>
      <c r="N53" s="17"/>
      <c r="O53" s="42"/>
      <c r="P53" s="47"/>
      <c r="Q53" s="42"/>
      <c r="R53" s="47"/>
      <c r="S53" s="12"/>
      <c r="T53" s="11"/>
    </row>
    <row r="54" spans="1:20" s="7" customFormat="1" ht="16.5" customHeight="1">
      <c r="A54" s="206" t="s">
        <v>249</v>
      </c>
      <c r="B54" s="224" t="str">
        <f>B7</f>
        <v>二</v>
      </c>
      <c r="C54" s="135" t="s">
        <v>0</v>
      </c>
      <c r="D54" s="17"/>
      <c r="E54" s="165" t="s">
        <v>388</v>
      </c>
      <c r="F54" s="165"/>
      <c r="G54" s="28" t="s">
        <v>390</v>
      </c>
      <c r="H54" s="129"/>
      <c r="I54" s="128" t="s">
        <v>343</v>
      </c>
      <c r="J54" s="165"/>
      <c r="K54" s="72" t="s">
        <v>1</v>
      </c>
      <c r="L54" s="73"/>
      <c r="M54" s="17" t="s">
        <v>315</v>
      </c>
      <c r="N54" s="165"/>
      <c r="O54" s="176" t="s">
        <v>40</v>
      </c>
      <c r="P54" s="110" t="s">
        <v>45</v>
      </c>
      <c r="Q54" s="11"/>
      <c r="R54" s="11"/>
      <c r="S54" s="13"/>
      <c r="T54" s="11"/>
    </row>
    <row r="55" spans="1:20" s="7" customFormat="1" ht="16.5" customHeight="1">
      <c r="A55" s="60"/>
      <c r="B55" s="229">
        <f>A7</f>
        <v>45419</v>
      </c>
      <c r="C55" s="169" t="s">
        <v>10</v>
      </c>
      <c r="D55" s="17">
        <v>7</v>
      </c>
      <c r="E55" s="124" t="s">
        <v>44</v>
      </c>
      <c r="F55" s="165">
        <v>9</v>
      </c>
      <c r="G55" s="28" t="s">
        <v>391</v>
      </c>
      <c r="H55" s="129">
        <v>0.3</v>
      </c>
      <c r="I55" s="125" t="s">
        <v>149</v>
      </c>
      <c r="J55" s="165">
        <v>2</v>
      </c>
      <c r="K55" s="75" t="s">
        <v>9</v>
      </c>
      <c r="L55" s="76">
        <v>7</v>
      </c>
      <c r="M55" s="17" t="s">
        <v>392</v>
      </c>
      <c r="N55" s="17">
        <v>1</v>
      </c>
      <c r="Q55" s="11"/>
      <c r="R55" s="11"/>
      <c r="S55" s="12"/>
      <c r="T55" s="11"/>
    </row>
    <row r="56" spans="1:20" s="7" customFormat="1" ht="16.5" customHeight="1">
      <c r="A56" s="212"/>
      <c r="B56" s="172"/>
      <c r="C56" s="169" t="s">
        <v>12</v>
      </c>
      <c r="D56" s="17">
        <v>3</v>
      </c>
      <c r="E56" s="124" t="s">
        <v>339</v>
      </c>
      <c r="F56" s="165">
        <v>3</v>
      </c>
      <c r="G56" s="28" t="s">
        <v>142</v>
      </c>
      <c r="H56" s="129">
        <v>6</v>
      </c>
      <c r="I56" s="125" t="s">
        <v>105</v>
      </c>
      <c r="J56" s="165">
        <v>2</v>
      </c>
      <c r="K56" s="72" t="s">
        <v>37</v>
      </c>
      <c r="L56" s="73">
        <v>0.05</v>
      </c>
      <c r="M56" s="17" t="s">
        <v>61</v>
      </c>
      <c r="N56" s="17">
        <v>3</v>
      </c>
      <c r="Q56" s="11"/>
      <c r="R56" s="11"/>
      <c r="S56" s="12"/>
      <c r="T56" s="11"/>
    </row>
    <row r="57" spans="1:20" s="7" customFormat="1" ht="16.5" customHeight="1">
      <c r="A57" s="212"/>
      <c r="B57" s="175"/>
      <c r="C57" s="101"/>
      <c r="D57" s="101"/>
      <c r="E57" s="124" t="s">
        <v>37</v>
      </c>
      <c r="F57" s="165">
        <v>0.05</v>
      </c>
      <c r="G57" s="28" t="s">
        <v>101</v>
      </c>
      <c r="H57" s="17">
        <v>1</v>
      </c>
      <c r="I57" s="125" t="s">
        <v>38</v>
      </c>
      <c r="J57" s="165">
        <v>0.01</v>
      </c>
      <c r="K57" s="72"/>
      <c r="L57" s="73"/>
      <c r="M57" s="103" t="s">
        <v>101</v>
      </c>
      <c r="N57" s="17">
        <v>1</v>
      </c>
      <c r="Q57" s="11"/>
      <c r="R57" s="11"/>
      <c r="S57" s="12"/>
      <c r="T57" s="11"/>
    </row>
    <row r="58" spans="1:20" s="7" customFormat="1" ht="16.5" customHeight="1">
      <c r="A58" s="212"/>
      <c r="B58" s="175"/>
      <c r="C58" s="169"/>
      <c r="D58" s="17"/>
      <c r="E58" s="85"/>
      <c r="F58" s="165"/>
      <c r="G58" s="91" t="s">
        <v>37</v>
      </c>
      <c r="H58" s="17">
        <v>0.05</v>
      </c>
      <c r="I58" s="125" t="s">
        <v>37</v>
      </c>
      <c r="J58" s="165">
        <v>0.05</v>
      </c>
      <c r="K58" s="72"/>
      <c r="L58" s="73"/>
      <c r="M58" s="17" t="s">
        <v>37</v>
      </c>
      <c r="N58" s="17">
        <v>0.05</v>
      </c>
      <c r="Q58" s="11"/>
      <c r="R58" s="11"/>
      <c r="S58" s="12"/>
      <c r="T58" s="11"/>
    </row>
    <row r="59" spans="1:20" s="7" customFormat="1" ht="16.5" customHeight="1">
      <c r="A59" s="213"/>
      <c r="B59" s="175"/>
      <c r="C59" s="169"/>
      <c r="D59" s="17"/>
      <c r="G59" s="125"/>
      <c r="H59" s="165"/>
      <c r="I59" s="125"/>
      <c r="J59" s="165"/>
      <c r="K59" s="72"/>
      <c r="L59" s="73"/>
      <c r="M59" s="135"/>
      <c r="N59" s="17"/>
      <c r="Q59" s="11"/>
      <c r="R59" s="11"/>
      <c r="S59" s="12"/>
      <c r="T59" s="11"/>
    </row>
    <row r="60" spans="1:20" s="7" customFormat="1" ht="16.5" customHeight="1">
      <c r="A60" s="206" t="s">
        <v>250</v>
      </c>
      <c r="B60" s="224" t="str">
        <f>B8</f>
        <v>三</v>
      </c>
      <c r="C60" s="135" t="s">
        <v>95</v>
      </c>
      <c r="D60" s="17"/>
      <c r="E60" s="103" t="s">
        <v>432</v>
      </c>
      <c r="F60" s="135"/>
      <c r="G60" s="85" t="s">
        <v>376</v>
      </c>
      <c r="H60" s="129"/>
      <c r="I60" s="91" t="s">
        <v>403</v>
      </c>
      <c r="J60" s="118"/>
      <c r="K60" s="72" t="s">
        <v>1</v>
      </c>
      <c r="L60" s="73"/>
      <c r="M60" s="128" t="s">
        <v>351</v>
      </c>
      <c r="N60" s="165"/>
      <c r="O60" s="176" t="s">
        <v>42</v>
      </c>
      <c r="Q60" s="11"/>
      <c r="T60" s="11"/>
    </row>
    <row r="61" spans="1:20" s="7" customFormat="1" ht="16.5" customHeight="1">
      <c r="A61" s="212"/>
      <c r="B61" s="229">
        <f>A8</f>
        <v>45420</v>
      </c>
      <c r="C61" s="169" t="s">
        <v>96</v>
      </c>
      <c r="D61" s="17">
        <v>4</v>
      </c>
      <c r="E61" s="103" t="s">
        <v>224</v>
      </c>
      <c r="F61" s="17">
        <v>6</v>
      </c>
      <c r="G61" s="28" t="s">
        <v>101</v>
      </c>
      <c r="H61" s="17">
        <v>1</v>
      </c>
      <c r="I61" s="91" t="s">
        <v>403</v>
      </c>
      <c r="J61" s="120">
        <v>6</v>
      </c>
      <c r="K61" s="75" t="s">
        <v>9</v>
      </c>
      <c r="L61" s="76">
        <v>7</v>
      </c>
      <c r="M61" s="17" t="s">
        <v>392</v>
      </c>
      <c r="N61" s="165">
        <v>0.6</v>
      </c>
      <c r="Q61" s="11"/>
      <c r="T61" s="11"/>
    </row>
    <row r="62" spans="1:20" s="7" customFormat="1" ht="16.5" customHeight="1">
      <c r="A62" s="60"/>
      <c r="B62" s="172"/>
      <c r="C62" s="101"/>
      <c r="D62" s="101"/>
      <c r="E62" s="103" t="s">
        <v>127</v>
      </c>
      <c r="F62" s="17">
        <v>4</v>
      </c>
      <c r="G62" s="103" t="s">
        <v>373</v>
      </c>
      <c r="H62" s="17">
        <v>8</v>
      </c>
      <c r="I62" s="91" t="s">
        <v>37</v>
      </c>
      <c r="J62" s="17">
        <v>0.05</v>
      </c>
      <c r="K62" s="72" t="s">
        <v>37</v>
      </c>
      <c r="L62" s="73">
        <v>0.05</v>
      </c>
      <c r="M62" s="128" t="s">
        <v>72</v>
      </c>
      <c r="N62" s="165">
        <v>2</v>
      </c>
      <c r="Q62" s="11"/>
      <c r="T62" s="11"/>
    </row>
    <row r="63" spans="1:20" s="7" customFormat="1" ht="16.5" customHeight="1">
      <c r="A63" s="212"/>
      <c r="B63" s="172"/>
      <c r="C63" s="169"/>
      <c r="D63" s="17"/>
      <c r="E63" s="103" t="s">
        <v>393</v>
      </c>
      <c r="F63" s="17">
        <v>4</v>
      </c>
      <c r="G63" s="104" t="s">
        <v>37</v>
      </c>
      <c r="H63" s="98">
        <v>0.05</v>
      </c>
      <c r="I63" s="33"/>
      <c r="J63" s="70"/>
      <c r="K63" s="72"/>
      <c r="L63" s="73"/>
      <c r="M63" s="128" t="s">
        <v>150</v>
      </c>
      <c r="N63" s="165">
        <v>1</v>
      </c>
      <c r="Q63" s="11"/>
      <c r="T63" s="11"/>
    </row>
    <row r="64" spans="1:20" s="7" customFormat="1" ht="16.5" customHeight="1">
      <c r="A64" s="212"/>
      <c r="B64" s="172"/>
      <c r="C64" s="169"/>
      <c r="D64" s="17"/>
      <c r="E64" s="103" t="s">
        <v>114</v>
      </c>
      <c r="F64" s="17">
        <v>1</v>
      </c>
      <c r="G64" s="104"/>
      <c r="H64" s="98"/>
      <c r="I64" s="33"/>
      <c r="J64" s="70"/>
      <c r="K64" s="72"/>
      <c r="L64" s="73"/>
      <c r="M64" s="128" t="s">
        <v>128</v>
      </c>
      <c r="N64" s="165">
        <v>0.3</v>
      </c>
      <c r="Q64" s="11"/>
      <c r="T64" s="11"/>
    </row>
    <row r="65" spans="1:22" s="7" customFormat="1" ht="16.5" customHeight="1">
      <c r="A65" s="213"/>
      <c r="B65" s="175"/>
      <c r="C65" s="169"/>
      <c r="D65" s="17"/>
      <c r="E65" s="103" t="s">
        <v>37</v>
      </c>
      <c r="F65" s="17">
        <v>0.05</v>
      </c>
      <c r="G65" s="150"/>
      <c r="H65" s="130"/>
      <c r="I65" s="79"/>
      <c r="J65" s="34"/>
      <c r="K65" s="72"/>
      <c r="L65" s="73"/>
      <c r="M65" s="152" t="s">
        <v>340</v>
      </c>
      <c r="N65" s="165">
        <v>1</v>
      </c>
      <c r="Q65" s="11"/>
      <c r="T65" s="11"/>
    </row>
    <row r="66" spans="1:22" s="7" customFormat="1" ht="16.5" customHeight="1">
      <c r="A66" s="214" t="s">
        <v>251</v>
      </c>
      <c r="B66" s="224" t="str">
        <f>B9</f>
        <v>四</v>
      </c>
      <c r="C66" s="135" t="s">
        <v>0</v>
      </c>
      <c r="D66" s="17"/>
      <c r="E66" s="102" t="s">
        <v>434</v>
      </c>
      <c r="F66" s="17"/>
      <c r="G66" s="28" t="s">
        <v>341</v>
      </c>
      <c r="H66" s="129"/>
      <c r="I66" s="130" t="s">
        <v>335</v>
      </c>
      <c r="J66" s="130"/>
      <c r="K66" s="72" t="s">
        <v>1</v>
      </c>
      <c r="L66" s="73"/>
      <c r="M66" s="166" t="s">
        <v>115</v>
      </c>
      <c r="N66" s="165"/>
      <c r="O66" s="179" t="s">
        <v>303</v>
      </c>
      <c r="P66" s="115"/>
      <c r="Q66" s="54"/>
      <c r="R66" s="55"/>
      <c r="S66" s="45"/>
      <c r="T66" s="55"/>
      <c r="V66" s="45"/>
    </row>
    <row r="67" spans="1:22" s="7" customFormat="1" ht="16.5" customHeight="1">
      <c r="A67" s="212"/>
      <c r="B67" s="229">
        <f>A9</f>
        <v>45421</v>
      </c>
      <c r="C67" s="169" t="s">
        <v>10</v>
      </c>
      <c r="D67" s="17">
        <v>7</v>
      </c>
      <c r="E67" s="103" t="s">
        <v>435</v>
      </c>
      <c r="F67" s="17">
        <v>1</v>
      </c>
      <c r="G67" s="17" t="s">
        <v>392</v>
      </c>
      <c r="H67" s="165">
        <v>1</v>
      </c>
      <c r="I67" s="124" t="s">
        <v>183</v>
      </c>
      <c r="J67" s="130">
        <v>0.5</v>
      </c>
      <c r="K67" s="75" t="s">
        <v>9</v>
      </c>
      <c r="L67" s="76">
        <v>7</v>
      </c>
      <c r="M67" s="128" t="s">
        <v>116</v>
      </c>
      <c r="N67" s="165">
        <v>2</v>
      </c>
      <c r="P67" s="53"/>
      <c r="Q67" s="47"/>
      <c r="R67" s="41"/>
      <c r="S67" s="46"/>
      <c r="T67" s="41"/>
      <c r="V67" s="46"/>
    </row>
    <row r="68" spans="1:22" s="7" customFormat="1" ht="16.5" customHeight="1">
      <c r="A68" s="214"/>
      <c r="B68" s="233"/>
      <c r="C68" s="169" t="s">
        <v>12</v>
      </c>
      <c r="D68" s="17">
        <v>3</v>
      </c>
      <c r="E68" s="103" t="s">
        <v>105</v>
      </c>
      <c r="F68" s="17">
        <v>4</v>
      </c>
      <c r="G68" s="91" t="s">
        <v>61</v>
      </c>
      <c r="H68" s="17">
        <v>3</v>
      </c>
      <c r="I68" s="124" t="s">
        <v>105</v>
      </c>
      <c r="J68" s="130">
        <v>5</v>
      </c>
      <c r="K68" s="72" t="s">
        <v>37</v>
      </c>
      <c r="L68" s="73">
        <v>0.05</v>
      </c>
      <c r="M68" s="128" t="s">
        <v>74</v>
      </c>
      <c r="N68" s="165">
        <v>1</v>
      </c>
      <c r="P68" s="53"/>
      <c r="Q68" s="47"/>
      <c r="R68" s="56"/>
      <c r="S68" s="56"/>
      <c r="T68" s="56"/>
      <c r="V68" s="57"/>
    </row>
    <row r="69" spans="1:22" s="7" customFormat="1" ht="16.5" customHeight="1">
      <c r="A69" s="60"/>
      <c r="B69" s="172"/>
      <c r="C69" s="101"/>
      <c r="D69" s="101"/>
      <c r="E69" s="103" t="s">
        <v>37</v>
      </c>
      <c r="F69" s="17">
        <v>0.05</v>
      </c>
      <c r="G69" s="91" t="s">
        <v>71</v>
      </c>
      <c r="H69" s="17">
        <v>1</v>
      </c>
      <c r="I69" s="124" t="s">
        <v>37</v>
      </c>
      <c r="J69" s="165">
        <v>0.05</v>
      </c>
      <c r="K69" s="72"/>
      <c r="L69" s="73"/>
      <c r="M69" s="128"/>
      <c r="N69" s="165"/>
      <c r="P69" s="53"/>
      <c r="Q69" s="47"/>
      <c r="R69" s="44"/>
      <c r="S69" s="46"/>
      <c r="T69" s="44"/>
      <c r="V69" s="46"/>
    </row>
    <row r="70" spans="1:22" s="7" customFormat="1" ht="16.5" customHeight="1">
      <c r="A70" s="214"/>
      <c r="B70" s="172"/>
      <c r="C70" s="101"/>
      <c r="D70" s="101"/>
      <c r="E70" s="103" t="s">
        <v>104</v>
      </c>
      <c r="F70" s="17"/>
      <c r="G70" s="91" t="s">
        <v>73</v>
      </c>
      <c r="H70" s="17">
        <v>0.02</v>
      </c>
      <c r="I70" s="125"/>
      <c r="J70" s="165"/>
      <c r="K70" s="72"/>
      <c r="L70" s="73"/>
      <c r="M70" s="33"/>
      <c r="N70" s="77"/>
      <c r="P70" s="53"/>
      <c r="Q70" s="47"/>
      <c r="R70" s="56"/>
      <c r="S70" s="56"/>
      <c r="T70" s="44"/>
      <c r="V70" s="46"/>
    </row>
    <row r="71" spans="1:22" s="7" customFormat="1" ht="16.5" customHeight="1">
      <c r="A71" s="214"/>
      <c r="B71" s="172"/>
      <c r="C71" s="101"/>
      <c r="D71" s="101"/>
      <c r="E71" s="103"/>
      <c r="F71" s="17"/>
      <c r="G71" s="91" t="s">
        <v>37</v>
      </c>
      <c r="H71" s="17">
        <v>0.05</v>
      </c>
      <c r="I71" s="125"/>
      <c r="J71" s="165"/>
      <c r="K71" s="72"/>
      <c r="L71" s="73"/>
      <c r="M71" s="79"/>
      <c r="N71" s="77"/>
      <c r="P71" s="58"/>
      <c r="Q71" s="54"/>
      <c r="R71" s="42"/>
      <c r="S71" s="59"/>
      <c r="T71" s="60"/>
      <c r="V71" s="60"/>
    </row>
    <row r="72" spans="1:22" s="7" customFormat="1" ht="16.5" customHeight="1">
      <c r="A72" s="215" t="s">
        <v>252</v>
      </c>
      <c r="B72" s="224" t="str">
        <f>B10</f>
        <v>五</v>
      </c>
      <c r="C72" s="128" t="s">
        <v>235</v>
      </c>
      <c r="D72" s="128"/>
      <c r="E72" s="165" t="s">
        <v>433</v>
      </c>
      <c r="F72" s="165"/>
      <c r="G72" s="28" t="s">
        <v>180</v>
      </c>
      <c r="H72" s="129"/>
      <c r="I72" s="130" t="s">
        <v>347</v>
      </c>
      <c r="J72" s="130"/>
      <c r="K72" s="72" t="s">
        <v>1</v>
      </c>
      <c r="L72" s="73"/>
      <c r="M72" s="17" t="s">
        <v>112</v>
      </c>
      <c r="N72" s="165"/>
      <c r="O72" s="176" t="s">
        <v>48</v>
      </c>
      <c r="P72" s="186"/>
      <c r="Q72" s="17"/>
      <c r="R72" s="165"/>
      <c r="S72" s="12"/>
      <c r="T72" s="52"/>
      <c r="V72" s="60"/>
    </row>
    <row r="73" spans="1:22" s="7" customFormat="1" ht="16.5" customHeight="1">
      <c r="A73" s="214"/>
      <c r="B73" s="229">
        <f>A10</f>
        <v>45422</v>
      </c>
      <c r="C73" s="166" t="s">
        <v>10</v>
      </c>
      <c r="D73" s="128">
        <v>10</v>
      </c>
      <c r="E73" s="124" t="s">
        <v>385</v>
      </c>
      <c r="F73" s="165">
        <v>6.6</v>
      </c>
      <c r="G73" s="28" t="s">
        <v>149</v>
      </c>
      <c r="H73" s="129">
        <v>3</v>
      </c>
      <c r="I73" s="32" t="s">
        <v>345</v>
      </c>
      <c r="J73" s="129">
        <v>3</v>
      </c>
      <c r="K73" s="75" t="s">
        <v>9</v>
      </c>
      <c r="L73" s="76">
        <v>7</v>
      </c>
      <c r="M73" s="135" t="s">
        <v>105</v>
      </c>
      <c r="N73" s="17">
        <v>4</v>
      </c>
      <c r="Q73" s="135"/>
      <c r="R73" s="17"/>
      <c r="S73" s="12"/>
      <c r="T73" s="11"/>
    </row>
    <row r="74" spans="1:22" s="7" customFormat="1" ht="16.5" customHeight="1">
      <c r="A74" s="214"/>
      <c r="B74" s="224"/>
      <c r="C74" s="166" t="s">
        <v>236</v>
      </c>
      <c r="D74" s="128">
        <v>0.4</v>
      </c>
      <c r="E74" s="124" t="s">
        <v>240</v>
      </c>
      <c r="F74" s="165">
        <v>1.5</v>
      </c>
      <c r="G74" s="28" t="s">
        <v>181</v>
      </c>
      <c r="H74" s="129">
        <v>3</v>
      </c>
      <c r="I74" s="124" t="s">
        <v>61</v>
      </c>
      <c r="J74" s="130">
        <v>5</v>
      </c>
      <c r="K74" s="72" t="s">
        <v>37</v>
      </c>
      <c r="L74" s="73">
        <v>0.05</v>
      </c>
      <c r="M74" s="91" t="s">
        <v>38</v>
      </c>
      <c r="N74" s="17">
        <v>0.01</v>
      </c>
      <c r="Q74" s="91"/>
      <c r="R74" s="17"/>
      <c r="S74" s="12"/>
      <c r="T74" s="11"/>
    </row>
    <row r="75" spans="1:22" s="7" customFormat="1" ht="16.5" customHeight="1">
      <c r="A75" s="214"/>
      <c r="B75" s="172"/>
      <c r="C75" s="169"/>
      <c r="D75" s="135"/>
      <c r="E75" s="124"/>
      <c r="F75" s="165"/>
      <c r="G75" s="28" t="s">
        <v>101</v>
      </c>
      <c r="H75" s="17">
        <v>1</v>
      </c>
      <c r="I75" s="124" t="s">
        <v>37</v>
      </c>
      <c r="J75" s="165">
        <v>0.05</v>
      </c>
      <c r="K75" s="72"/>
      <c r="L75" s="73"/>
      <c r="M75" s="135" t="s">
        <v>37</v>
      </c>
      <c r="N75" s="17">
        <v>0.05</v>
      </c>
      <c r="Q75" s="135"/>
      <c r="R75" s="17"/>
      <c r="S75" s="12"/>
      <c r="T75" s="11"/>
    </row>
    <row r="76" spans="1:22" s="7" customFormat="1" ht="16.5" customHeight="1">
      <c r="A76" s="60"/>
      <c r="B76" s="172"/>
      <c r="C76" s="101"/>
      <c r="D76" s="101"/>
      <c r="E76" s="124" t="s">
        <v>37</v>
      </c>
      <c r="F76" s="165">
        <v>0.05</v>
      </c>
      <c r="G76" s="91" t="s">
        <v>37</v>
      </c>
      <c r="H76" s="17">
        <v>0.05</v>
      </c>
      <c r="I76" s="103"/>
      <c r="J76" s="17"/>
      <c r="K76" s="72"/>
      <c r="L76" s="73"/>
      <c r="M76" s="135"/>
      <c r="N76" s="17"/>
      <c r="Q76" s="135"/>
      <c r="R76" s="17"/>
      <c r="S76" s="12"/>
      <c r="T76" s="11"/>
    </row>
    <row r="77" spans="1:22" s="7" customFormat="1" ht="16.5" customHeight="1">
      <c r="A77" s="214"/>
      <c r="B77" s="172"/>
      <c r="C77" s="101"/>
      <c r="D77" s="101"/>
      <c r="E77" s="85"/>
      <c r="F77" s="165"/>
      <c r="G77" s="91"/>
      <c r="H77" s="17"/>
      <c r="I77" s="101"/>
      <c r="J77" s="101"/>
      <c r="K77" s="72"/>
      <c r="L77" s="73"/>
      <c r="M77" s="33"/>
      <c r="N77" s="77"/>
      <c r="O77" s="60"/>
      <c r="P77" s="60"/>
      <c r="Q77" s="11"/>
      <c r="R77" s="11"/>
      <c r="S77" s="12"/>
      <c r="T77" s="11"/>
    </row>
    <row r="78" spans="1:22" s="7" customFormat="1" ht="16.5" customHeight="1">
      <c r="A78" s="214" t="s">
        <v>253</v>
      </c>
      <c r="B78" s="224" t="str">
        <f>B11</f>
        <v>一</v>
      </c>
      <c r="C78" s="135" t="s">
        <v>33</v>
      </c>
      <c r="D78" s="135"/>
      <c r="E78" s="91" t="s">
        <v>403</v>
      </c>
      <c r="F78" s="118"/>
      <c r="G78" s="17" t="s">
        <v>148</v>
      </c>
      <c r="H78" s="17"/>
      <c r="I78" s="207" t="s">
        <v>195</v>
      </c>
      <c r="J78" s="208"/>
      <c r="K78" s="72" t="s">
        <v>1</v>
      </c>
      <c r="L78" s="73"/>
      <c r="M78" s="17" t="s">
        <v>123</v>
      </c>
      <c r="N78" s="17"/>
      <c r="O78" s="193" t="s">
        <v>39</v>
      </c>
      <c r="P78" s="53"/>
      <c r="Q78" s="54"/>
      <c r="R78" s="55"/>
      <c r="S78" s="45"/>
      <c r="T78" s="55"/>
      <c r="V78" s="45"/>
    </row>
    <row r="79" spans="1:22" s="7" customFormat="1" ht="16.5" customHeight="1">
      <c r="A79" s="214"/>
      <c r="B79" s="225">
        <f>A11</f>
        <v>45425</v>
      </c>
      <c r="C79" s="169" t="s">
        <v>10</v>
      </c>
      <c r="D79" s="17">
        <v>10</v>
      </c>
      <c r="E79" s="91" t="s">
        <v>403</v>
      </c>
      <c r="F79" s="120">
        <v>6</v>
      </c>
      <c r="G79" s="124" t="s">
        <v>102</v>
      </c>
      <c r="H79" s="165">
        <v>5</v>
      </c>
      <c r="I79" s="149" t="s">
        <v>183</v>
      </c>
      <c r="J79" s="208">
        <v>0.5</v>
      </c>
      <c r="K79" s="75" t="s">
        <v>9</v>
      </c>
      <c r="L79" s="76">
        <v>7</v>
      </c>
      <c r="M79" s="17" t="s">
        <v>124</v>
      </c>
      <c r="N79" s="17">
        <v>1</v>
      </c>
      <c r="O79" s="217"/>
      <c r="P79" s="53"/>
      <c r="Q79" s="47"/>
      <c r="R79" s="41"/>
      <c r="S79" s="46"/>
      <c r="T79" s="41"/>
      <c r="V79" s="46"/>
    </row>
    <row r="80" spans="1:22" s="7" customFormat="1" ht="16.5" customHeight="1">
      <c r="A80" s="214"/>
      <c r="B80" s="175"/>
      <c r="C80" s="169"/>
      <c r="D80" s="17"/>
      <c r="E80" s="91" t="s">
        <v>37</v>
      </c>
      <c r="F80" s="17">
        <v>0.05</v>
      </c>
      <c r="G80" s="103" t="s">
        <v>122</v>
      </c>
      <c r="H80" s="17">
        <v>0.05</v>
      </c>
      <c r="I80" s="124" t="s">
        <v>61</v>
      </c>
      <c r="J80" s="165">
        <v>6</v>
      </c>
      <c r="K80" s="72" t="s">
        <v>37</v>
      </c>
      <c r="L80" s="73">
        <v>0.05</v>
      </c>
      <c r="M80" s="17" t="s">
        <v>107</v>
      </c>
      <c r="N80" s="17">
        <v>0.2</v>
      </c>
      <c r="O80" s="44"/>
      <c r="P80" s="53"/>
      <c r="Q80" s="47"/>
      <c r="R80" s="56"/>
      <c r="S80" s="56"/>
      <c r="T80" s="56"/>
      <c r="V80" s="57"/>
    </row>
    <row r="81" spans="1:22" s="7" customFormat="1" ht="16.5" customHeight="1">
      <c r="A81" s="214"/>
      <c r="B81" s="175"/>
      <c r="C81" s="169"/>
      <c r="D81" s="17"/>
      <c r="E81" s="91"/>
      <c r="F81" s="135"/>
      <c r="G81" s="103" t="s">
        <v>393</v>
      </c>
      <c r="H81" s="17">
        <v>2</v>
      </c>
      <c r="I81" s="103" t="s">
        <v>37</v>
      </c>
      <c r="J81" s="17">
        <v>0.05</v>
      </c>
      <c r="K81" s="72"/>
      <c r="L81" s="73"/>
      <c r="M81" s="17" t="s">
        <v>70</v>
      </c>
      <c r="N81" s="17">
        <v>0.05</v>
      </c>
      <c r="O81" s="42"/>
      <c r="P81" s="53"/>
      <c r="Q81" s="47"/>
      <c r="R81" s="44"/>
      <c r="S81" s="46"/>
      <c r="T81" s="44"/>
      <c r="V81" s="46"/>
    </row>
    <row r="82" spans="1:22" s="7" customFormat="1" ht="16.5" customHeight="1">
      <c r="A82" s="214"/>
      <c r="B82" s="172"/>
      <c r="C82" s="234"/>
      <c r="D82" s="235"/>
      <c r="E82" s="91"/>
      <c r="F82" s="99"/>
      <c r="G82" s="103" t="s">
        <v>224</v>
      </c>
      <c r="H82" s="17">
        <v>0.1</v>
      </c>
      <c r="I82" s="104"/>
      <c r="J82" s="98"/>
      <c r="K82" s="72"/>
      <c r="L82" s="73"/>
      <c r="M82" s="17"/>
      <c r="N82" s="17"/>
      <c r="O82" s="42"/>
      <c r="P82" s="53"/>
      <c r="Q82" s="47"/>
      <c r="R82" s="56"/>
      <c r="S82" s="56"/>
      <c r="T82" s="44"/>
      <c r="V82" s="46"/>
    </row>
    <row r="83" spans="1:22" s="7" customFormat="1" ht="16.5" customHeight="1">
      <c r="A83" s="216"/>
      <c r="B83" s="172"/>
      <c r="C83" s="101"/>
      <c r="D83" s="101"/>
      <c r="E83" s="236"/>
      <c r="F83" s="34"/>
      <c r="G83" s="103" t="s">
        <v>37</v>
      </c>
      <c r="H83" s="17">
        <v>0.05</v>
      </c>
      <c r="I83" s="33"/>
      <c r="J83" s="70"/>
      <c r="K83" s="72"/>
      <c r="L83" s="73"/>
      <c r="M83" s="33"/>
      <c r="N83" s="92"/>
      <c r="P83" s="58"/>
      <c r="Q83" s="54"/>
      <c r="R83" s="42"/>
      <c r="S83" s="59"/>
      <c r="T83" s="60"/>
      <c r="V83" s="60"/>
    </row>
    <row r="84" spans="1:22" s="7" customFormat="1" ht="16.5" customHeight="1">
      <c r="A84" s="206" t="s">
        <v>254</v>
      </c>
      <c r="B84" s="237" t="str">
        <f>B12</f>
        <v>二</v>
      </c>
      <c r="C84" s="135" t="s">
        <v>0</v>
      </c>
      <c r="D84" s="17"/>
      <c r="E84" s="103" t="s">
        <v>404</v>
      </c>
      <c r="F84" s="135"/>
      <c r="G84" s="165" t="s">
        <v>376</v>
      </c>
      <c r="H84" s="17"/>
      <c r="I84" s="85" t="s">
        <v>344</v>
      </c>
      <c r="J84" s="129"/>
      <c r="K84" s="72" t="s">
        <v>1</v>
      </c>
      <c r="L84" s="73"/>
      <c r="M84" s="128" t="s">
        <v>192</v>
      </c>
      <c r="N84" s="165"/>
      <c r="O84" s="176" t="s">
        <v>40</v>
      </c>
      <c r="P84" s="110" t="s">
        <v>45</v>
      </c>
      <c r="Q84" s="11"/>
      <c r="S84" s="108"/>
      <c r="T84" s="71"/>
    </row>
    <row r="85" spans="1:22" s="7" customFormat="1" ht="16.5" customHeight="1">
      <c r="A85" s="212"/>
      <c r="B85" s="171">
        <f>A12</f>
        <v>45426</v>
      </c>
      <c r="C85" s="169" t="s">
        <v>10</v>
      </c>
      <c r="D85" s="17">
        <v>7</v>
      </c>
      <c r="E85" s="124"/>
      <c r="F85" s="17"/>
      <c r="G85" s="103" t="s">
        <v>373</v>
      </c>
      <c r="H85" s="17">
        <v>8</v>
      </c>
      <c r="I85" s="32" t="s">
        <v>345</v>
      </c>
      <c r="J85" s="129">
        <v>3</v>
      </c>
      <c r="K85" s="75" t="s">
        <v>9</v>
      </c>
      <c r="L85" s="76">
        <v>7</v>
      </c>
      <c r="M85" s="135" t="s">
        <v>105</v>
      </c>
      <c r="N85" s="17">
        <v>4</v>
      </c>
      <c r="P85" s="43"/>
      <c r="Q85" s="11"/>
      <c r="S85" s="81"/>
      <c r="T85" s="74"/>
    </row>
    <row r="86" spans="1:22" s="7" customFormat="1" ht="16.5" customHeight="1">
      <c r="A86" s="212"/>
      <c r="B86" s="237"/>
      <c r="C86" s="169" t="s">
        <v>12</v>
      </c>
      <c r="D86" s="17">
        <v>3</v>
      </c>
      <c r="E86" s="103" t="s">
        <v>145</v>
      </c>
      <c r="F86" s="17">
        <v>3</v>
      </c>
      <c r="G86" s="103" t="s">
        <v>101</v>
      </c>
      <c r="H86" s="17">
        <v>1</v>
      </c>
      <c r="I86" s="103" t="s">
        <v>38</v>
      </c>
      <c r="J86" s="17">
        <v>0.05</v>
      </c>
      <c r="K86" s="72" t="s">
        <v>37</v>
      </c>
      <c r="L86" s="73">
        <v>0.05</v>
      </c>
      <c r="M86" s="28" t="s">
        <v>101</v>
      </c>
      <c r="N86" s="17">
        <v>1</v>
      </c>
      <c r="P86" s="43"/>
      <c r="Q86" s="52"/>
      <c r="S86" s="78"/>
      <c r="T86" s="74"/>
    </row>
    <row r="87" spans="1:22" s="7" customFormat="1" ht="16.5" customHeight="1">
      <c r="A87" s="212"/>
      <c r="B87" s="175"/>
      <c r="C87" s="169"/>
      <c r="D87" s="17"/>
      <c r="E87" s="103" t="s">
        <v>168</v>
      </c>
      <c r="F87" s="17">
        <v>0.1</v>
      </c>
      <c r="G87" s="103" t="s">
        <v>37</v>
      </c>
      <c r="H87" s="17">
        <v>0.05</v>
      </c>
      <c r="I87" s="85" t="s">
        <v>346</v>
      </c>
      <c r="J87" s="129">
        <v>0.1</v>
      </c>
      <c r="K87" s="72"/>
      <c r="L87" s="73"/>
      <c r="M87" s="135" t="s">
        <v>37</v>
      </c>
      <c r="N87" s="17">
        <v>0.05</v>
      </c>
      <c r="P87" s="43"/>
      <c r="Q87" s="52"/>
      <c r="S87" s="78"/>
      <c r="T87" s="74"/>
    </row>
    <row r="88" spans="1:22" s="7" customFormat="1" ht="16.5" customHeight="1">
      <c r="A88" s="212"/>
      <c r="B88" s="172"/>
      <c r="C88" s="169"/>
      <c r="D88" s="17"/>
      <c r="E88" s="103" t="s">
        <v>37</v>
      </c>
      <c r="F88" s="17">
        <v>0.05</v>
      </c>
      <c r="G88" s="103"/>
      <c r="H88" s="17"/>
      <c r="I88" s="85" t="s">
        <v>37</v>
      </c>
      <c r="J88" s="129">
        <v>0.05</v>
      </c>
      <c r="K88" s="72"/>
      <c r="L88" s="73"/>
      <c r="M88" s="135"/>
      <c r="N88" s="17"/>
      <c r="P88" s="43"/>
      <c r="Q88" s="11"/>
      <c r="S88" s="33"/>
      <c r="T88" s="70"/>
    </row>
    <row r="89" spans="1:22" s="7" customFormat="1" ht="16.5" customHeight="1">
      <c r="A89" s="213"/>
      <c r="B89" s="172"/>
      <c r="C89" s="234"/>
      <c r="D89" s="235"/>
      <c r="E89" s="85"/>
      <c r="F89" s="165"/>
      <c r="G89" s="103"/>
      <c r="H89" s="17"/>
      <c r="I89" s="33"/>
      <c r="J89" s="70"/>
      <c r="K89" s="72"/>
      <c r="L89" s="73"/>
      <c r="M89" s="79"/>
      <c r="N89" s="92"/>
      <c r="Q89" s="11"/>
      <c r="R89" s="11"/>
      <c r="S89" s="12"/>
      <c r="T89" s="11"/>
    </row>
    <row r="90" spans="1:22" s="7" customFormat="1" ht="16.5" customHeight="1">
      <c r="A90" s="211" t="s">
        <v>255</v>
      </c>
      <c r="B90" s="224" t="str">
        <f>B13</f>
        <v>三</v>
      </c>
      <c r="C90" s="17" t="s">
        <v>237</v>
      </c>
      <c r="D90" s="17"/>
      <c r="E90" s="17" t="s">
        <v>239</v>
      </c>
      <c r="F90" s="17"/>
      <c r="G90" s="85" t="s">
        <v>288</v>
      </c>
      <c r="H90" s="129"/>
      <c r="I90" s="85" t="s">
        <v>215</v>
      </c>
      <c r="J90" s="129"/>
      <c r="K90" s="73" t="s">
        <v>1</v>
      </c>
      <c r="L90" s="73"/>
      <c r="M90" s="17" t="s">
        <v>287</v>
      </c>
      <c r="N90" s="17"/>
      <c r="O90" s="176" t="s">
        <v>42</v>
      </c>
    </row>
    <row r="91" spans="1:22" s="7" customFormat="1" ht="16.5" customHeight="1">
      <c r="A91" s="212"/>
      <c r="B91" s="225">
        <f>A13</f>
        <v>45427</v>
      </c>
      <c r="C91" s="17" t="s">
        <v>238</v>
      </c>
      <c r="D91" s="17">
        <v>4</v>
      </c>
      <c r="E91" s="17" t="s">
        <v>392</v>
      </c>
      <c r="F91" s="17">
        <v>5.5</v>
      </c>
      <c r="G91" s="124" t="s">
        <v>224</v>
      </c>
      <c r="H91" s="165">
        <v>1</v>
      </c>
      <c r="I91" s="32" t="s">
        <v>149</v>
      </c>
      <c r="J91" s="129">
        <v>3</v>
      </c>
      <c r="K91" s="76" t="s">
        <v>9</v>
      </c>
      <c r="L91" s="76">
        <v>7</v>
      </c>
      <c r="M91" s="17" t="s">
        <v>392</v>
      </c>
      <c r="N91" s="165">
        <v>1</v>
      </c>
    </row>
    <row r="92" spans="1:22" s="7" customFormat="1" ht="16.5" customHeight="1">
      <c r="A92" s="212"/>
      <c r="B92" s="175"/>
      <c r="C92" s="17"/>
      <c r="D92" s="17"/>
      <c r="E92" s="103" t="s">
        <v>100</v>
      </c>
      <c r="F92" s="17">
        <v>4</v>
      </c>
      <c r="G92" s="124" t="s">
        <v>289</v>
      </c>
      <c r="H92" s="165">
        <v>6</v>
      </c>
      <c r="I92" s="85" t="s">
        <v>105</v>
      </c>
      <c r="J92" s="129">
        <v>3</v>
      </c>
      <c r="K92" s="73" t="s">
        <v>37</v>
      </c>
      <c r="L92" s="73">
        <v>0.05</v>
      </c>
      <c r="M92" s="165" t="s">
        <v>290</v>
      </c>
      <c r="N92" s="165">
        <v>4</v>
      </c>
    </row>
    <row r="93" spans="1:22" s="7" customFormat="1" ht="16.5" customHeight="1">
      <c r="A93" s="212"/>
      <c r="B93" s="175"/>
      <c r="C93" s="17"/>
      <c r="D93" s="17"/>
      <c r="E93" s="165" t="s">
        <v>101</v>
      </c>
      <c r="F93" s="165">
        <v>1</v>
      </c>
      <c r="G93" s="124" t="s">
        <v>37</v>
      </c>
      <c r="H93" s="165">
        <v>1.05</v>
      </c>
      <c r="I93" s="85" t="s">
        <v>37</v>
      </c>
      <c r="J93" s="129">
        <v>0.05</v>
      </c>
      <c r="K93" s="73"/>
      <c r="L93" s="73"/>
      <c r="M93" s="165" t="s">
        <v>101</v>
      </c>
      <c r="N93" s="165">
        <v>1</v>
      </c>
    </row>
    <row r="94" spans="1:22" s="7" customFormat="1" ht="16.5" customHeight="1">
      <c r="A94" s="212"/>
      <c r="B94" s="175"/>
      <c r="C94" s="17"/>
      <c r="D94" s="17"/>
      <c r="E94" s="103" t="s">
        <v>37</v>
      </c>
      <c r="F94" s="17">
        <v>0.05</v>
      </c>
      <c r="G94" s="101"/>
      <c r="H94" s="101"/>
      <c r="I94" s="22"/>
      <c r="J94" s="22"/>
      <c r="K94" s="73"/>
      <c r="L94" s="73"/>
      <c r="M94" s="165" t="s">
        <v>61</v>
      </c>
      <c r="N94" s="165">
        <v>3</v>
      </c>
    </row>
    <row r="95" spans="1:22" s="7" customFormat="1" ht="16.5" customHeight="1">
      <c r="A95" s="213"/>
      <c r="B95" s="175"/>
      <c r="C95" s="17"/>
      <c r="D95" s="17"/>
      <c r="E95" s="80"/>
      <c r="F95" s="35"/>
      <c r="G95" s="124"/>
      <c r="H95" s="165"/>
      <c r="I95" s="209"/>
      <c r="J95" s="35"/>
      <c r="K95" s="73"/>
      <c r="L95" s="73"/>
      <c r="M95" s="165" t="s">
        <v>292</v>
      </c>
      <c r="N95" s="165">
        <v>0.01</v>
      </c>
    </row>
    <row r="96" spans="1:22" ht="16.5" customHeight="1">
      <c r="A96" s="206" t="s">
        <v>256</v>
      </c>
      <c r="B96" s="237" t="str">
        <f>B14</f>
        <v>四</v>
      </c>
      <c r="C96" s="135" t="s">
        <v>0</v>
      </c>
      <c r="D96" s="17"/>
      <c r="E96" s="103" t="s">
        <v>406</v>
      </c>
      <c r="F96" s="135"/>
      <c r="G96" s="165" t="s">
        <v>405</v>
      </c>
      <c r="H96" s="17"/>
      <c r="I96" s="98" t="s">
        <v>120</v>
      </c>
      <c r="J96" s="98"/>
      <c r="K96" s="72" t="s">
        <v>1</v>
      </c>
      <c r="L96" s="73"/>
      <c r="M96" s="165" t="s">
        <v>362</v>
      </c>
      <c r="N96" s="165"/>
      <c r="O96" s="244" t="s">
        <v>66</v>
      </c>
    </row>
    <row r="97" spans="1:19" ht="16.5" customHeight="1">
      <c r="A97" s="4"/>
      <c r="B97" s="171">
        <f>A14</f>
        <v>45428</v>
      </c>
      <c r="C97" s="169" t="s">
        <v>10</v>
      </c>
      <c r="D97" s="17">
        <v>7</v>
      </c>
      <c r="E97" s="125" t="s">
        <v>44</v>
      </c>
      <c r="F97" s="165">
        <v>9</v>
      </c>
      <c r="G97" s="149" t="s">
        <v>183</v>
      </c>
      <c r="H97" s="208">
        <v>0.5</v>
      </c>
      <c r="I97" s="103" t="s">
        <v>147</v>
      </c>
      <c r="J97" s="98">
        <v>4</v>
      </c>
      <c r="K97" s="75" t="s">
        <v>9</v>
      </c>
      <c r="L97" s="76">
        <v>7</v>
      </c>
      <c r="M97" s="165" t="s">
        <v>348</v>
      </c>
      <c r="N97" s="165">
        <v>1.6</v>
      </c>
      <c r="O97" s="7"/>
      <c r="P97" s="43"/>
    </row>
    <row r="98" spans="1:19" ht="16.5" customHeight="1">
      <c r="A98" s="212"/>
      <c r="B98" s="134"/>
      <c r="C98" s="169" t="s">
        <v>12</v>
      </c>
      <c r="D98" s="17">
        <v>3</v>
      </c>
      <c r="E98" s="125" t="s">
        <v>127</v>
      </c>
      <c r="F98" s="17">
        <v>4</v>
      </c>
      <c r="G98" s="103" t="s">
        <v>142</v>
      </c>
      <c r="H98" s="17">
        <v>6</v>
      </c>
      <c r="I98" s="104" t="s">
        <v>61</v>
      </c>
      <c r="J98" s="98">
        <v>2</v>
      </c>
      <c r="K98" s="72" t="s">
        <v>37</v>
      </c>
      <c r="L98" s="73">
        <v>0.05</v>
      </c>
      <c r="M98" s="165" t="s">
        <v>74</v>
      </c>
      <c r="N98" s="238">
        <v>1</v>
      </c>
      <c r="O98" s="7"/>
      <c r="P98" s="43"/>
    </row>
    <row r="99" spans="1:19" ht="16.5" customHeight="1">
      <c r="A99" s="212"/>
      <c r="B99" s="134"/>
      <c r="C99" s="169"/>
      <c r="D99" s="135"/>
      <c r="E99" s="125" t="s">
        <v>37</v>
      </c>
      <c r="F99" s="17">
        <v>0.05</v>
      </c>
      <c r="G99" s="103" t="s">
        <v>101</v>
      </c>
      <c r="H99" s="17">
        <v>1</v>
      </c>
      <c r="I99" s="104" t="s">
        <v>37</v>
      </c>
      <c r="J99" s="98">
        <v>0.05</v>
      </c>
      <c r="K99" s="72"/>
      <c r="L99" s="73"/>
      <c r="M99" s="165"/>
      <c r="N99" s="238"/>
      <c r="O99" s="7"/>
    </row>
    <row r="100" spans="1:19" ht="16.5" customHeight="1">
      <c r="A100" s="212"/>
      <c r="B100" s="134"/>
      <c r="C100" s="169"/>
      <c r="D100" s="135"/>
      <c r="E100" s="125" t="s">
        <v>324</v>
      </c>
      <c r="F100" s="17"/>
      <c r="G100" s="103" t="s">
        <v>38</v>
      </c>
      <c r="H100" s="17">
        <v>0.01</v>
      </c>
      <c r="I100" s="33"/>
      <c r="J100" s="70"/>
      <c r="K100" s="72"/>
      <c r="L100" s="73"/>
      <c r="M100" s="33"/>
      <c r="N100" s="92"/>
      <c r="O100" s="7"/>
    </row>
    <row r="101" spans="1:19" ht="16.5" customHeight="1">
      <c r="A101" s="213"/>
      <c r="B101" s="134"/>
      <c r="C101" s="169"/>
      <c r="D101" s="135"/>
      <c r="E101" s="85"/>
      <c r="F101" s="165"/>
      <c r="G101" s="103" t="s">
        <v>37</v>
      </c>
      <c r="H101" s="17">
        <v>0.05</v>
      </c>
      <c r="I101" s="79"/>
      <c r="J101" s="34"/>
      <c r="K101" s="72"/>
      <c r="L101" s="73"/>
      <c r="M101" s="79"/>
      <c r="N101" s="92"/>
      <c r="O101" s="7"/>
      <c r="P101" s="10"/>
    </row>
    <row r="102" spans="1:19" ht="16.5" customHeight="1">
      <c r="A102" s="206" t="s">
        <v>257</v>
      </c>
      <c r="B102" s="237" t="str">
        <f>B15</f>
        <v>五</v>
      </c>
      <c r="C102" s="135" t="s">
        <v>293</v>
      </c>
      <c r="D102" s="135"/>
      <c r="E102" s="165" t="s">
        <v>408</v>
      </c>
      <c r="F102" s="165"/>
      <c r="G102" s="28" t="s">
        <v>299</v>
      </c>
      <c r="H102" s="129"/>
      <c r="I102" s="167" t="s">
        <v>407</v>
      </c>
      <c r="J102" s="129"/>
      <c r="K102" s="72" t="s">
        <v>1</v>
      </c>
      <c r="L102" s="73"/>
      <c r="M102" s="17" t="s">
        <v>111</v>
      </c>
      <c r="N102" s="17"/>
      <c r="O102" s="245" t="s">
        <v>349</v>
      </c>
      <c r="P102" s="186"/>
    </row>
    <row r="103" spans="1:19" ht="16.5" customHeight="1">
      <c r="A103" s="212"/>
      <c r="B103" s="171">
        <f>A15</f>
        <v>45429</v>
      </c>
      <c r="C103" s="169" t="s">
        <v>10</v>
      </c>
      <c r="D103" s="17">
        <v>10</v>
      </c>
      <c r="E103" s="124" t="s">
        <v>385</v>
      </c>
      <c r="F103" s="165">
        <v>7</v>
      </c>
      <c r="G103" s="28" t="s">
        <v>149</v>
      </c>
      <c r="H103" s="129">
        <v>3</v>
      </c>
      <c r="I103" s="103" t="s">
        <v>224</v>
      </c>
      <c r="J103" s="17">
        <v>1</v>
      </c>
      <c r="K103" s="75" t="s">
        <v>9</v>
      </c>
      <c r="L103" s="76">
        <v>7</v>
      </c>
      <c r="M103" s="17" t="s">
        <v>61</v>
      </c>
      <c r="N103" s="17">
        <v>3</v>
      </c>
    </row>
    <row r="104" spans="1:19" ht="16.5" customHeight="1">
      <c r="A104" s="4"/>
      <c r="B104" s="134"/>
      <c r="C104" s="169" t="s">
        <v>295</v>
      </c>
      <c r="D104" s="17">
        <v>0.06</v>
      </c>
      <c r="E104" s="103" t="s">
        <v>79</v>
      </c>
      <c r="F104" s="17">
        <v>4</v>
      </c>
      <c r="G104" s="28" t="s">
        <v>61</v>
      </c>
      <c r="H104" s="129">
        <v>3</v>
      </c>
      <c r="I104" s="85" t="s">
        <v>105</v>
      </c>
      <c r="J104" s="129">
        <v>4</v>
      </c>
      <c r="K104" s="72" t="s">
        <v>37</v>
      </c>
      <c r="L104" s="73">
        <v>0.05</v>
      </c>
      <c r="M104" s="17" t="s">
        <v>63</v>
      </c>
      <c r="N104" s="17">
        <v>0.1</v>
      </c>
    </row>
    <row r="105" spans="1:19" ht="16.5" customHeight="1">
      <c r="A105" s="212"/>
      <c r="B105" s="172"/>
      <c r="C105" s="22"/>
      <c r="D105" s="22"/>
      <c r="E105" s="124" t="s">
        <v>94</v>
      </c>
      <c r="F105" s="165">
        <v>0.1</v>
      </c>
      <c r="G105" s="28" t="s">
        <v>101</v>
      </c>
      <c r="H105" s="17">
        <v>1</v>
      </c>
      <c r="I105" s="103" t="s">
        <v>38</v>
      </c>
      <c r="J105" s="129">
        <v>0.05</v>
      </c>
      <c r="K105" s="72"/>
      <c r="L105" s="73"/>
      <c r="M105" s="17" t="s">
        <v>37</v>
      </c>
      <c r="N105" s="17">
        <v>0.05</v>
      </c>
    </row>
    <row r="106" spans="1:19" ht="16.5" customHeight="1">
      <c r="A106" s="212"/>
      <c r="B106" s="134"/>
      <c r="C106" s="169"/>
      <c r="D106" s="17"/>
      <c r="E106" s="103" t="s">
        <v>37</v>
      </c>
      <c r="F106" s="17">
        <v>0.05</v>
      </c>
      <c r="G106" s="91" t="s">
        <v>37</v>
      </c>
      <c r="H106" s="17">
        <v>0.05</v>
      </c>
      <c r="I106" s="85" t="s">
        <v>37</v>
      </c>
      <c r="J106" s="129">
        <v>1.05</v>
      </c>
      <c r="K106" s="72"/>
      <c r="L106" s="73"/>
      <c r="M106" s="17"/>
      <c r="N106" s="17"/>
    </row>
    <row r="107" spans="1:19" ht="16.5" customHeight="1">
      <c r="A107" s="212"/>
      <c r="B107" s="134"/>
      <c r="C107" s="169"/>
      <c r="D107" s="17"/>
      <c r="E107" s="103"/>
      <c r="F107" s="17"/>
      <c r="G107" s="33"/>
      <c r="H107" s="70"/>
      <c r="I107" s="78"/>
      <c r="J107" s="35"/>
      <c r="K107" s="72"/>
      <c r="L107" s="73"/>
      <c r="M107" s="86"/>
      <c r="N107" s="85"/>
      <c r="O107" s="201"/>
      <c r="P107" s="10"/>
    </row>
    <row r="108" spans="1:19" ht="16.5" customHeight="1">
      <c r="A108" s="211" t="s">
        <v>258</v>
      </c>
      <c r="B108" s="237" t="str">
        <f>B16</f>
        <v>一</v>
      </c>
      <c r="C108" s="135" t="s">
        <v>33</v>
      </c>
      <c r="D108" s="17"/>
      <c r="E108" s="85" t="s">
        <v>409</v>
      </c>
      <c r="F108" s="22"/>
      <c r="G108" s="135" t="s">
        <v>353</v>
      </c>
      <c r="H108" s="17"/>
      <c r="I108" s="85" t="s">
        <v>134</v>
      </c>
      <c r="J108" s="129"/>
      <c r="K108" s="72" t="s">
        <v>1</v>
      </c>
      <c r="L108" s="73"/>
      <c r="M108" s="17" t="s">
        <v>129</v>
      </c>
      <c r="N108" s="17"/>
      <c r="O108" s="193" t="s">
        <v>39</v>
      </c>
      <c r="R108" s="41"/>
      <c r="S108" s="13"/>
    </row>
    <row r="109" spans="1:19" ht="16.5" customHeight="1">
      <c r="A109" s="212"/>
      <c r="B109" s="171">
        <f>A16</f>
        <v>45432</v>
      </c>
      <c r="C109" s="169" t="s">
        <v>10</v>
      </c>
      <c r="D109" s="17">
        <v>10</v>
      </c>
      <c r="E109" s="91" t="s">
        <v>402</v>
      </c>
      <c r="F109" s="17">
        <v>6</v>
      </c>
      <c r="G109" s="125" t="s">
        <v>102</v>
      </c>
      <c r="H109" s="165">
        <v>5</v>
      </c>
      <c r="I109" s="32" t="s">
        <v>147</v>
      </c>
      <c r="J109" s="129">
        <v>4</v>
      </c>
      <c r="K109" s="75" t="s">
        <v>9</v>
      </c>
      <c r="L109" s="76">
        <v>7</v>
      </c>
      <c r="M109" s="17" t="s">
        <v>61</v>
      </c>
      <c r="N109" s="17">
        <v>3</v>
      </c>
      <c r="O109" s="217"/>
      <c r="R109" s="42"/>
      <c r="S109" s="43"/>
    </row>
    <row r="110" spans="1:19" ht="16.5" customHeight="1">
      <c r="A110" s="212"/>
      <c r="B110" s="175"/>
      <c r="C110" s="22"/>
      <c r="D110" s="22"/>
      <c r="E110" s="85" t="s">
        <v>106</v>
      </c>
      <c r="F110" s="129"/>
      <c r="G110" s="91" t="s">
        <v>354</v>
      </c>
      <c r="H110" s="17">
        <v>2</v>
      </c>
      <c r="I110" s="85" t="s">
        <v>101</v>
      </c>
      <c r="J110" s="129">
        <v>1</v>
      </c>
      <c r="K110" s="72" t="s">
        <v>37</v>
      </c>
      <c r="L110" s="73">
        <v>0.05</v>
      </c>
      <c r="M110" s="85" t="s">
        <v>101</v>
      </c>
      <c r="N110" s="17">
        <v>1</v>
      </c>
      <c r="O110" s="44"/>
      <c r="R110" s="42"/>
      <c r="S110" s="43"/>
    </row>
    <row r="111" spans="1:19" ht="16.5" customHeight="1">
      <c r="A111" s="4"/>
      <c r="B111" s="175"/>
      <c r="C111" s="22"/>
      <c r="D111" s="22"/>
      <c r="E111" s="91" t="s">
        <v>37</v>
      </c>
      <c r="F111" s="17">
        <v>0.05</v>
      </c>
      <c r="G111" s="91" t="s">
        <v>224</v>
      </c>
      <c r="H111" s="17">
        <v>1</v>
      </c>
      <c r="I111" s="85" t="s">
        <v>37</v>
      </c>
      <c r="J111" s="129">
        <v>0.05</v>
      </c>
      <c r="K111" s="72"/>
      <c r="L111" s="73"/>
      <c r="M111" s="17" t="s">
        <v>37</v>
      </c>
      <c r="N111" s="17">
        <v>0.05</v>
      </c>
      <c r="O111" s="42"/>
      <c r="R111" s="42"/>
      <c r="S111" s="43"/>
    </row>
    <row r="112" spans="1:19" ht="16.5" customHeight="1">
      <c r="A112" s="212"/>
      <c r="B112" s="175"/>
      <c r="C112" s="22"/>
      <c r="D112" s="22"/>
      <c r="E112" s="91"/>
      <c r="F112" s="17"/>
      <c r="G112" s="91" t="s">
        <v>37</v>
      </c>
      <c r="H112" s="17">
        <v>0.05</v>
      </c>
      <c r="I112" s="104"/>
      <c r="J112" s="98"/>
      <c r="K112" s="72"/>
      <c r="L112" s="73"/>
      <c r="M112" s="17" t="s">
        <v>392</v>
      </c>
      <c r="N112" s="17">
        <v>1</v>
      </c>
      <c r="O112" s="42"/>
      <c r="R112" s="42"/>
      <c r="S112" s="43"/>
    </row>
    <row r="113" spans="1:16" ht="16.5" customHeight="1">
      <c r="A113" s="213"/>
      <c r="B113" s="134"/>
      <c r="C113" s="169"/>
      <c r="D113" s="17"/>
      <c r="E113" s="84"/>
      <c r="F113" s="35"/>
      <c r="I113" s="78"/>
      <c r="J113" s="35"/>
      <c r="K113" s="72"/>
      <c r="L113" s="73"/>
      <c r="M113" s="78"/>
      <c r="N113" s="83"/>
      <c r="O113" s="7"/>
    </row>
    <row r="114" spans="1:16" ht="16.5" customHeight="1">
      <c r="A114" s="206" t="s">
        <v>259</v>
      </c>
      <c r="B114" s="237" t="str">
        <f>B17</f>
        <v>二</v>
      </c>
      <c r="C114" s="17" t="s">
        <v>0</v>
      </c>
      <c r="D114" s="17"/>
      <c r="E114" s="103" t="s">
        <v>417</v>
      </c>
      <c r="F114" s="135"/>
      <c r="G114" s="17" t="s">
        <v>182</v>
      </c>
      <c r="H114" s="17"/>
      <c r="I114" s="128" t="s">
        <v>138</v>
      </c>
      <c r="J114" s="169"/>
      <c r="K114" s="72" t="s">
        <v>1</v>
      </c>
      <c r="L114" s="73"/>
      <c r="M114" s="17" t="s">
        <v>413</v>
      </c>
      <c r="N114" s="17"/>
      <c r="O114" s="176" t="s">
        <v>40</v>
      </c>
      <c r="P114" s="110" t="s">
        <v>45</v>
      </c>
    </row>
    <row r="115" spans="1:16" ht="16.5" customHeight="1">
      <c r="A115" s="212"/>
      <c r="B115" s="171">
        <f>A17</f>
        <v>45433</v>
      </c>
      <c r="C115" s="169" t="s">
        <v>10</v>
      </c>
      <c r="D115" s="17">
        <v>7</v>
      </c>
      <c r="E115" s="125" t="s">
        <v>44</v>
      </c>
      <c r="F115" s="165">
        <v>9</v>
      </c>
      <c r="G115" s="124" t="s">
        <v>224</v>
      </c>
      <c r="H115" s="165">
        <v>1</v>
      </c>
      <c r="I115" s="17" t="s">
        <v>392</v>
      </c>
      <c r="J115" s="165">
        <v>1.7</v>
      </c>
      <c r="K115" s="75" t="s">
        <v>9</v>
      </c>
      <c r="L115" s="76">
        <v>7</v>
      </c>
      <c r="M115" s="17" t="s">
        <v>414</v>
      </c>
      <c r="N115" s="17">
        <v>4</v>
      </c>
      <c r="O115" s="7"/>
    </row>
    <row r="116" spans="1:16" ht="16.5" customHeight="1">
      <c r="A116" s="212"/>
      <c r="B116" s="237"/>
      <c r="C116" s="169" t="s">
        <v>12</v>
      </c>
      <c r="D116" s="17">
        <v>3</v>
      </c>
      <c r="E116" s="125" t="s">
        <v>415</v>
      </c>
      <c r="F116" s="17">
        <v>3</v>
      </c>
      <c r="G116" s="91" t="s">
        <v>61</v>
      </c>
      <c r="H116" s="17">
        <v>3</v>
      </c>
      <c r="I116" s="91" t="s">
        <v>61</v>
      </c>
      <c r="J116" s="17">
        <v>6</v>
      </c>
      <c r="K116" s="72" t="s">
        <v>37</v>
      </c>
      <c r="L116" s="73">
        <v>0.05</v>
      </c>
      <c r="M116" s="91" t="s">
        <v>101</v>
      </c>
      <c r="N116" s="17">
        <v>1</v>
      </c>
      <c r="O116" s="7"/>
    </row>
    <row r="117" spans="1:16" ht="16.5" customHeight="1">
      <c r="A117" s="4"/>
      <c r="B117" s="172"/>
      <c r="C117" s="22"/>
      <c r="D117" s="22"/>
      <c r="E117" s="91" t="s">
        <v>416</v>
      </c>
      <c r="F117" s="17">
        <v>0.1</v>
      </c>
      <c r="G117" s="91" t="s">
        <v>71</v>
      </c>
      <c r="H117" s="17">
        <v>1</v>
      </c>
      <c r="I117" s="91" t="s">
        <v>101</v>
      </c>
      <c r="J117" s="17">
        <v>1</v>
      </c>
      <c r="K117" s="72"/>
      <c r="L117" s="73"/>
      <c r="M117" s="17" t="s">
        <v>37</v>
      </c>
      <c r="N117" s="17">
        <v>0.05</v>
      </c>
      <c r="O117" s="7"/>
    </row>
    <row r="118" spans="1:16" ht="16.5" customHeight="1">
      <c r="A118" s="212"/>
      <c r="B118" s="172"/>
      <c r="C118" s="22"/>
      <c r="D118" s="22"/>
      <c r="E118" s="125" t="s">
        <v>418</v>
      </c>
      <c r="F118" s="17">
        <v>0.05</v>
      </c>
      <c r="G118" s="91" t="s">
        <v>73</v>
      </c>
      <c r="H118" s="17">
        <v>0.02</v>
      </c>
      <c r="I118" s="91" t="s">
        <v>38</v>
      </c>
      <c r="J118" s="17">
        <v>0.01</v>
      </c>
      <c r="K118" s="72"/>
      <c r="L118" s="73"/>
      <c r="M118" s="17"/>
      <c r="N118" s="17"/>
      <c r="O118" s="7"/>
    </row>
    <row r="119" spans="1:16" ht="16.5" customHeight="1">
      <c r="A119" s="213"/>
      <c r="B119" s="175"/>
      <c r="C119" s="169"/>
      <c r="D119" s="17"/>
      <c r="E119" s="85"/>
      <c r="F119" s="165"/>
      <c r="G119" s="91" t="s">
        <v>37</v>
      </c>
      <c r="H119" s="17">
        <v>0.05</v>
      </c>
      <c r="I119" s="91" t="s">
        <v>37</v>
      </c>
      <c r="J119" s="17">
        <v>0.05</v>
      </c>
      <c r="K119" s="72"/>
      <c r="L119" s="73"/>
      <c r="M119" s="86"/>
      <c r="N119" s="85"/>
      <c r="O119" s="7"/>
    </row>
    <row r="120" spans="1:16" ht="16.5" customHeight="1">
      <c r="A120" s="206" t="s">
        <v>260</v>
      </c>
      <c r="B120" s="237" t="str">
        <f>B18</f>
        <v>三</v>
      </c>
      <c r="C120" s="17" t="s">
        <v>97</v>
      </c>
      <c r="D120" s="17"/>
      <c r="E120" s="17" t="s">
        <v>130</v>
      </c>
      <c r="F120" s="17"/>
      <c r="G120" s="85" t="s">
        <v>132</v>
      </c>
      <c r="H120" s="129"/>
      <c r="I120" s="85" t="s">
        <v>427</v>
      </c>
      <c r="J120" s="129"/>
      <c r="K120" s="73" t="s">
        <v>1</v>
      </c>
      <c r="L120" s="73"/>
      <c r="M120" s="17" t="s">
        <v>312</v>
      </c>
      <c r="N120" s="17"/>
      <c r="O120" s="179" t="s">
        <v>303</v>
      </c>
    </row>
    <row r="121" spans="1:16" ht="16.5" customHeight="1">
      <c r="A121" s="212"/>
      <c r="B121" s="171">
        <f>A18</f>
        <v>45434</v>
      </c>
      <c r="C121" s="169" t="s">
        <v>10</v>
      </c>
      <c r="D121" s="17">
        <v>8</v>
      </c>
      <c r="E121" s="103" t="s">
        <v>69</v>
      </c>
      <c r="F121" s="17">
        <v>5.5</v>
      </c>
      <c r="G121" s="124" t="s">
        <v>133</v>
      </c>
      <c r="H121" s="165">
        <v>3</v>
      </c>
      <c r="I121" s="32" t="s">
        <v>428</v>
      </c>
      <c r="J121" s="129">
        <v>4</v>
      </c>
      <c r="K121" s="76" t="s">
        <v>9</v>
      </c>
      <c r="L121" s="76">
        <v>7</v>
      </c>
      <c r="M121" s="165" t="s">
        <v>62</v>
      </c>
      <c r="N121" s="165">
        <v>0.2</v>
      </c>
      <c r="O121" s="7"/>
    </row>
    <row r="122" spans="1:16" ht="16.5" customHeight="1">
      <c r="A122" s="212"/>
      <c r="B122" s="237"/>
      <c r="C122" s="169" t="s">
        <v>12</v>
      </c>
      <c r="D122" s="17">
        <v>3</v>
      </c>
      <c r="E122" s="103" t="s">
        <v>100</v>
      </c>
      <c r="F122" s="17">
        <v>3</v>
      </c>
      <c r="G122" s="124" t="s">
        <v>308</v>
      </c>
      <c r="H122" s="165">
        <v>0.03</v>
      </c>
      <c r="I122" s="85" t="s">
        <v>101</v>
      </c>
      <c r="J122" s="129">
        <v>1</v>
      </c>
      <c r="K122" s="73" t="s">
        <v>37</v>
      </c>
      <c r="L122" s="73">
        <v>0.05</v>
      </c>
      <c r="M122" s="165" t="s">
        <v>63</v>
      </c>
      <c r="N122" s="165">
        <v>0.1</v>
      </c>
      <c r="O122" s="7"/>
    </row>
    <row r="123" spans="1:16" ht="16.5" customHeight="1">
      <c r="A123" s="141"/>
      <c r="B123" s="172"/>
      <c r="C123" s="17" t="s">
        <v>305</v>
      </c>
      <c r="D123" s="17"/>
      <c r="E123" s="125" t="s">
        <v>418</v>
      </c>
      <c r="F123" s="17">
        <v>0.05</v>
      </c>
      <c r="G123" s="124" t="s">
        <v>309</v>
      </c>
      <c r="H123" s="165">
        <v>0.01</v>
      </c>
      <c r="I123" s="85" t="s">
        <v>37</v>
      </c>
      <c r="J123" s="129">
        <v>0.05</v>
      </c>
      <c r="K123" s="73"/>
      <c r="L123" s="73"/>
      <c r="M123" s="17" t="s">
        <v>37</v>
      </c>
      <c r="N123" s="17">
        <v>0.05</v>
      </c>
      <c r="O123" s="7"/>
    </row>
    <row r="124" spans="1:16" ht="16.5" customHeight="1">
      <c r="A124" s="4"/>
      <c r="B124" s="172"/>
      <c r="C124" s="17" t="s">
        <v>220</v>
      </c>
      <c r="D124" s="17"/>
      <c r="E124" s="80" t="s">
        <v>307</v>
      </c>
      <c r="F124" s="35"/>
      <c r="G124" s="124" t="s">
        <v>37</v>
      </c>
      <c r="H124" s="165">
        <v>0.05</v>
      </c>
      <c r="I124" s="22"/>
      <c r="J124" s="22"/>
      <c r="K124" s="73"/>
      <c r="L124" s="73"/>
      <c r="M124" s="165"/>
      <c r="N124" s="165"/>
      <c r="O124" s="7"/>
    </row>
    <row r="125" spans="1:16" ht="16.5" customHeight="1">
      <c r="A125" s="213"/>
      <c r="B125" s="172"/>
      <c r="C125" s="17" t="s">
        <v>306</v>
      </c>
      <c r="D125" s="17"/>
      <c r="E125" s="80" t="s">
        <v>307</v>
      </c>
      <c r="F125" s="35"/>
      <c r="G125" s="124"/>
      <c r="H125" s="165"/>
      <c r="I125" s="209"/>
      <c r="J125" s="35"/>
      <c r="K125" s="73"/>
      <c r="L125" s="73"/>
      <c r="M125" s="165"/>
      <c r="N125" s="165"/>
      <c r="O125" s="7"/>
    </row>
    <row r="126" spans="1:16" ht="16.5" customHeight="1">
      <c r="A126" s="206" t="s">
        <v>261</v>
      </c>
      <c r="B126" s="237" t="str">
        <f>B19</f>
        <v>四</v>
      </c>
      <c r="C126" s="17" t="s">
        <v>0</v>
      </c>
      <c r="D126" s="17"/>
      <c r="E126" s="103" t="s">
        <v>421</v>
      </c>
      <c r="F126" s="135"/>
      <c r="G126" s="165" t="s">
        <v>420</v>
      </c>
      <c r="H126" s="17"/>
      <c r="I126" s="98" t="s">
        <v>201</v>
      </c>
      <c r="J126" s="98"/>
      <c r="K126" s="72" t="s">
        <v>1</v>
      </c>
      <c r="L126" s="73"/>
      <c r="M126" s="128" t="s">
        <v>218</v>
      </c>
      <c r="N126" s="165"/>
      <c r="O126" s="244" t="s">
        <v>357</v>
      </c>
    </row>
    <row r="127" spans="1:16" ht="16.5" customHeight="1">
      <c r="A127" s="212"/>
      <c r="B127" s="171">
        <f>A19</f>
        <v>45435</v>
      </c>
      <c r="C127" s="169" t="s">
        <v>10</v>
      </c>
      <c r="D127" s="17">
        <v>7</v>
      </c>
      <c r="E127" s="103" t="s">
        <v>167</v>
      </c>
      <c r="F127" s="17">
        <v>3</v>
      </c>
      <c r="G127" s="124" t="s">
        <v>419</v>
      </c>
      <c r="H127" s="165">
        <v>1</v>
      </c>
      <c r="I127" s="103" t="s">
        <v>131</v>
      </c>
      <c r="J127" s="98">
        <v>4</v>
      </c>
      <c r="K127" s="75" t="s">
        <v>9</v>
      </c>
      <c r="L127" s="76">
        <v>7</v>
      </c>
      <c r="M127" s="135" t="s">
        <v>219</v>
      </c>
      <c r="N127" s="17">
        <v>5</v>
      </c>
      <c r="O127" s="7"/>
    </row>
    <row r="128" spans="1:16" ht="16.5" customHeight="1">
      <c r="A128" s="212"/>
      <c r="B128" s="237"/>
      <c r="C128" s="169" t="s">
        <v>12</v>
      </c>
      <c r="D128" s="17">
        <v>3</v>
      </c>
      <c r="E128" s="103" t="s">
        <v>168</v>
      </c>
      <c r="F128" s="17">
        <v>0.1</v>
      </c>
      <c r="G128" s="103" t="s">
        <v>370</v>
      </c>
      <c r="H128" s="17">
        <v>6</v>
      </c>
      <c r="I128" s="103" t="s">
        <v>105</v>
      </c>
      <c r="J128" s="98">
        <v>1</v>
      </c>
      <c r="K128" s="72" t="s">
        <v>37</v>
      </c>
      <c r="L128" s="73">
        <v>0.05</v>
      </c>
      <c r="M128" s="91" t="s">
        <v>220</v>
      </c>
      <c r="N128" s="17">
        <v>1</v>
      </c>
      <c r="O128" s="7"/>
    </row>
    <row r="129" spans="1:22" ht="16.5" customHeight="1">
      <c r="A129" s="212"/>
      <c r="B129" s="134"/>
      <c r="C129" s="169"/>
      <c r="D129" s="17"/>
      <c r="E129" s="103" t="s">
        <v>11</v>
      </c>
      <c r="F129" s="17">
        <v>0.05</v>
      </c>
      <c r="G129" s="103" t="s">
        <v>101</v>
      </c>
      <c r="H129" s="17">
        <v>0.5</v>
      </c>
      <c r="I129" s="103" t="s">
        <v>37</v>
      </c>
      <c r="J129" s="17">
        <v>0.05</v>
      </c>
      <c r="K129" s="72"/>
      <c r="L129" s="73"/>
      <c r="M129" s="135" t="s">
        <v>221</v>
      </c>
      <c r="N129" s="17"/>
      <c r="O129" s="7"/>
    </row>
    <row r="130" spans="1:22" ht="16.5" customHeight="1">
      <c r="A130" s="4"/>
      <c r="B130" s="172"/>
      <c r="C130" s="169"/>
      <c r="D130" s="17"/>
      <c r="E130" s="103"/>
      <c r="F130" s="17"/>
      <c r="G130" s="103" t="s">
        <v>38</v>
      </c>
      <c r="H130" s="17">
        <v>0.01</v>
      </c>
      <c r="I130" s="33"/>
      <c r="J130" s="70"/>
      <c r="K130" s="72"/>
      <c r="L130" s="73"/>
      <c r="M130" s="33"/>
      <c r="N130" s="77"/>
      <c r="O130" s="7"/>
    </row>
    <row r="131" spans="1:22" ht="16.5" customHeight="1">
      <c r="A131" s="213"/>
      <c r="B131" s="172"/>
      <c r="C131" s="22"/>
      <c r="D131" s="22"/>
      <c r="E131" s="103"/>
      <c r="F131" s="17"/>
      <c r="G131" s="103" t="s">
        <v>37</v>
      </c>
      <c r="H131" s="17">
        <v>0.05</v>
      </c>
      <c r="I131" s="33"/>
      <c r="J131" s="70"/>
      <c r="K131" s="72"/>
      <c r="L131" s="73"/>
      <c r="M131" s="78"/>
      <c r="N131" s="83"/>
      <c r="O131" s="7"/>
      <c r="P131" s="10"/>
    </row>
    <row r="132" spans="1:22" ht="16.5" customHeight="1">
      <c r="A132" s="206" t="s">
        <v>262</v>
      </c>
      <c r="B132" s="237" t="str">
        <f>B20</f>
        <v>五</v>
      </c>
      <c r="C132" s="17" t="s">
        <v>294</v>
      </c>
      <c r="D132" s="17"/>
      <c r="E132" s="103" t="s">
        <v>425</v>
      </c>
      <c r="F132" s="135"/>
      <c r="G132" s="165" t="s">
        <v>405</v>
      </c>
      <c r="H132" s="17"/>
      <c r="I132" s="85" t="s">
        <v>422</v>
      </c>
      <c r="J132" s="129"/>
      <c r="K132" s="72" t="s">
        <v>1</v>
      </c>
      <c r="L132" s="73"/>
      <c r="M132" s="17" t="s">
        <v>135</v>
      </c>
      <c r="N132" s="17"/>
      <c r="O132" s="243" t="s">
        <v>356</v>
      </c>
      <c r="P132" s="186"/>
    </row>
    <row r="133" spans="1:22" ht="16.5" customHeight="1">
      <c r="A133" s="212"/>
      <c r="B133" s="171">
        <f>A20</f>
        <v>45436</v>
      </c>
      <c r="C133" s="17" t="s">
        <v>10</v>
      </c>
      <c r="D133" s="17">
        <v>10</v>
      </c>
      <c r="E133" s="103" t="s">
        <v>389</v>
      </c>
      <c r="F133" s="17">
        <v>6</v>
      </c>
      <c r="G133" s="124" t="s">
        <v>424</v>
      </c>
      <c r="H133" s="165">
        <v>1</v>
      </c>
      <c r="I133" s="32" t="s">
        <v>423</v>
      </c>
      <c r="J133" s="129">
        <v>1</v>
      </c>
      <c r="K133" s="75" t="s">
        <v>9</v>
      </c>
      <c r="L133" s="76">
        <v>7</v>
      </c>
      <c r="M133" s="17" t="s">
        <v>105</v>
      </c>
      <c r="N133" s="17">
        <v>5</v>
      </c>
    </row>
    <row r="134" spans="1:22" ht="16.5" customHeight="1">
      <c r="A134" s="212"/>
      <c r="B134" s="237"/>
      <c r="C134" s="169" t="s">
        <v>34</v>
      </c>
      <c r="D134" s="135">
        <v>0.4</v>
      </c>
      <c r="E134" s="125" t="s">
        <v>411</v>
      </c>
      <c r="F134" s="17">
        <v>3</v>
      </c>
      <c r="G134" s="103" t="s">
        <v>142</v>
      </c>
      <c r="H134" s="17">
        <v>6</v>
      </c>
      <c r="I134" s="85" t="s">
        <v>105</v>
      </c>
      <c r="J134" s="129">
        <v>5</v>
      </c>
      <c r="K134" s="72" t="s">
        <v>37</v>
      </c>
      <c r="L134" s="73">
        <v>0.05</v>
      </c>
      <c r="M134" s="85" t="s">
        <v>76</v>
      </c>
      <c r="N134" s="17">
        <v>0.01</v>
      </c>
    </row>
    <row r="135" spans="1:22" ht="16.5" customHeight="1">
      <c r="A135" s="212"/>
      <c r="B135" s="134"/>
      <c r="C135" s="22"/>
      <c r="D135" s="22"/>
      <c r="E135" s="103" t="s">
        <v>101</v>
      </c>
      <c r="F135" s="17">
        <v>1</v>
      </c>
      <c r="G135" s="103" t="s">
        <v>38</v>
      </c>
      <c r="H135" s="17">
        <v>0.01</v>
      </c>
      <c r="I135" s="85" t="s">
        <v>37</v>
      </c>
      <c r="J135" s="129">
        <v>0.05</v>
      </c>
      <c r="K135" s="72"/>
      <c r="L135" s="73"/>
      <c r="M135" s="17" t="s">
        <v>37</v>
      </c>
      <c r="N135" s="17">
        <v>0.05</v>
      </c>
    </row>
    <row r="136" spans="1:22" ht="16.5" customHeight="1">
      <c r="A136" s="163"/>
      <c r="B136" s="134"/>
      <c r="C136" s="169"/>
      <c r="D136" s="135"/>
      <c r="E136" s="125" t="s">
        <v>418</v>
      </c>
      <c r="F136" s="17">
        <v>0.05</v>
      </c>
      <c r="G136" s="103" t="s">
        <v>37</v>
      </c>
      <c r="H136" s="17">
        <v>0.05</v>
      </c>
      <c r="I136" s="33"/>
      <c r="J136" s="93"/>
      <c r="K136" s="72"/>
      <c r="L136" s="73"/>
      <c r="M136" s="17"/>
      <c r="N136" s="17"/>
    </row>
    <row r="137" spans="1:22" ht="16.5" customHeight="1">
      <c r="A137" s="4"/>
      <c r="B137" s="175"/>
      <c r="C137" s="169"/>
      <c r="D137" s="135"/>
      <c r="E137" s="85"/>
      <c r="F137" s="85"/>
      <c r="G137" s="22"/>
      <c r="H137" s="22"/>
      <c r="I137" s="33"/>
      <c r="J137" s="70"/>
      <c r="K137" s="72"/>
      <c r="L137" s="73"/>
      <c r="M137" s="78"/>
      <c r="N137" s="83"/>
      <c r="O137" s="201"/>
      <c r="P137" s="10"/>
    </row>
    <row r="138" spans="1:22" ht="16.5" customHeight="1">
      <c r="A138" s="206" t="s">
        <v>263</v>
      </c>
      <c r="B138" s="237" t="str">
        <f>B21</f>
        <v>一</v>
      </c>
      <c r="C138" s="17" t="s">
        <v>33</v>
      </c>
      <c r="D138" s="17"/>
      <c r="E138" s="91" t="s">
        <v>426</v>
      </c>
      <c r="F138" s="118"/>
      <c r="G138" s="135" t="s">
        <v>374</v>
      </c>
      <c r="H138" s="17"/>
      <c r="I138" s="98" t="s">
        <v>210</v>
      </c>
      <c r="J138" s="98"/>
      <c r="K138" s="72" t="s">
        <v>1</v>
      </c>
      <c r="L138" s="73"/>
      <c r="M138" s="17" t="s">
        <v>223</v>
      </c>
      <c r="N138" s="17"/>
      <c r="O138" s="193" t="s">
        <v>39</v>
      </c>
      <c r="P138" s="53"/>
      <c r="Q138" s="42"/>
      <c r="R138" s="59"/>
      <c r="S138" s="61"/>
      <c r="T138" s="62"/>
      <c r="V138" s="62"/>
    </row>
    <row r="139" spans="1:22" ht="16.5" customHeight="1">
      <c r="A139" s="212"/>
      <c r="B139" s="171">
        <f>A21</f>
        <v>45439</v>
      </c>
      <c r="C139" s="169" t="s">
        <v>10</v>
      </c>
      <c r="D139" s="135">
        <v>10</v>
      </c>
      <c r="E139" s="103" t="s">
        <v>131</v>
      </c>
      <c r="F139" s="120">
        <v>6</v>
      </c>
      <c r="G139" s="124" t="s">
        <v>224</v>
      </c>
      <c r="H139" s="165">
        <v>1</v>
      </c>
      <c r="I139" s="17" t="s">
        <v>392</v>
      </c>
      <c r="J139" s="98">
        <v>2</v>
      </c>
      <c r="K139" s="75" t="s">
        <v>9</v>
      </c>
      <c r="L139" s="76">
        <v>7</v>
      </c>
      <c r="M139" s="135" t="s">
        <v>62</v>
      </c>
      <c r="N139" s="17">
        <v>0.2</v>
      </c>
      <c r="O139" s="217"/>
      <c r="P139" s="53"/>
      <c r="Q139" s="42"/>
      <c r="R139" s="47"/>
      <c r="S139" s="61"/>
      <c r="T139" s="63"/>
      <c r="V139" s="63"/>
    </row>
    <row r="140" spans="1:22" ht="16.5" customHeight="1">
      <c r="A140" s="212"/>
      <c r="B140" s="237"/>
      <c r="C140" s="22"/>
      <c r="D140" s="22"/>
      <c r="E140" s="91" t="s">
        <v>37</v>
      </c>
      <c r="F140" s="17">
        <v>0.05</v>
      </c>
      <c r="G140" s="91" t="s">
        <v>61</v>
      </c>
      <c r="H140" s="17">
        <v>3</v>
      </c>
      <c r="I140" s="91" t="s">
        <v>101</v>
      </c>
      <c r="J140" s="98">
        <v>2</v>
      </c>
      <c r="K140" s="72" t="s">
        <v>37</v>
      </c>
      <c r="L140" s="73">
        <v>0.05</v>
      </c>
      <c r="M140" s="135" t="s">
        <v>63</v>
      </c>
      <c r="N140" s="17">
        <v>0.1</v>
      </c>
      <c r="O140" s="44"/>
      <c r="P140" s="53"/>
      <c r="Q140" s="64"/>
      <c r="R140" s="47"/>
      <c r="S140" s="44"/>
      <c r="T140" s="46"/>
      <c r="V140" s="46"/>
    </row>
    <row r="141" spans="1:22" ht="16.5" customHeight="1">
      <c r="A141" s="212"/>
      <c r="B141" s="134"/>
      <c r="C141" s="169"/>
      <c r="D141" s="135"/>
      <c r="E141" s="91"/>
      <c r="F141" s="17"/>
      <c r="G141" s="91" t="s">
        <v>71</v>
      </c>
      <c r="H141" s="17">
        <v>1</v>
      </c>
      <c r="I141" s="103" t="s">
        <v>73</v>
      </c>
      <c r="J141" s="17">
        <v>0.1</v>
      </c>
      <c r="K141" s="72"/>
      <c r="L141" s="73"/>
      <c r="M141" s="135" t="s">
        <v>37</v>
      </c>
      <c r="N141" s="17">
        <v>0.05</v>
      </c>
      <c r="O141" s="42"/>
      <c r="P141" s="53"/>
      <c r="Q141" s="42"/>
      <c r="R141" s="47"/>
      <c r="S141" s="65"/>
      <c r="T141" s="47"/>
      <c r="V141" s="47"/>
    </row>
    <row r="142" spans="1:22" ht="16.5" customHeight="1">
      <c r="A142" s="212"/>
      <c r="B142" s="134"/>
      <c r="C142" s="169"/>
      <c r="D142" s="135"/>
      <c r="E142" s="100"/>
      <c r="F142" s="98"/>
      <c r="G142" s="91" t="s">
        <v>73</v>
      </c>
      <c r="H142" s="17">
        <v>0.02</v>
      </c>
      <c r="I142" s="103" t="s">
        <v>37</v>
      </c>
      <c r="J142" s="17">
        <v>0.05</v>
      </c>
      <c r="K142" s="72"/>
      <c r="L142" s="73"/>
      <c r="M142" s="135"/>
      <c r="N142" s="17"/>
      <c r="O142" s="42"/>
      <c r="P142" s="53"/>
      <c r="Q142" s="42"/>
      <c r="R142" s="47"/>
      <c r="S142" s="42"/>
      <c r="T142" s="47"/>
      <c r="V142" s="47"/>
    </row>
    <row r="143" spans="1:22" ht="16.5" customHeight="1">
      <c r="A143" s="213"/>
      <c r="B143" s="134"/>
      <c r="C143" s="169"/>
      <c r="D143" s="135"/>
      <c r="E143" s="33"/>
      <c r="F143" s="70"/>
      <c r="G143" s="91" t="s">
        <v>37</v>
      </c>
      <c r="H143" s="17">
        <v>0.05</v>
      </c>
      <c r="I143" s="79"/>
      <c r="J143" s="34"/>
      <c r="K143" s="72"/>
      <c r="L143" s="73"/>
      <c r="M143" s="79"/>
      <c r="N143" s="77"/>
      <c r="O143" s="7"/>
      <c r="P143" s="58"/>
      <c r="Q143" s="66"/>
      <c r="R143" s="59"/>
      <c r="S143" s="42"/>
      <c r="T143" s="47"/>
      <c r="V143" s="47"/>
    </row>
    <row r="144" spans="1:22" ht="16.5" customHeight="1">
      <c r="A144" s="206" t="s">
        <v>264</v>
      </c>
      <c r="B144" s="237" t="str">
        <f>B22</f>
        <v>二</v>
      </c>
      <c r="C144" s="17" t="s">
        <v>0</v>
      </c>
      <c r="D144" s="17"/>
      <c r="E144" s="166" t="s">
        <v>400</v>
      </c>
      <c r="F144" s="166"/>
      <c r="G144" s="128" t="s">
        <v>405</v>
      </c>
      <c r="H144" s="165"/>
      <c r="I144" s="98" t="s">
        <v>429</v>
      </c>
      <c r="J144" s="98"/>
      <c r="K144" s="72" t="s">
        <v>1</v>
      </c>
      <c r="L144" s="73"/>
      <c r="M144" s="17" t="s">
        <v>135</v>
      </c>
      <c r="N144" s="17"/>
      <c r="O144" s="176" t="s">
        <v>40</v>
      </c>
      <c r="P144" s="110" t="s">
        <v>45</v>
      </c>
      <c r="Q144" s="59"/>
      <c r="R144" s="42"/>
      <c r="S144" s="59"/>
      <c r="T144" s="61"/>
      <c r="V144" s="62"/>
    </row>
    <row r="145" spans="1:22" ht="16.5" customHeight="1">
      <c r="A145" s="212"/>
      <c r="B145" s="171">
        <f>A22</f>
        <v>45440</v>
      </c>
      <c r="C145" s="169" t="s">
        <v>10</v>
      </c>
      <c r="D145" s="135">
        <v>7</v>
      </c>
      <c r="E145" s="125" t="s">
        <v>399</v>
      </c>
      <c r="F145" s="165">
        <v>1.5</v>
      </c>
      <c r="G145" s="32" t="s">
        <v>183</v>
      </c>
      <c r="H145" s="129">
        <v>0.3</v>
      </c>
      <c r="I145" s="103" t="s">
        <v>430</v>
      </c>
      <c r="J145" s="98">
        <v>4</v>
      </c>
      <c r="K145" s="75" t="s">
        <v>9</v>
      </c>
      <c r="L145" s="76">
        <v>7</v>
      </c>
      <c r="M145" s="17" t="s">
        <v>105</v>
      </c>
      <c r="N145" s="17">
        <v>4</v>
      </c>
      <c r="O145" s="7"/>
      <c r="P145" s="43"/>
      <c r="Q145" s="67"/>
      <c r="R145" s="42"/>
      <c r="S145" s="47"/>
      <c r="T145" s="42"/>
      <c r="V145" s="46"/>
    </row>
    <row r="146" spans="1:22" ht="16.5" customHeight="1">
      <c r="A146" s="212"/>
      <c r="B146" s="172"/>
      <c r="C146" s="169" t="s">
        <v>12</v>
      </c>
      <c r="D146" s="135">
        <v>3</v>
      </c>
      <c r="E146" s="124" t="s">
        <v>398</v>
      </c>
      <c r="F146" s="165">
        <v>1.5</v>
      </c>
      <c r="G146" s="103" t="s">
        <v>142</v>
      </c>
      <c r="H146" s="17">
        <v>6</v>
      </c>
      <c r="I146" s="91"/>
      <c r="J146" s="98"/>
      <c r="K146" s="72" t="s">
        <v>37</v>
      </c>
      <c r="L146" s="73">
        <v>0.05</v>
      </c>
      <c r="M146" s="85" t="s">
        <v>76</v>
      </c>
      <c r="N146" s="17">
        <v>0.01</v>
      </c>
      <c r="O146" s="7"/>
      <c r="P146" s="43"/>
      <c r="Q146" s="67"/>
      <c r="R146" s="64"/>
      <c r="S146" s="47"/>
      <c r="T146" s="44"/>
      <c r="V146" s="46"/>
    </row>
    <row r="147" spans="1:22" ht="16.5" customHeight="1">
      <c r="A147" s="212"/>
      <c r="B147" s="134"/>
      <c r="C147" s="22"/>
      <c r="D147" s="22"/>
      <c r="E147" s="125" t="s">
        <v>366</v>
      </c>
      <c r="F147" s="165">
        <v>5</v>
      </c>
      <c r="G147" s="103" t="s">
        <v>101</v>
      </c>
      <c r="H147" s="17">
        <v>1</v>
      </c>
      <c r="I147" s="104"/>
      <c r="J147" s="98"/>
      <c r="K147" s="72"/>
      <c r="L147" s="73"/>
      <c r="M147" s="17" t="s">
        <v>37</v>
      </c>
      <c r="N147" s="17">
        <v>0.05</v>
      </c>
      <c r="O147" s="7"/>
      <c r="P147" s="43"/>
      <c r="Q147" s="67"/>
      <c r="R147" s="42"/>
      <c r="S147" s="47"/>
      <c r="T147" s="44"/>
      <c r="V147" s="46"/>
    </row>
    <row r="148" spans="1:22" ht="16.5" customHeight="1">
      <c r="A148" s="212"/>
      <c r="B148" s="134"/>
      <c r="C148" s="169"/>
      <c r="D148" s="135"/>
      <c r="E148" s="124" t="s">
        <v>37</v>
      </c>
      <c r="F148" s="165">
        <v>0.05</v>
      </c>
      <c r="G148" s="103" t="s">
        <v>38</v>
      </c>
      <c r="H148" s="17">
        <v>0.01</v>
      </c>
      <c r="I148" s="103"/>
      <c r="J148" s="17"/>
      <c r="K148" s="72"/>
      <c r="L148" s="73"/>
      <c r="M148" s="17"/>
      <c r="N148" s="17"/>
      <c r="O148" s="7"/>
      <c r="P148" s="43"/>
      <c r="Q148" s="47"/>
      <c r="R148" s="42"/>
      <c r="S148" s="47"/>
      <c r="T148" s="44"/>
      <c r="V148" s="46"/>
    </row>
    <row r="149" spans="1:22" ht="16.5" customHeight="1">
      <c r="A149" s="213"/>
      <c r="B149" s="134"/>
      <c r="C149" s="169"/>
      <c r="D149" s="135"/>
      <c r="E149" s="124"/>
      <c r="F149" s="165"/>
      <c r="G149" s="103" t="s">
        <v>37</v>
      </c>
      <c r="H149" s="17">
        <v>0.05</v>
      </c>
      <c r="I149" s="33"/>
      <c r="J149" s="70"/>
      <c r="K149" s="72"/>
      <c r="L149" s="73"/>
      <c r="M149" s="78"/>
      <c r="N149" s="83"/>
      <c r="O149" s="7"/>
      <c r="P149" s="7"/>
      <c r="Q149" s="59"/>
      <c r="R149" s="66"/>
      <c r="S149" s="59"/>
      <c r="T149" s="68"/>
      <c r="V149" s="59"/>
    </row>
    <row r="150" spans="1:22" ht="16.5" customHeight="1">
      <c r="A150" s="206" t="s">
        <v>265</v>
      </c>
      <c r="B150" s="170" t="s">
        <v>205</v>
      </c>
      <c r="C150" s="17" t="s">
        <v>316</v>
      </c>
      <c r="D150" s="17"/>
      <c r="E150" s="91" t="s">
        <v>403</v>
      </c>
      <c r="F150" s="118"/>
      <c r="G150" s="98" t="s">
        <v>352</v>
      </c>
      <c r="H150" s="98"/>
      <c r="I150" s="85" t="s">
        <v>431</v>
      </c>
      <c r="J150" s="129"/>
      <c r="K150" s="72" t="s">
        <v>1</v>
      </c>
      <c r="L150" s="73"/>
      <c r="M150" s="128" t="s">
        <v>350</v>
      </c>
      <c r="N150" s="165"/>
      <c r="O150" s="176" t="s">
        <v>48</v>
      </c>
      <c r="P150" s="7"/>
    </row>
    <row r="151" spans="1:22" ht="16.5" customHeight="1">
      <c r="A151" s="212"/>
      <c r="B151" s="171">
        <f>A23</f>
        <v>45441</v>
      </c>
      <c r="C151" s="169" t="s">
        <v>317</v>
      </c>
      <c r="D151" s="17">
        <v>4</v>
      </c>
      <c r="E151" s="91" t="s">
        <v>403</v>
      </c>
      <c r="F151" s="120">
        <v>6</v>
      </c>
      <c r="G151" s="91" t="s">
        <v>224</v>
      </c>
      <c r="H151" s="98">
        <v>1</v>
      </c>
      <c r="I151" s="103" t="s">
        <v>424</v>
      </c>
      <c r="J151" s="17">
        <v>0.5</v>
      </c>
      <c r="K151" s="75" t="s">
        <v>9</v>
      </c>
      <c r="L151" s="76">
        <v>7</v>
      </c>
      <c r="M151" s="17" t="s">
        <v>392</v>
      </c>
      <c r="N151" s="165">
        <v>0.6</v>
      </c>
      <c r="O151" s="7"/>
      <c r="P151" s="7"/>
    </row>
    <row r="152" spans="1:22" ht="16.5" customHeight="1">
      <c r="A152" s="212"/>
      <c r="B152" s="134"/>
      <c r="C152" s="101"/>
      <c r="D152" s="101"/>
      <c r="E152" s="91" t="s">
        <v>37</v>
      </c>
      <c r="F152" s="17">
        <v>0.05</v>
      </c>
      <c r="G152" s="103" t="s">
        <v>127</v>
      </c>
      <c r="H152" s="17">
        <v>4</v>
      </c>
      <c r="I152" s="103" t="s">
        <v>370</v>
      </c>
      <c r="J152" s="17">
        <v>8</v>
      </c>
      <c r="K152" s="72" t="s">
        <v>37</v>
      </c>
      <c r="L152" s="73">
        <v>0.05</v>
      </c>
      <c r="M152" s="152" t="s">
        <v>340</v>
      </c>
      <c r="N152" s="165">
        <v>1</v>
      </c>
      <c r="O152" s="7"/>
      <c r="P152" s="7"/>
    </row>
    <row r="153" spans="1:22" ht="16.5" customHeight="1">
      <c r="A153" s="212"/>
      <c r="B153" s="134"/>
      <c r="C153" s="169"/>
      <c r="D153" s="17"/>
      <c r="E153" s="103"/>
      <c r="F153" s="17"/>
      <c r="G153" s="103" t="s">
        <v>394</v>
      </c>
      <c r="H153" s="17">
        <v>4</v>
      </c>
      <c r="I153" s="103" t="s">
        <v>101</v>
      </c>
      <c r="J153" s="17">
        <v>1</v>
      </c>
      <c r="K153" s="72"/>
      <c r="L153" s="73"/>
      <c r="M153" s="128" t="s">
        <v>150</v>
      </c>
      <c r="N153" s="165">
        <v>1</v>
      </c>
      <c r="O153" s="7"/>
      <c r="P153" s="7"/>
    </row>
    <row r="154" spans="1:22" ht="16.5" customHeight="1">
      <c r="A154" s="212"/>
      <c r="B154" s="134"/>
      <c r="C154" s="169"/>
      <c r="D154" s="17"/>
      <c r="E154" s="103"/>
      <c r="F154" s="17"/>
      <c r="G154" s="103" t="s">
        <v>114</v>
      </c>
      <c r="H154" s="17">
        <v>0.1</v>
      </c>
      <c r="I154" s="104" t="s">
        <v>37</v>
      </c>
      <c r="J154" s="98">
        <v>0.05</v>
      </c>
      <c r="K154" s="72"/>
      <c r="L154" s="73"/>
      <c r="M154" s="128" t="s">
        <v>128</v>
      </c>
      <c r="N154" s="165">
        <v>0.1</v>
      </c>
      <c r="O154" s="7"/>
      <c r="P154" s="7"/>
    </row>
    <row r="155" spans="1:22" ht="16.5" customHeight="1">
      <c r="A155" s="213"/>
      <c r="B155" s="172"/>
      <c r="C155" s="169"/>
      <c r="D155" s="17"/>
      <c r="E155" s="103"/>
      <c r="F155" s="17"/>
      <c r="G155" s="103" t="s">
        <v>37</v>
      </c>
      <c r="H155" s="17">
        <v>0.05</v>
      </c>
      <c r="I155" s="79"/>
      <c r="J155" s="34"/>
      <c r="K155" s="72"/>
      <c r="L155" s="73"/>
      <c r="M155" s="152" t="s">
        <v>355</v>
      </c>
      <c r="N155" s="165">
        <v>1</v>
      </c>
      <c r="O155" s="7"/>
      <c r="P155" s="7"/>
    </row>
    <row r="156" spans="1:22" s="16" customFormat="1" ht="16.149999999999999" customHeight="1">
      <c r="A156" s="206" t="s">
        <v>266</v>
      </c>
      <c r="B156" s="173" t="s">
        <v>206</v>
      </c>
      <c r="C156" s="17" t="s">
        <v>0</v>
      </c>
      <c r="D156" s="17"/>
      <c r="E156" s="85" t="s">
        <v>397</v>
      </c>
      <c r="F156" s="129"/>
      <c r="G156" s="128" t="s">
        <v>213</v>
      </c>
      <c r="H156" s="169"/>
      <c r="I156" s="98" t="s">
        <v>75</v>
      </c>
      <c r="J156" s="98"/>
      <c r="K156" s="72"/>
      <c r="L156" s="73"/>
      <c r="M156" s="165" t="s">
        <v>137</v>
      </c>
      <c r="N156" s="165"/>
      <c r="O156" s="245" t="s">
        <v>349</v>
      </c>
      <c r="P156" s="9"/>
      <c r="Q156" s="9"/>
      <c r="R156" s="9"/>
      <c r="S156" s="9"/>
      <c r="T156" s="9"/>
    </row>
    <row r="157" spans="1:22" s="16" customFormat="1" ht="16.149999999999999" customHeight="1">
      <c r="A157" s="37"/>
      <c r="B157" s="174">
        <f>A24</f>
        <v>45442</v>
      </c>
      <c r="C157" s="169" t="s">
        <v>10</v>
      </c>
      <c r="D157" s="135">
        <v>7</v>
      </c>
      <c r="E157" s="124" t="s">
        <v>385</v>
      </c>
      <c r="F157" s="165">
        <v>6</v>
      </c>
      <c r="G157" s="125" t="s">
        <v>149</v>
      </c>
      <c r="H157" s="165">
        <v>3</v>
      </c>
      <c r="I157" s="103" t="s">
        <v>60</v>
      </c>
      <c r="J157" s="98">
        <v>4</v>
      </c>
      <c r="K157" s="75"/>
      <c r="L157" s="76"/>
      <c r="M157" s="165" t="s">
        <v>64</v>
      </c>
      <c r="N157" s="165">
        <v>5</v>
      </c>
      <c r="O157" s="7"/>
      <c r="P157" s="43"/>
      <c r="Q157" s="9"/>
      <c r="R157" s="9"/>
      <c r="S157" s="9"/>
      <c r="T157" s="9"/>
    </row>
    <row r="158" spans="1:22" s="16" customFormat="1" ht="16.149999999999999" customHeight="1">
      <c r="A158" s="212"/>
      <c r="B158" s="175"/>
      <c r="C158" s="169" t="s">
        <v>12</v>
      </c>
      <c r="D158" s="135">
        <v>3</v>
      </c>
      <c r="E158" s="85" t="s">
        <v>105</v>
      </c>
      <c r="F158" s="129">
        <v>3</v>
      </c>
      <c r="G158" s="91" t="s">
        <v>61</v>
      </c>
      <c r="H158" s="17">
        <v>4</v>
      </c>
      <c r="I158" s="103" t="s">
        <v>381</v>
      </c>
      <c r="J158" s="17"/>
      <c r="K158" s="72"/>
      <c r="L158" s="73"/>
      <c r="M158" s="165" t="s">
        <v>74</v>
      </c>
      <c r="N158" s="165">
        <v>1</v>
      </c>
      <c r="O158" s="7"/>
      <c r="P158" s="43"/>
      <c r="Q158" s="9"/>
      <c r="R158" s="9"/>
      <c r="S158" s="9"/>
      <c r="T158" s="9"/>
    </row>
    <row r="159" spans="1:22" s="16" customFormat="1" ht="16.149999999999999" customHeight="1">
      <c r="A159" s="212"/>
      <c r="B159" s="134"/>
      <c r="C159" s="85"/>
      <c r="D159" s="85"/>
      <c r="E159" s="91" t="s">
        <v>101</v>
      </c>
      <c r="F159" s="17">
        <v>1</v>
      </c>
      <c r="G159" s="91" t="s">
        <v>38</v>
      </c>
      <c r="H159" s="17">
        <v>0.01</v>
      </c>
      <c r="I159" s="103" t="s">
        <v>37</v>
      </c>
      <c r="J159" s="17">
        <v>0.05</v>
      </c>
      <c r="K159" s="72"/>
      <c r="L159" s="73"/>
      <c r="M159" s="135"/>
      <c r="N159" s="17"/>
      <c r="O159" s="7"/>
      <c r="P159" s="9"/>
      <c r="Q159" s="9"/>
      <c r="R159" s="9"/>
      <c r="S159" s="9"/>
      <c r="T159" s="9"/>
    </row>
    <row r="160" spans="1:22" s="16" customFormat="1" ht="16.149999999999999" customHeight="1">
      <c r="A160" s="212"/>
      <c r="B160" s="134"/>
      <c r="C160" s="85"/>
      <c r="D160" s="85"/>
      <c r="E160" s="103" t="s">
        <v>37</v>
      </c>
      <c r="F160" s="17">
        <v>0.05</v>
      </c>
      <c r="G160" s="91" t="s">
        <v>37</v>
      </c>
      <c r="H160" s="17">
        <v>0.05</v>
      </c>
      <c r="I160" s="91"/>
      <c r="J160" s="17"/>
      <c r="K160" s="72"/>
      <c r="L160" s="73"/>
      <c r="M160" s="33"/>
      <c r="N160" s="77"/>
      <c r="O160" s="7"/>
      <c r="P160" s="9"/>
      <c r="Q160" s="9"/>
      <c r="R160" s="9"/>
      <c r="S160" s="9"/>
      <c r="T160" s="9"/>
    </row>
    <row r="161" spans="1:20" s="16" customFormat="1" ht="16.149999999999999" customHeight="1">
      <c r="A161" s="213"/>
      <c r="B161" s="134"/>
      <c r="C161" s="85"/>
      <c r="D161" s="82"/>
      <c r="E161" s="85"/>
      <c r="F161" s="17"/>
      <c r="G161" s="85"/>
      <c r="H161" s="85"/>
      <c r="I161" s="33"/>
      <c r="J161" s="70"/>
      <c r="K161" s="72"/>
      <c r="L161" s="73"/>
      <c r="M161" s="33"/>
      <c r="N161" s="77"/>
      <c r="O161" s="7"/>
      <c r="P161" s="10"/>
      <c r="Q161" s="9"/>
      <c r="R161" s="9"/>
      <c r="S161" s="9"/>
      <c r="T161" s="9"/>
    </row>
    <row r="162" spans="1:20" s="16" customFormat="1" ht="16.149999999999999" customHeight="1">
      <c r="A162" s="206" t="s">
        <v>267</v>
      </c>
      <c r="B162" s="173" t="s">
        <v>207</v>
      </c>
      <c r="C162" s="17" t="s">
        <v>152</v>
      </c>
      <c r="D162" s="17"/>
      <c r="E162" s="102" t="s">
        <v>395</v>
      </c>
      <c r="F162" s="17"/>
      <c r="G162" s="165" t="s">
        <v>378</v>
      </c>
      <c r="H162" s="17"/>
      <c r="I162" s="85" t="s">
        <v>143</v>
      </c>
      <c r="J162" s="129"/>
      <c r="K162" s="72"/>
      <c r="L162" s="73"/>
      <c r="M162" s="165" t="s">
        <v>379</v>
      </c>
      <c r="N162" s="165"/>
      <c r="O162" s="176" t="s">
        <v>42</v>
      </c>
      <c r="P162" s="186"/>
      <c r="Q162" s="9"/>
      <c r="R162" s="9"/>
      <c r="S162" s="9"/>
      <c r="T162" s="9"/>
    </row>
    <row r="163" spans="1:20" s="16" customFormat="1" ht="16.149999999999999" customHeight="1">
      <c r="A163" s="212"/>
      <c r="B163" s="174">
        <f>A25</f>
        <v>45443</v>
      </c>
      <c r="C163" s="17" t="s">
        <v>10</v>
      </c>
      <c r="D163" s="17">
        <v>10</v>
      </c>
      <c r="E163" s="103" t="s">
        <v>44</v>
      </c>
      <c r="F163" s="17">
        <v>9</v>
      </c>
      <c r="G163" s="103" t="s">
        <v>373</v>
      </c>
      <c r="H163" s="17">
        <v>8</v>
      </c>
      <c r="I163" s="103" t="s">
        <v>144</v>
      </c>
      <c r="J163" s="17">
        <v>4</v>
      </c>
      <c r="K163" s="75"/>
      <c r="L163" s="76"/>
      <c r="M163" s="17" t="s">
        <v>392</v>
      </c>
      <c r="N163" s="17">
        <v>0.6</v>
      </c>
      <c r="Q163" s="9"/>
      <c r="R163" s="9"/>
      <c r="S163" s="9"/>
      <c r="T163" s="9"/>
    </row>
    <row r="164" spans="1:20" s="16" customFormat="1" ht="16.149999999999999" customHeight="1">
      <c r="A164" s="37"/>
      <c r="B164" s="134"/>
      <c r="C164" s="17" t="s">
        <v>153</v>
      </c>
      <c r="D164" s="17">
        <v>0.05</v>
      </c>
      <c r="E164" s="103" t="s">
        <v>79</v>
      </c>
      <c r="F164" s="17">
        <v>3</v>
      </c>
      <c r="G164" s="103" t="s">
        <v>101</v>
      </c>
      <c r="H164" s="17">
        <v>1</v>
      </c>
      <c r="I164" s="103" t="s">
        <v>381</v>
      </c>
      <c r="J164" s="17"/>
      <c r="K164" s="72"/>
      <c r="L164" s="73"/>
      <c r="M164" s="17" t="s">
        <v>370</v>
      </c>
      <c r="N164" s="17">
        <v>3</v>
      </c>
      <c r="Q164" s="9"/>
      <c r="R164" s="9"/>
      <c r="S164" s="9"/>
      <c r="T164" s="9"/>
    </row>
    <row r="165" spans="1:20" s="16" customFormat="1" ht="16.149999999999999" customHeight="1">
      <c r="A165" s="212"/>
      <c r="B165" s="134"/>
      <c r="C165" s="85"/>
      <c r="D165" s="82"/>
      <c r="E165" s="103" t="s">
        <v>37</v>
      </c>
      <c r="F165" s="17">
        <v>0.05</v>
      </c>
      <c r="G165" s="103" t="s">
        <v>37</v>
      </c>
      <c r="H165" s="17">
        <v>0.05</v>
      </c>
      <c r="I165" s="104" t="s">
        <v>37</v>
      </c>
      <c r="J165" s="98">
        <v>0.05</v>
      </c>
      <c r="K165" s="72"/>
      <c r="L165" s="73"/>
      <c r="M165" s="17" t="s">
        <v>37</v>
      </c>
      <c r="N165" s="17">
        <v>0.05</v>
      </c>
      <c r="Q165" s="9"/>
      <c r="R165" s="9"/>
      <c r="S165" s="9"/>
      <c r="T165" s="9"/>
    </row>
    <row r="166" spans="1:20" s="16" customFormat="1" ht="16.149999999999999" customHeight="1">
      <c r="A166" s="212"/>
      <c r="B166" s="134"/>
      <c r="C166" s="85"/>
      <c r="D166" s="82"/>
      <c r="E166" s="103" t="s">
        <v>122</v>
      </c>
      <c r="F166" s="17"/>
      <c r="G166" s="103"/>
      <c r="H166" s="17"/>
      <c r="I166" s="33"/>
      <c r="J166" s="70"/>
      <c r="K166" s="72"/>
      <c r="L166" s="73"/>
      <c r="M166" s="17"/>
      <c r="N166" s="17"/>
      <c r="Q166" s="9"/>
      <c r="R166" s="9"/>
      <c r="S166" s="9"/>
      <c r="T166" s="9"/>
    </row>
    <row r="167" spans="1:20" s="16" customFormat="1" ht="16.149999999999999" customHeight="1">
      <c r="A167" s="212"/>
      <c r="B167" s="172"/>
      <c r="C167" s="135"/>
      <c r="D167" s="82"/>
      <c r="E167" s="103"/>
      <c r="F167" s="17"/>
      <c r="G167" s="103"/>
      <c r="H167" s="17"/>
      <c r="I167" s="79"/>
      <c r="J167" s="34"/>
      <c r="K167" s="72"/>
      <c r="L167" s="73"/>
      <c r="M167" s="79"/>
      <c r="N167" s="77"/>
      <c r="Q167" s="9"/>
      <c r="R167" s="9"/>
      <c r="S167" s="9"/>
      <c r="T167" s="9"/>
    </row>
    <row r="168" spans="1:20">
      <c r="B168" s="1"/>
      <c r="E168" s="1"/>
      <c r="F168" s="1"/>
    </row>
    <row r="169" spans="1:20">
      <c r="B169" s="1"/>
      <c r="E169" s="1"/>
      <c r="F169" s="1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7" max="15" man="1"/>
    <brk id="47" max="15" man="1"/>
    <brk id="77" max="15" man="1"/>
    <brk id="107" max="15" man="1"/>
    <brk id="137" max="15" man="1"/>
  </rowBreaks>
  <colBreaks count="1" manualBreakCount="1">
    <brk id="16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9"/>
  <sheetViews>
    <sheetView view="pageBreakPreview" topLeftCell="A136" zoomScaleNormal="120" zoomScaleSheetLayoutView="100" workbookViewId="0">
      <selection activeCell="F20" sqref="F20"/>
    </sheetView>
  </sheetViews>
  <sheetFormatPr defaultColWidth="9" defaultRowHeight="19.5"/>
  <cols>
    <col min="1" max="1" width="5.375" style="1" customWidth="1"/>
    <col min="2" max="2" width="4.375" style="133" customWidth="1"/>
    <col min="3" max="3" width="5" style="1" customWidth="1"/>
    <col min="4" max="4" width="8" style="1" customWidth="1"/>
    <col min="5" max="5" width="9" style="16" customWidth="1"/>
    <col min="6" max="6" width="13.625" style="16" customWidth="1"/>
    <col min="7" max="7" width="9" style="1" customWidth="1"/>
    <col min="8" max="8" width="14.125" style="1" customWidth="1"/>
    <col min="9" max="10" width="5.25" style="1" customWidth="1"/>
    <col min="11" max="11" width="9.875" style="1" customWidth="1"/>
    <col min="12" max="12" width="12.875" style="5" customWidth="1"/>
    <col min="13" max="13" width="5.5" style="8" customWidth="1"/>
    <col min="14" max="14" width="5.375" style="9" customWidth="1"/>
    <col min="15" max="16" width="6.375" style="9" customWidth="1"/>
    <col min="17" max="17" width="6" style="9" customWidth="1"/>
    <col min="18" max="18" width="6.625" style="9" customWidth="1"/>
    <col min="19" max="19" width="5.125" style="1" customWidth="1"/>
    <col min="20" max="20" width="4.625" style="1" customWidth="1"/>
    <col min="21" max="21" width="4.75" style="1" customWidth="1"/>
    <col min="22" max="16384" width="9" style="1"/>
  </cols>
  <sheetData>
    <row r="1" spans="1:21">
      <c r="A1" s="69"/>
      <c r="B1" s="131"/>
      <c r="C1" s="4"/>
      <c r="D1" s="1">
        <v>112</v>
      </c>
      <c r="E1" s="16" t="s">
        <v>2</v>
      </c>
      <c r="F1" s="4" t="s">
        <v>32</v>
      </c>
      <c r="G1" s="4" t="s">
        <v>31</v>
      </c>
      <c r="H1" s="14">
        <v>5</v>
      </c>
      <c r="I1" s="1" t="s">
        <v>81</v>
      </c>
      <c r="K1" s="6"/>
      <c r="L1" s="50"/>
    </row>
    <row r="2" spans="1:21" ht="16.5" customHeight="1">
      <c r="A2" s="154" t="s">
        <v>22</v>
      </c>
      <c r="B2" s="157" t="s">
        <v>30</v>
      </c>
      <c r="C2" s="156" t="s">
        <v>5</v>
      </c>
      <c r="D2" s="122" t="s">
        <v>23</v>
      </c>
      <c r="E2" s="51" t="s">
        <v>6</v>
      </c>
      <c r="F2" s="88" t="s">
        <v>24</v>
      </c>
      <c r="G2" s="48" t="s">
        <v>7</v>
      </c>
      <c r="H2" s="89" t="s">
        <v>25</v>
      </c>
      <c r="I2" s="135" t="s">
        <v>9</v>
      </c>
      <c r="J2" s="31" t="s">
        <v>27</v>
      </c>
      <c r="K2" s="135" t="s">
        <v>3</v>
      </c>
      <c r="L2" s="31" t="s">
        <v>28</v>
      </c>
      <c r="M2" s="30" t="s">
        <v>46</v>
      </c>
      <c r="N2" s="30" t="s">
        <v>47</v>
      </c>
      <c r="O2" s="27" t="s">
        <v>16</v>
      </c>
      <c r="P2" s="27" t="s">
        <v>17</v>
      </c>
      <c r="Q2" s="28" t="s">
        <v>18</v>
      </c>
      <c r="R2" s="27" t="s">
        <v>19</v>
      </c>
      <c r="S2" s="29" t="s">
        <v>49</v>
      </c>
      <c r="T2" s="27" t="s">
        <v>20</v>
      </c>
      <c r="U2" s="28" t="s">
        <v>21</v>
      </c>
    </row>
    <row r="3" spans="1:21" ht="21.95" customHeight="1">
      <c r="A3" s="155">
        <v>45413</v>
      </c>
      <c r="B3" s="158" t="str">
        <f>IF(A3="","",RIGHT(TEXT(WEEKDAY(A3),"[$-404]aaaa;@"),1))</f>
        <v>三</v>
      </c>
      <c r="C3" s="18" t="str">
        <f>C30</f>
        <v>越式特餐</v>
      </c>
      <c r="D3" s="88" t="str">
        <f>C31&amp;C32</f>
        <v>米糙米</v>
      </c>
      <c r="E3" s="18" t="str">
        <f>E30</f>
        <v>河內雙享</v>
      </c>
      <c r="F3" s="36" t="str">
        <f>E31&amp;E32&amp;E33&amp;E34</f>
        <v>素火腿冷凍馬鈴薯</v>
      </c>
      <c r="G3" s="18" t="str">
        <f>G30</f>
        <v>越式配料</v>
      </c>
      <c r="H3" s="36" t="str">
        <f>G31&amp;G32&amp;G33&amp;G34</f>
        <v>毛豆甘藍胡蘿蔔薑</v>
      </c>
      <c r="I3" s="32" t="s">
        <v>1</v>
      </c>
      <c r="J3" s="94" t="s">
        <v>80</v>
      </c>
      <c r="K3" s="18" t="str">
        <f>K30</f>
        <v>沐越蔬湯</v>
      </c>
      <c r="L3" s="36" t="str">
        <f>K31&amp;K32&amp;K33&amp;K34</f>
        <v>金針菇番茄糊乾銀耳</v>
      </c>
      <c r="M3" s="240" t="str">
        <f>M30</f>
        <v>小餐包</v>
      </c>
      <c r="O3" s="38">
        <v>5</v>
      </c>
      <c r="P3" s="38">
        <v>2.5</v>
      </c>
      <c r="Q3" s="39">
        <v>2</v>
      </c>
      <c r="R3" s="38">
        <v>2.9</v>
      </c>
      <c r="S3" s="32"/>
      <c r="T3" s="20"/>
      <c r="U3" s="40">
        <f t="shared" ref="U3:U25" si="0">O3*70+P3*75+Q3*25+R3*45+S3*120+T3*60</f>
        <v>718</v>
      </c>
    </row>
    <row r="4" spans="1:21" ht="21.95" customHeight="1">
      <c r="A4" s="155">
        <f>IF(A3="","",IF(MONTH(A3)&lt;&gt;MONTH(A3+1),"",A3+1))</f>
        <v>45414</v>
      </c>
      <c r="B4" s="158" t="str">
        <f>IF(A4="","",RIGHT(TEXT(WEEKDAY(A4),"[$-404]aaaa;@"),1))</f>
        <v>四</v>
      </c>
      <c r="C4" s="18" t="str">
        <f>C36</f>
        <v>糙米飯</v>
      </c>
      <c r="D4" s="88" t="str">
        <f>C37&amp;B38</f>
        <v>米</v>
      </c>
      <c r="E4" s="18" t="str">
        <f>E36</f>
        <v>鹹香燒若</v>
      </c>
      <c r="F4" s="87" t="str">
        <f>E37&amp;E38&amp;E39&amp;E40</f>
        <v>豆輪時瓜麵輪薑</v>
      </c>
      <c r="G4" s="18" t="str">
        <f>G36</f>
        <v>雪菜豆干</v>
      </c>
      <c r="H4" s="87" t="str">
        <f>G37&amp;G38&amp;G39&amp;G40</f>
        <v>豆干醃雪裡紅胡蘿蔔薑</v>
      </c>
      <c r="I4" s="32" t="s">
        <v>1</v>
      </c>
      <c r="J4" s="94" t="s">
        <v>80</v>
      </c>
      <c r="K4" s="18" t="str">
        <f>K36</f>
        <v>桔香愛玉</v>
      </c>
      <c r="L4" s="87" t="str">
        <f>K37&amp;K38&amp;K39&amp;K40</f>
        <v>愛玉紅砂糖金桔檸檬</v>
      </c>
      <c r="M4" s="240" t="str">
        <f>M36</f>
        <v>堅果</v>
      </c>
      <c r="N4" s="190" t="s">
        <v>45</v>
      </c>
      <c r="O4" s="38">
        <v>5</v>
      </c>
      <c r="P4" s="38">
        <v>2.5</v>
      </c>
      <c r="Q4" s="39">
        <v>1.7</v>
      </c>
      <c r="R4" s="38">
        <v>2.8</v>
      </c>
      <c r="S4" s="32"/>
      <c r="T4" s="20"/>
      <c r="U4" s="40">
        <f t="shared" si="0"/>
        <v>706</v>
      </c>
    </row>
    <row r="5" spans="1:21" ht="21.95" customHeight="1">
      <c r="A5" s="155">
        <f>IF(A4="","",IF(MONTH(A4)&lt;&gt;MONTH(A4+1),"",A4+1))</f>
        <v>45415</v>
      </c>
      <c r="B5" s="158" t="str">
        <f>IF(A5="","",RIGHT(TEXT(WEEKDAY(A5),"[$-404]aaaa;@"),1))</f>
        <v>五</v>
      </c>
      <c r="C5" s="18" t="str">
        <f>C42</f>
        <v>麥仁飯</v>
      </c>
      <c r="D5" s="88" t="str">
        <f>C43&amp;C44</f>
        <v>米麥仁</v>
      </c>
      <c r="E5" s="18" t="str">
        <f>E42</f>
        <v>鳳梨百頁</v>
      </c>
      <c r="F5" s="87" t="str">
        <f>E43&amp;E44&amp;E45&amp;E46</f>
        <v>百頁海帶結薑鳳梨豆醬</v>
      </c>
      <c r="G5" s="18" t="str">
        <f>G42</f>
        <v>螞蟻上樹</v>
      </c>
      <c r="H5" s="87" t="str">
        <f>G43&amp;G44&amp;G45&amp;G46</f>
        <v>素肉時蔬冬粉乾木耳</v>
      </c>
      <c r="I5" s="32" t="s">
        <v>1</v>
      </c>
      <c r="J5" s="94" t="s">
        <v>80</v>
      </c>
      <c r="K5" s="18" t="str">
        <f>K42</f>
        <v>金針湯</v>
      </c>
      <c r="L5" s="87" t="str">
        <f>K43&amp;K44&amp;K45&amp;K46</f>
        <v>金針菜乾榨菜薑</v>
      </c>
      <c r="M5" s="240" t="str">
        <f>M42</f>
        <v>葡萄乾/乳品</v>
      </c>
      <c r="O5" s="38">
        <v>5.5</v>
      </c>
      <c r="P5" s="38">
        <v>2.5</v>
      </c>
      <c r="Q5" s="39">
        <v>1.8</v>
      </c>
      <c r="R5" s="38">
        <v>2.9</v>
      </c>
      <c r="S5" s="32"/>
      <c r="T5" s="20"/>
      <c r="U5" s="40">
        <f t="shared" si="0"/>
        <v>748</v>
      </c>
    </row>
    <row r="6" spans="1:21" ht="21.95" customHeight="1">
      <c r="A6" s="155">
        <f>IF(A5="","",IF(MONTH(A5)&lt;&gt;MONTH(A5+1),"",A5+3))</f>
        <v>45418</v>
      </c>
      <c r="B6" s="158" t="str">
        <f>IF(A6="","",RIGHT(TEXT(WEEKDAY(A6),"[$-404]aaaa;@"),1))</f>
        <v>一</v>
      </c>
      <c r="C6" s="18" t="str">
        <f>C48</f>
        <v>白米飯</v>
      </c>
      <c r="D6" s="88" t="str">
        <f>C49</f>
        <v>米</v>
      </c>
      <c r="E6" s="18" t="str">
        <f>E48</f>
        <v>蠔油豆包</v>
      </c>
      <c r="F6" s="88" t="str">
        <f>E49</f>
        <v>豆包</v>
      </c>
      <c r="G6" s="18" t="str">
        <f>G48</f>
        <v>梅干豆腐</v>
      </c>
      <c r="H6" s="87" t="str">
        <f>G49&amp;G51&amp;G52&amp;G50</f>
        <v>豆腐梅乾菜薑毛豆</v>
      </c>
      <c r="I6" s="32" t="s">
        <v>1</v>
      </c>
      <c r="J6" s="94" t="s">
        <v>80</v>
      </c>
      <c r="K6" s="18" t="str">
        <f>K48</f>
        <v>味噌湯</v>
      </c>
      <c r="L6" s="87" t="str">
        <f>K49&amp;K50&amp;K51&amp;K52</f>
        <v>乾裙帶菜味噌薑</v>
      </c>
      <c r="M6" s="240" t="str">
        <f>M48</f>
        <v>果汁</v>
      </c>
      <c r="O6" s="38">
        <v>5</v>
      </c>
      <c r="P6" s="38">
        <v>2.5</v>
      </c>
      <c r="Q6" s="39">
        <v>1.6</v>
      </c>
      <c r="R6" s="38">
        <v>2.9</v>
      </c>
      <c r="S6" s="32"/>
      <c r="T6" s="20"/>
      <c r="U6" s="40">
        <f t="shared" si="0"/>
        <v>708</v>
      </c>
    </row>
    <row r="7" spans="1:21" ht="21.95" customHeight="1">
      <c r="A7" s="155">
        <f>IF(A4="","",IF(MONTH(A4)&lt;&gt;MONTH(A4+1),"",A6+1))</f>
        <v>45419</v>
      </c>
      <c r="B7" s="158" t="str">
        <f t="shared" ref="B7:B25" si="1">IF(A7="","",RIGHT(TEXT(WEEKDAY(A7),"[$-404]aaaa;@"),1))</f>
        <v>二</v>
      </c>
      <c r="C7" s="18" t="str">
        <f>C54</f>
        <v>糙米飯</v>
      </c>
      <c r="D7" s="88" t="str">
        <f>C55&amp;C56</f>
        <v>米糙米</v>
      </c>
      <c r="E7" s="18" t="str">
        <f>E54</f>
        <v>筍香百頁</v>
      </c>
      <c r="F7" s="88" t="str">
        <f>E55&amp;E56</f>
        <v>百頁麻竹筍干</v>
      </c>
      <c r="G7" s="18" t="str">
        <f>G54</f>
        <v>豆皮豆芽</v>
      </c>
      <c r="H7" s="36" t="str">
        <f>G55&amp;G56&amp;G57&amp;G58</f>
        <v>豆皮綠豆芽胡蘿蔔薑</v>
      </c>
      <c r="I7" s="32" t="s">
        <v>1</v>
      </c>
      <c r="J7" s="94" t="s">
        <v>80</v>
      </c>
      <c r="K7" s="18" t="str">
        <f>K54</f>
        <v>蛋花湯</v>
      </c>
      <c r="L7" s="36" t="str">
        <f>K55&amp;K56&amp;K57&amp;K58</f>
        <v>雞蛋時蔬胡蘿蔔薑</v>
      </c>
      <c r="M7" s="240" t="str">
        <f>M54</f>
        <v>水果</v>
      </c>
      <c r="N7" s="190" t="s">
        <v>45</v>
      </c>
      <c r="O7" s="109">
        <v>5</v>
      </c>
      <c r="P7" s="38">
        <v>2.5</v>
      </c>
      <c r="Q7" s="39">
        <v>2</v>
      </c>
      <c r="R7" s="38">
        <v>2.7</v>
      </c>
      <c r="S7" s="32"/>
      <c r="T7" s="20">
        <v>1</v>
      </c>
      <c r="U7" s="40">
        <f t="shared" si="0"/>
        <v>769</v>
      </c>
    </row>
    <row r="8" spans="1:21" ht="21.95" customHeight="1">
      <c r="A8" s="155">
        <f t="shared" ref="A8:A19" si="2">IF(A7="","",IF(MONTH(A7)&lt;&gt;MONTH(A7+1),"",A7+1))</f>
        <v>45420</v>
      </c>
      <c r="B8" s="158" t="str">
        <f t="shared" si="1"/>
        <v>三</v>
      </c>
      <c r="C8" s="18" t="str">
        <f>C60</f>
        <v>西式特餐</v>
      </c>
      <c r="D8" s="36" t="str">
        <f>C61&amp;C62&amp;C63&amp;C64</f>
        <v>義大利麵</v>
      </c>
      <c r="E8" s="18" t="str">
        <f>E60</f>
        <v>西式若醬</v>
      </c>
      <c r="F8" s="36" t="str">
        <f>E61&amp;E62&amp;E63&amp;E64</f>
        <v>素肉馬鈴薯洋芹番茄糊</v>
      </c>
      <c r="G8" s="18" t="str">
        <f>G60</f>
        <v>清炒花椰</v>
      </c>
      <c r="H8" s="36" t="str">
        <f>G61&amp;G62&amp;G63&amp;G64</f>
        <v>胡蘿蔔花椰菜薑</v>
      </c>
      <c r="I8" s="32" t="s">
        <v>1</v>
      </c>
      <c r="J8" s="94" t="s">
        <v>80</v>
      </c>
      <c r="K8" s="18" t="str">
        <f>K60</f>
        <v>玉糧濃湯</v>
      </c>
      <c r="L8" s="36" t="str">
        <f>K61&amp;K62&amp;K63&amp;K64</f>
        <v>雞蛋玉米粒罐頭玉米醬罐頭玉米濃湯粉</v>
      </c>
      <c r="M8" s="240" t="str">
        <f>M60</f>
        <v>小餐包</v>
      </c>
      <c r="O8" s="38">
        <v>4.5</v>
      </c>
      <c r="P8" s="38">
        <v>2.5</v>
      </c>
      <c r="Q8" s="39">
        <v>2</v>
      </c>
      <c r="R8" s="38">
        <v>2.9</v>
      </c>
      <c r="S8" s="32"/>
      <c r="T8" s="20"/>
      <c r="U8" s="40">
        <f t="shared" si="0"/>
        <v>683</v>
      </c>
    </row>
    <row r="9" spans="1:21" ht="21.95" customHeight="1">
      <c r="A9" s="155">
        <f t="shared" si="2"/>
        <v>45421</v>
      </c>
      <c r="B9" s="158" t="str">
        <f t="shared" si="1"/>
        <v>四</v>
      </c>
      <c r="C9" s="18" t="str">
        <f>C66</f>
        <v>糙米飯</v>
      </c>
      <c r="D9" s="87" t="str">
        <f>C67&amp;C68&amp;C69&amp;C70&amp;C71</f>
        <v>米糙米</v>
      </c>
      <c r="E9" s="18" t="str">
        <f>E66</f>
        <v>豆豉麵筋</v>
      </c>
      <c r="F9" s="87" t="str">
        <f>E67&amp;E68&amp;E69&amp;E70&amp;E71</f>
        <v>麵筋時瓜薑豆豉</v>
      </c>
      <c r="G9" s="18" t="str">
        <f>G66</f>
        <v>蛋相冬粉</v>
      </c>
      <c r="H9" s="87" t="str">
        <f>G67&amp;G68&amp;G69&amp;G70&amp;G71</f>
        <v>雞蛋時蔬冬粉乾木耳薑</v>
      </c>
      <c r="I9" s="32" t="s">
        <v>1</v>
      </c>
      <c r="J9" s="94" t="s">
        <v>80</v>
      </c>
      <c r="K9" s="18" t="str">
        <f>K66</f>
        <v>粉圓甜湯</v>
      </c>
      <c r="L9" s="87" t="str">
        <f>K67&amp;K68&amp;K69&amp;K70&amp;K71</f>
        <v>粉圓紅砂糖</v>
      </c>
      <c r="M9" s="240" t="str">
        <f>M66</f>
        <v>海苔</v>
      </c>
      <c r="O9" s="38">
        <v>5.5</v>
      </c>
      <c r="P9" s="38">
        <v>2.5</v>
      </c>
      <c r="Q9" s="39">
        <v>1.7</v>
      </c>
      <c r="R9" s="38">
        <v>3</v>
      </c>
      <c r="S9" s="32"/>
      <c r="T9" s="20"/>
      <c r="U9" s="40">
        <f t="shared" si="0"/>
        <v>750</v>
      </c>
    </row>
    <row r="10" spans="1:21" ht="21.95" customHeight="1">
      <c r="A10" s="155">
        <f>IF(A9="","",IF(MONTH(A9)&lt;&gt;MONTH(A9+1),"",A9+1))</f>
        <v>45422</v>
      </c>
      <c r="B10" s="158" t="str">
        <f t="shared" si="1"/>
        <v>五</v>
      </c>
      <c r="C10" s="18" t="str">
        <f>C72</f>
        <v>紫米飯</v>
      </c>
      <c r="D10" s="36" t="str">
        <f>C73&amp;C74&amp;C75&amp;C76&amp;C77</f>
        <v>米黑糯米</v>
      </c>
      <c r="E10" s="18" t="str">
        <f>E72</f>
        <v>泡菜豆輪</v>
      </c>
      <c r="F10" s="36" t="str">
        <f>E73&amp;E74&amp;E75&amp;E76&amp;E77</f>
        <v>豆輪韓式泡菜薑</v>
      </c>
      <c r="G10" s="18" t="str">
        <f>G72</f>
        <v>碎脯豆干</v>
      </c>
      <c r="H10" s="36" t="str">
        <f>G73&amp;G74&amp;G75&amp;G76&amp;G77</f>
        <v>豆干蘿蔔乾胡蘿蔔薑</v>
      </c>
      <c r="I10" s="32" t="s">
        <v>1</v>
      </c>
      <c r="J10" s="94" t="s">
        <v>80</v>
      </c>
      <c r="K10" s="18" t="str">
        <f>K72</f>
        <v>瓜香湯</v>
      </c>
      <c r="L10" s="36" t="str">
        <f>K73&amp;K74&amp;K75&amp;K76&amp;K77</f>
        <v>時瓜乾木耳薑</v>
      </c>
      <c r="M10" s="240" t="str">
        <f>M72</f>
        <v>TAP豆漿</v>
      </c>
      <c r="O10" s="38">
        <v>5.2</v>
      </c>
      <c r="P10" s="38">
        <v>2.5</v>
      </c>
      <c r="Q10" s="39">
        <v>1.6</v>
      </c>
      <c r="R10" s="38">
        <v>2.9</v>
      </c>
      <c r="S10" s="32"/>
      <c r="T10" s="20"/>
      <c r="U10" s="40">
        <f t="shared" si="0"/>
        <v>722</v>
      </c>
    </row>
    <row r="11" spans="1:21" ht="21.95" customHeight="1">
      <c r="A11" s="155">
        <f>IF(A10="","",IF(MONTH(A10)&lt;&gt;MONTH(A10+1),"",A10+3))</f>
        <v>45425</v>
      </c>
      <c r="B11" s="158" t="str">
        <f t="shared" si="1"/>
        <v>一</v>
      </c>
      <c r="C11" s="18" t="str">
        <f>C78</f>
        <v>白米飯</v>
      </c>
      <c r="D11" s="36" t="str">
        <f>C79&amp;C80&amp;C81&amp;C82&amp;C83</f>
        <v>米</v>
      </c>
      <c r="E11" s="18" t="str">
        <f>E78</f>
        <v>素火腿</v>
      </c>
      <c r="F11" s="36" t="str">
        <f>E79&amp;E50&amp;E51&amp;E82&amp;E83</f>
        <v>素火腿</v>
      </c>
      <c r="G11" s="18" t="str">
        <f>G78</f>
        <v>麻婆豆腐</v>
      </c>
      <c r="H11" s="36" t="str">
        <f>G79&amp;G80&amp;G81&amp;G82&amp;G83</f>
        <v>豆腐豆瓣醬洋芹素肉薑</v>
      </c>
      <c r="I11" s="32" t="s">
        <v>1</v>
      </c>
      <c r="J11" s="94" t="s">
        <v>80</v>
      </c>
      <c r="K11" s="18" t="str">
        <f>K78</f>
        <v>珍菇芽湯</v>
      </c>
      <c r="L11" s="36" t="str">
        <f>K79&amp;K80&amp;K81&amp;K82&amp;K83</f>
        <v>金針菇乾裙帶菜薑</v>
      </c>
      <c r="M11" s="240" t="str">
        <f>M78</f>
        <v>果汁</v>
      </c>
      <c r="O11" s="38">
        <v>5</v>
      </c>
      <c r="P11" s="38">
        <v>2.5</v>
      </c>
      <c r="Q11" s="39">
        <v>1.6</v>
      </c>
      <c r="R11" s="38">
        <v>2.9</v>
      </c>
      <c r="S11" s="32"/>
      <c r="T11" s="20"/>
      <c r="U11" s="40">
        <f t="shared" si="0"/>
        <v>708</v>
      </c>
    </row>
    <row r="12" spans="1:21" ht="21.95" customHeight="1">
      <c r="A12" s="155">
        <f t="shared" si="2"/>
        <v>45426</v>
      </c>
      <c r="B12" s="158" t="str">
        <f t="shared" si="1"/>
        <v>二</v>
      </c>
      <c r="C12" s="18" t="str">
        <f>C84</f>
        <v>糙米飯</v>
      </c>
      <c r="D12" s="36" t="str">
        <f>C85&amp;C86&amp;C87&amp;C88&amp;C89</f>
        <v>米糙米</v>
      </c>
      <c r="E12" s="18" t="str">
        <f>E84</f>
        <v>瓜仔麵筋</v>
      </c>
      <c r="F12" s="36" t="str">
        <f>E85&amp;E86&amp;E87&amp;E88&amp;E89</f>
        <v>醬瓜麵筋薑</v>
      </c>
      <c r="G12" s="18" t="str">
        <f>G84</f>
        <v>清炒花椰</v>
      </c>
      <c r="H12" s="36" t="str">
        <f>G85&amp;G86&amp;G87&amp;G88&amp;G89</f>
        <v>花椰菜胡蘿蔔薑</v>
      </c>
      <c r="I12" s="32" t="s">
        <v>1</v>
      </c>
      <c r="J12" s="94" t="s">
        <v>80</v>
      </c>
      <c r="K12" s="18" t="str">
        <f>K84</f>
        <v>鮮瓜湯</v>
      </c>
      <c r="L12" s="36" t="str">
        <f>K85&amp;K86&amp;K87&amp;K88&amp;K89</f>
        <v>時瓜胡蘿蔔薑</v>
      </c>
      <c r="M12" s="241" t="str">
        <f>M84</f>
        <v>水果</v>
      </c>
      <c r="N12" s="190" t="s">
        <v>45</v>
      </c>
      <c r="O12" s="109">
        <v>5</v>
      </c>
      <c r="P12" s="38">
        <v>2.5</v>
      </c>
      <c r="Q12" s="39">
        <v>1.8</v>
      </c>
      <c r="R12" s="38">
        <v>2.9</v>
      </c>
      <c r="S12" s="32"/>
      <c r="T12" s="20">
        <v>1</v>
      </c>
      <c r="U12" s="40">
        <f t="shared" si="0"/>
        <v>773</v>
      </c>
    </row>
    <row r="13" spans="1:21" ht="21.95" customHeight="1">
      <c r="A13" s="155">
        <f t="shared" si="2"/>
        <v>45427</v>
      </c>
      <c r="B13" s="158" t="str">
        <f t="shared" si="1"/>
        <v>三</v>
      </c>
      <c r="C13" s="18" t="str">
        <f>C90</f>
        <v>刈包特餐</v>
      </c>
      <c r="D13" s="36" t="str">
        <f>C91&amp;C92&amp;C93&amp;C94&amp;C95</f>
        <v>刈包</v>
      </c>
      <c r="E13" s="18" t="str">
        <f>E90</f>
        <v>古早滷味</v>
      </c>
      <c r="F13" s="36" t="str">
        <f>E91&amp;E92&amp;E93&amp;E94&amp;E95</f>
        <v>雞蛋白蘿蔔胡蘿蔔薑</v>
      </c>
      <c r="G13" s="18" t="str">
        <f>G90</f>
        <v>刈包配料</v>
      </c>
      <c r="H13" s="36" t="str">
        <f>G91&amp;G92&amp;G93&amp;G94&amp;G95</f>
        <v>素肉酸菜薑</v>
      </c>
      <c r="I13" s="32" t="s">
        <v>1</v>
      </c>
      <c r="J13" s="94" t="s">
        <v>80</v>
      </c>
      <c r="K13" s="18" t="str">
        <f>K90</f>
        <v>糙米粥</v>
      </c>
      <c r="L13" s="36" t="str">
        <f>K91&amp;K92&amp;K93&amp;K94&amp;K95</f>
        <v>雞蛋糙米胡蘿蔔時蔬乾香菇</v>
      </c>
      <c r="M13" s="240" t="str">
        <f>M90</f>
        <v>小餐包</v>
      </c>
      <c r="O13" s="38">
        <v>4.5999999999999996</v>
      </c>
      <c r="P13" s="38">
        <v>2.5</v>
      </c>
      <c r="Q13" s="39">
        <v>2</v>
      </c>
      <c r="R13" s="38">
        <v>2.9</v>
      </c>
      <c r="S13" s="32"/>
      <c r="T13" s="20"/>
      <c r="U13" s="40">
        <f t="shared" si="0"/>
        <v>690</v>
      </c>
    </row>
    <row r="14" spans="1:21" ht="21.95" customHeight="1">
      <c r="A14" s="155">
        <f t="shared" si="2"/>
        <v>45428</v>
      </c>
      <c r="B14" s="158" t="str">
        <f t="shared" si="1"/>
        <v>四</v>
      </c>
      <c r="C14" s="18" t="str">
        <f>C96</f>
        <v>糙米飯</v>
      </c>
      <c r="D14" s="36" t="str">
        <f>C97&amp;C98&amp;C99&amp;C100&amp;C101</f>
        <v>米糙米</v>
      </c>
      <c r="E14" s="18" t="str">
        <f>E96</f>
        <v>黃燜百頁</v>
      </c>
      <c r="F14" s="36" t="str">
        <f>E97&amp;E98&amp;E99&amp;E100&amp;E101</f>
        <v>百頁馬鈴薯薑薑黃粉</v>
      </c>
      <c r="G14" s="18" t="str">
        <f>G96</f>
        <v>豆皮豆芽</v>
      </c>
      <c r="H14" s="36" t="str">
        <f>G97&amp;G98&amp;G99&amp;G100&amp;G101</f>
        <v>豆皮綠豆芽胡蘿蔔乾木耳薑</v>
      </c>
      <c r="I14" s="32" t="s">
        <v>1</v>
      </c>
      <c r="J14" s="94" t="s">
        <v>80</v>
      </c>
      <c r="K14" s="18" t="str">
        <f>K96</f>
        <v>綠豆甜湯</v>
      </c>
      <c r="L14" s="36" t="str">
        <f>K97&amp;K98&amp;K99&amp;K100&amp;K101</f>
        <v>綠豆紅砂糖</v>
      </c>
      <c r="M14" s="240" t="str">
        <f>M96</f>
        <v>堅果</v>
      </c>
      <c r="O14" s="38">
        <v>5.5</v>
      </c>
      <c r="P14" s="38">
        <v>2.5</v>
      </c>
      <c r="Q14" s="39">
        <v>2</v>
      </c>
      <c r="R14" s="38">
        <v>2.9</v>
      </c>
      <c r="S14" s="32"/>
      <c r="T14" s="20"/>
      <c r="U14" s="40">
        <f t="shared" si="0"/>
        <v>753</v>
      </c>
    </row>
    <row r="15" spans="1:21" ht="21.95" customHeight="1">
      <c r="A15" s="155">
        <f>IF(A14="","",IF(MONTH(A14)&lt;&gt;MONTH(A14+1),"",A14+1))</f>
        <v>45429</v>
      </c>
      <c r="B15" s="158" t="str">
        <f t="shared" si="1"/>
        <v>五</v>
      </c>
      <c r="C15" s="18" t="str">
        <f>C102</f>
        <v>紅藜飯</v>
      </c>
      <c r="D15" s="87" t="str">
        <f>C103&amp;C104&amp;C105&amp;C106&amp;C107</f>
        <v>米紅藜</v>
      </c>
      <c r="E15" s="18" t="str">
        <f>E102</f>
        <v>昆布豆輪</v>
      </c>
      <c r="F15" s="87" t="str">
        <f>E103&amp;E104&amp;E105&amp;E106&amp;E107</f>
        <v>豆輪海帶結豆輪薑</v>
      </c>
      <c r="G15" s="18" t="str">
        <f>G102</f>
        <v>家常豆干</v>
      </c>
      <c r="H15" s="87" t="str">
        <f>G103&amp;G104&amp;G105&amp;G106&amp;G107</f>
        <v>豆干時蔬胡蘿蔔薑</v>
      </c>
      <c r="I15" s="32" t="s">
        <v>1</v>
      </c>
      <c r="J15" s="94" t="s">
        <v>80</v>
      </c>
      <c r="K15" s="18" t="str">
        <f>K102</f>
        <v>味噌蔬湯</v>
      </c>
      <c r="L15" s="87" t="str">
        <f>K103&amp;K104&amp;K105&amp;K106&amp;K107</f>
        <v>時蔬味噌薑</v>
      </c>
      <c r="M15" s="240" t="str">
        <f>M102</f>
        <v>葡萄乾/乳品</v>
      </c>
      <c r="O15" s="38">
        <v>5.2</v>
      </c>
      <c r="P15" s="38">
        <v>2.5</v>
      </c>
      <c r="Q15" s="39">
        <v>1.7</v>
      </c>
      <c r="R15" s="38">
        <v>2.8</v>
      </c>
      <c r="S15" s="32"/>
      <c r="T15" s="20"/>
      <c r="U15" s="40">
        <f t="shared" si="0"/>
        <v>720</v>
      </c>
    </row>
    <row r="16" spans="1:21" ht="21.95" customHeight="1">
      <c r="A16" s="155">
        <f>IF(A15="","",IF(MONTH(A15)&lt;&gt;MONTH(A15+1),"",A15+3))</f>
        <v>45432</v>
      </c>
      <c r="B16" s="158" t="str">
        <f t="shared" si="1"/>
        <v>一</v>
      </c>
      <c r="C16" s="18" t="str">
        <f>C108</f>
        <v>白米飯</v>
      </c>
      <c r="D16" s="36" t="str">
        <f>C109&amp;C110&amp;C111&amp;C112&amp;C113</f>
        <v>米</v>
      </c>
      <c r="E16" s="18" t="str">
        <f>E108</f>
        <v>香滷豆包</v>
      </c>
      <c r="F16" s="36" t="str">
        <f>E109&amp;E110&amp;E111&amp;E112&amp;E113</f>
        <v>豆包滷包薑</v>
      </c>
      <c r="G16" s="18" t="str">
        <f>G108</f>
        <v>牛蒡豆腐</v>
      </c>
      <c r="H16" s="36" t="str">
        <f>G109&amp;G110&amp;G111&amp;G112&amp;G113</f>
        <v>豆腐牛蒡素肉薑</v>
      </c>
      <c r="I16" s="32" t="s">
        <v>1</v>
      </c>
      <c r="J16" s="94" t="s">
        <v>80</v>
      </c>
      <c r="K16" s="18" t="str">
        <f>K108</f>
        <v>蛋花蒔湯</v>
      </c>
      <c r="L16" s="36" t="str">
        <f>K109&amp;K110&amp;K111&amp;K112&amp;K113</f>
        <v>時蔬胡蘿蔔薑雞蛋</v>
      </c>
      <c r="M16" s="240" t="str">
        <f>M108</f>
        <v>果汁</v>
      </c>
      <c r="O16" s="38">
        <v>5</v>
      </c>
      <c r="P16" s="38">
        <v>2.5</v>
      </c>
      <c r="Q16" s="39">
        <v>1.5</v>
      </c>
      <c r="R16" s="38">
        <v>2.8</v>
      </c>
      <c r="S16" s="32"/>
      <c r="T16" s="20"/>
      <c r="U16" s="40">
        <f t="shared" si="0"/>
        <v>701</v>
      </c>
    </row>
    <row r="17" spans="1:26" ht="21.95" customHeight="1">
      <c r="A17" s="155">
        <f t="shared" si="2"/>
        <v>45433</v>
      </c>
      <c r="B17" s="158" t="str">
        <f t="shared" si="1"/>
        <v>二</v>
      </c>
      <c r="C17" s="18" t="str">
        <f>C114</f>
        <v>糙米飯</v>
      </c>
      <c r="D17" s="36" t="str">
        <f>C115&amp;C116&amp;C117&amp;C118</f>
        <v>米糙米</v>
      </c>
      <c r="E17" s="18" t="str">
        <f>E114</f>
        <v>羅勒百頁</v>
      </c>
      <c r="F17" s="36" t="str">
        <f>E115&amp;E116&amp;E117&amp;E118</f>
        <v>百頁杏鮑菇羅勒塔醬薑</v>
      </c>
      <c r="G17" s="18" t="str">
        <f>G114</f>
        <v>什菜粉絲</v>
      </c>
      <c r="H17" s="36" t="str">
        <f>G115&amp;G116&amp;G117&amp;G118</f>
        <v>素肉時蔬冬粉乾木耳</v>
      </c>
      <c r="I17" s="32" t="s">
        <v>1</v>
      </c>
      <c r="J17" s="94" t="s">
        <v>80</v>
      </c>
      <c r="K17" s="18" t="str">
        <f>K114</f>
        <v>鮮蔬湯</v>
      </c>
      <c r="L17" s="36" t="str">
        <f>K115&amp;K116&amp;K117&amp;K118</f>
        <v>時蔬胡蘿蔔薑</v>
      </c>
      <c r="M17" s="240" t="str">
        <f>M114</f>
        <v>水果</v>
      </c>
      <c r="N17" s="190" t="s">
        <v>45</v>
      </c>
      <c r="O17" s="109">
        <v>5.5</v>
      </c>
      <c r="P17" s="38">
        <v>2.5</v>
      </c>
      <c r="Q17" s="39">
        <v>2.2000000000000002</v>
      </c>
      <c r="R17" s="38">
        <v>2.9</v>
      </c>
      <c r="S17" s="32"/>
      <c r="T17" s="20">
        <v>1</v>
      </c>
      <c r="U17" s="40">
        <f t="shared" si="0"/>
        <v>818</v>
      </c>
    </row>
    <row r="18" spans="1:26" ht="21.95" customHeight="1">
      <c r="A18" s="155">
        <f t="shared" si="2"/>
        <v>45434</v>
      </c>
      <c r="B18" s="158" t="str">
        <f t="shared" si="1"/>
        <v>三</v>
      </c>
      <c r="C18" s="18" t="str">
        <f>C120</f>
        <v>酢飯特餐</v>
      </c>
      <c r="D18" s="36" t="str">
        <f>C121&amp;C122</f>
        <v>米糙米</v>
      </c>
      <c r="E18" s="18" t="str">
        <f>E120</f>
        <v>關東雙煮</v>
      </c>
      <c r="F18" s="36" t="str">
        <f>E121&amp;E122&amp;E133&amp;E124</f>
        <v>雞蛋白蘿蔔毛豆味醂</v>
      </c>
      <c r="G18" s="18" t="str">
        <f>G120</f>
        <v>酢飯香鬆</v>
      </c>
      <c r="H18" s="36" t="str">
        <f>G121&amp;G122&amp;G123&amp;G124</f>
        <v>香鬆海苔絲芝麻(熟)薑</v>
      </c>
      <c r="I18" s="32" t="s">
        <v>1</v>
      </c>
      <c r="J18" s="94" t="s">
        <v>80</v>
      </c>
      <c r="K18" s="18" t="str">
        <f>K120</f>
        <v>味噌芽湯</v>
      </c>
      <c r="L18" s="36" t="str">
        <f>K121&amp;K122&amp;K123&amp;K124</f>
        <v>乾裙帶菜味噌薑</v>
      </c>
      <c r="M18" s="240" t="str">
        <f>M120</f>
        <v>海苔</v>
      </c>
      <c r="O18" s="38">
        <v>5.5</v>
      </c>
      <c r="P18" s="38">
        <v>2.5</v>
      </c>
      <c r="Q18" s="39">
        <v>1.8</v>
      </c>
      <c r="R18" s="38">
        <v>2.9</v>
      </c>
      <c r="S18" s="32"/>
      <c r="T18" s="20"/>
      <c r="U18" s="40">
        <f t="shared" si="0"/>
        <v>748</v>
      </c>
    </row>
    <row r="19" spans="1:26" ht="21.95" customHeight="1">
      <c r="A19" s="155">
        <f t="shared" si="2"/>
        <v>45435</v>
      </c>
      <c r="B19" s="158" t="str">
        <f t="shared" si="1"/>
        <v>四</v>
      </c>
      <c r="C19" s="18" t="str">
        <f>C126</f>
        <v>糙米飯</v>
      </c>
      <c r="D19" s="36" t="str">
        <f>C127&amp;C128&amp;C129&amp;C130&amp;C131</f>
        <v>米糙米</v>
      </c>
      <c r="E19" s="18" t="str">
        <f>E126</f>
        <v>梅干麵筋</v>
      </c>
      <c r="F19" s="36" t="str">
        <f>E127&amp;E128&amp;E129&amp;E130&amp;E131</f>
        <v>梅乾菜麵筋大蒜</v>
      </c>
      <c r="G19" s="18" t="str">
        <f>G126</f>
        <v>素肉時蔬</v>
      </c>
      <c r="H19" s="36" t="str">
        <f>G127&amp;G128&amp;G129&amp;G130&amp;G131</f>
        <v>素肉時蔬胡蘿蔔乾木耳薑</v>
      </c>
      <c r="I19" s="32" t="s">
        <v>1</v>
      </c>
      <c r="J19" s="94" t="s">
        <v>80</v>
      </c>
      <c r="K19" s="18" t="str">
        <f>K126</f>
        <v>檸檬愛玉</v>
      </c>
      <c r="L19" s="36" t="str">
        <f>K127&amp;K128&amp;K129&amp;K130&amp;K131</f>
        <v>愛玉紅砂糖檸檬</v>
      </c>
      <c r="M19" s="242" t="str">
        <f>M126</f>
        <v>堅果</v>
      </c>
      <c r="O19" s="38">
        <v>5</v>
      </c>
      <c r="P19" s="38">
        <v>2.5</v>
      </c>
      <c r="Q19" s="39">
        <v>2</v>
      </c>
      <c r="R19" s="38">
        <v>2.9</v>
      </c>
      <c r="S19" s="32"/>
      <c r="T19" s="20"/>
      <c r="U19" s="40">
        <f t="shared" si="0"/>
        <v>718</v>
      </c>
    </row>
    <row r="20" spans="1:26" ht="21.95" customHeight="1">
      <c r="A20" s="155">
        <f>IF(A19="","",IF(MONTH(A19)&lt;&gt;MONTH(A19+1),"",A19+1))</f>
        <v>45436</v>
      </c>
      <c r="B20" s="158" t="str">
        <f t="shared" si="1"/>
        <v>五</v>
      </c>
      <c r="C20" s="18" t="str">
        <f>C132</f>
        <v>燕麥飯</v>
      </c>
      <c r="D20" s="36" t="str">
        <f>C133&amp;C134&amp;C135&amp;C136&amp;C137</f>
        <v>米燕麥</v>
      </c>
      <c r="E20" s="18" t="str">
        <f>E132</f>
        <v>洋芋三色</v>
      </c>
      <c r="F20" s="36" t="str">
        <f>E133&amp;E134&amp;E135&amp;E136&amp;E137</f>
        <v>毛豆洋芋胡蘿蔔薑</v>
      </c>
      <c r="G20" s="18" t="str">
        <f>G132</f>
        <v>豆皮豆芽</v>
      </c>
      <c r="H20" s="36" t="str">
        <f>G133&amp;G134&amp;G135&amp;G136&amp;G137</f>
        <v>豆皮綠豆芽乾木耳薑</v>
      </c>
      <c r="I20" s="32" t="s">
        <v>1</v>
      </c>
      <c r="J20" s="94" t="s">
        <v>80</v>
      </c>
      <c r="K20" s="18" t="str">
        <f>K132</f>
        <v>枸杞瓜湯</v>
      </c>
      <c r="L20" s="36" t="str">
        <f>K133&amp;K134&amp;K135&amp;K136&amp;K137</f>
        <v>時瓜枸杞薑</v>
      </c>
      <c r="M20" s="240" t="str">
        <f>M132</f>
        <v>小餐包</v>
      </c>
      <c r="O20" s="38">
        <v>5</v>
      </c>
      <c r="P20" s="38">
        <v>2.5</v>
      </c>
      <c r="Q20" s="39">
        <v>2</v>
      </c>
      <c r="R20" s="38">
        <v>3.1</v>
      </c>
      <c r="S20" s="32"/>
      <c r="T20" s="20"/>
      <c r="U20" s="40">
        <f t="shared" si="0"/>
        <v>727</v>
      </c>
    </row>
    <row r="21" spans="1:26" ht="21.95" customHeight="1">
      <c r="A21" s="155">
        <f>IF(A20="","",IF(MONTH(A20)&lt;&gt;MONTH(A20+1),"",A20+3))</f>
        <v>45439</v>
      </c>
      <c r="B21" s="158" t="str">
        <f t="shared" si="1"/>
        <v>一</v>
      </c>
      <c r="C21" s="18" t="str">
        <f>C138</f>
        <v>白米飯</v>
      </c>
      <c r="D21" s="36" t="str">
        <f>C139&amp;C140&amp;C141&amp;C142&amp;C143</f>
        <v>米</v>
      </c>
      <c r="E21" s="18" t="str">
        <f>E138</f>
        <v>素魯油腐</v>
      </c>
      <c r="F21" s="36" t="str">
        <f>E139&amp;E140&amp;E141&amp;E142&amp;E143</f>
        <v>四角油豆腐薑</v>
      </c>
      <c r="G21" s="18" t="str">
        <f>G138</f>
        <v>盛味冬粉</v>
      </c>
      <c r="H21" s="36" t="str">
        <f>G139&amp;G140&amp;G141&amp;G142&amp;G143</f>
        <v>素肉時蔬冬粉乾木耳薑</v>
      </c>
      <c r="I21" s="32" t="s">
        <v>1</v>
      </c>
      <c r="J21" s="94" t="s">
        <v>80</v>
      </c>
      <c r="K21" s="18" t="str">
        <f>K138</f>
        <v>薑相芽湯</v>
      </c>
      <c r="L21" s="36" t="str">
        <f>K139&amp;K140&amp;K141&amp;K142&amp;K143</f>
        <v>乾裙帶菜味噌薑</v>
      </c>
      <c r="M21" s="240" t="str">
        <f>M138</f>
        <v>果汁</v>
      </c>
      <c r="O21" s="38">
        <v>5.5</v>
      </c>
      <c r="P21" s="38">
        <v>2.5</v>
      </c>
      <c r="Q21" s="39">
        <v>1.7</v>
      </c>
      <c r="R21" s="38">
        <v>2.8</v>
      </c>
      <c r="S21" s="32"/>
      <c r="T21" s="20"/>
      <c r="U21" s="40">
        <f t="shared" si="0"/>
        <v>741</v>
      </c>
    </row>
    <row r="22" spans="1:26" ht="21.95" customHeight="1">
      <c r="A22" s="155">
        <f>IF(A21="","",IF(MONTH(A21)&lt;&gt;MONTH(A21+1),"",A21+1))</f>
        <v>45440</v>
      </c>
      <c r="B22" s="158" t="str">
        <f t="shared" si="1"/>
        <v>二</v>
      </c>
      <c r="C22" s="25" t="str">
        <f>C144</f>
        <v>糙米飯</v>
      </c>
      <c r="D22" s="36" t="str">
        <f>C145&amp;C146&amp;C147&amp;C148&amp;C149</f>
        <v>米糙米</v>
      </c>
      <c r="E22" s="153" t="str">
        <f>E144</f>
        <v>素蝦豆腐</v>
      </c>
      <c r="F22" s="36" t="str">
        <f>E145&amp;E146&amp;E147&amp;E148&amp;E149</f>
        <v>素蝦毛豆豆腐薑</v>
      </c>
      <c r="G22" s="153" t="str">
        <f>G144</f>
        <v>豆皮豆芽</v>
      </c>
      <c r="H22" s="36" t="str">
        <f>G145&amp;G146&amp;G147&amp;G148&amp;G149</f>
        <v>豆皮綠豆芽胡蘿蔔乾木耳薑</v>
      </c>
      <c r="I22" s="32" t="s">
        <v>1</v>
      </c>
      <c r="J22" s="94" t="s">
        <v>80</v>
      </c>
      <c r="K22" s="153" t="str">
        <f>K144</f>
        <v>枸杞瓜湯</v>
      </c>
      <c r="L22" s="105" t="str">
        <f>K145&amp;K146&amp;K147&amp;K148&amp;K149</f>
        <v>時瓜枸杞薑</v>
      </c>
      <c r="M22" s="134" t="str">
        <f>M144</f>
        <v>水果</v>
      </c>
      <c r="N22" s="190" t="s">
        <v>45</v>
      </c>
      <c r="O22" s="20">
        <v>5</v>
      </c>
      <c r="P22" s="20">
        <v>2.5</v>
      </c>
      <c r="Q22" s="20">
        <v>1.8</v>
      </c>
      <c r="R22" s="20">
        <v>2.9</v>
      </c>
      <c r="S22" s="85"/>
      <c r="T22" s="20">
        <v>1</v>
      </c>
      <c r="U22" s="40">
        <f t="shared" si="0"/>
        <v>773</v>
      </c>
    </row>
    <row r="23" spans="1:26" ht="21.95" customHeight="1">
      <c r="A23" s="155">
        <f t="shared" ref="A23:A25" si="3">IF(A22="","",IF(MONTH(A22)&lt;&gt;MONTH(A22+1),"",A22+1))</f>
        <v>45441</v>
      </c>
      <c r="B23" s="158" t="str">
        <f t="shared" si="1"/>
        <v>三</v>
      </c>
      <c r="C23" s="25" t="str">
        <f>C150</f>
        <v>漢堡特餐</v>
      </c>
      <c r="D23" s="36" t="str">
        <f>C151</f>
        <v>漢堡</v>
      </c>
      <c r="E23" s="85" t="str">
        <f>E150</f>
        <v>素火腿</v>
      </c>
      <c r="F23" s="36" t="str">
        <f>E151</f>
        <v>素火腿</v>
      </c>
      <c r="G23" s="85" t="str">
        <f>G150</f>
        <v>茄汁肉醬</v>
      </c>
      <c r="H23" s="36" t="str">
        <f>G151&amp;G152&amp;G153&amp;G154</f>
        <v>素肉馬鈴薯洋芹番茄糊</v>
      </c>
      <c r="I23" s="32" t="s">
        <v>1</v>
      </c>
      <c r="J23" s="94" t="s">
        <v>80</v>
      </c>
      <c r="K23" s="85" t="str">
        <f>K150</f>
        <v>蕈穀濃湯</v>
      </c>
      <c r="L23" s="36" t="str">
        <f>K151&amp;K152&amp;K153&amp;K154</f>
        <v>雞蛋糙米玉米醬罐頭玉米濃湯粉</v>
      </c>
      <c r="M23" s="25" t="str">
        <f>M150</f>
        <v>TAP豆漿</v>
      </c>
      <c r="N23" s="115"/>
      <c r="O23" s="10">
        <v>4.5</v>
      </c>
      <c r="P23" s="10">
        <v>2.5</v>
      </c>
      <c r="Q23" s="10">
        <v>1.5</v>
      </c>
      <c r="R23" s="10">
        <v>3</v>
      </c>
      <c r="S23" s="37"/>
      <c r="T23" s="10"/>
      <c r="U23" s="40">
        <f t="shared" si="0"/>
        <v>675</v>
      </c>
    </row>
    <row r="24" spans="1:26" ht="21.95" customHeight="1">
      <c r="A24" s="155">
        <f t="shared" si="3"/>
        <v>45442</v>
      </c>
      <c r="B24" s="158" t="str">
        <f t="shared" si="1"/>
        <v>四</v>
      </c>
      <c r="C24" s="25" t="str">
        <f>C156</f>
        <v>糙米飯</v>
      </c>
      <c r="D24" s="36" t="str">
        <f>C157&amp;C158</f>
        <v>米糙米</v>
      </c>
      <c r="E24" s="85" t="str">
        <f>E156</f>
        <v>鹹香燒若</v>
      </c>
      <c r="F24" s="36" t="str">
        <f>E157&amp;E158&amp;E159&amp;E160</f>
        <v>豆輪時瓜胡蘿蔔薑</v>
      </c>
      <c r="G24" s="85" t="str">
        <f>G156</f>
        <v>蔬相豆干</v>
      </c>
      <c r="H24" s="36" t="str">
        <f>G157&amp;G158&amp;G159&amp;G160</f>
        <v>豆干時蔬乾木耳薑</v>
      </c>
      <c r="I24" s="32" t="s">
        <v>1</v>
      </c>
      <c r="J24" s="94" t="s">
        <v>80</v>
      </c>
      <c r="K24" s="85" t="str">
        <f>K156</f>
        <v>仙草甜湯</v>
      </c>
      <c r="L24" s="36" t="str">
        <f>K157&amp;K158&amp;K159&amp;K160</f>
        <v>仙草凍紅砂糖</v>
      </c>
      <c r="M24" s="25" t="str">
        <f>M156</f>
        <v>葡萄乾/乳品</v>
      </c>
      <c r="N24" s="115"/>
      <c r="O24" s="10">
        <v>5</v>
      </c>
      <c r="P24" s="10">
        <v>2.6</v>
      </c>
      <c r="Q24" s="10">
        <v>1.6</v>
      </c>
      <c r="R24" s="10">
        <v>2.8</v>
      </c>
      <c r="S24" s="37"/>
      <c r="T24" s="10"/>
      <c r="U24" s="40">
        <f t="shared" si="0"/>
        <v>711</v>
      </c>
    </row>
    <row r="25" spans="1:26" ht="21.95" customHeight="1">
      <c r="A25" s="155">
        <f t="shared" si="3"/>
        <v>45443</v>
      </c>
      <c r="B25" s="158" t="str">
        <f t="shared" si="1"/>
        <v>五</v>
      </c>
      <c r="C25" s="25" t="str">
        <f>C162</f>
        <v>芝麻飯</v>
      </c>
      <c r="D25" s="36" t="str">
        <f>C163&amp;C164</f>
        <v>米芝麻(熟)</v>
      </c>
      <c r="E25" s="85" t="str">
        <f>E162</f>
        <v>豆瓣百頁</v>
      </c>
      <c r="F25" s="36" t="str">
        <f>E163&amp;E164&amp;E165</f>
        <v>百頁海帶結薑</v>
      </c>
      <c r="G25" s="85" t="str">
        <f>G162</f>
        <v>雙色花椰</v>
      </c>
      <c r="H25" s="36" t="str">
        <f>G163&amp;G164&amp;G165</f>
        <v>花椰菜胡蘿蔔薑</v>
      </c>
      <c r="I25" s="32" t="s">
        <v>1</v>
      </c>
      <c r="J25" s="94" t="s">
        <v>80</v>
      </c>
      <c r="K25" s="85" t="str">
        <f>K162</f>
        <v>蛋花湯</v>
      </c>
      <c r="L25" s="36" t="str">
        <f>K163&amp;K164&amp;K165</f>
        <v>雞蛋時蔬薑</v>
      </c>
      <c r="M25" s="25" t="str">
        <f>M162</f>
        <v>小餐包</v>
      </c>
      <c r="N25" s="115"/>
      <c r="O25" s="10">
        <v>5.2</v>
      </c>
      <c r="P25" s="10">
        <v>2.5</v>
      </c>
      <c r="Q25" s="10">
        <v>1.8</v>
      </c>
      <c r="R25" s="10">
        <v>2.9</v>
      </c>
      <c r="S25" s="37"/>
      <c r="T25" s="10"/>
      <c r="U25" s="40">
        <f t="shared" si="0"/>
        <v>727</v>
      </c>
    </row>
    <row r="26" spans="1:26" ht="21.95" customHeight="1">
      <c r="A26" s="2" t="s">
        <v>383</v>
      </c>
      <c r="B26" s="132"/>
      <c r="C26" s="112"/>
      <c r="D26" s="123"/>
      <c r="E26" s="37"/>
      <c r="F26" s="113"/>
      <c r="G26" s="37"/>
      <c r="H26" s="113"/>
      <c r="I26" s="111"/>
      <c r="J26" s="114"/>
      <c r="K26" s="37"/>
      <c r="L26" s="113"/>
      <c r="M26" s="37"/>
      <c r="N26" s="115"/>
      <c r="O26" s="10"/>
      <c r="P26" s="10"/>
      <c r="Q26" s="10"/>
      <c r="R26" s="10"/>
      <c r="S26" s="4"/>
      <c r="T26" s="10"/>
      <c r="U26" s="107"/>
    </row>
    <row r="27" spans="1:26" ht="21.95" customHeight="1">
      <c r="A27" s="15" t="s">
        <v>151</v>
      </c>
      <c r="B27" s="132"/>
      <c r="C27" s="3"/>
      <c r="D27" s="3"/>
    </row>
    <row r="28" spans="1:26">
      <c r="A28" s="161" t="s">
        <v>384</v>
      </c>
      <c r="B28" s="159"/>
      <c r="C28" s="26"/>
      <c r="D28" s="24"/>
      <c r="E28" s="26"/>
      <c r="F28" s="24"/>
      <c r="G28" s="26"/>
      <c r="H28" s="24"/>
      <c r="I28" s="26"/>
      <c r="J28" s="26"/>
      <c r="K28" s="26"/>
      <c r="L28" s="180"/>
      <c r="M28" s="177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4"/>
    </row>
    <row r="29" spans="1:26">
      <c r="A29" s="210" t="s">
        <v>59</v>
      </c>
      <c r="B29" s="220" t="s">
        <v>35</v>
      </c>
      <c r="C29" s="221" t="s">
        <v>5</v>
      </c>
      <c r="D29" s="17" t="s">
        <v>14</v>
      </c>
      <c r="E29" s="17" t="s">
        <v>6</v>
      </c>
      <c r="F29" s="17" t="s">
        <v>14</v>
      </c>
      <c r="G29" s="135" t="s">
        <v>7</v>
      </c>
      <c r="H29" s="17" t="s">
        <v>14</v>
      </c>
      <c r="I29" s="222" t="s">
        <v>9</v>
      </c>
      <c r="J29" s="17" t="s">
        <v>14</v>
      </c>
      <c r="K29" s="135" t="s">
        <v>3</v>
      </c>
      <c r="L29" s="223" t="s">
        <v>15</v>
      </c>
      <c r="M29" s="178" t="s">
        <v>46</v>
      </c>
      <c r="N29" s="30" t="s">
        <v>47</v>
      </c>
      <c r="O29" s="20"/>
      <c r="P29" s="20"/>
      <c r="Q29" s="21"/>
      <c r="R29" s="20"/>
      <c r="S29" s="22"/>
      <c r="T29" s="22"/>
      <c r="U29" s="22"/>
      <c r="V29" s="22"/>
      <c r="W29" s="22"/>
      <c r="X29" s="22"/>
      <c r="Y29" s="22"/>
    </row>
    <row r="30" spans="1:26" s="7" customFormat="1" ht="16.5" customHeight="1">
      <c r="A30" s="211" t="s">
        <v>229</v>
      </c>
      <c r="B30" s="224" t="str">
        <f>B3</f>
        <v>三</v>
      </c>
      <c r="C30" s="169" t="s">
        <v>336</v>
      </c>
      <c r="D30" s="17"/>
      <c r="E30" s="169" t="s">
        <v>208</v>
      </c>
      <c r="F30" s="169"/>
      <c r="G30" s="128" t="s">
        <v>337</v>
      </c>
      <c r="H30" s="169"/>
      <c r="I30" s="72" t="s">
        <v>1</v>
      </c>
      <c r="J30" s="73"/>
      <c r="K30" s="128" t="s">
        <v>209</v>
      </c>
      <c r="L30" s="128"/>
      <c r="M30" s="176" t="s">
        <v>42</v>
      </c>
      <c r="N30" s="189"/>
      <c r="O30" s="41"/>
      <c r="P30" s="13"/>
      <c r="Q30" s="13"/>
      <c r="R30" s="11"/>
    </row>
    <row r="31" spans="1:26" s="7" customFormat="1" ht="16.5" customHeight="1">
      <c r="A31" s="206"/>
      <c r="B31" s="225">
        <f>A3</f>
        <v>45413</v>
      </c>
      <c r="C31" s="169" t="s">
        <v>10</v>
      </c>
      <c r="D31" s="17">
        <v>8</v>
      </c>
      <c r="E31" s="103" t="s">
        <v>387</v>
      </c>
      <c r="F31" s="17">
        <v>5.5</v>
      </c>
      <c r="G31" s="125" t="s">
        <v>389</v>
      </c>
      <c r="H31" s="165">
        <v>0.1</v>
      </c>
      <c r="I31" s="75" t="s">
        <v>9</v>
      </c>
      <c r="J31" s="76">
        <v>7</v>
      </c>
      <c r="K31" s="128" t="s">
        <v>124</v>
      </c>
      <c r="L31" s="165">
        <v>1</v>
      </c>
      <c r="O31" s="42"/>
      <c r="P31" s="43"/>
      <c r="Q31" s="12"/>
      <c r="R31" s="11"/>
    </row>
    <row r="32" spans="1:26" s="7" customFormat="1" ht="16.5" customHeight="1">
      <c r="A32" s="206"/>
      <c r="B32" s="175"/>
      <c r="C32" s="169" t="s">
        <v>12</v>
      </c>
      <c r="D32" s="17">
        <v>3</v>
      </c>
      <c r="E32" s="103" t="s">
        <v>314</v>
      </c>
      <c r="F32" s="17">
        <v>4</v>
      </c>
      <c r="G32" s="125" t="s">
        <v>118</v>
      </c>
      <c r="H32" s="165">
        <v>5</v>
      </c>
      <c r="I32" s="72" t="s">
        <v>37</v>
      </c>
      <c r="J32" s="73">
        <v>0.05</v>
      </c>
      <c r="K32" s="103" t="s">
        <v>114</v>
      </c>
      <c r="L32" s="17">
        <v>1</v>
      </c>
      <c r="O32" s="42"/>
      <c r="P32" s="43"/>
      <c r="Q32" s="12"/>
      <c r="R32" s="11"/>
    </row>
    <row r="33" spans="1:18" s="7" customFormat="1" ht="16.5" customHeight="1">
      <c r="A33" s="206"/>
      <c r="B33" s="175"/>
      <c r="C33" s="101"/>
      <c r="D33" s="101"/>
      <c r="E33" s="103"/>
      <c r="F33" s="17"/>
      <c r="G33" s="91" t="s">
        <v>101</v>
      </c>
      <c r="H33" s="17">
        <v>1</v>
      </c>
      <c r="I33" s="72"/>
      <c r="J33" s="73"/>
      <c r="K33" s="128" t="s">
        <v>331</v>
      </c>
      <c r="L33" s="165">
        <v>0.1</v>
      </c>
      <c r="O33" s="42"/>
      <c r="P33" s="43"/>
      <c r="Q33" s="12"/>
      <c r="R33" s="11"/>
    </row>
    <row r="34" spans="1:18" s="7" customFormat="1" ht="16.5" customHeight="1">
      <c r="A34" s="206"/>
      <c r="B34" s="175"/>
      <c r="C34" s="101"/>
      <c r="D34" s="101"/>
      <c r="E34" s="85"/>
      <c r="F34" s="17"/>
      <c r="G34" s="125" t="s">
        <v>37</v>
      </c>
      <c r="H34" s="165">
        <v>0.05</v>
      </c>
      <c r="I34" s="72"/>
      <c r="J34" s="73"/>
      <c r="K34" s="128"/>
      <c r="L34" s="165"/>
      <c r="O34" s="42"/>
      <c r="P34" s="43"/>
      <c r="Q34" s="12"/>
      <c r="R34" s="11"/>
    </row>
    <row r="35" spans="1:18" s="7" customFormat="1" ht="16.5" customHeight="1">
      <c r="A35" s="206"/>
      <c r="B35" s="175"/>
      <c r="C35" s="101"/>
      <c r="D35" s="101"/>
      <c r="E35" s="101"/>
      <c r="F35" s="129"/>
      <c r="G35" s="125"/>
      <c r="H35" s="165"/>
      <c r="I35" s="72"/>
      <c r="J35" s="73"/>
      <c r="K35" s="165" t="s">
        <v>330</v>
      </c>
      <c r="L35" s="165"/>
      <c r="O35" s="11"/>
      <c r="P35" s="11"/>
      <c r="Q35" s="12"/>
      <c r="R35" s="11"/>
    </row>
    <row r="36" spans="1:18" s="7" customFormat="1" ht="16.5" customHeight="1">
      <c r="A36" s="211" t="s">
        <v>203</v>
      </c>
      <c r="B36" s="226" t="str">
        <f>B4</f>
        <v>四</v>
      </c>
      <c r="C36" s="97" t="s">
        <v>0</v>
      </c>
      <c r="D36" s="17"/>
      <c r="E36" s="85" t="s">
        <v>396</v>
      </c>
      <c r="F36" s="129"/>
      <c r="G36" s="128" t="s">
        <v>230</v>
      </c>
      <c r="H36" s="169"/>
      <c r="I36" s="72"/>
      <c r="J36" s="73"/>
      <c r="K36" s="128" t="s">
        <v>321</v>
      </c>
      <c r="L36" s="165"/>
      <c r="M36" s="244" t="s">
        <v>66</v>
      </c>
      <c r="N36" s="110"/>
      <c r="O36" s="11"/>
      <c r="P36" s="11"/>
      <c r="Q36" s="12"/>
      <c r="R36" s="11"/>
    </row>
    <row r="37" spans="1:18" s="7" customFormat="1" ht="16.5" customHeight="1">
      <c r="A37" s="206"/>
      <c r="B37" s="226">
        <f>A4</f>
        <v>45414</v>
      </c>
      <c r="C37" s="135" t="s">
        <v>10</v>
      </c>
      <c r="D37" s="17">
        <v>7</v>
      </c>
      <c r="E37" s="124" t="s">
        <v>385</v>
      </c>
      <c r="F37" s="165">
        <v>6</v>
      </c>
      <c r="G37" s="125" t="s">
        <v>149</v>
      </c>
      <c r="H37" s="165">
        <v>3</v>
      </c>
      <c r="I37" s="75"/>
      <c r="J37" s="76"/>
      <c r="K37" s="135" t="s">
        <v>219</v>
      </c>
      <c r="L37" s="17">
        <v>5</v>
      </c>
      <c r="O37" s="11"/>
      <c r="P37" s="11"/>
      <c r="Q37" s="12"/>
      <c r="R37" s="11"/>
    </row>
    <row r="38" spans="1:18" s="7" customFormat="1" ht="16.5" customHeight="1">
      <c r="A38" s="206"/>
      <c r="B38" s="172"/>
      <c r="C38" s="135" t="s">
        <v>12</v>
      </c>
      <c r="D38" s="17">
        <v>3</v>
      </c>
      <c r="E38" s="85" t="s">
        <v>105</v>
      </c>
      <c r="F38" s="129">
        <v>3</v>
      </c>
      <c r="G38" s="91" t="s">
        <v>231</v>
      </c>
      <c r="H38" s="17">
        <v>4</v>
      </c>
      <c r="I38" s="72"/>
      <c r="J38" s="73"/>
      <c r="K38" s="91" t="s">
        <v>220</v>
      </c>
      <c r="L38" s="17">
        <v>1</v>
      </c>
      <c r="O38" s="11"/>
      <c r="P38" s="11"/>
      <c r="Q38" s="12"/>
      <c r="R38" s="11"/>
    </row>
    <row r="39" spans="1:18" s="7" customFormat="1" ht="16.5" customHeight="1">
      <c r="A39" s="206"/>
      <c r="B39" s="172"/>
      <c r="C39" s="135"/>
      <c r="D39" s="82"/>
      <c r="E39" s="103" t="s">
        <v>216</v>
      </c>
      <c r="F39" s="98">
        <v>0.1</v>
      </c>
      <c r="G39" s="91" t="s">
        <v>101</v>
      </c>
      <c r="H39" s="17">
        <v>1</v>
      </c>
      <c r="I39" s="72"/>
      <c r="J39" s="73"/>
      <c r="K39" s="135" t="s">
        <v>329</v>
      </c>
      <c r="L39" s="17"/>
      <c r="O39" s="11"/>
      <c r="P39" s="11"/>
      <c r="Q39" s="12"/>
      <c r="R39" s="11"/>
    </row>
    <row r="40" spans="1:18" s="7" customFormat="1" ht="16.5" customHeight="1">
      <c r="A40" s="206"/>
      <c r="B40" s="172"/>
      <c r="C40" s="135"/>
      <c r="D40" s="82"/>
      <c r="E40" s="103" t="s">
        <v>37</v>
      </c>
      <c r="F40" s="17">
        <v>0.05</v>
      </c>
      <c r="G40" s="91" t="s">
        <v>37</v>
      </c>
      <c r="H40" s="17">
        <v>0.05</v>
      </c>
      <c r="I40" s="72"/>
      <c r="J40" s="73"/>
      <c r="K40" s="33"/>
      <c r="L40" s="77"/>
      <c r="O40" s="11"/>
      <c r="P40" s="11"/>
      <c r="Q40" s="12"/>
      <c r="R40" s="11"/>
    </row>
    <row r="41" spans="1:18" s="7" customFormat="1" ht="16.5" customHeight="1">
      <c r="A41" s="206"/>
      <c r="B41" s="172"/>
      <c r="C41" s="135"/>
      <c r="D41" s="82"/>
      <c r="E41" s="85"/>
      <c r="F41" s="17"/>
      <c r="G41" s="91"/>
      <c r="H41" s="17"/>
      <c r="I41" s="72"/>
      <c r="J41" s="73"/>
      <c r="K41" s="33"/>
      <c r="L41" s="77"/>
      <c r="O41" s="11"/>
      <c r="P41" s="11"/>
      <c r="Q41" s="12"/>
      <c r="R41" s="11"/>
    </row>
    <row r="42" spans="1:18" s="7" customFormat="1" ht="16.5" customHeight="1">
      <c r="A42" s="211" t="s">
        <v>204</v>
      </c>
      <c r="B42" s="227" t="str">
        <f>B5</f>
        <v>五</v>
      </c>
      <c r="C42" s="97" t="s">
        <v>98</v>
      </c>
      <c r="D42" s="169"/>
      <c r="E42" s="102" t="s">
        <v>386</v>
      </c>
      <c r="F42" s="17"/>
      <c r="G42" s="28" t="s">
        <v>178</v>
      </c>
      <c r="H42" s="129"/>
      <c r="I42" s="72"/>
      <c r="J42" s="73"/>
      <c r="K42" s="135" t="s">
        <v>65</v>
      </c>
      <c r="L42" s="17"/>
      <c r="M42" s="245" t="s">
        <v>349</v>
      </c>
      <c r="O42" s="11"/>
      <c r="P42" s="11"/>
      <c r="Q42" s="12"/>
      <c r="R42" s="11"/>
    </row>
    <row r="43" spans="1:18" s="7" customFormat="1" ht="16.5" customHeight="1">
      <c r="A43" s="206"/>
      <c r="B43" s="226">
        <f>A5</f>
        <v>45415</v>
      </c>
      <c r="C43" s="135" t="s">
        <v>10</v>
      </c>
      <c r="D43" s="135">
        <v>10</v>
      </c>
      <c r="E43" s="103" t="s">
        <v>44</v>
      </c>
      <c r="F43" s="17">
        <v>9</v>
      </c>
      <c r="G43" s="124" t="s">
        <v>224</v>
      </c>
      <c r="H43" s="165">
        <v>0.1</v>
      </c>
      <c r="I43" s="72"/>
      <c r="J43" s="73"/>
      <c r="K43" s="135" t="s">
        <v>90</v>
      </c>
      <c r="L43" s="17">
        <v>0.1</v>
      </c>
      <c r="O43" s="11"/>
      <c r="P43" s="11"/>
      <c r="Q43" s="12"/>
      <c r="R43" s="11"/>
    </row>
    <row r="44" spans="1:18" s="7" customFormat="1" ht="16.5" customHeight="1">
      <c r="A44" s="206"/>
      <c r="B44" s="172"/>
      <c r="C44" s="135" t="s">
        <v>99</v>
      </c>
      <c r="D44" s="135">
        <v>0.4</v>
      </c>
      <c r="E44" s="103" t="s">
        <v>79</v>
      </c>
      <c r="F44" s="17">
        <v>3</v>
      </c>
      <c r="G44" s="91" t="s">
        <v>61</v>
      </c>
      <c r="H44" s="17">
        <v>3</v>
      </c>
      <c r="I44" s="72"/>
      <c r="J44" s="73"/>
      <c r="K44" s="135" t="s">
        <v>91</v>
      </c>
      <c r="L44" s="17">
        <v>1</v>
      </c>
      <c r="O44" s="11"/>
      <c r="P44" s="11"/>
      <c r="Q44" s="12"/>
      <c r="R44" s="11"/>
    </row>
    <row r="45" spans="1:18" s="7" customFormat="1" ht="16.5" customHeight="1">
      <c r="A45" s="206"/>
      <c r="B45" s="172"/>
      <c r="C45" s="85"/>
      <c r="D45" s="82"/>
      <c r="E45" s="103" t="s">
        <v>37</v>
      </c>
      <c r="F45" s="17">
        <v>0.05</v>
      </c>
      <c r="G45" s="91" t="s">
        <v>71</v>
      </c>
      <c r="H45" s="17">
        <v>1</v>
      </c>
      <c r="I45" s="72"/>
      <c r="J45" s="73"/>
      <c r="K45" s="135" t="s">
        <v>37</v>
      </c>
      <c r="L45" s="17">
        <v>0.05</v>
      </c>
      <c r="O45" s="11"/>
      <c r="P45" s="11"/>
      <c r="Q45" s="12"/>
      <c r="R45" s="11"/>
    </row>
    <row r="46" spans="1:18" s="7" customFormat="1" ht="16.5" customHeight="1">
      <c r="A46" s="206"/>
      <c r="B46" s="172"/>
      <c r="C46" s="85"/>
      <c r="D46" s="82"/>
      <c r="E46" s="85" t="s">
        <v>346</v>
      </c>
      <c r="F46" s="17"/>
      <c r="G46" s="91" t="s">
        <v>73</v>
      </c>
      <c r="H46" s="17">
        <v>0.02</v>
      </c>
      <c r="I46" s="72"/>
      <c r="J46" s="73"/>
      <c r="K46" s="135"/>
      <c r="L46" s="17"/>
      <c r="O46" s="11"/>
      <c r="P46" s="11"/>
      <c r="Q46" s="12"/>
      <c r="R46" s="11"/>
    </row>
    <row r="47" spans="1:18" s="7" customFormat="1" ht="16.5" customHeight="1">
      <c r="A47" s="168"/>
      <c r="B47" s="172"/>
      <c r="C47" s="135"/>
      <c r="D47" s="82"/>
      <c r="E47" s="103"/>
      <c r="F47" s="17"/>
      <c r="G47" s="91" t="s">
        <v>37</v>
      </c>
      <c r="H47" s="17">
        <v>0.05</v>
      </c>
      <c r="I47" s="72"/>
      <c r="J47" s="73"/>
      <c r="K47" s="128"/>
      <c r="L47" s="165"/>
      <c r="M47" s="60"/>
      <c r="N47" s="60"/>
      <c r="O47" s="11"/>
      <c r="P47" s="11"/>
      <c r="Q47" s="12"/>
      <c r="R47" s="11"/>
    </row>
    <row r="48" spans="1:18" s="7" customFormat="1" ht="16.5" customHeight="1">
      <c r="A48" s="206" t="s">
        <v>248</v>
      </c>
      <c r="B48" s="228" t="str">
        <f>B6</f>
        <v>一</v>
      </c>
      <c r="C48" s="135" t="s">
        <v>33</v>
      </c>
      <c r="D48" s="135"/>
      <c r="E48" s="103" t="s">
        <v>401</v>
      </c>
      <c r="F48" s="135"/>
      <c r="G48" s="17" t="s">
        <v>327</v>
      </c>
      <c r="H48" s="17"/>
      <c r="I48" s="72" t="s">
        <v>1</v>
      </c>
      <c r="J48" s="73"/>
      <c r="K48" s="135" t="s">
        <v>313</v>
      </c>
      <c r="L48" s="17"/>
      <c r="M48" s="193" t="s">
        <v>39</v>
      </c>
      <c r="N48" s="194"/>
      <c r="O48" s="44"/>
      <c r="P48" s="45"/>
      <c r="Q48" s="13"/>
      <c r="R48" s="11"/>
    </row>
    <row r="49" spans="1:18" s="7" customFormat="1" ht="16.5" customHeight="1">
      <c r="A49" s="212"/>
      <c r="B49" s="229">
        <f>A6</f>
        <v>45418</v>
      </c>
      <c r="C49" s="169" t="s">
        <v>10</v>
      </c>
      <c r="D49" s="17">
        <v>10</v>
      </c>
      <c r="E49" s="103" t="s">
        <v>402</v>
      </c>
      <c r="F49" s="17">
        <v>6.5</v>
      </c>
      <c r="G49" s="124" t="s">
        <v>102</v>
      </c>
      <c r="H49" s="165">
        <v>5</v>
      </c>
      <c r="I49" s="75" t="s">
        <v>9</v>
      </c>
      <c r="J49" s="76">
        <v>7</v>
      </c>
      <c r="K49" s="135" t="s">
        <v>62</v>
      </c>
      <c r="L49" s="17">
        <v>0.2</v>
      </c>
      <c r="M49" s="217"/>
      <c r="N49" s="188"/>
      <c r="O49" s="41"/>
      <c r="P49" s="46"/>
      <c r="Q49" s="12"/>
      <c r="R49" s="11"/>
    </row>
    <row r="50" spans="1:18" s="7" customFormat="1" ht="16.5" customHeight="1">
      <c r="A50" s="212"/>
      <c r="B50" s="232"/>
      <c r="C50" s="169"/>
      <c r="D50" s="17"/>
      <c r="E50" s="91"/>
      <c r="F50" s="17"/>
      <c r="G50" s="125" t="s">
        <v>389</v>
      </c>
      <c r="H50" s="17">
        <v>1</v>
      </c>
      <c r="I50" s="72" t="s">
        <v>37</v>
      </c>
      <c r="J50" s="73">
        <v>0.05</v>
      </c>
      <c r="K50" s="135" t="s">
        <v>63</v>
      </c>
      <c r="L50" s="17">
        <v>0.1</v>
      </c>
      <c r="M50" s="44"/>
      <c r="N50" s="188"/>
      <c r="O50" s="44"/>
      <c r="P50" s="46"/>
      <c r="Q50" s="12"/>
      <c r="R50" s="11"/>
    </row>
    <row r="51" spans="1:18" s="7" customFormat="1" ht="16.5" customHeight="1">
      <c r="A51" s="212"/>
      <c r="B51" s="175"/>
      <c r="C51" s="169"/>
      <c r="D51" s="17"/>
      <c r="E51" s="91"/>
      <c r="F51" s="135"/>
      <c r="G51" s="103" t="s">
        <v>167</v>
      </c>
      <c r="H51" s="17">
        <v>2</v>
      </c>
      <c r="I51" s="72"/>
      <c r="J51" s="73"/>
      <c r="K51" s="135" t="s">
        <v>37</v>
      </c>
      <c r="L51" s="17">
        <v>0.05</v>
      </c>
      <c r="M51" s="42"/>
      <c r="N51" s="187"/>
      <c r="O51" s="44"/>
      <c r="P51" s="46"/>
      <c r="Q51" s="12"/>
      <c r="R51" s="11"/>
    </row>
    <row r="52" spans="1:18" s="7" customFormat="1" ht="16.5" customHeight="1">
      <c r="A52" s="212"/>
      <c r="B52" s="175"/>
      <c r="C52" s="169"/>
      <c r="D52" s="17"/>
      <c r="E52" s="119"/>
      <c r="F52" s="120"/>
      <c r="G52" s="103" t="s">
        <v>37</v>
      </c>
      <c r="H52" s="17">
        <v>0.05</v>
      </c>
      <c r="I52" s="72"/>
      <c r="J52" s="73"/>
      <c r="K52" s="135"/>
      <c r="L52" s="17"/>
      <c r="M52" s="42"/>
      <c r="N52" s="187"/>
      <c r="O52" s="42"/>
      <c r="P52" s="47"/>
      <c r="Q52" s="12"/>
      <c r="R52" s="11"/>
    </row>
    <row r="53" spans="1:18" s="7" customFormat="1" ht="16.5" customHeight="1">
      <c r="A53" s="164"/>
      <c r="B53" s="175"/>
      <c r="C53" s="169"/>
      <c r="D53" s="17"/>
      <c r="E53" s="119"/>
      <c r="F53" s="120"/>
      <c r="G53" s="103"/>
      <c r="H53" s="17"/>
      <c r="I53" s="72"/>
      <c r="J53" s="73"/>
      <c r="K53" s="135"/>
      <c r="L53" s="17"/>
      <c r="M53" s="42"/>
      <c r="N53" s="47"/>
      <c r="O53" s="42"/>
      <c r="P53" s="47"/>
      <c r="Q53" s="12"/>
      <c r="R53" s="11"/>
    </row>
    <row r="54" spans="1:18" s="7" customFormat="1" ht="16.5" customHeight="1">
      <c r="A54" s="206" t="s">
        <v>249</v>
      </c>
      <c r="B54" s="224" t="str">
        <f>B7</f>
        <v>二</v>
      </c>
      <c r="C54" s="135" t="s">
        <v>0</v>
      </c>
      <c r="D54" s="17"/>
      <c r="E54" s="165" t="s">
        <v>388</v>
      </c>
      <c r="F54" s="165"/>
      <c r="G54" s="28" t="s">
        <v>390</v>
      </c>
      <c r="H54" s="129"/>
      <c r="I54" s="72" t="s">
        <v>1</v>
      </c>
      <c r="J54" s="73"/>
      <c r="K54" s="17" t="s">
        <v>315</v>
      </c>
      <c r="L54" s="165"/>
      <c r="M54" s="176" t="s">
        <v>40</v>
      </c>
      <c r="N54" s="110" t="s">
        <v>45</v>
      </c>
      <c r="O54" s="11"/>
      <c r="P54" s="11"/>
      <c r="Q54" s="13"/>
      <c r="R54" s="11"/>
    </row>
    <row r="55" spans="1:18" s="7" customFormat="1" ht="16.5" customHeight="1">
      <c r="A55" s="60"/>
      <c r="B55" s="229">
        <f>A7</f>
        <v>45419</v>
      </c>
      <c r="C55" s="169" t="s">
        <v>10</v>
      </c>
      <c r="D55" s="17">
        <v>7</v>
      </c>
      <c r="E55" s="124" t="s">
        <v>44</v>
      </c>
      <c r="F55" s="165">
        <v>9</v>
      </c>
      <c r="G55" s="28" t="s">
        <v>391</v>
      </c>
      <c r="H55" s="129">
        <v>0.3</v>
      </c>
      <c r="I55" s="75" t="s">
        <v>9</v>
      </c>
      <c r="J55" s="76">
        <v>7</v>
      </c>
      <c r="K55" s="17" t="s">
        <v>392</v>
      </c>
      <c r="L55" s="17">
        <v>1</v>
      </c>
      <c r="O55" s="11"/>
      <c r="P55" s="11"/>
      <c r="Q55" s="12"/>
      <c r="R55" s="11"/>
    </row>
    <row r="56" spans="1:18" s="7" customFormat="1" ht="16.5" customHeight="1">
      <c r="A56" s="212"/>
      <c r="B56" s="172"/>
      <c r="C56" s="169" t="s">
        <v>12</v>
      </c>
      <c r="D56" s="17">
        <v>3</v>
      </c>
      <c r="E56" s="124" t="s">
        <v>339</v>
      </c>
      <c r="F56" s="165">
        <v>3</v>
      </c>
      <c r="G56" s="28" t="s">
        <v>142</v>
      </c>
      <c r="H56" s="129">
        <v>6</v>
      </c>
      <c r="I56" s="72" t="s">
        <v>37</v>
      </c>
      <c r="J56" s="73">
        <v>0.05</v>
      </c>
      <c r="K56" s="17" t="s">
        <v>61</v>
      </c>
      <c r="L56" s="17">
        <v>3</v>
      </c>
      <c r="O56" s="11"/>
      <c r="P56" s="11"/>
      <c r="Q56" s="12"/>
      <c r="R56" s="11"/>
    </row>
    <row r="57" spans="1:18" s="7" customFormat="1" ht="16.5" customHeight="1">
      <c r="A57" s="212"/>
      <c r="B57" s="175"/>
      <c r="C57" s="101"/>
      <c r="D57" s="101"/>
      <c r="E57" s="124" t="s">
        <v>37</v>
      </c>
      <c r="F57" s="165">
        <v>0.05</v>
      </c>
      <c r="G57" s="28" t="s">
        <v>101</v>
      </c>
      <c r="H57" s="17">
        <v>1</v>
      </c>
      <c r="I57" s="72"/>
      <c r="J57" s="73"/>
      <c r="K57" s="103" t="s">
        <v>101</v>
      </c>
      <c r="L57" s="17">
        <v>1</v>
      </c>
      <c r="O57" s="11"/>
      <c r="P57" s="11"/>
      <c r="Q57" s="12"/>
      <c r="R57" s="11"/>
    </row>
    <row r="58" spans="1:18" s="7" customFormat="1" ht="16.5" customHeight="1">
      <c r="A58" s="212"/>
      <c r="B58" s="175"/>
      <c r="C58" s="169"/>
      <c r="D58" s="17"/>
      <c r="E58" s="85"/>
      <c r="F58" s="165"/>
      <c r="G58" s="91" t="s">
        <v>37</v>
      </c>
      <c r="H58" s="17">
        <v>0.05</v>
      </c>
      <c r="I58" s="72"/>
      <c r="J58" s="73"/>
      <c r="K58" s="17" t="s">
        <v>37</v>
      </c>
      <c r="L58" s="17">
        <v>0.05</v>
      </c>
      <c r="O58" s="11"/>
      <c r="P58" s="11"/>
      <c r="Q58" s="12"/>
      <c r="R58" s="11"/>
    </row>
    <row r="59" spans="1:18" s="7" customFormat="1" ht="16.5" customHeight="1">
      <c r="A59" s="213"/>
      <c r="B59" s="175"/>
      <c r="C59" s="169"/>
      <c r="D59" s="17"/>
      <c r="G59" s="125"/>
      <c r="H59" s="165"/>
      <c r="I59" s="72"/>
      <c r="J59" s="73"/>
      <c r="K59" s="135"/>
      <c r="L59" s="17"/>
      <c r="O59" s="11"/>
      <c r="P59" s="11"/>
      <c r="Q59" s="12"/>
      <c r="R59" s="11"/>
    </row>
    <row r="60" spans="1:18" s="7" customFormat="1" ht="16.5" customHeight="1">
      <c r="A60" s="206" t="s">
        <v>250</v>
      </c>
      <c r="B60" s="224" t="str">
        <f>B8</f>
        <v>三</v>
      </c>
      <c r="C60" s="135" t="s">
        <v>95</v>
      </c>
      <c r="D60" s="17"/>
      <c r="E60" s="103" t="s">
        <v>432</v>
      </c>
      <c r="F60" s="135"/>
      <c r="G60" s="85" t="s">
        <v>376</v>
      </c>
      <c r="H60" s="129"/>
      <c r="I60" s="72" t="s">
        <v>1</v>
      </c>
      <c r="J60" s="73"/>
      <c r="K60" s="128" t="s">
        <v>351</v>
      </c>
      <c r="L60" s="165"/>
      <c r="M60" s="176" t="s">
        <v>42</v>
      </c>
      <c r="O60" s="11"/>
      <c r="R60" s="11"/>
    </row>
    <row r="61" spans="1:18" s="7" customFormat="1" ht="16.5" customHeight="1">
      <c r="A61" s="212"/>
      <c r="B61" s="229">
        <f>A8</f>
        <v>45420</v>
      </c>
      <c r="C61" s="169" t="s">
        <v>96</v>
      </c>
      <c r="D61" s="17">
        <v>4</v>
      </c>
      <c r="E61" s="103" t="s">
        <v>224</v>
      </c>
      <c r="F61" s="17">
        <v>6</v>
      </c>
      <c r="G61" s="28" t="s">
        <v>101</v>
      </c>
      <c r="H61" s="17">
        <v>1</v>
      </c>
      <c r="I61" s="75" t="s">
        <v>9</v>
      </c>
      <c r="J61" s="76">
        <v>7</v>
      </c>
      <c r="K61" s="17" t="s">
        <v>392</v>
      </c>
      <c r="L61" s="165">
        <v>0.6</v>
      </c>
      <c r="O61" s="11"/>
      <c r="R61" s="11"/>
    </row>
    <row r="62" spans="1:18" s="7" customFormat="1" ht="16.5" customHeight="1">
      <c r="A62" s="60"/>
      <c r="B62" s="172"/>
      <c r="C62" s="101"/>
      <c r="D62" s="101"/>
      <c r="E62" s="103" t="s">
        <v>127</v>
      </c>
      <c r="F62" s="17">
        <v>4</v>
      </c>
      <c r="G62" s="103" t="s">
        <v>373</v>
      </c>
      <c r="H62" s="17">
        <v>8</v>
      </c>
      <c r="I62" s="72" t="s">
        <v>37</v>
      </c>
      <c r="J62" s="73">
        <v>0.05</v>
      </c>
      <c r="K62" s="128" t="s">
        <v>72</v>
      </c>
      <c r="L62" s="165">
        <v>2</v>
      </c>
      <c r="O62" s="11"/>
      <c r="R62" s="11"/>
    </row>
    <row r="63" spans="1:18" s="7" customFormat="1" ht="16.5" customHeight="1">
      <c r="A63" s="212"/>
      <c r="B63" s="172"/>
      <c r="C63" s="169"/>
      <c r="D63" s="17"/>
      <c r="E63" s="103" t="s">
        <v>393</v>
      </c>
      <c r="F63" s="17">
        <v>4</v>
      </c>
      <c r="G63" s="104" t="s">
        <v>37</v>
      </c>
      <c r="H63" s="98">
        <v>0.05</v>
      </c>
      <c r="I63" s="72"/>
      <c r="J63" s="73"/>
      <c r="K63" s="128" t="s">
        <v>150</v>
      </c>
      <c r="L63" s="165">
        <v>1</v>
      </c>
      <c r="O63" s="11"/>
      <c r="R63" s="11"/>
    </row>
    <row r="64" spans="1:18" s="7" customFormat="1" ht="16.5" customHeight="1">
      <c r="A64" s="212"/>
      <c r="B64" s="172"/>
      <c r="C64" s="169"/>
      <c r="D64" s="17"/>
      <c r="E64" s="103" t="s">
        <v>114</v>
      </c>
      <c r="F64" s="17">
        <v>1</v>
      </c>
      <c r="G64" s="104"/>
      <c r="H64" s="98"/>
      <c r="I64" s="72"/>
      <c r="J64" s="73"/>
      <c r="K64" s="128" t="s">
        <v>128</v>
      </c>
      <c r="L64" s="165">
        <v>0.3</v>
      </c>
      <c r="O64" s="11"/>
      <c r="R64" s="11"/>
    </row>
    <row r="65" spans="1:20" s="7" customFormat="1" ht="16.5" customHeight="1">
      <c r="A65" s="213"/>
      <c r="B65" s="175"/>
      <c r="C65" s="169"/>
      <c r="D65" s="17"/>
      <c r="E65" s="103" t="s">
        <v>37</v>
      </c>
      <c r="F65" s="17">
        <v>0.05</v>
      </c>
      <c r="G65" s="150"/>
      <c r="H65" s="130"/>
      <c r="I65" s="72"/>
      <c r="J65" s="73"/>
      <c r="K65" s="152" t="s">
        <v>340</v>
      </c>
      <c r="L65" s="165">
        <v>1</v>
      </c>
      <c r="O65" s="11"/>
      <c r="R65" s="11"/>
    </row>
    <row r="66" spans="1:20" s="7" customFormat="1" ht="16.5" customHeight="1">
      <c r="A66" s="214" t="s">
        <v>251</v>
      </c>
      <c r="B66" s="224" t="str">
        <f>B9</f>
        <v>四</v>
      </c>
      <c r="C66" s="135" t="s">
        <v>0</v>
      </c>
      <c r="D66" s="17"/>
      <c r="E66" s="102" t="s">
        <v>434</v>
      </c>
      <c r="F66" s="17"/>
      <c r="G66" s="28" t="s">
        <v>341</v>
      </c>
      <c r="H66" s="129"/>
      <c r="I66" s="72" t="s">
        <v>1</v>
      </c>
      <c r="J66" s="73"/>
      <c r="K66" s="166" t="s">
        <v>115</v>
      </c>
      <c r="L66" s="165"/>
      <c r="M66" s="179" t="s">
        <v>303</v>
      </c>
      <c r="N66" s="115"/>
      <c r="O66" s="54"/>
      <c r="P66" s="55"/>
      <c r="Q66" s="45"/>
      <c r="R66" s="55"/>
      <c r="T66" s="45"/>
    </row>
    <row r="67" spans="1:20" s="7" customFormat="1" ht="16.5" customHeight="1">
      <c r="A67" s="212"/>
      <c r="B67" s="229">
        <f>A9</f>
        <v>45421</v>
      </c>
      <c r="C67" s="169" t="s">
        <v>10</v>
      </c>
      <c r="D67" s="17">
        <v>7</v>
      </c>
      <c r="E67" s="103" t="s">
        <v>435</v>
      </c>
      <c r="F67" s="17">
        <v>1</v>
      </c>
      <c r="G67" s="17" t="s">
        <v>392</v>
      </c>
      <c r="H67" s="165">
        <v>1</v>
      </c>
      <c r="I67" s="75" t="s">
        <v>9</v>
      </c>
      <c r="J67" s="76">
        <v>7</v>
      </c>
      <c r="K67" s="128" t="s">
        <v>116</v>
      </c>
      <c r="L67" s="165">
        <v>2</v>
      </c>
      <c r="N67" s="53"/>
      <c r="O67" s="47"/>
      <c r="P67" s="41"/>
      <c r="Q67" s="46"/>
      <c r="R67" s="41"/>
      <c r="T67" s="46"/>
    </row>
    <row r="68" spans="1:20" s="7" customFormat="1" ht="16.5" customHeight="1">
      <c r="A68" s="214"/>
      <c r="B68" s="233"/>
      <c r="C68" s="169" t="s">
        <v>12</v>
      </c>
      <c r="D68" s="17">
        <v>3</v>
      </c>
      <c r="E68" s="103" t="s">
        <v>105</v>
      </c>
      <c r="F68" s="17">
        <v>4</v>
      </c>
      <c r="G68" s="91" t="s">
        <v>61</v>
      </c>
      <c r="H68" s="17">
        <v>3</v>
      </c>
      <c r="I68" s="72" t="s">
        <v>37</v>
      </c>
      <c r="J68" s="73">
        <v>0.05</v>
      </c>
      <c r="K68" s="128" t="s">
        <v>74</v>
      </c>
      <c r="L68" s="165">
        <v>1</v>
      </c>
      <c r="N68" s="53"/>
      <c r="O68" s="47"/>
      <c r="P68" s="56"/>
      <c r="Q68" s="56"/>
      <c r="R68" s="56"/>
      <c r="T68" s="57"/>
    </row>
    <row r="69" spans="1:20" s="7" customFormat="1" ht="16.5" customHeight="1">
      <c r="A69" s="60"/>
      <c r="B69" s="172"/>
      <c r="C69" s="101"/>
      <c r="D69" s="101"/>
      <c r="E69" s="103" t="s">
        <v>37</v>
      </c>
      <c r="F69" s="17">
        <v>0.05</v>
      </c>
      <c r="G69" s="91" t="s">
        <v>71</v>
      </c>
      <c r="H69" s="17">
        <v>1</v>
      </c>
      <c r="I69" s="72"/>
      <c r="J69" s="73"/>
      <c r="K69" s="128"/>
      <c r="L69" s="165"/>
      <c r="N69" s="53"/>
      <c r="O69" s="47"/>
      <c r="P69" s="44"/>
      <c r="Q69" s="46"/>
      <c r="R69" s="44"/>
      <c r="T69" s="46"/>
    </row>
    <row r="70" spans="1:20" s="7" customFormat="1" ht="16.5" customHeight="1">
      <c r="A70" s="214"/>
      <c r="B70" s="172"/>
      <c r="C70" s="101"/>
      <c r="D70" s="101"/>
      <c r="E70" s="103" t="s">
        <v>104</v>
      </c>
      <c r="F70" s="17"/>
      <c r="G70" s="91" t="s">
        <v>73</v>
      </c>
      <c r="H70" s="17">
        <v>0.02</v>
      </c>
      <c r="I70" s="72"/>
      <c r="J70" s="73"/>
      <c r="K70" s="33"/>
      <c r="L70" s="77"/>
      <c r="N70" s="53"/>
      <c r="O70" s="47"/>
      <c r="P70" s="56"/>
      <c r="Q70" s="56"/>
      <c r="R70" s="44"/>
      <c r="T70" s="46"/>
    </row>
    <row r="71" spans="1:20" s="7" customFormat="1" ht="16.5" customHeight="1">
      <c r="A71" s="214"/>
      <c r="B71" s="172"/>
      <c r="C71" s="101"/>
      <c r="D71" s="101"/>
      <c r="E71" s="103"/>
      <c r="F71" s="17"/>
      <c r="G71" s="91" t="s">
        <v>37</v>
      </c>
      <c r="H71" s="17">
        <v>0.05</v>
      </c>
      <c r="I71" s="72"/>
      <c r="J71" s="73"/>
      <c r="K71" s="79"/>
      <c r="L71" s="77"/>
      <c r="N71" s="58"/>
      <c r="O71" s="54"/>
      <c r="P71" s="42"/>
      <c r="Q71" s="59"/>
      <c r="R71" s="60"/>
      <c r="T71" s="60"/>
    </row>
    <row r="72" spans="1:20" s="7" customFormat="1" ht="16.5" customHeight="1">
      <c r="A72" s="215" t="s">
        <v>252</v>
      </c>
      <c r="B72" s="224" t="str">
        <f>B10</f>
        <v>五</v>
      </c>
      <c r="C72" s="128" t="s">
        <v>235</v>
      </c>
      <c r="D72" s="128"/>
      <c r="E72" s="165" t="s">
        <v>433</v>
      </c>
      <c r="F72" s="165"/>
      <c r="G72" s="28" t="s">
        <v>180</v>
      </c>
      <c r="H72" s="129"/>
      <c r="I72" s="72" t="s">
        <v>1</v>
      </c>
      <c r="J72" s="73"/>
      <c r="K72" s="17" t="s">
        <v>112</v>
      </c>
      <c r="L72" s="165"/>
      <c r="M72" s="176" t="s">
        <v>48</v>
      </c>
      <c r="N72" s="186"/>
      <c r="O72" s="17"/>
      <c r="P72" s="165"/>
      <c r="Q72" s="12"/>
      <c r="R72" s="52"/>
      <c r="T72" s="60"/>
    </row>
    <row r="73" spans="1:20" s="7" customFormat="1" ht="16.5" customHeight="1">
      <c r="A73" s="214"/>
      <c r="B73" s="229">
        <f>A10</f>
        <v>45422</v>
      </c>
      <c r="C73" s="166" t="s">
        <v>10</v>
      </c>
      <c r="D73" s="128">
        <v>10</v>
      </c>
      <c r="E73" s="124" t="s">
        <v>385</v>
      </c>
      <c r="F73" s="165">
        <v>6.6</v>
      </c>
      <c r="G73" s="28" t="s">
        <v>149</v>
      </c>
      <c r="H73" s="129">
        <v>3</v>
      </c>
      <c r="I73" s="75" t="s">
        <v>9</v>
      </c>
      <c r="J73" s="76">
        <v>7</v>
      </c>
      <c r="K73" s="135" t="s">
        <v>105</v>
      </c>
      <c r="L73" s="17">
        <v>4</v>
      </c>
      <c r="O73" s="135"/>
      <c r="P73" s="17"/>
      <c r="Q73" s="12"/>
      <c r="R73" s="11"/>
    </row>
    <row r="74" spans="1:20" s="7" customFormat="1" ht="16.5" customHeight="1">
      <c r="A74" s="214"/>
      <c r="B74" s="224"/>
      <c r="C74" s="166" t="s">
        <v>236</v>
      </c>
      <c r="D74" s="128">
        <v>0.4</v>
      </c>
      <c r="E74" s="124" t="s">
        <v>240</v>
      </c>
      <c r="F74" s="165">
        <v>1.5</v>
      </c>
      <c r="G74" s="28" t="s">
        <v>181</v>
      </c>
      <c r="H74" s="129">
        <v>3</v>
      </c>
      <c r="I74" s="72" t="s">
        <v>37</v>
      </c>
      <c r="J74" s="73">
        <v>0.05</v>
      </c>
      <c r="K74" s="91" t="s">
        <v>38</v>
      </c>
      <c r="L74" s="17">
        <v>0.01</v>
      </c>
      <c r="O74" s="91"/>
      <c r="P74" s="17"/>
      <c r="Q74" s="12"/>
      <c r="R74" s="11"/>
    </row>
    <row r="75" spans="1:20" s="7" customFormat="1" ht="16.5" customHeight="1">
      <c r="A75" s="214"/>
      <c r="B75" s="172"/>
      <c r="C75" s="169"/>
      <c r="D75" s="135"/>
      <c r="E75" s="124"/>
      <c r="F75" s="165"/>
      <c r="G75" s="28" t="s">
        <v>101</v>
      </c>
      <c r="H75" s="17">
        <v>1</v>
      </c>
      <c r="I75" s="72"/>
      <c r="J75" s="73"/>
      <c r="K75" s="135" t="s">
        <v>37</v>
      </c>
      <c r="L75" s="17">
        <v>0.05</v>
      </c>
      <c r="O75" s="135"/>
      <c r="P75" s="17"/>
      <c r="Q75" s="12"/>
      <c r="R75" s="11"/>
    </row>
    <row r="76" spans="1:20" s="7" customFormat="1" ht="16.5" customHeight="1">
      <c r="A76" s="60"/>
      <c r="B76" s="172"/>
      <c r="C76" s="101"/>
      <c r="D76" s="101"/>
      <c r="E76" s="124" t="s">
        <v>37</v>
      </c>
      <c r="F76" s="165">
        <v>0.05</v>
      </c>
      <c r="G76" s="91" t="s">
        <v>37</v>
      </c>
      <c r="H76" s="17">
        <v>0.05</v>
      </c>
      <c r="I76" s="72"/>
      <c r="J76" s="73"/>
      <c r="K76" s="135"/>
      <c r="L76" s="17"/>
      <c r="O76" s="135"/>
      <c r="P76" s="17"/>
      <c r="Q76" s="12"/>
      <c r="R76" s="11"/>
    </row>
    <row r="77" spans="1:20" s="7" customFormat="1" ht="16.5" customHeight="1">
      <c r="A77" s="214"/>
      <c r="B77" s="172"/>
      <c r="C77" s="101"/>
      <c r="D77" s="101"/>
      <c r="E77" s="85"/>
      <c r="F77" s="165"/>
      <c r="G77" s="91"/>
      <c r="H77" s="17"/>
      <c r="I77" s="72"/>
      <c r="J77" s="73"/>
      <c r="K77" s="33"/>
      <c r="L77" s="77"/>
      <c r="M77" s="60"/>
      <c r="N77" s="60"/>
      <c r="O77" s="11"/>
      <c r="P77" s="11"/>
      <c r="Q77" s="12"/>
      <c r="R77" s="11"/>
    </row>
    <row r="78" spans="1:20" s="7" customFormat="1" ht="16.5" customHeight="1">
      <c r="A78" s="214" t="s">
        <v>253</v>
      </c>
      <c r="B78" s="224" t="str">
        <f>B11</f>
        <v>一</v>
      </c>
      <c r="C78" s="135" t="s">
        <v>33</v>
      </c>
      <c r="D78" s="135"/>
      <c r="E78" s="91" t="s">
        <v>403</v>
      </c>
      <c r="F78" s="118"/>
      <c r="G78" s="17" t="s">
        <v>148</v>
      </c>
      <c r="H78" s="17"/>
      <c r="I78" s="72" t="s">
        <v>1</v>
      </c>
      <c r="J78" s="73"/>
      <c r="K78" s="17" t="s">
        <v>123</v>
      </c>
      <c r="L78" s="17"/>
      <c r="M78" s="193" t="s">
        <v>39</v>
      </c>
      <c r="N78" s="53"/>
      <c r="O78" s="54"/>
      <c r="P78" s="55"/>
      <c r="Q78" s="45"/>
      <c r="R78" s="55"/>
      <c r="T78" s="45"/>
    </row>
    <row r="79" spans="1:20" s="7" customFormat="1" ht="16.5" customHeight="1">
      <c r="A79" s="214"/>
      <c r="B79" s="225">
        <f>A11</f>
        <v>45425</v>
      </c>
      <c r="C79" s="169" t="s">
        <v>10</v>
      </c>
      <c r="D79" s="17">
        <v>10</v>
      </c>
      <c r="E79" s="91" t="s">
        <v>403</v>
      </c>
      <c r="F79" s="120">
        <v>6</v>
      </c>
      <c r="G79" s="124" t="s">
        <v>102</v>
      </c>
      <c r="H79" s="165">
        <v>5</v>
      </c>
      <c r="I79" s="75" t="s">
        <v>9</v>
      </c>
      <c r="J79" s="76">
        <v>7</v>
      </c>
      <c r="K79" s="17" t="s">
        <v>124</v>
      </c>
      <c r="L79" s="17">
        <v>1</v>
      </c>
      <c r="M79" s="217"/>
      <c r="N79" s="53"/>
      <c r="O79" s="47"/>
      <c r="P79" s="41"/>
      <c r="Q79" s="46"/>
      <c r="R79" s="41"/>
      <c r="T79" s="46"/>
    </row>
    <row r="80" spans="1:20" s="7" customFormat="1" ht="16.5" customHeight="1">
      <c r="A80" s="214"/>
      <c r="B80" s="175"/>
      <c r="C80" s="169"/>
      <c r="D80" s="17"/>
      <c r="E80" s="91" t="s">
        <v>37</v>
      </c>
      <c r="F80" s="17">
        <v>0.05</v>
      </c>
      <c r="G80" s="103" t="s">
        <v>122</v>
      </c>
      <c r="H80" s="17">
        <v>0.05</v>
      </c>
      <c r="I80" s="72" t="s">
        <v>37</v>
      </c>
      <c r="J80" s="73">
        <v>0.05</v>
      </c>
      <c r="K80" s="17" t="s">
        <v>107</v>
      </c>
      <c r="L80" s="17">
        <v>0.2</v>
      </c>
      <c r="M80" s="44"/>
      <c r="N80" s="53"/>
      <c r="O80" s="47"/>
      <c r="P80" s="56"/>
      <c r="Q80" s="56"/>
      <c r="R80" s="56"/>
      <c r="T80" s="57"/>
    </row>
    <row r="81" spans="1:20" s="7" customFormat="1" ht="16.5" customHeight="1">
      <c r="A81" s="214"/>
      <c r="B81" s="175"/>
      <c r="C81" s="169"/>
      <c r="D81" s="17"/>
      <c r="E81" s="91"/>
      <c r="F81" s="135"/>
      <c r="G81" s="103" t="s">
        <v>393</v>
      </c>
      <c r="H81" s="17">
        <v>2</v>
      </c>
      <c r="I81" s="72"/>
      <c r="J81" s="73"/>
      <c r="K81" s="17" t="s">
        <v>70</v>
      </c>
      <c r="L81" s="17">
        <v>0.05</v>
      </c>
      <c r="M81" s="42"/>
      <c r="N81" s="53"/>
      <c r="O81" s="47"/>
      <c r="P81" s="44"/>
      <c r="Q81" s="46"/>
      <c r="R81" s="44"/>
      <c r="T81" s="46"/>
    </row>
    <row r="82" spans="1:20" s="7" customFormat="1" ht="16.5" customHeight="1">
      <c r="A82" s="214"/>
      <c r="B82" s="172"/>
      <c r="C82" s="234"/>
      <c r="D82" s="235"/>
      <c r="E82" s="91"/>
      <c r="F82" s="99"/>
      <c r="G82" s="103" t="s">
        <v>224</v>
      </c>
      <c r="H82" s="17">
        <v>0.1</v>
      </c>
      <c r="I82" s="72"/>
      <c r="J82" s="73"/>
      <c r="K82" s="17"/>
      <c r="L82" s="17"/>
      <c r="M82" s="42"/>
      <c r="N82" s="53"/>
      <c r="O82" s="47"/>
      <c r="P82" s="56"/>
      <c r="Q82" s="56"/>
      <c r="R82" s="44"/>
      <c r="T82" s="46"/>
    </row>
    <row r="83" spans="1:20" s="7" customFormat="1" ht="16.5" customHeight="1">
      <c r="A83" s="216"/>
      <c r="B83" s="172"/>
      <c r="C83" s="101"/>
      <c r="D83" s="101"/>
      <c r="E83" s="236"/>
      <c r="F83" s="34"/>
      <c r="G83" s="103" t="s">
        <v>37</v>
      </c>
      <c r="H83" s="17">
        <v>0.05</v>
      </c>
      <c r="I83" s="72"/>
      <c r="J83" s="73"/>
      <c r="K83" s="33"/>
      <c r="L83" s="92"/>
      <c r="N83" s="58"/>
      <c r="O83" s="54"/>
      <c r="P83" s="42"/>
      <c r="Q83" s="59"/>
      <c r="R83" s="60"/>
      <c r="T83" s="60"/>
    </row>
    <row r="84" spans="1:20" s="7" customFormat="1" ht="16.5" customHeight="1">
      <c r="A84" s="206" t="s">
        <v>254</v>
      </c>
      <c r="B84" s="237" t="str">
        <f>B12</f>
        <v>二</v>
      </c>
      <c r="C84" s="135" t="s">
        <v>0</v>
      </c>
      <c r="D84" s="17"/>
      <c r="E84" s="103" t="s">
        <v>404</v>
      </c>
      <c r="F84" s="135"/>
      <c r="G84" s="165" t="s">
        <v>376</v>
      </c>
      <c r="H84" s="17"/>
      <c r="I84" s="72" t="s">
        <v>1</v>
      </c>
      <c r="J84" s="73"/>
      <c r="K84" s="128" t="s">
        <v>192</v>
      </c>
      <c r="L84" s="165"/>
      <c r="M84" s="176" t="s">
        <v>40</v>
      </c>
      <c r="N84" s="110" t="s">
        <v>45</v>
      </c>
      <c r="O84" s="11"/>
      <c r="Q84" s="108"/>
      <c r="R84" s="71"/>
    </row>
    <row r="85" spans="1:20" s="7" customFormat="1" ht="16.5" customHeight="1">
      <c r="A85" s="212"/>
      <c r="B85" s="171">
        <f>A12</f>
        <v>45426</v>
      </c>
      <c r="C85" s="169" t="s">
        <v>10</v>
      </c>
      <c r="D85" s="17">
        <v>7</v>
      </c>
      <c r="E85" s="124"/>
      <c r="F85" s="17"/>
      <c r="G85" s="103" t="s">
        <v>373</v>
      </c>
      <c r="H85" s="17">
        <v>8</v>
      </c>
      <c r="I85" s="75" t="s">
        <v>9</v>
      </c>
      <c r="J85" s="76">
        <v>7</v>
      </c>
      <c r="K85" s="135" t="s">
        <v>105</v>
      </c>
      <c r="L85" s="17">
        <v>4</v>
      </c>
      <c r="N85" s="43"/>
      <c r="O85" s="11"/>
      <c r="Q85" s="81"/>
      <c r="R85" s="74"/>
    </row>
    <row r="86" spans="1:20" s="7" customFormat="1" ht="16.5" customHeight="1">
      <c r="A86" s="212"/>
      <c r="B86" s="237"/>
      <c r="C86" s="169" t="s">
        <v>12</v>
      </c>
      <c r="D86" s="17">
        <v>3</v>
      </c>
      <c r="E86" s="103" t="s">
        <v>145</v>
      </c>
      <c r="F86" s="17">
        <v>3</v>
      </c>
      <c r="G86" s="103" t="s">
        <v>101</v>
      </c>
      <c r="H86" s="17">
        <v>1</v>
      </c>
      <c r="I86" s="72" t="s">
        <v>37</v>
      </c>
      <c r="J86" s="73">
        <v>0.05</v>
      </c>
      <c r="K86" s="28" t="s">
        <v>101</v>
      </c>
      <c r="L86" s="17">
        <v>1</v>
      </c>
      <c r="N86" s="43"/>
      <c r="O86" s="52"/>
      <c r="Q86" s="78"/>
      <c r="R86" s="74"/>
    </row>
    <row r="87" spans="1:20" s="7" customFormat="1" ht="16.5" customHeight="1">
      <c r="A87" s="212"/>
      <c r="B87" s="175"/>
      <c r="C87" s="169"/>
      <c r="D87" s="17"/>
      <c r="E87" s="103" t="s">
        <v>168</v>
      </c>
      <c r="F87" s="17">
        <v>0.1</v>
      </c>
      <c r="G87" s="103" t="s">
        <v>37</v>
      </c>
      <c r="H87" s="17">
        <v>0.05</v>
      </c>
      <c r="I87" s="72"/>
      <c r="J87" s="73"/>
      <c r="K87" s="135" t="s">
        <v>37</v>
      </c>
      <c r="L87" s="17">
        <v>0.05</v>
      </c>
      <c r="N87" s="43"/>
      <c r="O87" s="52"/>
      <c r="Q87" s="78"/>
      <c r="R87" s="74"/>
    </row>
    <row r="88" spans="1:20" s="7" customFormat="1" ht="16.5" customHeight="1">
      <c r="A88" s="212"/>
      <c r="B88" s="172"/>
      <c r="C88" s="169"/>
      <c r="D88" s="17"/>
      <c r="E88" s="103" t="s">
        <v>37</v>
      </c>
      <c r="F88" s="17">
        <v>0.05</v>
      </c>
      <c r="G88" s="103"/>
      <c r="H88" s="17"/>
      <c r="I88" s="72"/>
      <c r="J88" s="73"/>
      <c r="K88" s="135"/>
      <c r="L88" s="17"/>
      <c r="N88" s="43"/>
      <c r="O88" s="11"/>
      <c r="Q88" s="33"/>
      <c r="R88" s="70"/>
    </row>
    <row r="89" spans="1:20" s="7" customFormat="1" ht="16.5" customHeight="1">
      <c r="A89" s="213"/>
      <c r="B89" s="172"/>
      <c r="C89" s="234"/>
      <c r="D89" s="235"/>
      <c r="E89" s="85"/>
      <c r="F89" s="165"/>
      <c r="G89" s="103"/>
      <c r="H89" s="17"/>
      <c r="I89" s="72"/>
      <c r="J89" s="73"/>
      <c r="K89" s="79"/>
      <c r="L89" s="92"/>
      <c r="O89" s="11"/>
      <c r="P89" s="11"/>
      <c r="Q89" s="12"/>
      <c r="R89" s="11"/>
    </row>
    <row r="90" spans="1:20" s="7" customFormat="1" ht="16.5" customHeight="1">
      <c r="A90" s="211" t="s">
        <v>255</v>
      </c>
      <c r="B90" s="224" t="str">
        <f>B13</f>
        <v>三</v>
      </c>
      <c r="C90" s="17" t="s">
        <v>237</v>
      </c>
      <c r="D90" s="17"/>
      <c r="E90" s="17" t="s">
        <v>239</v>
      </c>
      <c r="F90" s="17"/>
      <c r="G90" s="85" t="s">
        <v>288</v>
      </c>
      <c r="H90" s="129"/>
      <c r="I90" s="73" t="s">
        <v>1</v>
      </c>
      <c r="J90" s="73"/>
      <c r="K90" s="17" t="s">
        <v>287</v>
      </c>
      <c r="L90" s="17"/>
      <c r="M90" s="176" t="s">
        <v>42</v>
      </c>
    </row>
    <row r="91" spans="1:20" s="7" customFormat="1" ht="16.5" customHeight="1">
      <c r="A91" s="212"/>
      <c r="B91" s="225">
        <f>A13</f>
        <v>45427</v>
      </c>
      <c r="C91" s="17" t="s">
        <v>238</v>
      </c>
      <c r="D91" s="17">
        <v>4</v>
      </c>
      <c r="E91" s="17" t="s">
        <v>392</v>
      </c>
      <c r="F91" s="17">
        <v>5.5</v>
      </c>
      <c r="G91" s="124" t="s">
        <v>224</v>
      </c>
      <c r="H91" s="165">
        <v>1</v>
      </c>
      <c r="I91" s="76" t="s">
        <v>9</v>
      </c>
      <c r="J91" s="76">
        <v>7</v>
      </c>
      <c r="K91" s="17" t="s">
        <v>392</v>
      </c>
      <c r="L91" s="165">
        <v>1</v>
      </c>
    </row>
    <row r="92" spans="1:20" s="7" customFormat="1" ht="16.5" customHeight="1">
      <c r="A92" s="212"/>
      <c r="B92" s="175"/>
      <c r="C92" s="17"/>
      <c r="D92" s="17"/>
      <c r="E92" s="103" t="s">
        <v>100</v>
      </c>
      <c r="F92" s="17">
        <v>4</v>
      </c>
      <c r="G92" s="124" t="s">
        <v>289</v>
      </c>
      <c r="H92" s="165">
        <v>6</v>
      </c>
      <c r="I92" s="73" t="s">
        <v>37</v>
      </c>
      <c r="J92" s="73">
        <v>0.05</v>
      </c>
      <c r="K92" s="165" t="s">
        <v>290</v>
      </c>
      <c r="L92" s="165">
        <v>4</v>
      </c>
    </row>
    <row r="93" spans="1:20" s="7" customFormat="1" ht="16.5" customHeight="1">
      <c r="A93" s="212"/>
      <c r="B93" s="175"/>
      <c r="C93" s="17"/>
      <c r="D93" s="17"/>
      <c r="E93" s="165" t="s">
        <v>101</v>
      </c>
      <c r="F93" s="165">
        <v>1</v>
      </c>
      <c r="G93" s="124" t="s">
        <v>37</v>
      </c>
      <c r="H93" s="165">
        <v>1.05</v>
      </c>
      <c r="I93" s="73"/>
      <c r="J93" s="73"/>
      <c r="K93" s="165" t="s">
        <v>101</v>
      </c>
      <c r="L93" s="165">
        <v>1</v>
      </c>
    </row>
    <row r="94" spans="1:20" s="7" customFormat="1" ht="16.5" customHeight="1">
      <c r="A94" s="212"/>
      <c r="B94" s="175"/>
      <c r="C94" s="17"/>
      <c r="D94" s="17"/>
      <c r="E94" s="103" t="s">
        <v>37</v>
      </c>
      <c r="F94" s="17">
        <v>0.05</v>
      </c>
      <c r="G94" s="101"/>
      <c r="H94" s="101"/>
      <c r="I94" s="73"/>
      <c r="J94" s="73"/>
      <c r="K94" s="165" t="s">
        <v>61</v>
      </c>
      <c r="L94" s="165">
        <v>3</v>
      </c>
    </row>
    <row r="95" spans="1:20" s="7" customFormat="1" ht="16.5" customHeight="1">
      <c r="A95" s="213"/>
      <c r="B95" s="175"/>
      <c r="C95" s="17"/>
      <c r="D95" s="17"/>
      <c r="E95" s="80"/>
      <c r="F95" s="35"/>
      <c r="G95" s="124"/>
      <c r="H95" s="165"/>
      <c r="I95" s="73"/>
      <c r="J95" s="73"/>
      <c r="K95" s="165" t="s">
        <v>292</v>
      </c>
      <c r="L95" s="165">
        <v>0.01</v>
      </c>
    </row>
    <row r="96" spans="1:20" ht="16.5" customHeight="1">
      <c r="A96" s="206" t="s">
        <v>256</v>
      </c>
      <c r="B96" s="237" t="str">
        <f>B14</f>
        <v>四</v>
      </c>
      <c r="C96" s="135" t="s">
        <v>0</v>
      </c>
      <c r="D96" s="17"/>
      <c r="E96" s="103" t="s">
        <v>406</v>
      </c>
      <c r="F96" s="135"/>
      <c r="G96" s="165" t="s">
        <v>405</v>
      </c>
      <c r="H96" s="17"/>
      <c r="I96" s="72" t="s">
        <v>1</v>
      </c>
      <c r="J96" s="73"/>
      <c r="K96" s="165" t="s">
        <v>362</v>
      </c>
      <c r="L96" s="165"/>
      <c r="M96" s="244" t="s">
        <v>66</v>
      </c>
    </row>
    <row r="97" spans="1:17" ht="16.5" customHeight="1">
      <c r="A97" s="4"/>
      <c r="B97" s="171">
        <f>A14</f>
        <v>45428</v>
      </c>
      <c r="C97" s="169" t="s">
        <v>10</v>
      </c>
      <c r="D97" s="17">
        <v>7</v>
      </c>
      <c r="E97" s="125" t="s">
        <v>44</v>
      </c>
      <c r="F97" s="165">
        <v>9</v>
      </c>
      <c r="G97" s="149" t="s">
        <v>183</v>
      </c>
      <c r="H97" s="208">
        <v>0.5</v>
      </c>
      <c r="I97" s="75" t="s">
        <v>9</v>
      </c>
      <c r="J97" s="76">
        <v>7</v>
      </c>
      <c r="K97" s="165" t="s">
        <v>348</v>
      </c>
      <c r="L97" s="165">
        <v>1.6</v>
      </c>
      <c r="M97" s="7"/>
      <c r="N97" s="43"/>
    </row>
    <row r="98" spans="1:17" ht="16.5" customHeight="1">
      <c r="A98" s="212"/>
      <c r="B98" s="134"/>
      <c r="C98" s="169" t="s">
        <v>12</v>
      </c>
      <c r="D98" s="17">
        <v>3</v>
      </c>
      <c r="E98" s="125" t="s">
        <v>127</v>
      </c>
      <c r="F98" s="17">
        <v>4</v>
      </c>
      <c r="G98" s="103" t="s">
        <v>142</v>
      </c>
      <c r="H98" s="17">
        <v>6</v>
      </c>
      <c r="I98" s="72" t="s">
        <v>37</v>
      </c>
      <c r="J98" s="73">
        <v>0.05</v>
      </c>
      <c r="K98" s="165" t="s">
        <v>74</v>
      </c>
      <c r="L98" s="238">
        <v>1</v>
      </c>
      <c r="M98" s="7"/>
      <c r="N98" s="43"/>
    </row>
    <row r="99" spans="1:17" ht="16.5" customHeight="1">
      <c r="A99" s="212"/>
      <c r="B99" s="134"/>
      <c r="C99" s="169"/>
      <c r="D99" s="135"/>
      <c r="E99" s="125" t="s">
        <v>37</v>
      </c>
      <c r="F99" s="17">
        <v>0.05</v>
      </c>
      <c r="G99" s="103" t="s">
        <v>101</v>
      </c>
      <c r="H99" s="17">
        <v>1</v>
      </c>
      <c r="I99" s="72"/>
      <c r="J99" s="73"/>
      <c r="K99" s="165"/>
      <c r="L99" s="238"/>
      <c r="M99" s="7"/>
    </row>
    <row r="100" spans="1:17" ht="16.5" customHeight="1">
      <c r="A100" s="212"/>
      <c r="B100" s="134"/>
      <c r="C100" s="169"/>
      <c r="D100" s="135"/>
      <c r="E100" s="125" t="s">
        <v>324</v>
      </c>
      <c r="F100" s="17"/>
      <c r="G100" s="103" t="s">
        <v>38</v>
      </c>
      <c r="H100" s="17">
        <v>0.01</v>
      </c>
      <c r="I100" s="72"/>
      <c r="J100" s="73"/>
      <c r="K100" s="33"/>
      <c r="L100" s="92"/>
      <c r="M100" s="7"/>
    </row>
    <row r="101" spans="1:17" ht="16.5" customHeight="1">
      <c r="A101" s="213"/>
      <c r="B101" s="134"/>
      <c r="C101" s="169"/>
      <c r="D101" s="135"/>
      <c r="E101" s="85"/>
      <c r="F101" s="165"/>
      <c r="G101" s="103" t="s">
        <v>37</v>
      </c>
      <c r="H101" s="17">
        <v>0.05</v>
      </c>
      <c r="I101" s="72"/>
      <c r="J101" s="73"/>
      <c r="K101" s="79"/>
      <c r="L101" s="92"/>
      <c r="M101" s="7"/>
      <c r="N101" s="10"/>
    </row>
    <row r="102" spans="1:17" ht="16.5" customHeight="1">
      <c r="A102" s="206" t="s">
        <v>257</v>
      </c>
      <c r="B102" s="237" t="str">
        <f>B15</f>
        <v>五</v>
      </c>
      <c r="C102" s="135" t="s">
        <v>293</v>
      </c>
      <c r="D102" s="135"/>
      <c r="E102" s="165" t="s">
        <v>408</v>
      </c>
      <c r="F102" s="165"/>
      <c r="G102" s="28" t="s">
        <v>299</v>
      </c>
      <c r="H102" s="129"/>
      <c r="I102" s="72" t="s">
        <v>1</v>
      </c>
      <c r="J102" s="73"/>
      <c r="K102" s="17" t="s">
        <v>111</v>
      </c>
      <c r="L102" s="17"/>
      <c r="M102" s="245" t="s">
        <v>349</v>
      </c>
      <c r="N102" s="186"/>
    </row>
    <row r="103" spans="1:17" ht="16.5" customHeight="1">
      <c r="A103" s="212"/>
      <c r="B103" s="171">
        <f>A15</f>
        <v>45429</v>
      </c>
      <c r="C103" s="169" t="s">
        <v>10</v>
      </c>
      <c r="D103" s="17">
        <v>10</v>
      </c>
      <c r="E103" s="124" t="s">
        <v>385</v>
      </c>
      <c r="F103" s="165">
        <v>7</v>
      </c>
      <c r="G103" s="28" t="s">
        <v>149</v>
      </c>
      <c r="H103" s="129">
        <v>3</v>
      </c>
      <c r="I103" s="75" t="s">
        <v>9</v>
      </c>
      <c r="J103" s="76">
        <v>7</v>
      </c>
      <c r="K103" s="17" t="s">
        <v>61</v>
      </c>
      <c r="L103" s="17">
        <v>3</v>
      </c>
    </row>
    <row r="104" spans="1:17" ht="16.5" customHeight="1">
      <c r="A104" s="4"/>
      <c r="B104" s="134"/>
      <c r="C104" s="169" t="s">
        <v>295</v>
      </c>
      <c r="D104" s="17">
        <v>0.06</v>
      </c>
      <c r="E104" s="103" t="s">
        <v>79</v>
      </c>
      <c r="F104" s="17">
        <v>4</v>
      </c>
      <c r="G104" s="28" t="s">
        <v>61</v>
      </c>
      <c r="H104" s="129">
        <v>3</v>
      </c>
      <c r="I104" s="72" t="s">
        <v>37</v>
      </c>
      <c r="J104" s="73">
        <v>0.05</v>
      </c>
      <c r="K104" s="17" t="s">
        <v>63</v>
      </c>
      <c r="L104" s="17">
        <v>0.1</v>
      </c>
    </row>
    <row r="105" spans="1:17" ht="16.5" customHeight="1">
      <c r="A105" s="212"/>
      <c r="B105" s="172"/>
      <c r="C105" s="22"/>
      <c r="D105" s="22"/>
      <c r="E105" s="124" t="s">
        <v>94</v>
      </c>
      <c r="F105" s="165">
        <v>0.1</v>
      </c>
      <c r="G105" s="28" t="s">
        <v>101</v>
      </c>
      <c r="H105" s="17">
        <v>1</v>
      </c>
      <c r="I105" s="72"/>
      <c r="J105" s="73"/>
      <c r="K105" s="17" t="s">
        <v>37</v>
      </c>
      <c r="L105" s="17">
        <v>0.05</v>
      </c>
    </row>
    <row r="106" spans="1:17" ht="16.5" customHeight="1">
      <c r="A106" s="212"/>
      <c r="B106" s="134"/>
      <c r="C106" s="169"/>
      <c r="D106" s="17"/>
      <c r="E106" s="103" t="s">
        <v>37</v>
      </c>
      <c r="F106" s="17">
        <v>0.05</v>
      </c>
      <c r="G106" s="91" t="s">
        <v>37</v>
      </c>
      <c r="H106" s="17">
        <v>0.05</v>
      </c>
      <c r="I106" s="72"/>
      <c r="J106" s="73"/>
      <c r="K106" s="17"/>
      <c r="L106" s="17"/>
    </row>
    <row r="107" spans="1:17" ht="16.5" customHeight="1">
      <c r="A107" s="212"/>
      <c r="B107" s="134"/>
      <c r="C107" s="169"/>
      <c r="D107" s="17"/>
      <c r="E107" s="103"/>
      <c r="F107" s="17"/>
      <c r="G107" s="33"/>
      <c r="H107" s="70"/>
      <c r="I107" s="72"/>
      <c r="J107" s="73"/>
      <c r="K107" s="86"/>
      <c r="L107" s="85"/>
      <c r="M107" s="201"/>
      <c r="N107" s="10"/>
    </row>
    <row r="108" spans="1:17" ht="16.5" customHeight="1">
      <c r="A108" s="211" t="s">
        <v>258</v>
      </c>
      <c r="B108" s="237" t="str">
        <f>B16</f>
        <v>一</v>
      </c>
      <c r="C108" s="135" t="s">
        <v>33</v>
      </c>
      <c r="D108" s="17"/>
      <c r="E108" s="85" t="s">
        <v>409</v>
      </c>
      <c r="F108" s="22"/>
      <c r="G108" s="135" t="s">
        <v>353</v>
      </c>
      <c r="H108" s="17"/>
      <c r="I108" s="72" t="s">
        <v>1</v>
      </c>
      <c r="J108" s="73"/>
      <c r="K108" s="17" t="s">
        <v>129</v>
      </c>
      <c r="L108" s="17"/>
      <c r="M108" s="193" t="s">
        <v>39</v>
      </c>
      <c r="P108" s="41"/>
      <c r="Q108" s="13"/>
    </row>
    <row r="109" spans="1:17" ht="16.5" customHeight="1">
      <c r="A109" s="212"/>
      <c r="B109" s="171">
        <f>A16</f>
        <v>45432</v>
      </c>
      <c r="C109" s="169" t="s">
        <v>10</v>
      </c>
      <c r="D109" s="17">
        <v>10</v>
      </c>
      <c r="E109" s="91" t="s">
        <v>402</v>
      </c>
      <c r="F109" s="17">
        <v>6</v>
      </c>
      <c r="G109" s="125" t="s">
        <v>102</v>
      </c>
      <c r="H109" s="165">
        <v>5</v>
      </c>
      <c r="I109" s="75" t="s">
        <v>9</v>
      </c>
      <c r="J109" s="76">
        <v>7</v>
      </c>
      <c r="K109" s="17" t="s">
        <v>61</v>
      </c>
      <c r="L109" s="17">
        <v>3</v>
      </c>
      <c r="M109" s="217"/>
      <c r="P109" s="42"/>
      <c r="Q109" s="43"/>
    </row>
    <row r="110" spans="1:17" ht="16.5" customHeight="1">
      <c r="A110" s="212"/>
      <c r="B110" s="175"/>
      <c r="C110" s="22"/>
      <c r="D110" s="22"/>
      <c r="E110" s="85" t="s">
        <v>106</v>
      </c>
      <c r="F110" s="129"/>
      <c r="G110" s="91" t="s">
        <v>354</v>
      </c>
      <c r="H110" s="17">
        <v>2</v>
      </c>
      <c r="I110" s="72" t="s">
        <v>37</v>
      </c>
      <c r="J110" s="73">
        <v>0.05</v>
      </c>
      <c r="K110" s="85" t="s">
        <v>101</v>
      </c>
      <c r="L110" s="17">
        <v>1</v>
      </c>
      <c r="M110" s="44"/>
      <c r="P110" s="42"/>
      <c r="Q110" s="43"/>
    </row>
    <row r="111" spans="1:17" ht="16.5" customHeight="1">
      <c r="A111" s="4"/>
      <c r="B111" s="175"/>
      <c r="C111" s="22"/>
      <c r="D111" s="22"/>
      <c r="E111" s="91" t="s">
        <v>37</v>
      </c>
      <c r="F111" s="17">
        <v>0.05</v>
      </c>
      <c r="G111" s="91" t="s">
        <v>224</v>
      </c>
      <c r="H111" s="17">
        <v>1</v>
      </c>
      <c r="I111" s="72"/>
      <c r="J111" s="73"/>
      <c r="K111" s="17" t="s">
        <v>37</v>
      </c>
      <c r="L111" s="17">
        <v>0.05</v>
      </c>
      <c r="M111" s="42"/>
      <c r="P111" s="42"/>
      <c r="Q111" s="43"/>
    </row>
    <row r="112" spans="1:17" ht="16.5" customHeight="1">
      <c r="A112" s="212"/>
      <c r="B112" s="175"/>
      <c r="C112" s="22"/>
      <c r="D112" s="22"/>
      <c r="E112" s="91"/>
      <c r="F112" s="17"/>
      <c r="G112" s="91" t="s">
        <v>37</v>
      </c>
      <c r="H112" s="17">
        <v>0.05</v>
      </c>
      <c r="I112" s="72"/>
      <c r="J112" s="73"/>
      <c r="K112" s="17" t="s">
        <v>392</v>
      </c>
      <c r="L112" s="17">
        <v>1</v>
      </c>
      <c r="M112" s="42"/>
      <c r="P112" s="42"/>
      <c r="Q112" s="43"/>
    </row>
    <row r="113" spans="1:14" ht="16.5" customHeight="1">
      <c r="A113" s="213"/>
      <c r="B113" s="134"/>
      <c r="C113" s="169"/>
      <c r="D113" s="17"/>
      <c r="E113" s="84"/>
      <c r="F113" s="35"/>
      <c r="I113" s="72"/>
      <c r="J113" s="73"/>
      <c r="K113" s="78"/>
      <c r="L113" s="83"/>
      <c r="M113" s="7"/>
    </row>
    <row r="114" spans="1:14" ht="16.5" customHeight="1">
      <c r="A114" s="206" t="s">
        <v>259</v>
      </c>
      <c r="B114" s="237" t="str">
        <f>B17</f>
        <v>二</v>
      </c>
      <c r="C114" s="17" t="s">
        <v>0</v>
      </c>
      <c r="D114" s="17"/>
      <c r="E114" s="103" t="s">
        <v>417</v>
      </c>
      <c r="F114" s="135"/>
      <c r="G114" s="17" t="s">
        <v>182</v>
      </c>
      <c r="H114" s="17"/>
      <c r="I114" s="72" t="s">
        <v>1</v>
      </c>
      <c r="J114" s="73"/>
      <c r="K114" s="17" t="s">
        <v>413</v>
      </c>
      <c r="L114" s="17"/>
      <c r="M114" s="176" t="s">
        <v>40</v>
      </c>
      <c r="N114" s="110" t="s">
        <v>45</v>
      </c>
    </row>
    <row r="115" spans="1:14" ht="16.5" customHeight="1">
      <c r="A115" s="212"/>
      <c r="B115" s="171">
        <f>A17</f>
        <v>45433</v>
      </c>
      <c r="C115" s="169" t="s">
        <v>10</v>
      </c>
      <c r="D115" s="17">
        <v>7</v>
      </c>
      <c r="E115" s="125" t="s">
        <v>44</v>
      </c>
      <c r="F115" s="165">
        <v>9</v>
      </c>
      <c r="G115" s="124" t="s">
        <v>224</v>
      </c>
      <c r="H115" s="165">
        <v>1</v>
      </c>
      <c r="I115" s="75" t="s">
        <v>9</v>
      </c>
      <c r="J115" s="76">
        <v>7</v>
      </c>
      <c r="K115" s="17" t="s">
        <v>414</v>
      </c>
      <c r="L115" s="17">
        <v>4</v>
      </c>
      <c r="M115" s="7"/>
    </row>
    <row r="116" spans="1:14" ht="16.5" customHeight="1">
      <c r="A116" s="212"/>
      <c r="B116" s="237"/>
      <c r="C116" s="169" t="s">
        <v>12</v>
      </c>
      <c r="D116" s="17">
        <v>3</v>
      </c>
      <c r="E116" s="125" t="s">
        <v>415</v>
      </c>
      <c r="F116" s="17">
        <v>3</v>
      </c>
      <c r="G116" s="91" t="s">
        <v>61</v>
      </c>
      <c r="H116" s="17">
        <v>3</v>
      </c>
      <c r="I116" s="72" t="s">
        <v>37</v>
      </c>
      <c r="J116" s="73">
        <v>0.05</v>
      </c>
      <c r="K116" s="91" t="s">
        <v>101</v>
      </c>
      <c r="L116" s="17">
        <v>1</v>
      </c>
      <c r="M116" s="7"/>
    </row>
    <row r="117" spans="1:14" ht="16.5" customHeight="1">
      <c r="A117" s="4"/>
      <c r="B117" s="172"/>
      <c r="C117" s="22"/>
      <c r="D117" s="22"/>
      <c r="E117" s="91" t="s">
        <v>416</v>
      </c>
      <c r="F117" s="17">
        <v>0.1</v>
      </c>
      <c r="G117" s="91" t="s">
        <v>71</v>
      </c>
      <c r="H117" s="17">
        <v>1</v>
      </c>
      <c r="I117" s="72"/>
      <c r="J117" s="73"/>
      <c r="K117" s="17" t="s">
        <v>37</v>
      </c>
      <c r="L117" s="17">
        <v>0.05</v>
      </c>
      <c r="M117" s="7"/>
    </row>
    <row r="118" spans="1:14" ht="16.5" customHeight="1">
      <c r="A118" s="212"/>
      <c r="B118" s="172"/>
      <c r="C118" s="22"/>
      <c r="D118" s="22"/>
      <c r="E118" s="125" t="s">
        <v>418</v>
      </c>
      <c r="F118" s="17">
        <v>0.05</v>
      </c>
      <c r="G118" s="91" t="s">
        <v>73</v>
      </c>
      <c r="H118" s="17">
        <v>0.02</v>
      </c>
      <c r="I118" s="72"/>
      <c r="J118" s="73"/>
      <c r="K118" s="17"/>
      <c r="L118" s="17"/>
      <c r="M118" s="7"/>
    </row>
    <row r="119" spans="1:14" ht="16.5" customHeight="1">
      <c r="A119" s="213"/>
      <c r="B119" s="175"/>
      <c r="C119" s="169"/>
      <c r="D119" s="17"/>
      <c r="E119" s="85"/>
      <c r="F119" s="165"/>
      <c r="G119" s="91" t="s">
        <v>37</v>
      </c>
      <c r="H119" s="17">
        <v>0.05</v>
      </c>
      <c r="I119" s="72"/>
      <c r="J119" s="73"/>
      <c r="K119" s="86"/>
      <c r="L119" s="85"/>
      <c r="M119" s="7"/>
    </row>
    <row r="120" spans="1:14" ht="16.5" customHeight="1">
      <c r="A120" s="206" t="s">
        <v>260</v>
      </c>
      <c r="B120" s="237" t="str">
        <f>B18</f>
        <v>三</v>
      </c>
      <c r="C120" s="17" t="s">
        <v>97</v>
      </c>
      <c r="D120" s="17"/>
      <c r="E120" s="17" t="s">
        <v>130</v>
      </c>
      <c r="F120" s="17"/>
      <c r="G120" s="85" t="s">
        <v>132</v>
      </c>
      <c r="H120" s="129"/>
      <c r="I120" s="73" t="s">
        <v>1</v>
      </c>
      <c r="J120" s="73"/>
      <c r="K120" s="17" t="s">
        <v>312</v>
      </c>
      <c r="L120" s="17"/>
      <c r="M120" s="179" t="s">
        <v>303</v>
      </c>
    </row>
    <row r="121" spans="1:14" ht="16.5" customHeight="1">
      <c r="A121" s="212"/>
      <c r="B121" s="171">
        <f>A18</f>
        <v>45434</v>
      </c>
      <c r="C121" s="169" t="s">
        <v>10</v>
      </c>
      <c r="D121" s="17">
        <v>8</v>
      </c>
      <c r="E121" s="103" t="s">
        <v>69</v>
      </c>
      <c r="F121" s="17">
        <v>5.5</v>
      </c>
      <c r="G121" s="124" t="s">
        <v>133</v>
      </c>
      <c r="H121" s="165">
        <v>3</v>
      </c>
      <c r="I121" s="76" t="s">
        <v>9</v>
      </c>
      <c r="J121" s="76">
        <v>7</v>
      </c>
      <c r="K121" s="165" t="s">
        <v>62</v>
      </c>
      <c r="L121" s="165">
        <v>0.2</v>
      </c>
      <c r="M121" s="7"/>
    </row>
    <row r="122" spans="1:14" ht="16.5" customHeight="1">
      <c r="A122" s="212"/>
      <c r="B122" s="237"/>
      <c r="C122" s="169" t="s">
        <v>12</v>
      </c>
      <c r="D122" s="17">
        <v>3</v>
      </c>
      <c r="E122" s="103" t="s">
        <v>100</v>
      </c>
      <c r="F122" s="17">
        <v>3</v>
      </c>
      <c r="G122" s="124" t="s">
        <v>308</v>
      </c>
      <c r="H122" s="165">
        <v>0.03</v>
      </c>
      <c r="I122" s="73" t="s">
        <v>37</v>
      </c>
      <c r="J122" s="73">
        <v>0.05</v>
      </c>
      <c r="K122" s="165" t="s">
        <v>63</v>
      </c>
      <c r="L122" s="165">
        <v>0.1</v>
      </c>
      <c r="M122" s="7"/>
    </row>
    <row r="123" spans="1:14" ht="16.5" customHeight="1">
      <c r="A123" s="141"/>
      <c r="B123" s="172"/>
      <c r="C123" s="17" t="s">
        <v>305</v>
      </c>
      <c r="D123" s="17"/>
      <c r="E123" s="125" t="s">
        <v>418</v>
      </c>
      <c r="F123" s="17">
        <v>0.05</v>
      </c>
      <c r="G123" s="124" t="s">
        <v>309</v>
      </c>
      <c r="H123" s="165">
        <v>0.01</v>
      </c>
      <c r="I123" s="73"/>
      <c r="J123" s="73"/>
      <c r="K123" s="17" t="s">
        <v>37</v>
      </c>
      <c r="L123" s="17">
        <v>0.05</v>
      </c>
      <c r="M123" s="7"/>
    </row>
    <row r="124" spans="1:14" ht="16.5" customHeight="1">
      <c r="A124" s="4"/>
      <c r="B124" s="172"/>
      <c r="C124" s="17" t="s">
        <v>220</v>
      </c>
      <c r="D124" s="17"/>
      <c r="E124" s="80" t="s">
        <v>307</v>
      </c>
      <c r="F124" s="35"/>
      <c r="G124" s="124" t="s">
        <v>37</v>
      </c>
      <c r="H124" s="165">
        <v>0.05</v>
      </c>
      <c r="I124" s="73"/>
      <c r="J124" s="73"/>
      <c r="K124" s="165"/>
      <c r="L124" s="165"/>
      <c r="M124" s="7"/>
    </row>
    <row r="125" spans="1:14" ht="16.5" customHeight="1">
      <c r="A125" s="213"/>
      <c r="B125" s="172"/>
      <c r="C125" s="17" t="s">
        <v>306</v>
      </c>
      <c r="D125" s="17"/>
      <c r="E125" s="80" t="s">
        <v>307</v>
      </c>
      <c r="F125" s="35"/>
      <c r="G125" s="124"/>
      <c r="H125" s="165"/>
      <c r="I125" s="73"/>
      <c r="J125" s="73"/>
      <c r="K125" s="165"/>
      <c r="L125" s="165"/>
      <c r="M125" s="7"/>
    </row>
    <row r="126" spans="1:14" ht="16.5" customHeight="1">
      <c r="A126" s="206" t="s">
        <v>261</v>
      </c>
      <c r="B126" s="237" t="str">
        <f>B19</f>
        <v>四</v>
      </c>
      <c r="C126" s="17" t="s">
        <v>0</v>
      </c>
      <c r="D126" s="17"/>
      <c r="E126" s="103" t="s">
        <v>421</v>
      </c>
      <c r="F126" s="135"/>
      <c r="G126" s="165" t="s">
        <v>420</v>
      </c>
      <c r="H126" s="17"/>
      <c r="I126" s="72" t="s">
        <v>1</v>
      </c>
      <c r="J126" s="73"/>
      <c r="K126" s="128" t="s">
        <v>218</v>
      </c>
      <c r="L126" s="165"/>
      <c r="M126" s="244" t="s">
        <v>357</v>
      </c>
    </row>
    <row r="127" spans="1:14" ht="16.5" customHeight="1">
      <c r="A127" s="212"/>
      <c r="B127" s="171">
        <f>A19</f>
        <v>45435</v>
      </c>
      <c r="C127" s="169" t="s">
        <v>10</v>
      </c>
      <c r="D127" s="17">
        <v>7</v>
      </c>
      <c r="E127" s="103" t="s">
        <v>167</v>
      </c>
      <c r="F127" s="17">
        <v>3</v>
      </c>
      <c r="G127" s="124" t="s">
        <v>419</v>
      </c>
      <c r="H127" s="165">
        <v>1</v>
      </c>
      <c r="I127" s="75" t="s">
        <v>9</v>
      </c>
      <c r="J127" s="76">
        <v>7</v>
      </c>
      <c r="K127" s="135" t="s">
        <v>219</v>
      </c>
      <c r="L127" s="17">
        <v>5</v>
      </c>
      <c r="M127" s="7"/>
    </row>
    <row r="128" spans="1:14" ht="16.5" customHeight="1">
      <c r="A128" s="212"/>
      <c r="B128" s="237"/>
      <c r="C128" s="169" t="s">
        <v>12</v>
      </c>
      <c r="D128" s="17">
        <v>3</v>
      </c>
      <c r="E128" s="103" t="s">
        <v>168</v>
      </c>
      <c r="F128" s="17">
        <v>0.1</v>
      </c>
      <c r="G128" s="103" t="s">
        <v>370</v>
      </c>
      <c r="H128" s="17">
        <v>6</v>
      </c>
      <c r="I128" s="72" t="s">
        <v>37</v>
      </c>
      <c r="J128" s="73">
        <v>0.05</v>
      </c>
      <c r="K128" s="91" t="s">
        <v>220</v>
      </c>
      <c r="L128" s="17">
        <v>1</v>
      </c>
      <c r="M128" s="7"/>
    </row>
    <row r="129" spans="1:20" ht="16.5" customHeight="1">
      <c r="A129" s="212"/>
      <c r="B129" s="134"/>
      <c r="C129" s="169"/>
      <c r="D129" s="17"/>
      <c r="E129" s="103" t="s">
        <v>11</v>
      </c>
      <c r="F129" s="17">
        <v>0.05</v>
      </c>
      <c r="G129" s="103" t="s">
        <v>101</v>
      </c>
      <c r="H129" s="17">
        <v>0.5</v>
      </c>
      <c r="I129" s="72"/>
      <c r="J129" s="73"/>
      <c r="K129" s="135" t="s">
        <v>221</v>
      </c>
      <c r="L129" s="17"/>
      <c r="M129" s="7"/>
    </row>
    <row r="130" spans="1:20" ht="16.5" customHeight="1">
      <c r="A130" s="4"/>
      <c r="B130" s="172"/>
      <c r="C130" s="169"/>
      <c r="D130" s="17"/>
      <c r="E130" s="103"/>
      <c r="F130" s="17"/>
      <c r="G130" s="103" t="s">
        <v>38</v>
      </c>
      <c r="H130" s="17">
        <v>0.01</v>
      </c>
      <c r="I130" s="72"/>
      <c r="J130" s="73"/>
      <c r="K130" s="33"/>
      <c r="L130" s="77"/>
      <c r="M130" s="7"/>
    </row>
    <row r="131" spans="1:20" ht="16.5" customHeight="1">
      <c r="A131" s="213"/>
      <c r="B131" s="172"/>
      <c r="C131" s="22"/>
      <c r="D131" s="22"/>
      <c r="E131" s="103"/>
      <c r="F131" s="17"/>
      <c r="G131" s="103" t="s">
        <v>37</v>
      </c>
      <c r="H131" s="17">
        <v>0.05</v>
      </c>
      <c r="I131" s="72"/>
      <c r="J131" s="73"/>
      <c r="K131" s="78"/>
      <c r="L131" s="83"/>
      <c r="M131" s="7"/>
      <c r="N131" s="10"/>
    </row>
    <row r="132" spans="1:20" ht="16.5" customHeight="1">
      <c r="A132" s="206" t="s">
        <v>262</v>
      </c>
      <c r="B132" s="237" t="str">
        <f>B20</f>
        <v>五</v>
      </c>
      <c r="C132" s="17" t="s">
        <v>294</v>
      </c>
      <c r="D132" s="17"/>
      <c r="E132" s="103" t="s">
        <v>425</v>
      </c>
      <c r="F132" s="135"/>
      <c r="G132" s="165" t="s">
        <v>405</v>
      </c>
      <c r="H132" s="17"/>
      <c r="I132" s="72" t="s">
        <v>1</v>
      </c>
      <c r="J132" s="73"/>
      <c r="K132" s="17" t="s">
        <v>135</v>
      </c>
      <c r="L132" s="17"/>
      <c r="M132" s="243" t="s">
        <v>356</v>
      </c>
      <c r="N132" s="186"/>
    </row>
    <row r="133" spans="1:20" ht="16.5" customHeight="1">
      <c r="A133" s="212"/>
      <c r="B133" s="171">
        <f>A20</f>
        <v>45436</v>
      </c>
      <c r="C133" s="17" t="s">
        <v>10</v>
      </c>
      <c r="D133" s="17">
        <v>10</v>
      </c>
      <c r="E133" s="103" t="s">
        <v>389</v>
      </c>
      <c r="F133" s="17">
        <v>6</v>
      </c>
      <c r="G133" s="124" t="s">
        <v>424</v>
      </c>
      <c r="H133" s="165">
        <v>1</v>
      </c>
      <c r="I133" s="75" t="s">
        <v>9</v>
      </c>
      <c r="J133" s="76">
        <v>7</v>
      </c>
      <c r="K133" s="17" t="s">
        <v>105</v>
      </c>
      <c r="L133" s="17">
        <v>5</v>
      </c>
    </row>
    <row r="134" spans="1:20" ht="16.5" customHeight="1">
      <c r="A134" s="212"/>
      <c r="B134" s="237"/>
      <c r="C134" s="169" t="s">
        <v>34</v>
      </c>
      <c r="D134" s="135">
        <v>0.4</v>
      </c>
      <c r="E134" s="125" t="s">
        <v>411</v>
      </c>
      <c r="F134" s="17">
        <v>3</v>
      </c>
      <c r="G134" s="103" t="s">
        <v>142</v>
      </c>
      <c r="H134" s="17">
        <v>6</v>
      </c>
      <c r="I134" s="72" t="s">
        <v>37</v>
      </c>
      <c r="J134" s="73">
        <v>0.05</v>
      </c>
      <c r="K134" s="85" t="s">
        <v>76</v>
      </c>
      <c r="L134" s="17">
        <v>0.01</v>
      </c>
    </row>
    <row r="135" spans="1:20" ht="16.5" customHeight="1">
      <c r="A135" s="212"/>
      <c r="B135" s="134"/>
      <c r="C135" s="22"/>
      <c r="D135" s="22"/>
      <c r="E135" s="103" t="s">
        <v>101</v>
      </c>
      <c r="F135" s="17">
        <v>1</v>
      </c>
      <c r="G135" s="103" t="s">
        <v>38</v>
      </c>
      <c r="H135" s="17">
        <v>0.01</v>
      </c>
      <c r="I135" s="72"/>
      <c r="J135" s="73"/>
      <c r="K135" s="17" t="s">
        <v>37</v>
      </c>
      <c r="L135" s="17">
        <v>0.05</v>
      </c>
    </row>
    <row r="136" spans="1:20" ht="16.5" customHeight="1">
      <c r="A136" s="163"/>
      <c r="B136" s="134"/>
      <c r="C136" s="169"/>
      <c r="D136" s="135"/>
      <c r="E136" s="125" t="s">
        <v>418</v>
      </c>
      <c r="F136" s="17">
        <v>0.05</v>
      </c>
      <c r="G136" s="103" t="s">
        <v>37</v>
      </c>
      <c r="H136" s="17">
        <v>0.05</v>
      </c>
      <c r="I136" s="72"/>
      <c r="J136" s="73"/>
      <c r="K136" s="17"/>
      <c r="L136" s="17"/>
    </row>
    <row r="137" spans="1:20" ht="16.5" customHeight="1">
      <c r="A137" s="4"/>
      <c r="B137" s="175"/>
      <c r="C137" s="169"/>
      <c r="D137" s="135"/>
      <c r="E137" s="85"/>
      <c r="F137" s="85"/>
      <c r="G137" s="22"/>
      <c r="H137" s="22"/>
      <c r="I137" s="72"/>
      <c r="J137" s="73"/>
      <c r="K137" s="78"/>
      <c r="L137" s="83"/>
      <c r="M137" s="201"/>
      <c r="N137" s="10"/>
    </row>
    <row r="138" spans="1:20" ht="16.5" customHeight="1">
      <c r="A138" s="206" t="s">
        <v>263</v>
      </c>
      <c r="B138" s="237" t="str">
        <f>B21</f>
        <v>一</v>
      </c>
      <c r="C138" s="17" t="s">
        <v>33</v>
      </c>
      <c r="D138" s="17"/>
      <c r="E138" s="91" t="s">
        <v>426</v>
      </c>
      <c r="F138" s="118"/>
      <c r="G138" s="135" t="s">
        <v>374</v>
      </c>
      <c r="H138" s="17"/>
      <c r="I138" s="72" t="s">
        <v>1</v>
      </c>
      <c r="J138" s="73"/>
      <c r="K138" s="17" t="s">
        <v>223</v>
      </c>
      <c r="L138" s="17"/>
      <c r="M138" s="193" t="s">
        <v>39</v>
      </c>
      <c r="N138" s="53"/>
      <c r="O138" s="42"/>
      <c r="P138" s="59"/>
      <c r="Q138" s="61"/>
      <c r="R138" s="62"/>
      <c r="T138" s="62"/>
    </row>
    <row r="139" spans="1:20" ht="16.5" customHeight="1">
      <c r="A139" s="212"/>
      <c r="B139" s="171">
        <f>A21</f>
        <v>45439</v>
      </c>
      <c r="C139" s="169" t="s">
        <v>10</v>
      </c>
      <c r="D139" s="135">
        <v>10</v>
      </c>
      <c r="E139" s="103" t="s">
        <v>131</v>
      </c>
      <c r="F139" s="120">
        <v>6</v>
      </c>
      <c r="G139" s="124" t="s">
        <v>224</v>
      </c>
      <c r="H139" s="165">
        <v>1</v>
      </c>
      <c r="I139" s="75" t="s">
        <v>9</v>
      </c>
      <c r="J139" s="76">
        <v>7</v>
      </c>
      <c r="K139" s="135" t="s">
        <v>62</v>
      </c>
      <c r="L139" s="17">
        <v>0.2</v>
      </c>
      <c r="M139" s="217"/>
      <c r="N139" s="53"/>
      <c r="O139" s="42"/>
      <c r="P139" s="47"/>
      <c r="Q139" s="61"/>
      <c r="R139" s="63"/>
      <c r="T139" s="63"/>
    </row>
    <row r="140" spans="1:20" ht="16.5" customHeight="1">
      <c r="A140" s="212"/>
      <c r="B140" s="237"/>
      <c r="C140" s="22"/>
      <c r="D140" s="22"/>
      <c r="E140" s="91" t="s">
        <v>37</v>
      </c>
      <c r="F140" s="17">
        <v>0.05</v>
      </c>
      <c r="G140" s="91" t="s">
        <v>61</v>
      </c>
      <c r="H140" s="17">
        <v>3</v>
      </c>
      <c r="I140" s="72" t="s">
        <v>37</v>
      </c>
      <c r="J140" s="73">
        <v>0.05</v>
      </c>
      <c r="K140" s="135" t="s">
        <v>63</v>
      </c>
      <c r="L140" s="17">
        <v>0.1</v>
      </c>
      <c r="M140" s="44"/>
      <c r="N140" s="53"/>
      <c r="O140" s="64"/>
      <c r="P140" s="47"/>
      <c r="Q140" s="44"/>
      <c r="R140" s="46"/>
      <c r="T140" s="46"/>
    </row>
    <row r="141" spans="1:20" ht="16.5" customHeight="1">
      <c r="A141" s="212"/>
      <c r="B141" s="134"/>
      <c r="C141" s="169"/>
      <c r="D141" s="135"/>
      <c r="E141" s="91"/>
      <c r="F141" s="17"/>
      <c r="G141" s="91" t="s">
        <v>71</v>
      </c>
      <c r="H141" s="17">
        <v>1</v>
      </c>
      <c r="I141" s="72"/>
      <c r="J141" s="73"/>
      <c r="K141" s="135" t="s">
        <v>37</v>
      </c>
      <c r="L141" s="17">
        <v>0.05</v>
      </c>
      <c r="M141" s="42"/>
      <c r="N141" s="53"/>
      <c r="O141" s="42"/>
      <c r="P141" s="47"/>
      <c r="Q141" s="65"/>
      <c r="R141" s="47"/>
      <c r="T141" s="47"/>
    </row>
    <row r="142" spans="1:20" ht="16.5" customHeight="1">
      <c r="A142" s="212"/>
      <c r="B142" s="134"/>
      <c r="C142" s="169"/>
      <c r="D142" s="135"/>
      <c r="E142" s="100"/>
      <c r="F142" s="98"/>
      <c r="G142" s="91" t="s">
        <v>73</v>
      </c>
      <c r="H142" s="17">
        <v>0.02</v>
      </c>
      <c r="I142" s="72"/>
      <c r="J142" s="73"/>
      <c r="K142" s="135"/>
      <c r="L142" s="17"/>
      <c r="M142" s="42"/>
      <c r="N142" s="53"/>
      <c r="O142" s="42"/>
      <c r="P142" s="47"/>
      <c r="Q142" s="42"/>
      <c r="R142" s="47"/>
      <c r="T142" s="47"/>
    </row>
    <row r="143" spans="1:20" ht="16.5" customHeight="1">
      <c r="A143" s="213"/>
      <c r="B143" s="134"/>
      <c r="C143" s="169"/>
      <c r="D143" s="135"/>
      <c r="E143" s="33"/>
      <c r="F143" s="70"/>
      <c r="G143" s="91" t="s">
        <v>37</v>
      </c>
      <c r="H143" s="17">
        <v>0.05</v>
      </c>
      <c r="I143" s="72"/>
      <c r="J143" s="73"/>
      <c r="K143" s="79"/>
      <c r="L143" s="77"/>
      <c r="M143" s="7"/>
      <c r="N143" s="58"/>
      <c r="O143" s="66"/>
      <c r="P143" s="59"/>
      <c r="Q143" s="42"/>
      <c r="R143" s="47"/>
      <c r="T143" s="47"/>
    </row>
    <row r="144" spans="1:20" ht="16.5" customHeight="1">
      <c r="A144" s="206" t="s">
        <v>264</v>
      </c>
      <c r="B144" s="237" t="str">
        <f>B22</f>
        <v>二</v>
      </c>
      <c r="C144" s="17" t="s">
        <v>0</v>
      </c>
      <c r="D144" s="17"/>
      <c r="E144" s="166" t="s">
        <v>400</v>
      </c>
      <c r="F144" s="166"/>
      <c r="G144" s="128" t="s">
        <v>405</v>
      </c>
      <c r="H144" s="165"/>
      <c r="I144" s="72" t="s">
        <v>1</v>
      </c>
      <c r="J144" s="73"/>
      <c r="K144" s="17" t="s">
        <v>135</v>
      </c>
      <c r="L144" s="17"/>
      <c r="M144" s="176" t="s">
        <v>40</v>
      </c>
      <c r="N144" s="110" t="s">
        <v>45</v>
      </c>
      <c r="O144" s="59"/>
      <c r="P144" s="42"/>
      <c r="Q144" s="59"/>
      <c r="R144" s="61"/>
      <c r="T144" s="62"/>
    </row>
    <row r="145" spans="1:20" ht="16.5" customHeight="1">
      <c r="A145" s="212"/>
      <c r="B145" s="171">
        <f>A22</f>
        <v>45440</v>
      </c>
      <c r="C145" s="169" t="s">
        <v>10</v>
      </c>
      <c r="D145" s="135">
        <v>7</v>
      </c>
      <c r="E145" s="125" t="s">
        <v>399</v>
      </c>
      <c r="F145" s="165">
        <v>1.5</v>
      </c>
      <c r="G145" s="32" t="s">
        <v>183</v>
      </c>
      <c r="H145" s="129">
        <v>0.3</v>
      </c>
      <c r="I145" s="75" t="s">
        <v>9</v>
      </c>
      <c r="J145" s="76">
        <v>7</v>
      </c>
      <c r="K145" s="17" t="s">
        <v>105</v>
      </c>
      <c r="L145" s="17">
        <v>4</v>
      </c>
      <c r="M145" s="7"/>
      <c r="N145" s="43"/>
      <c r="O145" s="67"/>
      <c r="P145" s="42"/>
      <c r="Q145" s="47"/>
      <c r="R145" s="42"/>
      <c r="T145" s="46"/>
    </row>
    <row r="146" spans="1:20" ht="16.5" customHeight="1">
      <c r="A146" s="212"/>
      <c r="B146" s="172"/>
      <c r="C146" s="169" t="s">
        <v>12</v>
      </c>
      <c r="D146" s="135">
        <v>3</v>
      </c>
      <c r="E146" s="124" t="s">
        <v>398</v>
      </c>
      <c r="F146" s="165">
        <v>1.5</v>
      </c>
      <c r="G146" s="103" t="s">
        <v>142</v>
      </c>
      <c r="H146" s="17">
        <v>6</v>
      </c>
      <c r="I146" s="72" t="s">
        <v>37</v>
      </c>
      <c r="J146" s="73">
        <v>0.05</v>
      </c>
      <c r="K146" s="85" t="s">
        <v>76</v>
      </c>
      <c r="L146" s="17">
        <v>0.01</v>
      </c>
      <c r="M146" s="7"/>
      <c r="N146" s="43"/>
      <c r="O146" s="67"/>
      <c r="P146" s="64"/>
      <c r="Q146" s="47"/>
      <c r="R146" s="44"/>
      <c r="T146" s="46"/>
    </row>
    <row r="147" spans="1:20" ht="16.5" customHeight="1">
      <c r="A147" s="212"/>
      <c r="B147" s="134"/>
      <c r="C147" s="22"/>
      <c r="D147" s="22"/>
      <c r="E147" s="125" t="s">
        <v>366</v>
      </c>
      <c r="F147" s="165">
        <v>5</v>
      </c>
      <c r="G147" s="103" t="s">
        <v>101</v>
      </c>
      <c r="H147" s="17">
        <v>1</v>
      </c>
      <c r="I147" s="72"/>
      <c r="J147" s="73"/>
      <c r="K147" s="17" t="s">
        <v>37</v>
      </c>
      <c r="L147" s="17">
        <v>0.05</v>
      </c>
      <c r="M147" s="7"/>
      <c r="N147" s="43"/>
      <c r="O147" s="67"/>
      <c r="P147" s="42"/>
      <c r="Q147" s="47"/>
      <c r="R147" s="44"/>
      <c r="T147" s="46"/>
    </row>
    <row r="148" spans="1:20" ht="16.5" customHeight="1">
      <c r="A148" s="212"/>
      <c r="B148" s="134"/>
      <c r="C148" s="169"/>
      <c r="D148" s="135"/>
      <c r="E148" s="124" t="s">
        <v>37</v>
      </c>
      <c r="F148" s="165">
        <v>0.05</v>
      </c>
      <c r="G148" s="103" t="s">
        <v>38</v>
      </c>
      <c r="H148" s="17">
        <v>0.01</v>
      </c>
      <c r="I148" s="72"/>
      <c r="J148" s="73"/>
      <c r="K148" s="17"/>
      <c r="L148" s="17"/>
      <c r="M148" s="7"/>
      <c r="N148" s="43"/>
      <c r="O148" s="47"/>
      <c r="P148" s="42"/>
      <c r="Q148" s="47"/>
      <c r="R148" s="44"/>
      <c r="T148" s="46"/>
    </row>
    <row r="149" spans="1:20" ht="16.5" customHeight="1">
      <c r="A149" s="213"/>
      <c r="B149" s="134"/>
      <c r="C149" s="169"/>
      <c r="D149" s="135"/>
      <c r="E149" s="124"/>
      <c r="F149" s="165"/>
      <c r="G149" s="103" t="s">
        <v>37</v>
      </c>
      <c r="H149" s="17">
        <v>0.05</v>
      </c>
      <c r="I149" s="72"/>
      <c r="J149" s="73"/>
      <c r="K149" s="78"/>
      <c r="L149" s="83"/>
      <c r="M149" s="7"/>
      <c r="N149" s="7"/>
      <c r="O149" s="59"/>
      <c r="P149" s="66"/>
      <c r="Q149" s="59"/>
      <c r="R149" s="68"/>
      <c r="T149" s="59"/>
    </row>
    <row r="150" spans="1:20" ht="16.5" customHeight="1">
      <c r="A150" s="206" t="s">
        <v>265</v>
      </c>
      <c r="B150" s="170" t="s">
        <v>205</v>
      </c>
      <c r="C150" s="17" t="s">
        <v>316</v>
      </c>
      <c r="D150" s="17"/>
      <c r="E150" s="91" t="s">
        <v>403</v>
      </c>
      <c r="F150" s="118"/>
      <c r="G150" s="98" t="s">
        <v>352</v>
      </c>
      <c r="H150" s="98"/>
      <c r="I150" s="72" t="s">
        <v>1</v>
      </c>
      <c r="J150" s="73"/>
      <c r="K150" s="128" t="s">
        <v>350</v>
      </c>
      <c r="L150" s="165"/>
      <c r="M150" s="176" t="s">
        <v>48</v>
      </c>
      <c r="N150" s="7"/>
    </row>
    <row r="151" spans="1:20" ht="16.5" customHeight="1">
      <c r="A151" s="212"/>
      <c r="B151" s="171">
        <f>A23</f>
        <v>45441</v>
      </c>
      <c r="C151" s="169" t="s">
        <v>317</v>
      </c>
      <c r="D151" s="17">
        <v>4</v>
      </c>
      <c r="E151" s="91" t="s">
        <v>403</v>
      </c>
      <c r="F151" s="120">
        <v>6</v>
      </c>
      <c r="G151" s="91" t="s">
        <v>224</v>
      </c>
      <c r="H151" s="98">
        <v>1</v>
      </c>
      <c r="I151" s="75" t="s">
        <v>9</v>
      </c>
      <c r="J151" s="76">
        <v>7</v>
      </c>
      <c r="K151" s="17" t="s">
        <v>392</v>
      </c>
      <c r="L151" s="165">
        <v>0.6</v>
      </c>
      <c r="M151" s="7"/>
      <c r="N151" s="7"/>
    </row>
    <row r="152" spans="1:20" ht="16.5" customHeight="1">
      <c r="A152" s="212"/>
      <c r="B152" s="134"/>
      <c r="C152" s="101"/>
      <c r="D152" s="101"/>
      <c r="E152" s="91" t="s">
        <v>37</v>
      </c>
      <c r="F152" s="17">
        <v>0.05</v>
      </c>
      <c r="G152" s="103" t="s">
        <v>127</v>
      </c>
      <c r="H152" s="17">
        <v>4</v>
      </c>
      <c r="I152" s="72" t="s">
        <v>37</v>
      </c>
      <c r="J152" s="73">
        <v>0.05</v>
      </c>
      <c r="K152" s="152" t="s">
        <v>340</v>
      </c>
      <c r="L152" s="165">
        <v>1</v>
      </c>
      <c r="M152" s="7"/>
      <c r="N152" s="7"/>
    </row>
    <row r="153" spans="1:20" ht="16.5" customHeight="1">
      <c r="A153" s="212"/>
      <c r="B153" s="134"/>
      <c r="C153" s="169"/>
      <c r="D153" s="17"/>
      <c r="E153" s="103"/>
      <c r="F153" s="17"/>
      <c r="G153" s="103" t="s">
        <v>394</v>
      </c>
      <c r="H153" s="17">
        <v>4</v>
      </c>
      <c r="I153" s="72"/>
      <c r="J153" s="73"/>
      <c r="K153" s="128" t="s">
        <v>150</v>
      </c>
      <c r="L153" s="165">
        <v>1</v>
      </c>
      <c r="M153" s="7"/>
      <c r="N153" s="7"/>
    </row>
    <row r="154" spans="1:20" ht="16.5" customHeight="1">
      <c r="A154" s="212"/>
      <c r="B154" s="134"/>
      <c r="C154" s="169"/>
      <c r="D154" s="17"/>
      <c r="E154" s="103"/>
      <c r="F154" s="17"/>
      <c r="G154" s="103" t="s">
        <v>114</v>
      </c>
      <c r="H154" s="17">
        <v>0.1</v>
      </c>
      <c r="I154" s="72"/>
      <c r="J154" s="73"/>
      <c r="K154" s="128" t="s">
        <v>128</v>
      </c>
      <c r="L154" s="165">
        <v>0.1</v>
      </c>
      <c r="M154" s="7"/>
      <c r="N154" s="7"/>
    </row>
    <row r="155" spans="1:20" ht="16.5" customHeight="1">
      <c r="A155" s="213"/>
      <c r="B155" s="172"/>
      <c r="C155" s="169"/>
      <c r="D155" s="17"/>
      <c r="E155" s="103"/>
      <c r="F155" s="17"/>
      <c r="G155" s="103" t="s">
        <v>37</v>
      </c>
      <c r="H155" s="17">
        <v>0.05</v>
      </c>
      <c r="I155" s="72"/>
      <c r="J155" s="73"/>
      <c r="K155" s="152" t="s">
        <v>355</v>
      </c>
      <c r="L155" s="165">
        <v>1</v>
      </c>
      <c r="M155" s="7"/>
      <c r="N155" s="7"/>
    </row>
    <row r="156" spans="1:20" s="16" customFormat="1" ht="16.149999999999999" customHeight="1">
      <c r="A156" s="206" t="s">
        <v>266</v>
      </c>
      <c r="B156" s="173" t="s">
        <v>206</v>
      </c>
      <c r="C156" s="17" t="s">
        <v>0</v>
      </c>
      <c r="D156" s="17"/>
      <c r="E156" s="85" t="s">
        <v>397</v>
      </c>
      <c r="F156" s="129"/>
      <c r="G156" s="128" t="s">
        <v>213</v>
      </c>
      <c r="H156" s="169"/>
      <c r="I156" s="72"/>
      <c r="J156" s="73"/>
      <c r="K156" s="165" t="s">
        <v>137</v>
      </c>
      <c r="L156" s="165"/>
      <c r="M156" s="245" t="s">
        <v>349</v>
      </c>
      <c r="N156" s="9"/>
      <c r="O156" s="9"/>
      <c r="P156" s="9"/>
      <c r="Q156" s="9"/>
      <c r="R156" s="9"/>
    </row>
    <row r="157" spans="1:20" s="16" customFormat="1" ht="16.149999999999999" customHeight="1">
      <c r="A157" s="37"/>
      <c r="B157" s="174">
        <f>A24</f>
        <v>45442</v>
      </c>
      <c r="C157" s="169" t="s">
        <v>10</v>
      </c>
      <c r="D157" s="135">
        <v>7</v>
      </c>
      <c r="E157" s="124" t="s">
        <v>385</v>
      </c>
      <c r="F157" s="165">
        <v>6</v>
      </c>
      <c r="G157" s="125" t="s">
        <v>149</v>
      </c>
      <c r="H157" s="165">
        <v>3</v>
      </c>
      <c r="I157" s="75"/>
      <c r="J157" s="76"/>
      <c r="K157" s="165" t="s">
        <v>64</v>
      </c>
      <c r="L157" s="165">
        <v>5</v>
      </c>
      <c r="M157" s="7"/>
      <c r="N157" s="43"/>
      <c r="O157" s="9"/>
      <c r="P157" s="9"/>
      <c r="Q157" s="9"/>
      <c r="R157" s="9"/>
    </row>
    <row r="158" spans="1:20" s="16" customFormat="1" ht="16.149999999999999" customHeight="1">
      <c r="A158" s="212"/>
      <c r="B158" s="175"/>
      <c r="C158" s="169" t="s">
        <v>12</v>
      </c>
      <c r="D158" s="135">
        <v>3</v>
      </c>
      <c r="E158" s="85" t="s">
        <v>105</v>
      </c>
      <c r="F158" s="129">
        <v>3</v>
      </c>
      <c r="G158" s="91" t="s">
        <v>61</v>
      </c>
      <c r="H158" s="17">
        <v>4</v>
      </c>
      <c r="I158" s="72"/>
      <c r="J158" s="73"/>
      <c r="K158" s="165" t="s">
        <v>74</v>
      </c>
      <c r="L158" s="165">
        <v>1</v>
      </c>
      <c r="M158" s="7"/>
      <c r="N158" s="43"/>
      <c r="O158" s="9"/>
      <c r="P158" s="9"/>
      <c r="Q158" s="9"/>
      <c r="R158" s="9"/>
    </row>
    <row r="159" spans="1:20" s="16" customFormat="1" ht="16.149999999999999" customHeight="1">
      <c r="A159" s="212"/>
      <c r="B159" s="134"/>
      <c r="C159" s="85"/>
      <c r="D159" s="85"/>
      <c r="E159" s="91" t="s">
        <v>101</v>
      </c>
      <c r="F159" s="17">
        <v>1</v>
      </c>
      <c r="G159" s="91" t="s">
        <v>38</v>
      </c>
      <c r="H159" s="17">
        <v>0.01</v>
      </c>
      <c r="I159" s="72"/>
      <c r="J159" s="73"/>
      <c r="K159" s="135"/>
      <c r="L159" s="17"/>
      <c r="M159" s="7"/>
      <c r="N159" s="9"/>
      <c r="O159" s="9"/>
      <c r="P159" s="9"/>
      <c r="Q159" s="9"/>
      <c r="R159" s="9"/>
    </row>
    <row r="160" spans="1:20" s="16" customFormat="1" ht="16.149999999999999" customHeight="1">
      <c r="A160" s="212"/>
      <c r="B160" s="134"/>
      <c r="C160" s="85"/>
      <c r="D160" s="85"/>
      <c r="E160" s="103" t="s">
        <v>37</v>
      </c>
      <c r="F160" s="17">
        <v>0.05</v>
      </c>
      <c r="G160" s="91" t="s">
        <v>37</v>
      </c>
      <c r="H160" s="17">
        <v>0.05</v>
      </c>
      <c r="I160" s="72"/>
      <c r="J160" s="73"/>
      <c r="K160" s="33"/>
      <c r="L160" s="77"/>
      <c r="M160" s="7"/>
      <c r="N160" s="9"/>
      <c r="O160" s="9"/>
      <c r="P160" s="9"/>
      <c r="Q160" s="9"/>
      <c r="R160" s="9"/>
    </row>
    <row r="161" spans="1:18" s="16" customFormat="1" ht="16.149999999999999" customHeight="1">
      <c r="A161" s="213"/>
      <c r="B161" s="134"/>
      <c r="C161" s="85"/>
      <c r="D161" s="82"/>
      <c r="E161" s="85"/>
      <c r="F161" s="17"/>
      <c r="G161" s="85"/>
      <c r="H161" s="85"/>
      <c r="I161" s="72"/>
      <c r="J161" s="73"/>
      <c r="K161" s="33"/>
      <c r="L161" s="77"/>
      <c r="M161" s="7"/>
      <c r="N161" s="10"/>
      <c r="O161" s="9"/>
      <c r="P161" s="9"/>
      <c r="Q161" s="9"/>
      <c r="R161" s="9"/>
    </row>
    <row r="162" spans="1:18" s="16" customFormat="1" ht="16.149999999999999" customHeight="1">
      <c r="A162" s="206" t="s">
        <v>267</v>
      </c>
      <c r="B162" s="173" t="s">
        <v>207</v>
      </c>
      <c r="C162" s="17" t="s">
        <v>152</v>
      </c>
      <c r="D162" s="17"/>
      <c r="E162" s="102" t="s">
        <v>395</v>
      </c>
      <c r="F162" s="17"/>
      <c r="G162" s="165" t="s">
        <v>378</v>
      </c>
      <c r="H162" s="17"/>
      <c r="I162" s="72"/>
      <c r="J162" s="73"/>
      <c r="K162" s="165" t="s">
        <v>379</v>
      </c>
      <c r="L162" s="165"/>
      <c r="M162" s="176" t="s">
        <v>42</v>
      </c>
      <c r="N162" s="186"/>
      <c r="O162" s="9"/>
      <c r="P162" s="9"/>
      <c r="Q162" s="9"/>
      <c r="R162" s="9"/>
    </row>
    <row r="163" spans="1:18" s="16" customFormat="1" ht="16.149999999999999" customHeight="1">
      <c r="A163" s="212"/>
      <c r="B163" s="174">
        <f>A25</f>
        <v>45443</v>
      </c>
      <c r="C163" s="17" t="s">
        <v>10</v>
      </c>
      <c r="D163" s="17">
        <v>10</v>
      </c>
      <c r="E163" s="103" t="s">
        <v>44</v>
      </c>
      <c r="F163" s="17">
        <v>9</v>
      </c>
      <c r="G163" s="103" t="s">
        <v>373</v>
      </c>
      <c r="H163" s="17">
        <v>8</v>
      </c>
      <c r="I163" s="75"/>
      <c r="J163" s="76"/>
      <c r="K163" s="17" t="s">
        <v>392</v>
      </c>
      <c r="L163" s="17">
        <v>0.6</v>
      </c>
      <c r="O163" s="9"/>
      <c r="P163" s="9"/>
      <c r="Q163" s="9"/>
      <c r="R163" s="9"/>
    </row>
    <row r="164" spans="1:18" s="16" customFormat="1" ht="16.149999999999999" customHeight="1">
      <c r="A164" s="37"/>
      <c r="B164" s="134"/>
      <c r="C164" s="17" t="s">
        <v>153</v>
      </c>
      <c r="D164" s="17">
        <v>0.05</v>
      </c>
      <c r="E164" s="103" t="s">
        <v>79</v>
      </c>
      <c r="F164" s="17">
        <v>3</v>
      </c>
      <c r="G164" s="103" t="s">
        <v>101</v>
      </c>
      <c r="H164" s="17">
        <v>1</v>
      </c>
      <c r="I164" s="72"/>
      <c r="J164" s="73"/>
      <c r="K164" s="17" t="s">
        <v>370</v>
      </c>
      <c r="L164" s="17">
        <v>3</v>
      </c>
      <c r="O164" s="9"/>
      <c r="P164" s="9"/>
      <c r="Q164" s="9"/>
      <c r="R164" s="9"/>
    </row>
    <row r="165" spans="1:18" s="16" customFormat="1" ht="16.149999999999999" customHeight="1">
      <c r="A165" s="212"/>
      <c r="B165" s="134"/>
      <c r="C165" s="85"/>
      <c r="D165" s="82"/>
      <c r="E165" s="103" t="s">
        <v>37</v>
      </c>
      <c r="F165" s="17">
        <v>0.05</v>
      </c>
      <c r="G165" s="103" t="s">
        <v>37</v>
      </c>
      <c r="H165" s="17">
        <v>0.05</v>
      </c>
      <c r="I165" s="72"/>
      <c r="J165" s="73"/>
      <c r="K165" s="17" t="s">
        <v>37</v>
      </c>
      <c r="L165" s="17">
        <v>0.05</v>
      </c>
      <c r="O165" s="9"/>
      <c r="P165" s="9"/>
      <c r="Q165" s="9"/>
      <c r="R165" s="9"/>
    </row>
    <row r="166" spans="1:18" s="16" customFormat="1" ht="16.149999999999999" customHeight="1">
      <c r="A166" s="212"/>
      <c r="B166" s="134"/>
      <c r="C166" s="85"/>
      <c r="D166" s="82"/>
      <c r="E166" s="103" t="s">
        <v>122</v>
      </c>
      <c r="F166" s="17"/>
      <c r="G166" s="103"/>
      <c r="H166" s="17"/>
      <c r="I166" s="72"/>
      <c r="J166" s="73"/>
      <c r="K166" s="17"/>
      <c r="L166" s="17"/>
      <c r="O166" s="9"/>
      <c r="P166" s="9"/>
      <c r="Q166" s="9"/>
      <c r="R166" s="9"/>
    </row>
    <row r="167" spans="1:18" s="16" customFormat="1" ht="16.149999999999999" customHeight="1">
      <c r="A167" s="212"/>
      <c r="B167" s="172"/>
      <c r="C167" s="135"/>
      <c r="D167" s="82"/>
      <c r="E167" s="103"/>
      <c r="F167" s="17"/>
      <c r="G167" s="103"/>
      <c r="H167" s="17"/>
      <c r="I167" s="72"/>
      <c r="J167" s="73"/>
      <c r="K167" s="79"/>
      <c r="L167" s="77"/>
      <c r="O167" s="9"/>
      <c r="P167" s="9"/>
      <c r="Q167" s="9"/>
      <c r="R167" s="9"/>
    </row>
    <row r="168" spans="1:18">
      <c r="B168" s="1"/>
      <c r="E168" s="1"/>
      <c r="F168" s="1"/>
    </row>
    <row r="169" spans="1:18">
      <c r="B169" s="1"/>
      <c r="E169" s="1"/>
      <c r="F169" s="1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5" manualBreakCount="5">
    <brk id="27" max="15" man="1"/>
    <brk id="47" max="15" man="1"/>
    <brk id="77" max="15" man="1"/>
    <brk id="107" max="15" man="1"/>
    <brk id="137" max="15" man="1"/>
  </rowBreaks>
  <colBreaks count="1" manualBreakCount="1">
    <brk id="14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9" sqref="C29"/>
    </sheetView>
  </sheetViews>
  <sheetFormatPr defaultRowHeight="16.5"/>
  <cols>
    <col min="1" max="1" width="6.875" customWidth="1"/>
    <col min="2" max="2" width="5.75" customWidth="1"/>
    <col min="3" max="4" width="9.75" customWidth="1"/>
  </cols>
  <sheetData>
    <row r="1" spans="1:4">
      <c r="A1" s="136" t="s">
        <v>85</v>
      </c>
      <c r="B1" s="136"/>
      <c r="C1" s="143" t="s">
        <v>88</v>
      </c>
      <c r="D1" s="144"/>
    </row>
    <row r="2" spans="1:4" ht="16.5" customHeight="1">
      <c r="A2" s="145" t="s">
        <v>86</v>
      </c>
      <c r="B2" s="145" t="s">
        <v>87</v>
      </c>
      <c r="C2" s="145" t="str">
        <f>國中!O2</f>
        <v>附餐一</v>
      </c>
      <c r="D2" s="145" t="str">
        <f>國中!P2</f>
        <v>附餐二</v>
      </c>
    </row>
    <row r="3" spans="1:4" ht="16.5" customHeight="1">
      <c r="A3" s="146">
        <f>國中!$A3</f>
        <v>45413</v>
      </c>
      <c r="B3" s="145" t="str">
        <f>國中!B3</f>
        <v>三</v>
      </c>
      <c r="C3" s="145" t="str">
        <f>國中!O3</f>
        <v>小餐包</v>
      </c>
    </row>
    <row r="4" spans="1:4" ht="16.5" customHeight="1">
      <c r="A4" s="146">
        <f>國中!$A4</f>
        <v>45414</v>
      </c>
      <c r="B4" s="145" t="str">
        <f>國中!B4</f>
        <v>四</v>
      </c>
      <c r="C4" s="145" t="str">
        <f>國中!O4</f>
        <v>堅果</v>
      </c>
      <c r="D4" s="145" t="str">
        <f>國中!P4</f>
        <v>有機豆漿</v>
      </c>
    </row>
    <row r="5" spans="1:4" ht="16.5" customHeight="1">
      <c r="A5" s="146">
        <f>國中!$A5</f>
        <v>45415</v>
      </c>
      <c r="B5" s="145" t="str">
        <f>國中!B5</f>
        <v>五</v>
      </c>
      <c r="C5" s="145" t="str">
        <f>國中!O5</f>
        <v>葡萄乾/乳品</v>
      </c>
      <c r="D5" s="145"/>
    </row>
    <row r="6" spans="1:4" ht="16.5" customHeight="1">
      <c r="A6" s="146">
        <f>國中!$A6</f>
        <v>45418</v>
      </c>
      <c r="B6" s="145" t="str">
        <f>國中!B6</f>
        <v>一</v>
      </c>
      <c r="C6" s="145" t="str">
        <f>國中!O6</f>
        <v>果汁</v>
      </c>
      <c r="D6" s="145"/>
    </row>
    <row r="7" spans="1:4" ht="16.5" customHeight="1">
      <c r="A7" s="146">
        <f>國中!$A7</f>
        <v>45419</v>
      </c>
      <c r="B7" s="145" t="str">
        <f>國中!B7</f>
        <v>二</v>
      </c>
      <c r="C7" s="145" t="str">
        <f>國中!O7</f>
        <v>水果</v>
      </c>
      <c r="D7" s="145" t="str">
        <f>國中!P7</f>
        <v>有機豆漿</v>
      </c>
    </row>
    <row r="8" spans="1:4" ht="16.5" customHeight="1">
      <c r="A8" s="146">
        <f>國中!$A8</f>
        <v>45420</v>
      </c>
      <c r="B8" s="145" t="str">
        <f>國中!B8</f>
        <v>三</v>
      </c>
      <c r="C8" s="145" t="str">
        <f>國中!O8</f>
        <v>小餐包</v>
      </c>
      <c r="D8" s="145"/>
    </row>
    <row r="9" spans="1:4">
      <c r="A9" s="146">
        <f>國中!$A9</f>
        <v>45421</v>
      </c>
      <c r="B9" s="145" t="str">
        <f>國中!B9</f>
        <v>四</v>
      </c>
      <c r="C9" s="145" t="str">
        <f>國中!O9</f>
        <v>海苔</v>
      </c>
      <c r="D9" s="145"/>
    </row>
    <row r="10" spans="1:4">
      <c r="A10" s="146">
        <f>國中!$A10</f>
        <v>45422</v>
      </c>
      <c r="B10" s="145" t="str">
        <f>國中!B10</f>
        <v>五</v>
      </c>
      <c r="C10" s="145" t="str">
        <f>國中!O10</f>
        <v>TAP豆漿</v>
      </c>
    </row>
    <row r="11" spans="1:4">
      <c r="A11" s="146">
        <f>國中!$A11</f>
        <v>45425</v>
      </c>
      <c r="B11" s="145" t="str">
        <f>國中!B11</f>
        <v>一</v>
      </c>
      <c r="C11" s="145" t="str">
        <f>國中!O11</f>
        <v>果汁</v>
      </c>
      <c r="D11" s="145"/>
    </row>
    <row r="12" spans="1:4">
      <c r="A12" s="146">
        <f>國中!$A12</f>
        <v>45426</v>
      </c>
      <c r="B12" s="145" t="str">
        <f>國中!B12</f>
        <v>二</v>
      </c>
      <c r="C12" s="145" t="str">
        <f>國中!O12</f>
        <v>水果</v>
      </c>
      <c r="D12" s="145" t="str">
        <f>國中!P12</f>
        <v>有機豆漿</v>
      </c>
    </row>
    <row r="13" spans="1:4">
      <c r="A13" s="146">
        <f>國中!$A13</f>
        <v>45427</v>
      </c>
      <c r="B13" s="145" t="str">
        <f>國中!B13</f>
        <v>三</v>
      </c>
      <c r="C13" s="145" t="str">
        <f>國中!O13</f>
        <v>小餐包</v>
      </c>
      <c r="D13" s="145"/>
    </row>
    <row r="14" spans="1:4">
      <c r="A14" s="146">
        <f>國中!$A14</f>
        <v>45428</v>
      </c>
      <c r="B14" s="145" t="str">
        <f>國中!B14</f>
        <v>四</v>
      </c>
      <c r="C14" s="145" t="str">
        <f>國中!O14</f>
        <v>堅果</v>
      </c>
      <c r="D14" s="145"/>
    </row>
    <row r="15" spans="1:4">
      <c r="A15" s="146">
        <f>國中!$A15</f>
        <v>45429</v>
      </c>
      <c r="B15" s="145" t="str">
        <f>國中!B15</f>
        <v>五</v>
      </c>
      <c r="C15" s="145" t="str">
        <f>國中!O15</f>
        <v>葡萄乾/乳品</v>
      </c>
    </row>
    <row r="16" spans="1:4">
      <c r="A16" s="146">
        <f>國中!$A16</f>
        <v>45432</v>
      </c>
      <c r="B16" s="145" t="str">
        <f>國中!B16</f>
        <v>一</v>
      </c>
      <c r="C16" s="145" t="str">
        <f>國中!O16</f>
        <v>果汁</v>
      </c>
      <c r="D16" s="145"/>
    </row>
    <row r="17" spans="1:4">
      <c r="A17" s="146">
        <f>國中!$A17</f>
        <v>45433</v>
      </c>
      <c r="B17" s="145" t="str">
        <f>國中!B17</f>
        <v>二</v>
      </c>
      <c r="C17" s="145" t="str">
        <f>國中!O17</f>
        <v>水果</v>
      </c>
      <c r="D17" s="145" t="str">
        <f>國中!P17</f>
        <v>有機豆漿</v>
      </c>
    </row>
    <row r="18" spans="1:4">
      <c r="A18" s="146">
        <f>國中!$A18</f>
        <v>45434</v>
      </c>
      <c r="B18" s="145" t="str">
        <f>國中!B18</f>
        <v>三</v>
      </c>
      <c r="C18" s="145" t="str">
        <f>國中!O18</f>
        <v>海苔</v>
      </c>
      <c r="D18" s="145"/>
    </row>
    <row r="19" spans="1:4">
      <c r="A19" s="146">
        <f>國中!$A19</f>
        <v>45435</v>
      </c>
      <c r="B19" s="145" t="str">
        <f>國中!B19</f>
        <v>四</v>
      </c>
      <c r="C19" s="145" t="str">
        <f>國中!O19</f>
        <v>堅果</v>
      </c>
      <c r="D19" s="145"/>
    </row>
    <row r="20" spans="1:4">
      <c r="A20" s="146">
        <f>國中!$A20</f>
        <v>45436</v>
      </c>
      <c r="B20" s="145" t="str">
        <f>國中!B20</f>
        <v>五</v>
      </c>
      <c r="C20" s="145" t="str">
        <f>國中!O20</f>
        <v>小餐包</v>
      </c>
    </row>
    <row r="21" spans="1:4">
      <c r="A21" s="146">
        <f>國中!$A21</f>
        <v>45439</v>
      </c>
      <c r="B21" s="145" t="str">
        <f>國中!B21</f>
        <v>一</v>
      </c>
      <c r="C21" s="145" t="str">
        <f>國中!O21</f>
        <v>果汁</v>
      </c>
      <c r="D21" s="145"/>
    </row>
    <row r="22" spans="1:4">
      <c r="A22" s="146">
        <f>國中!$A22</f>
        <v>45440</v>
      </c>
      <c r="B22" s="145" t="str">
        <f>國中!B22</f>
        <v>二</v>
      </c>
      <c r="C22" s="145" t="str">
        <f>國中!O22</f>
        <v>水果</v>
      </c>
      <c r="D22" s="145" t="str">
        <f>國中!P22</f>
        <v>有機豆漿</v>
      </c>
    </row>
    <row r="23" spans="1:4">
      <c r="A23" s="146">
        <f>國中!$A23</f>
        <v>45441</v>
      </c>
      <c r="B23" s="145" t="str">
        <f>國中!B23</f>
        <v>三</v>
      </c>
      <c r="C23" s="145" t="str">
        <f>國中!O23</f>
        <v>TAP豆漿</v>
      </c>
    </row>
    <row r="24" spans="1:4">
      <c r="A24" s="146">
        <f>國中!$A24</f>
        <v>45442</v>
      </c>
      <c r="B24" s="145" t="str">
        <f>國中!B24</f>
        <v>四</v>
      </c>
      <c r="C24" s="145" t="str">
        <f>國中!O24</f>
        <v>葡萄乾/乳品</v>
      </c>
    </row>
    <row r="25" spans="1:4">
      <c r="A25" s="146">
        <f>國中!$A25</f>
        <v>45443</v>
      </c>
      <c r="B25" s="145" t="str">
        <f>國中!B25</f>
        <v>五</v>
      </c>
      <c r="C25" s="145" t="str">
        <f>國中!O25</f>
        <v>小餐包</v>
      </c>
    </row>
  </sheetData>
  <phoneticPr fontId="1" type="noConversion"/>
  <pageMargins left="0.7" right="0.7" top="0.75" bottom="0.75" header="0.3" footer="0.3"/>
  <pageSetup paperSize="9" scale="12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workbookViewId="0">
      <selection activeCell="C32" sqref="C32"/>
    </sheetView>
  </sheetViews>
  <sheetFormatPr defaultRowHeight="16.5"/>
  <cols>
    <col min="8" max="8" width="4.125" customWidth="1"/>
  </cols>
  <sheetData>
    <row r="1" spans="1:10" ht="19.5">
      <c r="A1" s="116"/>
      <c r="B1" s="116"/>
      <c r="C1" s="141" t="s">
        <v>84</v>
      </c>
      <c r="D1" s="142" t="s">
        <v>83</v>
      </c>
      <c r="E1" s="140"/>
      <c r="F1" s="140"/>
      <c r="G1" s="140"/>
      <c r="H1" s="116"/>
      <c r="I1" s="116"/>
      <c r="J1" s="116"/>
    </row>
    <row r="2" spans="1:10">
      <c r="A2" s="116"/>
      <c r="B2" s="116"/>
      <c r="C2" s="117" t="s">
        <v>50</v>
      </c>
      <c r="D2" s="116" t="s">
        <v>51</v>
      </c>
      <c r="F2" s="116"/>
      <c r="G2" s="116"/>
      <c r="H2" s="116"/>
      <c r="I2" s="116"/>
      <c r="J2" s="116"/>
    </row>
    <row r="3" spans="1:10">
      <c r="A3" s="137" t="s">
        <v>52</v>
      </c>
      <c r="B3" s="137" t="s">
        <v>53</v>
      </c>
      <c r="C3" s="137" t="s">
        <v>54</v>
      </c>
      <c r="D3" s="137" t="s">
        <v>56</v>
      </c>
      <c r="E3" s="137" t="s">
        <v>57</v>
      </c>
      <c r="F3" s="137" t="s">
        <v>58</v>
      </c>
      <c r="G3" s="137" t="s">
        <v>55</v>
      </c>
    </row>
    <row r="4" spans="1:10" ht="24" customHeight="1">
      <c r="A4" s="139">
        <f>國中!$A$3</f>
        <v>45413</v>
      </c>
      <c r="B4" s="138" t="str">
        <f>國中!E3</f>
        <v>河內雙享</v>
      </c>
      <c r="C4" s="138"/>
      <c r="D4" s="138" t="str">
        <f>國中!G3</f>
        <v>越式配料</v>
      </c>
      <c r="E4" s="138"/>
      <c r="F4" s="138"/>
      <c r="G4" s="138"/>
    </row>
    <row r="5" spans="1:10" ht="24" customHeight="1">
      <c r="A5" s="139">
        <f>IF(A4="","",IF(MONTH(A4)&lt;&gt;MONTH(A4+1),"",A4+1))</f>
        <v>45414</v>
      </c>
      <c r="B5" s="138" t="str">
        <f>國中!E4</f>
        <v>鹹香燒肉</v>
      </c>
      <c r="C5" s="138"/>
      <c r="D5" s="138" t="str">
        <f>國中!G4</f>
        <v>雪菜豆干</v>
      </c>
      <c r="E5" s="138"/>
      <c r="F5" s="138"/>
      <c r="G5" s="138"/>
    </row>
    <row r="6" spans="1:10" ht="24" customHeight="1">
      <c r="A6" s="139">
        <f t="shared" ref="A6:A25" si="0">IF(A5="","",IF(MONTH(A5)&lt;&gt;MONTH(A5+1),"",A5+1))</f>
        <v>45415</v>
      </c>
      <c r="B6" s="138" t="str">
        <f>國中!E5</f>
        <v>鳳梨雞丁</v>
      </c>
      <c r="C6" s="138"/>
      <c r="D6" s="138" t="str">
        <f>國中!G5</f>
        <v>螞蟻上樹</v>
      </c>
      <c r="E6" s="138"/>
      <c r="F6" s="138"/>
      <c r="G6" s="138"/>
    </row>
    <row r="7" spans="1:10" ht="24" customHeight="1">
      <c r="A7" s="139">
        <f>IF(A6="","",IF(MONTH(A6)&lt;&gt;MONTH(A6+1),"",A6+3))</f>
        <v>45418</v>
      </c>
      <c r="B7" s="138" t="str">
        <f>國中!E6</f>
        <v>虱目魚排</v>
      </c>
      <c r="C7" s="138"/>
      <c r="D7" s="138" t="str">
        <f>國中!G6</f>
        <v>梅干豆腐</v>
      </c>
      <c r="E7" s="138"/>
      <c r="F7" s="138"/>
      <c r="G7" s="138"/>
    </row>
    <row r="8" spans="1:10" ht="24" customHeight="1">
      <c r="A8" s="139">
        <f t="shared" si="0"/>
        <v>45419</v>
      </c>
      <c r="B8" s="138" t="str">
        <f>國中!E7</f>
        <v>筍香雞丁</v>
      </c>
      <c r="C8" s="138"/>
      <c r="D8" s="138" t="str">
        <f>國中!G7</f>
        <v>肉絲豆芽</v>
      </c>
      <c r="E8" s="138"/>
      <c r="F8" s="138"/>
      <c r="G8" s="138"/>
    </row>
    <row r="9" spans="1:10" ht="24" customHeight="1">
      <c r="A9" s="139">
        <f>IF(A8="","",IF(MONTH(A8)&lt;&gt;MONTH(A8+1),"",A8+1))</f>
        <v>45420</v>
      </c>
      <c r="B9" s="138" t="str">
        <f>國中!E8</f>
        <v>西式肉醬</v>
      </c>
      <c r="C9" s="138"/>
      <c r="D9" s="138" t="str">
        <f>國中!G8</f>
        <v>培根花椰</v>
      </c>
      <c r="E9" s="138"/>
      <c r="F9" s="138"/>
      <c r="G9" s="138"/>
    </row>
    <row r="10" spans="1:10" ht="24" customHeight="1">
      <c r="A10" s="139">
        <f>IF(A9="","",IF(MONTH(A9)&lt;&gt;MONTH(A9+1),"",A9+1))</f>
        <v>45421</v>
      </c>
      <c r="B10" s="138" t="str">
        <f>國中!E9</f>
        <v>豆豉魷鮮</v>
      </c>
      <c r="C10" s="138"/>
      <c r="D10" s="138" t="str">
        <f>國中!G9</f>
        <v>蛋相冬粉</v>
      </c>
      <c r="E10" s="138"/>
      <c r="F10" s="138"/>
      <c r="G10" s="138"/>
    </row>
    <row r="11" spans="1:10" ht="24" customHeight="1">
      <c r="A11" s="139">
        <f t="shared" si="0"/>
        <v>45422</v>
      </c>
      <c r="B11" s="138" t="str">
        <f>國中!E10</f>
        <v>泡菜肉片</v>
      </c>
      <c r="C11" s="138"/>
      <c r="D11" s="138" t="str">
        <f>國中!G10</f>
        <v>碎脯豆干</v>
      </c>
      <c r="E11" s="138"/>
      <c r="F11" s="138"/>
      <c r="G11" s="138"/>
    </row>
    <row r="12" spans="1:10" ht="24" customHeight="1">
      <c r="A12" s="139">
        <f>IF(A11="","",IF(MONTH(A11)&lt;&gt;MONTH(A11+1),"",A11+3))</f>
        <v>45425</v>
      </c>
      <c r="B12" s="138" t="str">
        <f>國中!E11</f>
        <v>茶香雞翅</v>
      </c>
      <c r="C12" s="138"/>
      <c r="D12" s="138" t="str">
        <f>國中!G11</f>
        <v>麻婆豆腐</v>
      </c>
      <c r="E12" s="138"/>
      <c r="F12" s="138"/>
      <c r="G12" s="138"/>
    </row>
    <row r="13" spans="1:10" ht="24" customHeight="1">
      <c r="A13" s="139">
        <f t="shared" si="0"/>
        <v>45426</v>
      </c>
      <c r="B13" s="138" t="str">
        <f>國中!E12</f>
        <v>瓜仔豚肉</v>
      </c>
      <c r="C13" s="138"/>
      <c r="D13" s="138" t="str">
        <f>國中!G12</f>
        <v>清炒花椰</v>
      </c>
      <c r="E13" s="138"/>
      <c r="F13" s="138"/>
      <c r="G13" s="138"/>
    </row>
    <row r="14" spans="1:10" ht="24" customHeight="1">
      <c r="A14" s="139">
        <f>IF(A13="","",IF(MONTH(A13)&lt;&gt;MONTH(A13+1),"",A13+1))</f>
        <v>45427</v>
      </c>
      <c r="B14" s="138" t="str">
        <f>國中!E13</f>
        <v>古早滷味</v>
      </c>
      <c r="C14" s="138"/>
      <c r="D14" s="138" t="str">
        <f>國中!G13</f>
        <v>刈包配料</v>
      </c>
      <c r="E14" s="138"/>
      <c r="F14" s="138"/>
      <c r="G14" s="138"/>
    </row>
    <row r="15" spans="1:10" ht="24" customHeight="1">
      <c r="A15" s="139">
        <f>IF(A14="","",IF(MONTH(A14)&lt;&gt;MONTH(A14+1),"",A14+1))</f>
        <v>45428</v>
      </c>
      <c r="B15" s="138" t="str">
        <f>國中!E14</f>
        <v>黃燜雞丁</v>
      </c>
      <c r="C15" s="138"/>
      <c r="D15" s="138" t="str">
        <f>國中!G14</f>
        <v>培根豆芽</v>
      </c>
      <c r="E15" s="138"/>
      <c r="F15" s="138"/>
      <c r="G15" s="138"/>
    </row>
    <row r="16" spans="1:10" ht="24" customHeight="1">
      <c r="A16" s="139">
        <f t="shared" si="0"/>
        <v>45429</v>
      </c>
      <c r="B16" s="138" t="str">
        <f>國中!E15</f>
        <v>昆布滷肉</v>
      </c>
      <c r="C16" s="138"/>
      <c r="D16" s="138" t="str">
        <f>國中!G15</f>
        <v>家常豆干</v>
      </c>
      <c r="E16" s="138"/>
      <c r="F16" s="138"/>
      <c r="G16" s="138"/>
    </row>
    <row r="17" spans="1:7" ht="24" customHeight="1">
      <c r="A17" s="139">
        <f>IF(A16="","",IF(MONTH(A16)&lt;&gt;MONTH(A16+1),"",A16+3))</f>
        <v>45432</v>
      </c>
      <c r="B17" s="138" t="str">
        <f>國中!E16</f>
        <v>御膳大排</v>
      </c>
      <c r="C17" s="138"/>
      <c r="D17" s="138" t="str">
        <f>國中!G16</f>
        <v>牛蒡豆腐</v>
      </c>
      <c r="E17" s="138"/>
      <c r="F17" s="138"/>
      <c r="G17" s="138"/>
    </row>
    <row r="18" spans="1:7" ht="24" customHeight="1">
      <c r="A18" s="139">
        <f t="shared" si="0"/>
        <v>45433</v>
      </c>
      <c r="B18" s="138" t="str">
        <f>國中!E17</f>
        <v>羅勒魚丁</v>
      </c>
      <c r="C18" s="138"/>
      <c r="D18" s="138" t="str">
        <f>國中!G17</f>
        <v>什菜粉絲</v>
      </c>
      <c r="E18" s="138"/>
      <c r="F18" s="138"/>
      <c r="G18" s="138"/>
    </row>
    <row r="19" spans="1:7" ht="24" customHeight="1">
      <c r="A19" s="139">
        <f>IF(A18="","",IF(MONTH(A18)&lt;&gt;MONTH(A18+1),"",A18+1))</f>
        <v>45434</v>
      </c>
      <c r="B19" s="138" t="str">
        <f>國中!E18</f>
        <v>關東雙煮</v>
      </c>
      <c r="C19" s="138"/>
      <c r="D19" s="138" t="str">
        <f>國中!G18</f>
        <v>酢飯香鬆</v>
      </c>
      <c r="E19" s="138"/>
      <c r="F19" s="138"/>
      <c r="G19" s="138"/>
    </row>
    <row r="20" spans="1:7" ht="24" customHeight="1">
      <c r="A20" s="139">
        <f>IF(A19="","",IF(MONTH(A19)&lt;&gt;MONTH(A19+1),"",A19+1))</f>
        <v>45435</v>
      </c>
      <c r="B20" s="138" t="str">
        <f>國中!E19</f>
        <v>梅干絞肉</v>
      </c>
      <c r="C20" s="138"/>
      <c r="D20" s="138" t="str">
        <f>國中!G19</f>
        <v>肉絲時蔬</v>
      </c>
      <c r="E20" s="138"/>
      <c r="F20" s="138"/>
      <c r="G20" s="138"/>
    </row>
    <row r="21" spans="1:7" ht="24" customHeight="1">
      <c r="A21" s="139">
        <f>IF(A20="","",IF(MONTH(A20)&lt;&gt;MONTH(A20+1),"",A20+1))</f>
        <v>45436</v>
      </c>
      <c r="B21" s="138" t="str">
        <f>國中!E20</f>
        <v>洋芋燒雞</v>
      </c>
      <c r="C21" s="138"/>
      <c r="D21" s="138" t="str">
        <f>國中!G20</f>
        <v>培根豆芽</v>
      </c>
      <c r="E21" s="138"/>
      <c r="F21" s="138"/>
      <c r="G21" s="138"/>
    </row>
    <row r="22" spans="1:7" ht="24" customHeight="1">
      <c r="A22" s="139">
        <f>IF(A21="","",IF(MONTH(A21)&lt;&gt;MONTH(A21+1),"",A21+3))</f>
        <v>45439</v>
      </c>
      <c r="B22" s="138" t="str">
        <f>國中!E21</f>
        <v>風味雞翅</v>
      </c>
      <c r="C22" s="138"/>
      <c r="D22" s="138" t="str">
        <f>國中!G21</f>
        <v>盛味冬粉</v>
      </c>
      <c r="E22" s="138"/>
      <c r="F22" s="138"/>
      <c r="G22" s="138"/>
    </row>
    <row r="23" spans="1:7" ht="24" customHeight="1">
      <c r="A23" s="202">
        <f t="shared" si="0"/>
        <v>45440</v>
      </c>
      <c r="B23" s="203" t="str">
        <f>國中!E22</f>
        <v>鮮蝦豆腐</v>
      </c>
      <c r="C23" s="204"/>
      <c r="D23" s="204" t="str">
        <f>國中!G22</f>
        <v>肉絲豆芽</v>
      </c>
      <c r="E23" s="204"/>
      <c r="F23" s="204"/>
      <c r="G23" s="204"/>
    </row>
    <row r="24" spans="1:7" ht="24" customHeight="1">
      <c r="A24" s="202">
        <f t="shared" si="0"/>
        <v>45441</v>
      </c>
      <c r="B24" s="203" t="str">
        <f>國中!E23</f>
        <v>郁製里雞</v>
      </c>
      <c r="C24" s="204"/>
      <c r="D24" s="204" t="str">
        <f>國中!G23</f>
        <v>茄汁肉醬</v>
      </c>
      <c r="E24" s="204"/>
      <c r="F24" s="204"/>
      <c r="G24" s="204"/>
    </row>
    <row r="25" spans="1:7" ht="24" customHeight="1">
      <c r="A25" s="202">
        <f t="shared" si="0"/>
        <v>45442</v>
      </c>
      <c r="B25" s="203" t="str">
        <f>國中!E24</f>
        <v>鹹香燒肉</v>
      </c>
      <c r="C25" s="204"/>
      <c r="D25" s="204" t="str">
        <f>國中!G24</f>
        <v>蔬相豆干</v>
      </c>
      <c r="E25" s="204"/>
      <c r="F25" s="204"/>
      <c r="G25" s="204"/>
    </row>
  </sheetData>
  <phoneticPr fontId="1" type="noConversion"/>
  <pageMargins left="0" right="0" top="0" bottom="0" header="0.11811023622047245" footer="0.11811023622047245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</vt:i4>
      </vt:variant>
    </vt:vector>
  </HeadingPairs>
  <TitlesOfParts>
    <vt:vector size="10" baseType="lpstr">
      <vt:lpstr>國中</vt:lpstr>
      <vt:lpstr>國小</vt:lpstr>
      <vt:lpstr>國中素</vt:lpstr>
      <vt:lpstr>國小素</vt:lpstr>
      <vt:lpstr>點心附餐</vt:lpstr>
      <vt:lpstr>中心溫度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cp:lastPrinted>2024-04-28T08:22:35Z</cp:lastPrinted>
  <dcterms:created xsi:type="dcterms:W3CDTF">2022-02-02T14:26:32Z</dcterms:created>
  <dcterms:modified xsi:type="dcterms:W3CDTF">2024-04-28T21:52:56Z</dcterms:modified>
</cp:coreProperties>
</file>