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2" yWindow="36" windowWidth="13980" windowHeight="12492"/>
  </bookViews>
  <sheets>
    <sheet name="國中" sheetId="1" r:id="rId1"/>
    <sheet name="國小" sheetId="29" r:id="rId2"/>
    <sheet name="偏鄉國小" sheetId="32" r:id="rId3"/>
    <sheet name="國中素" sheetId="33" r:id="rId4"/>
    <sheet name="國小素" sheetId="34" r:id="rId5"/>
    <sheet name="點心附餐" sheetId="26" r:id="rId6"/>
    <sheet name="中心溫度" sheetId="27" r:id="rId7"/>
  </sheets>
  <definedNames>
    <definedName name="_xlnm.Print_Area" localSheetId="2">偏鄉國小!$A$1:$N$104</definedName>
    <definedName name="_xlnm.Print_Area" localSheetId="1">國小!$A$1:$N$104</definedName>
    <definedName name="_xlnm.Print_Area" localSheetId="4">國小素!$A$1:$N$104</definedName>
    <definedName name="_xlnm.Print_Area" localSheetId="0">國中!$A$1:$P$104</definedName>
    <definedName name="_xlnm.Print_Area" localSheetId="3">國中素!$A$1:$P$104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6" l="1"/>
  <c r="B22" i="34" l="1"/>
  <c r="U16" i="34"/>
  <c r="M16" i="34"/>
  <c r="K16" i="34"/>
  <c r="G16" i="34"/>
  <c r="E16" i="34"/>
  <c r="D16" i="34"/>
  <c r="C16" i="34"/>
  <c r="U15" i="34"/>
  <c r="M15" i="34"/>
  <c r="K15" i="34"/>
  <c r="G15" i="34"/>
  <c r="E15" i="34"/>
  <c r="D15" i="34"/>
  <c r="C15" i="34"/>
  <c r="U14" i="34"/>
  <c r="M14" i="34"/>
  <c r="K14" i="34"/>
  <c r="G14" i="34"/>
  <c r="E14" i="34"/>
  <c r="D14" i="34"/>
  <c r="C14" i="34"/>
  <c r="U13" i="34"/>
  <c r="M13" i="34"/>
  <c r="K13" i="34"/>
  <c r="G13" i="34"/>
  <c r="E13" i="34"/>
  <c r="D13" i="34"/>
  <c r="C13" i="34"/>
  <c r="U12" i="34"/>
  <c r="M12" i="34"/>
  <c r="K12" i="34"/>
  <c r="G12" i="34"/>
  <c r="E12" i="34"/>
  <c r="D12" i="34"/>
  <c r="C12" i="34"/>
  <c r="U11" i="34"/>
  <c r="M11" i="34"/>
  <c r="K11" i="34"/>
  <c r="G11" i="34"/>
  <c r="E11" i="34"/>
  <c r="D11" i="34"/>
  <c r="C11" i="34"/>
  <c r="U10" i="34"/>
  <c r="M10" i="34"/>
  <c r="K10" i="34"/>
  <c r="G10" i="34"/>
  <c r="E10" i="34"/>
  <c r="D10" i="34"/>
  <c r="C10" i="34"/>
  <c r="U9" i="34"/>
  <c r="M9" i="34"/>
  <c r="K9" i="34"/>
  <c r="G9" i="34"/>
  <c r="E9" i="34"/>
  <c r="D9" i="34"/>
  <c r="C9" i="34"/>
  <c r="U8" i="34"/>
  <c r="M8" i="34"/>
  <c r="K8" i="34"/>
  <c r="G8" i="34"/>
  <c r="E8" i="34"/>
  <c r="D8" i="34"/>
  <c r="C8" i="34"/>
  <c r="U7" i="34"/>
  <c r="M7" i="34"/>
  <c r="K7" i="34"/>
  <c r="G7" i="34"/>
  <c r="E7" i="34"/>
  <c r="D7" i="34"/>
  <c r="C7" i="34"/>
  <c r="U6" i="34"/>
  <c r="M6" i="34"/>
  <c r="K6" i="34"/>
  <c r="G6" i="34"/>
  <c r="E6" i="34"/>
  <c r="D6" i="34"/>
  <c r="C6" i="34"/>
  <c r="U5" i="34"/>
  <c r="M5" i="34"/>
  <c r="K5" i="34"/>
  <c r="G5" i="34"/>
  <c r="E5" i="34"/>
  <c r="D5" i="34"/>
  <c r="C5" i="34"/>
  <c r="U4" i="34"/>
  <c r="M4" i="34"/>
  <c r="K4" i="34"/>
  <c r="G4" i="34"/>
  <c r="E4" i="34"/>
  <c r="D4" i="34"/>
  <c r="C4" i="34"/>
  <c r="A4" i="34"/>
  <c r="B28" i="34" s="1"/>
  <c r="U3" i="34"/>
  <c r="M3" i="34"/>
  <c r="K3" i="34"/>
  <c r="G3" i="34"/>
  <c r="E3" i="34"/>
  <c r="D3" i="34"/>
  <c r="C3" i="34"/>
  <c r="B3" i="34"/>
  <c r="B21" i="34" s="1"/>
  <c r="L13" i="34"/>
  <c r="H6" i="34"/>
  <c r="F12" i="34"/>
  <c r="L3" i="34"/>
  <c r="H10" i="34"/>
  <c r="F14" i="34"/>
  <c r="L12" i="34"/>
  <c r="F13" i="34"/>
  <c r="L4" i="34"/>
  <c r="H11" i="34"/>
  <c r="F3" i="34"/>
  <c r="L8" i="34"/>
  <c r="F10" i="34"/>
  <c r="H8" i="34"/>
  <c r="H12" i="34"/>
  <c r="F4" i="34"/>
  <c r="L9" i="34"/>
  <c r="H16" i="34"/>
  <c r="F8" i="34"/>
  <c r="L15" i="34"/>
  <c r="L5" i="34"/>
  <c r="H15" i="34"/>
  <c r="H5" i="34"/>
  <c r="L10" i="34"/>
  <c r="H3" i="34"/>
  <c r="F9" i="34"/>
  <c r="L14" i="34"/>
  <c r="H7" i="34"/>
  <c r="L16" i="34"/>
  <c r="H9" i="34"/>
  <c r="F15" i="34"/>
  <c r="L6" i="34"/>
  <c r="H13" i="34"/>
  <c r="F5" i="34"/>
  <c r="F16" i="34"/>
  <c r="L7" i="34"/>
  <c r="H14" i="34"/>
  <c r="F6" i="34"/>
  <c r="L11" i="34"/>
  <c r="H4" i="34"/>
  <c r="F7" i="34"/>
  <c r="F11" i="34"/>
  <c r="B4" i="34" l="1"/>
  <c r="B27" i="34" s="1"/>
  <c r="A5" i="34"/>
  <c r="B22" i="33"/>
  <c r="W16" i="33"/>
  <c r="O16" i="33"/>
  <c r="M16" i="33"/>
  <c r="I16" i="33"/>
  <c r="G16" i="33"/>
  <c r="E16" i="33"/>
  <c r="D16" i="33"/>
  <c r="C16" i="33"/>
  <c r="W15" i="33"/>
  <c r="O15" i="33"/>
  <c r="M15" i="33"/>
  <c r="I15" i="33"/>
  <c r="G15" i="33"/>
  <c r="E15" i="33"/>
  <c r="D15" i="33"/>
  <c r="C15" i="33"/>
  <c r="W14" i="33"/>
  <c r="O14" i="33"/>
  <c r="M14" i="33"/>
  <c r="I14" i="33"/>
  <c r="G14" i="33"/>
  <c r="E14" i="33"/>
  <c r="D14" i="33"/>
  <c r="C14" i="33"/>
  <c r="W13" i="33"/>
  <c r="O13" i="33"/>
  <c r="M13" i="33"/>
  <c r="I13" i="33"/>
  <c r="G13" i="33"/>
  <c r="E13" i="33"/>
  <c r="D13" i="33"/>
  <c r="C13" i="33"/>
  <c r="W12" i="33"/>
  <c r="O12" i="33"/>
  <c r="M12" i="33"/>
  <c r="I12" i="33"/>
  <c r="G12" i="33"/>
  <c r="E12" i="33"/>
  <c r="D12" i="33"/>
  <c r="C12" i="33"/>
  <c r="W11" i="33"/>
  <c r="O11" i="33"/>
  <c r="M11" i="33"/>
  <c r="I11" i="33"/>
  <c r="G11" i="33"/>
  <c r="E11" i="33"/>
  <c r="D11" i="33"/>
  <c r="C11" i="33"/>
  <c r="W10" i="33"/>
  <c r="O10" i="33"/>
  <c r="M10" i="33"/>
  <c r="I10" i="33"/>
  <c r="G10" i="33"/>
  <c r="E10" i="33"/>
  <c r="D10" i="33"/>
  <c r="C10" i="33"/>
  <c r="W9" i="33"/>
  <c r="O9" i="33"/>
  <c r="M9" i="33"/>
  <c r="I9" i="33"/>
  <c r="G9" i="33"/>
  <c r="E9" i="33"/>
  <c r="D9" i="33"/>
  <c r="C9" i="33"/>
  <c r="W8" i="33"/>
  <c r="O8" i="33"/>
  <c r="M8" i="33"/>
  <c r="I8" i="33"/>
  <c r="G8" i="33"/>
  <c r="E8" i="33"/>
  <c r="D8" i="33"/>
  <c r="C8" i="33"/>
  <c r="W7" i="33"/>
  <c r="O7" i="33"/>
  <c r="M7" i="33"/>
  <c r="I7" i="33"/>
  <c r="G7" i="33"/>
  <c r="E7" i="33"/>
  <c r="D7" i="33"/>
  <c r="C7" i="33"/>
  <c r="W6" i="33"/>
  <c r="O6" i="33"/>
  <c r="M6" i="33"/>
  <c r="I6" i="33"/>
  <c r="G6" i="33"/>
  <c r="E6" i="33"/>
  <c r="D6" i="33"/>
  <c r="C6" i="33"/>
  <c r="W5" i="33"/>
  <c r="O5" i="33"/>
  <c r="M5" i="33"/>
  <c r="I5" i="33"/>
  <c r="G5" i="33"/>
  <c r="E5" i="33"/>
  <c r="D5" i="33"/>
  <c r="C5" i="33"/>
  <c r="W4" i="33"/>
  <c r="O4" i="33"/>
  <c r="M4" i="33"/>
  <c r="I4" i="33"/>
  <c r="G4" i="33"/>
  <c r="E4" i="33"/>
  <c r="D4" i="33"/>
  <c r="C4" i="33"/>
  <c r="B4" i="33"/>
  <c r="B27" i="33" s="1"/>
  <c r="A4" i="33"/>
  <c r="A5" i="33" s="1"/>
  <c r="W3" i="33"/>
  <c r="O3" i="33"/>
  <c r="M3" i="33"/>
  <c r="I3" i="33"/>
  <c r="G3" i="33"/>
  <c r="E3" i="33"/>
  <c r="D3" i="33"/>
  <c r="C3" i="33"/>
  <c r="B3" i="33"/>
  <c r="B21" i="33" s="1"/>
  <c r="B22" i="32"/>
  <c r="U16" i="32"/>
  <c r="M16" i="32"/>
  <c r="K16" i="32"/>
  <c r="G16" i="32"/>
  <c r="E16" i="32"/>
  <c r="D16" i="32"/>
  <c r="C16" i="32"/>
  <c r="U15" i="32"/>
  <c r="M15" i="32"/>
  <c r="K15" i="32"/>
  <c r="G15" i="32"/>
  <c r="E15" i="32"/>
  <c r="D15" i="32"/>
  <c r="C15" i="32"/>
  <c r="U14" i="32"/>
  <c r="M14" i="32"/>
  <c r="K14" i="32"/>
  <c r="G14" i="32"/>
  <c r="E14" i="32"/>
  <c r="D14" i="32"/>
  <c r="C14" i="32"/>
  <c r="U13" i="32"/>
  <c r="M13" i="32"/>
  <c r="K13" i="32"/>
  <c r="G13" i="32"/>
  <c r="E13" i="32"/>
  <c r="D13" i="32"/>
  <c r="C13" i="32"/>
  <c r="U12" i="32"/>
  <c r="M12" i="32"/>
  <c r="K12" i="32"/>
  <c r="G12" i="32"/>
  <c r="E12" i="32"/>
  <c r="D12" i="32"/>
  <c r="C12" i="32"/>
  <c r="U11" i="32"/>
  <c r="M11" i="32"/>
  <c r="K11" i="32"/>
  <c r="G11" i="32"/>
  <c r="E11" i="32"/>
  <c r="D11" i="32"/>
  <c r="C11" i="32"/>
  <c r="U10" i="32"/>
  <c r="M10" i="32"/>
  <c r="K10" i="32"/>
  <c r="G10" i="32"/>
  <c r="E10" i="32"/>
  <c r="D10" i="32"/>
  <c r="C10" i="32"/>
  <c r="U9" i="32"/>
  <c r="M9" i="32"/>
  <c r="K9" i="32"/>
  <c r="G9" i="32"/>
  <c r="E9" i="32"/>
  <c r="D9" i="32"/>
  <c r="C9" i="32"/>
  <c r="U8" i="32"/>
  <c r="M8" i="32"/>
  <c r="K8" i="32"/>
  <c r="G8" i="32"/>
  <c r="E8" i="32"/>
  <c r="D8" i="32"/>
  <c r="C8" i="32"/>
  <c r="U7" i="32"/>
  <c r="M7" i="32"/>
  <c r="K7" i="32"/>
  <c r="G7" i="32"/>
  <c r="E7" i="32"/>
  <c r="D7" i="32"/>
  <c r="C7" i="32"/>
  <c r="U6" i="32"/>
  <c r="M6" i="32"/>
  <c r="K6" i="32"/>
  <c r="G6" i="32"/>
  <c r="E6" i="32"/>
  <c r="D6" i="32"/>
  <c r="C6" i="32"/>
  <c r="U5" i="32"/>
  <c r="M5" i="32"/>
  <c r="K5" i="32"/>
  <c r="G5" i="32"/>
  <c r="E5" i="32"/>
  <c r="D5" i="32"/>
  <c r="C5" i="32"/>
  <c r="U4" i="32"/>
  <c r="M4" i="32"/>
  <c r="K4" i="32"/>
  <c r="G4" i="32"/>
  <c r="E4" i="32"/>
  <c r="D4" i="32"/>
  <c r="C4" i="32"/>
  <c r="A4" i="32"/>
  <c r="B4" i="32" s="1"/>
  <c r="B27" i="32" s="1"/>
  <c r="U3" i="32"/>
  <c r="M3" i="32"/>
  <c r="K3" i="32"/>
  <c r="G3" i="32"/>
  <c r="E3" i="32"/>
  <c r="D3" i="32"/>
  <c r="C3" i="32"/>
  <c r="B3" i="32"/>
  <c r="B21" i="32" s="1"/>
  <c r="M16" i="29"/>
  <c r="C16" i="26" s="1"/>
  <c r="M15" i="29"/>
  <c r="C15" i="26" s="1"/>
  <c r="M14" i="29"/>
  <c r="C14" i="26" s="1"/>
  <c r="M13" i="29"/>
  <c r="C13" i="26" s="1"/>
  <c r="M12" i="29"/>
  <c r="C12" i="26" s="1"/>
  <c r="M11" i="29"/>
  <c r="C11" i="26" s="1"/>
  <c r="M10" i="29"/>
  <c r="M9" i="29"/>
  <c r="C9" i="26" s="1"/>
  <c r="M8" i="29"/>
  <c r="M7" i="29"/>
  <c r="M6" i="29"/>
  <c r="M5" i="29"/>
  <c r="M4" i="29"/>
  <c r="M3" i="29"/>
  <c r="F10" i="33"/>
  <c r="F9" i="33"/>
  <c r="J10" i="33"/>
  <c r="H16" i="33"/>
  <c r="J15" i="33"/>
  <c r="N8" i="33"/>
  <c r="L13" i="32"/>
  <c r="H13" i="32"/>
  <c r="H5" i="32"/>
  <c r="F11" i="32"/>
  <c r="F3" i="32"/>
  <c r="L3" i="32"/>
  <c r="J14" i="33"/>
  <c r="J8" i="33"/>
  <c r="J7" i="33"/>
  <c r="F6" i="33"/>
  <c r="H7" i="33"/>
  <c r="F14" i="33"/>
  <c r="N5" i="33"/>
  <c r="L9" i="32"/>
  <c r="H11" i="32"/>
  <c r="H3" i="32"/>
  <c r="F9" i="32"/>
  <c r="L15" i="32"/>
  <c r="F3" i="33"/>
  <c r="H6" i="33"/>
  <c r="F16" i="33"/>
  <c r="F16" i="32"/>
  <c r="N16" i="33"/>
  <c r="H9" i="33"/>
  <c r="H8" i="33"/>
  <c r="N6" i="33"/>
  <c r="H10" i="33"/>
  <c r="N14" i="33"/>
  <c r="F8" i="33"/>
  <c r="L11" i="32"/>
  <c r="H12" i="32"/>
  <c r="H4" i="32"/>
  <c r="F10" i="32"/>
  <c r="L16" i="32"/>
  <c r="H3" i="33"/>
  <c r="F13" i="33"/>
  <c r="F15" i="33"/>
  <c r="J16" i="33"/>
  <c r="J4" i="33"/>
  <c r="F5" i="33"/>
  <c r="J12" i="33"/>
  <c r="H15" i="33"/>
  <c r="L5" i="32"/>
  <c r="H9" i="32"/>
  <c r="F15" i="32"/>
  <c r="F7" i="32"/>
  <c r="L10" i="32"/>
  <c r="H12" i="33"/>
  <c r="N12" i="33"/>
  <c r="H14" i="33"/>
  <c r="N3" i="33"/>
  <c r="H4" i="33"/>
  <c r="N11" i="33"/>
  <c r="N7" i="33"/>
  <c r="H16" i="32"/>
  <c r="H8" i="32"/>
  <c r="F14" i="32"/>
  <c r="F6" i="32"/>
  <c r="L8" i="32"/>
  <c r="H11" i="33"/>
  <c r="F4" i="33"/>
  <c r="J9" i="33"/>
  <c r="H14" i="32"/>
  <c r="H6" i="32"/>
  <c r="F4" i="32"/>
  <c r="L4" i="32"/>
  <c r="N13" i="33"/>
  <c r="H5" i="33"/>
  <c r="H13" i="33"/>
  <c r="H10" i="32"/>
  <c r="L12" i="32"/>
  <c r="J11" i="33"/>
  <c r="F12" i="33"/>
  <c r="J13" i="33"/>
  <c r="J5" i="33"/>
  <c r="J3" i="33"/>
  <c r="F11" i="33"/>
  <c r="F7" i="33"/>
  <c r="H15" i="32"/>
  <c r="H7" i="32"/>
  <c r="F13" i="32"/>
  <c r="F5" i="32"/>
  <c r="L6" i="32"/>
  <c r="N10" i="33"/>
  <c r="N9" i="33"/>
  <c r="N4" i="33"/>
  <c r="L14" i="32"/>
  <c r="F12" i="32"/>
  <c r="N15" i="33"/>
  <c r="J6" i="33"/>
  <c r="L7" i="32"/>
  <c r="F8" i="32"/>
  <c r="B28" i="33" l="1"/>
  <c r="A6" i="34"/>
  <c r="B5" i="34"/>
  <c r="B33" i="34" s="1"/>
  <c r="B34" i="34"/>
  <c r="A6" i="33"/>
  <c r="B5" i="33"/>
  <c r="B33" i="33" s="1"/>
  <c r="B34" i="33"/>
  <c r="B28" i="32"/>
  <c r="A5" i="32"/>
  <c r="B22" i="29"/>
  <c r="O13" i="1"/>
  <c r="O12" i="1"/>
  <c r="O11" i="1"/>
  <c r="O10" i="1"/>
  <c r="O9" i="1"/>
  <c r="O8" i="1"/>
  <c r="O7" i="1"/>
  <c r="B6" i="34" l="1"/>
  <c r="B39" i="34" s="1"/>
  <c r="B40" i="34"/>
  <c r="A7" i="34"/>
  <c r="B40" i="33"/>
  <c r="B6" i="33"/>
  <c r="B39" i="33" s="1"/>
  <c r="A7" i="33"/>
  <c r="B5" i="32"/>
  <c r="B33" i="32" s="1"/>
  <c r="A6" i="32"/>
  <c r="B34" i="32"/>
  <c r="D3" i="26"/>
  <c r="D13" i="26"/>
  <c r="D2" i="26"/>
  <c r="C2" i="26"/>
  <c r="B46" i="34" l="1"/>
  <c r="A8" i="34"/>
  <c r="B7" i="34"/>
  <c r="B45" i="34" s="1"/>
  <c r="B46" i="33"/>
  <c r="B7" i="33"/>
  <c r="B45" i="33" s="1"/>
  <c r="A8" i="33"/>
  <c r="B40" i="32"/>
  <c r="B6" i="32"/>
  <c r="B39" i="32" s="1"/>
  <c r="A7" i="32"/>
  <c r="D4" i="27"/>
  <c r="B4" i="27"/>
  <c r="A4" i="27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U16" i="29"/>
  <c r="K16" i="29"/>
  <c r="G16" i="29"/>
  <c r="E16" i="29"/>
  <c r="D16" i="29"/>
  <c r="C16" i="29"/>
  <c r="U15" i="29"/>
  <c r="K15" i="29"/>
  <c r="G15" i="29"/>
  <c r="E15" i="29"/>
  <c r="D15" i="29"/>
  <c r="C15" i="29"/>
  <c r="U14" i="29"/>
  <c r="K14" i="29"/>
  <c r="G14" i="29"/>
  <c r="E14" i="29"/>
  <c r="D14" i="29"/>
  <c r="C14" i="29"/>
  <c r="U13" i="29"/>
  <c r="K13" i="29"/>
  <c r="G13" i="29"/>
  <c r="E13" i="29"/>
  <c r="D13" i="29"/>
  <c r="C13" i="29"/>
  <c r="U12" i="29"/>
  <c r="K12" i="29"/>
  <c r="G12" i="29"/>
  <c r="E12" i="29"/>
  <c r="D12" i="29"/>
  <c r="C12" i="29"/>
  <c r="U11" i="29"/>
  <c r="K11" i="29"/>
  <c r="G11" i="29"/>
  <c r="E11" i="29"/>
  <c r="D11" i="29"/>
  <c r="C11" i="29"/>
  <c r="U10" i="29"/>
  <c r="C10" i="26"/>
  <c r="K10" i="29"/>
  <c r="G10" i="29"/>
  <c r="E10" i="29"/>
  <c r="D10" i="29"/>
  <c r="C10" i="29"/>
  <c r="U9" i="29"/>
  <c r="K9" i="29"/>
  <c r="G9" i="29"/>
  <c r="E9" i="29"/>
  <c r="D9" i="29"/>
  <c r="C9" i="29"/>
  <c r="U8" i="29"/>
  <c r="C8" i="26"/>
  <c r="K8" i="29"/>
  <c r="G8" i="29"/>
  <c r="E8" i="29"/>
  <c r="D8" i="29"/>
  <c r="C8" i="29"/>
  <c r="U7" i="29"/>
  <c r="K7" i="29"/>
  <c r="G7" i="29"/>
  <c r="E7" i="29"/>
  <c r="D7" i="29"/>
  <c r="C7" i="29"/>
  <c r="U6" i="29"/>
  <c r="C6" i="26"/>
  <c r="K6" i="29"/>
  <c r="G6" i="29"/>
  <c r="E6" i="29"/>
  <c r="D6" i="29"/>
  <c r="C6" i="29"/>
  <c r="U5" i="29"/>
  <c r="C5" i="26"/>
  <c r="K5" i="29"/>
  <c r="G5" i="29"/>
  <c r="E5" i="29"/>
  <c r="D5" i="29"/>
  <c r="C5" i="29"/>
  <c r="U4" i="29"/>
  <c r="K4" i="29"/>
  <c r="G4" i="29"/>
  <c r="E4" i="29"/>
  <c r="D4" i="29"/>
  <c r="C4" i="29"/>
  <c r="U3" i="29"/>
  <c r="C3" i="26"/>
  <c r="K3" i="29"/>
  <c r="G3" i="29"/>
  <c r="E3" i="29"/>
  <c r="D3" i="29"/>
  <c r="C3" i="29"/>
  <c r="B3" i="29"/>
  <c r="B21" i="29" s="1"/>
  <c r="L9" i="29"/>
  <c r="F10" i="29"/>
  <c r="H10" i="29"/>
  <c r="L4" i="29"/>
  <c r="H3" i="29"/>
  <c r="H11" i="29"/>
  <c r="H5" i="29"/>
  <c r="H9" i="29"/>
  <c r="F16" i="29"/>
  <c r="H12" i="29"/>
  <c r="H16" i="29"/>
  <c r="L11" i="29"/>
  <c r="L12" i="29"/>
  <c r="F12" i="29"/>
  <c r="F4" i="29"/>
  <c r="F8" i="29"/>
  <c r="H6" i="29"/>
  <c r="F3" i="29"/>
  <c r="H14" i="29"/>
  <c r="L13" i="29"/>
  <c r="L10" i="29"/>
  <c r="L5" i="29"/>
  <c r="H13" i="29"/>
  <c r="L16" i="29"/>
  <c r="L6" i="29"/>
  <c r="H4" i="29"/>
  <c r="F6" i="29"/>
  <c r="L8" i="29"/>
  <c r="F5" i="29"/>
  <c r="F11" i="29"/>
  <c r="L15" i="29"/>
  <c r="F15" i="29"/>
  <c r="F14" i="29"/>
  <c r="F9" i="29"/>
  <c r="L14" i="29"/>
  <c r="L3" i="29"/>
  <c r="F13" i="29"/>
  <c r="L7" i="29"/>
  <c r="F7" i="29"/>
  <c r="H15" i="29"/>
  <c r="H7" i="29"/>
  <c r="H8" i="29"/>
  <c r="A9" i="34" l="1"/>
  <c r="B8" i="34"/>
  <c r="B51" i="34" s="1"/>
  <c r="B52" i="34"/>
  <c r="A9" i="33"/>
  <c r="B8" i="33"/>
  <c r="B51" i="33" s="1"/>
  <c r="B52" i="33"/>
  <c r="B7" i="32"/>
  <c r="B45" i="32" s="1"/>
  <c r="A8" i="32"/>
  <c r="B46" i="32"/>
  <c r="A4" i="29"/>
  <c r="B28" i="29" s="1"/>
  <c r="B9" i="34" l="1"/>
  <c r="B57" i="34" s="1"/>
  <c r="B58" i="34"/>
  <c r="A10" i="34"/>
  <c r="B58" i="33"/>
  <c r="A10" i="33"/>
  <c r="B9" i="33"/>
  <c r="B57" i="33" s="1"/>
  <c r="B8" i="32"/>
  <c r="B51" i="32" s="1"/>
  <c r="A9" i="32"/>
  <c r="B52" i="32"/>
  <c r="B4" i="29"/>
  <c r="B27" i="29" s="1"/>
  <c r="A5" i="29"/>
  <c r="B34" i="29" s="1"/>
  <c r="O16" i="1"/>
  <c r="O4" i="1"/>
  <c r="B64" i="34" l="1"/>
  <c r="A11" i="34"/>
  <c r="B10" i="34"/>
  <c r="B63" i="34" s="1"/>
  <c r="B64" i="33"/>
  <c r="A11" i="33"/>
  <c r="B10" i="33"/>
  <c r="B63" i="33" s="1"/>
  <c r="B58" i="32"/>
  <c r="B9" i="32"/>
  <c r="B57" i="32" s="1"/>
  <c r="A10" i="32"/>
  <c r="A6" i="29"/>
  <c r="B5" i="29"/>
  <c r="B33" i="29" s="1"/>
  <c r="A12" i="34" l="1"/>
  <c r="B11" i="34"/>
  <c r="B69" i="34" s="1"/>
  <c r="B70" i="34"/>
  <c r="A12" i="33"/>
  <c r="B11" i="33"/>
  <c r="B69" i="33" s="1"/>
  <c r="B70" i="33"/>
  <c r="A7" i="29"/>
  <c r="B40" i="29"/>
  <c r="B64" i="32"/>
  <c r="B10" i="32"/>
  <c r="B63" i="32" s="1"/>
  <c r="A11" i="32"/>
  <c r="B6" i="29"/>
  <c r="B39" i="29" s="1"/>
  <c r="B12" i="34" l="1"/>
  <c r="B75" i="34" s="1"/>
  <c r="B76" i="34"/>
  <c r="A13" i="34"/>
  <c r="B12" i="33"/>
  <c r="B75" i="33" s="1"/>
  <c r="B76" i="33"/>
  <c r="A13" i="33"/>
  <c r="A8" i="29"/>
  <c r="B52" i="29" s="1"/>
  <c r="B46" i="29"/>
  <c r="B11" i="32"/>
  <c r="B69" i="32" s="1"/>
  <c r="A12" i="32"/>
  <c r="B70" i="32"/>
  <c r="B7" i="29"/>
  <c r="B45" i="29" s="1"/>
  <c r="E16" i="1"/>
  <c r="B18" i="27" s="1"/>
  <c r="B82" i="34" l="1"/>
  <c r="A14" i="34"/>
  <c r="B13" i="34"/>
  <c r="B81" i="34" s="1"/>
  <c r="B82" i="33"/>
  <c r="A14" i="33"/>
  <c r="B13" i="33"/>
  <c r="B81" i="33" s="1"/>
  <c r="B76" i="32"/>
  <c r="B12" i="32"/>
  <c r="B75" i="32" s="1"/>
  <c r="A13" i="32"/>
  <c r="A9" i="29"/>
  <c r="B58" i="29" s="1"/>
  <c r="B8" i="29"/>
  <c r="B51" i="29" s="1"/>
  <c r="A15" i="34" l="1"/>
  <c r="B14" i="34"/>
  <c r="B87" i="34" s="1"/>
  <c r="B88" i="34"/>
  <c r="A15" i="33"/>
  <c r="B14" i="33"/>
  <c r="B87" i="33" s="1"/>
  <c r="B88" i="33"/>
  <c r="B13" i="32"/>
  <c r="B81" i="32" s="1"/>
  <c r="A14" i="32"/>
  <c r="B82" i="32"/>
  <c r="A10" i="29"/>
  <c r="B64" i="29" s="1"/>
  <c r="B9" i="29"/>
  <c r="B57" i="29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D9" i="1"/>
  <c r="C9" i="1"/>
  <c r="B15" i="34" l="1"/>
  <c r="B93" i="34" s="1"/>
  <c r="B94" i="34"/>
  <c r="A16" i="34"/>
  <c r="B94" i="33"/>
  <c r="A16" i="33"/>
  <c r="B15" i="33"/>
  <c r="B93" i="33" s="1"/>
  <c r="B14" i="32"/>
  <c r="B87" i="32" s="1"/>
  <c r="A15" i="32"/>
  <c r="B88" i="32"/>
  <c r="B10" i="29"/>
  <c r="B63" i="29" s="1"/>
  <c r="A11" i="29"/>
  <c r="B100" i="34" l="1"/>
  <c r="B16" i="34"/>
  <c r="B99" i="34" s="1"/>
  <c r="B100" i="33"/>
  <c r="B16" i="33"/>
  <c r="B99" i="33" s="1"/>
  <c r="A12" i="29"/>
  <c r="B70" i="29"/>
  <c r="B94" i="32"/>
  <c r="B15" i="32"/>
  <c r="B93" i="32" s="1"/>
  <c r="A16" i="32"/>
  <c r="B11" i="29"/>
  <c r="B69" i="29" s="1"/>
  <c r="A13" i="29" l="1"/>
  <c r="B82" i="29" s="1"/>
  <c r="B76" i="29"/>
  <c r="B16" i="32"/>
  <c r="B99" i="32" s="1"/>
  <c r="B100" i="32"/>
  <c r="B12" i="29"/>
  <c r="B75" i="29" s="1"/>
  <c r="B13" i="29" l="1"/>
  <c r="B81" i="29" s="1"/>
  <c r="A14" i="29"/>
  <c r="B88" i="29" s="1"/>
  <c r="A15" i="29" l="1"/>
  <c r="B94" i="29" s="1"/>
  <c r="B14" i="29"/>
  <c r="B87" i="29" s="1"/>
  <c r="D24" i="27"/>
  <c r="D23" i="27"/>
  <c r="B23" i="27"/>
  <c r="B24" i="27"/>
  <c r="O15" i="1"/>
  <c r="O14" i="1"/>
  <c r="O6" i="1"/>
  <c r="O5" i="1"/>
  <c r="O3" i="1"/>
  <c r="A16" i="29" l="1"/>
  <c r="B100" i="29" s="1"/>
  <c r="B15" i="29"/>
  <c r="B93" i="29" s="1"/>
  <c r="D16" i="1"/>
  <c r="D15" i="1"/>
  <c r="D14" i="1"/>
  <c r="D13" i="1"/>
  <c r="D12" i="1"/>
  <c r="D11" i="1"/>
  <c r="D10" i="1"/>
  <c r="C16" i="1"/>
  <c r="C15" i="1"/>
  <c r="C14" i="1"/>
  <c r="C13" i="1"/>
  <c r="C12" i="1"/>
  <c r="C11" i="1"/>
  <c r="C10" i="1"/>
  <c r="A4" i="1" l="1"/>
  <c r="B4" i="1" s="1"/>
  <c r="B4" i="26" s="1"/>
  <c r="A3" i="26"/>
  <c r="B16" i="29"/>
  <c r="B99" i="29" s="1"/>
  <c r="B3" i="1"/>
  <c r="B3" i="26" s="1"/>
  <c r="A5" i="1" l="1"/>
  <c r="A4" i="26"/>
  <c r="A6" i="1" l="1"/>
  <c r="A7" i="1" s="1"/>
  <c r="A8" i="1" s="1"/>
  <c r="A5" i="26"/>
  <c r="B5" i="1"/>
  <c r="B5" i="26" s="1"/>
  <c r="B33" i="1" l="1"/>
  <c r="A6" i="26"/>
  <c r="B6" i="1"/>
  <c r="B6" i="26" l="1"/>
  <c r="B39" i="1"/>
  <c r="A7" i="26"/>
  <c r="B7" i="1"/>
  <c r="B7" i="26" l="1"/>
  <c r="B45" i="1"/>
  <c r="A9" i="1"/>
  <c r="A8" i="26"/>
  <c r="B8" i="1"/>
  <c r="B8" i="26" l="1"/>
  <c r="B51" i="1"/>
  <c r="A10" i="1"/>
  <c r="A9" i="26"/>
  <c r="B9" i="1"/>
  <c r="B9" i="26" l="1"/>
  <c r="B57" i="1"/>
  <c r="A11" i="1"/>
  <c r="A12" i="1" s="1"/>
  <c r="A13" i="1" s="1"/>
  <c r="A10" i="26"/>
  <c r="B10" i="1"/>
  <c r="M16" i="1"/>
  <c r="I16" i="1"/>
  <c r="D22" i="27"/>
  <c r="D21" i="27"/>
  <c r="D20" i="27"/>
  <c r="D19" i="27"/>
  <c r="G16" i="1"/>
  <c r="D18" i="27" s="1"/>
  <c r="H16" i="1"/>
  <c r="N16" i="1"/>
  <c r="F16" i="1"/>
  <c r="J16" i="1"/>
  <c r="B10" i="26" l="1"/>
  <c r="B63" i="1"/>
  <c r="A11" i="26"/>
  <c r="B11" i="1"/>
  <c r="M11" i="1"/>
  <c r="M7" i="1"/>
  <c r="I11" i="1"/>
  <c r="G11" i="1"/>
  <c r="D13" i="27" s="1"/>
  <c r="E11" i="1"/>
  <c r="B13" i="27" s="1"/>
  <c r="B22" i="27"/>
  <c r="B21" i="27"/>
  <c r="B20" i="27"/>
  <c r="B19" i="27"/>
  <c r="B27" i="1"/>
  <c r="N7" i="1"/>
  <c r="J11" i="1"/>
  <c r="F11" i="1"/>
  <c r="N11" i="1"/>
  <c r="H11" i="1"/>
  <c r="B11" i="26" l="1"/>
  <c r="B69" i="1"/>
  <c r="A12" i="26"/>
  <c r="B12" i="1"/>
  <c r="B21" i="1"/>
  <c r="B12" i="26" l="1"/>
  <c r="B75" i="1"/>
  <c r="A14" i="1"/>
  <c r="A13" i="26"/>
  <c r="B13" i="1"/>
  <c r="E5" i="1"/>
  <c r="B7" i="27" s="1"/>
  <c r="B13" i="26" l="1"/>
  <c r="B81" i="1"/>
  <c r="A15" i="1"/>
  <c r="A14" i="26"/>
  <c r="B14" i="1"/>
  <c r="N10" i="1"/>
  <c r="B14" i="26" l="1"/>
  <c r="B87" i="1"/>
  <c r="A16" i="1"/>
  <c r="A15" i="26"/>
  <c r="B15" i="1"/>
  <c r="M15" i="1"/>
  <c r="M14" i="1"/>
  <c r="M13" i="1"/>
  <c r="M12" i="1"/>
  <c r="I15" i="1"/>
  <c r="I14" i="1"/>
  <c r="I13" i="1"/>
  <c r="I12" i="1"/>
  <c r="G15" i="1"/>
  <c r="D17" i="27" s="1"/>
  <c r="G14" i="1"/>
  <c r="D16" i="27" s="1"/>
  <c r="G13" i="1"/>
  <c r="D15" i="27" s="1"/>
  <c r="G12" i="1"/>
  <c r="D14" i="27" s="1"/>
  <c r="F13" i="1"/>
  <c r="H12" i="1"/>
  <c r="J12" i="1"/>
  <c r="H13" i="1"/>
  <c r="H14" i="1"/>
  <c r="F15" i="1"/>
  <c r="H15" i="1"/>
  <c r="J14" i="1"/>
  <c r="N15" i="1"/>
  <c r="N13" i="1"/>
  <c r="N14" i="1"/>
  <c r="N12" i="1"/>
  <c r="F12" i="1"/>
  <c r="J13" i="1"/>
  <c r="F14" i="1"/>
  <c r="J15" i="1"/>
  <c r="B15" i="26" l="1"/>
  <c r="B93" i="1"/>
  <c r="A16" i="26"/>
  <c r="B16" i="1"/>
  <c r="E15" i="1"/>
  <c r="B17" i="27" s="1"/>
  <c r="E14" i="1"/>
  <c r="B16" i="27" s="1"/>
  <c r="E13" i="1"/>
  <c r="B15" i="27" s="1"/>
  <c r="E12" i="1"/>
  <c r="B14" i="27" s="1"/>
  <c r="B16" i="26" l="1"/>
  <c r="B99" i="1"/>
  <c r="G9" i="1"/>
  <c r="D11" i="27" s="1"/>
  <c r="H9" i="1"/>
  <c r="D4" i="1" l="1"/>
  <c r="J6" i="1"/>
  <c r="M4" i="1" l="1"/>
  <c r="M8" i="1"/>
  <c r="M5" i="1"/>
  <c r="G10" i="1"/>
  <c r="D12" i="27" s="1"/>
  <c r="J5" i="1"/>
  <c r="J4" i="1"/>
  <c r="J9" i="1"/>
  <c r="F7" i="1"/>
  <c r="J8" i="1"/>
  <c r="N4" i="1"/>
  <c r="N5" i="1"/>
  <c r="J10" i="1"/>
  <c r="J3" i="1"/>
  <c r="N9" i="1"/>
  <c r="H10" i="1"/>
  <c r="N3" i="1"/>
  <c r="N8" i="1"/>
  <c r="N6" i="1"/>
  <c r="J7" i="1"/>
  <c r="G5" i="1" l="1"/>
  <c r="D7" i="27" s="1"/>
  <c r="H5" i="1"/>
  <c r="H4" i="1"/>
  <c r="F5" i="1"/>
  <c r="H8" i="1"/>
  <c r="F4" i="1"/>
  <c r="F8" i="1"/>
  <c r="F6" i="1"/>
  <c r="H3" i="1"/>
  <c r="H6" i="1"/>
  <c r="H7" i="1"/>
  <c r="F3" i="1"/>
  <c r="F9" i="1"/>
  <c r="F10" i="1"/>
  <c r="D3" i="1" l="1"/>
  <c r="M10" i="1" l="1"/>
  <c r="M9" i="1"/>
  <c r="M6" i="1"/>
  <c r="M3" i="1"/>
  <c r="I10" i="1"/>
  <c r="I9" i="1"/>
  <c r="I8" i="1"/>
  <c r="I7" i="1"/>
  <c r="I6" i="1"/>
  <c r="I5" i="1"/>
  <c r="I4" i="1"/>
  <c r="I3" i="1"/>
  <c r="G8" i="1"/>
  <c r="D10" i="27" s="1"/>
  <c r="G7" i="1"/>
  <c r="D9" i="27" s="1"/>
  <c r="G6" i="1"/>
  <c r="D8" i="27" s="1"/>
  <c r="G4" i="1"/>
  <c r="D6" i="27" s="1"/>
  <c r="G3" i="1"/>
  <c r="D5" i="27" s="1"/>
  <c r="E10" i="1"/>
  <c r="B12" i="27" s="1"/>
  <c r="E9" i="1"/>
  <c r="B11" i="27" s="1"/>
  <c r="E8" i="1"/>
  <c r="B10" i="27" s="1"/>
  <c r="E7" i="1"/>
  <c r="B9" i="27" s="1"/>
  <c r="E6" i="1"/>
  <c r="B8" i="27" s="1"/>
  <c r="E4" i="1"/>
  <c r="B6" i="27" s="1"/>
  <c r="E3" i="1"/>
  <c r="B5" i="27" s="1"/>
  <c r="D8" i="1"/>
  <c r="D7" i="1"/>
  <c r="D6" i="1"/>
  <c r="D5" i="1"/>
  <c r="C8" i="1"/>
  <c r="C7" i="1"/>
  <c r="C6" i="1"/>
  <c r="C5" i="1"/>
  <c r="C4" i="1"/>
  <c r="C3" i="1"/>
  <c r="B22" i="1" l="1"/>
  <c r="B28" i="1" l="1"/>
  <c r="B34" i="1" l="1"/>
  <c r="B40" i="1"/>
  <c r="B46" i="1" l="1"/>
  <c r="B52" i="1"/>
  <c r="B58" i="1" l="1"/>
  <c r="B64" i="1" l="1"/>
  <c r="B70" i="1"/>
  <c r="B82" i="1" l="1"/>
  <c r="B76" i="1"/>
  <c r="B88" i="1" l="1"/>
  <c r="B94" i="1"/>
  <c r="B100" i="1" l="1"/>
</calcChain>
</file>

<file path=xl/sharedStrings.xml><?xml version="1.0" encoding="utf-8"?>
<sst xmlns="http://schemas.openxmlformats.org/spreadsheetml/2006/main" count="2042" uniqueCount="317">
  <si>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</si>
  <si>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</si>
  <si>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</si>
  <si>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</si>
  <si>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</si>
  <si>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</si>
  <si>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</si>
  <si>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</si>
  <si>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</si>
  <si>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</si>
  <si>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</si>
  <si>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</si>
  <si>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</si>
  <si>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</si>
  <si>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</si>
  <si>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t>大蒜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</si>
  <si>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</si>
  <si>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綠豆芽</t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</si>
  <si>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</si>
  <si>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</si>
  <si>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</si>
  <si>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</si>
  <si>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</si>
  <si>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</si>
  <si>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大蒜</t>
    <phoneticPr fontId="1" type="noConversion"/>
  </si>
  <si>
    <t>豆腐</t>
    <phoneticPr fontId="1" type="noConversion"/>
  </si>
  <si>
    <t>日期</t>
    <phoneticPr fontId="9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</si>
  <si>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</si>
  <si>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</si>
  <si>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</si>
  <si>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</si>
  <si>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</si>
  <si>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</si>
  <si>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</si>
  <si>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茄汁豆腐</t>
    <phoneticPr fontId="1" type="noConversion"/>
  </si>
  <si>
    <t>番茄醬</t>
    <phoneticPr fontId="1" type="noConversion"/>
  </si>
  <si>
    <t>洋蔥</t>
    <phoneticPr fontId="1" type="noConversion"/>
  </si>
  <si>
    <t>星期</t>
    <phoneticPr fontId="1" type="noConversion"/>
  </si>
  <si>
    <t>中學</t>
    <phoneticPr fontId="1" type="noConversion"/>
  </si>
  <si>
    <t>國民</t>
  </si>
  <si>
    <t>紅藜飯</t>
  </si>
  <si>
    <t>紅藜</t>
  </si>
  <si>
    <t>白米飯</t>
  </si>
  <si>
    <t>西式特餐</t>
  </si>
  <si>
    <t>義大利麵</t>
  </si>
  <si>
    <t>刈包特餐</t>
  </si>
  <si>
    <t>刈包</t>
  </si>
  <si>
    <t>日期</t>
    <phoneticPr fontId="1" type="noConversion"/>
  </si>
  <si>
    <t>月葷食菜單-7案</t>
    <phoneticPr fontId="1" type="noConversion"/>
  </si>
  <si>
    <t>豬絞肉</t>
  </si>
  <si>
    <t>肉雞</t>
  </si>
  <si>
    <t>胡蘿蔔</t>
  </si>
  <si>
    <t>豬後腿肉</t>
  </si>
  <si>
    <t>洋蔥</t>
  </si>
  <si>
    <t>茄汁肉醬</t>
  </si>
  <si>
    <t>馬鈴薯</t>
  </si>
  <si>
    <t>蕃茄醬</t>
  </si>
  <si>
    <t>咖哩雞</t>
  </si>
  <si>
    <t>咖哩粉</t>
  </si>
  <si>
    <t>胡蘿蔔</t>
    <phoneticPr fontId="9" type="noConversion"/>
  </si>
  <si>
    <t>薑</t>
  </si>
  <si>
    <t>酸菜肉片</t>
    <phoneticPr fontId="9" type="noConversion"/>
  </si>
  <si>
    <t>酸菜</t>
  </si>
  <si>
    <t>魚丁</t>
    <phoneticPr fontId="9" type="noConversion"/>
  </si>
  <si>
    <t>綠豆芽</t>
  </si>
  <si>
    <t>乾木耳</t>
  </si>
  <si>
    <t>雞蛋</t>
  </si>
  <si>
    <t>冬粉</t>
  </si>
  <si>
    <t>果汁</t>
    <phoneticPr fontId="1" type="noConversion"/>
  </si>
  <si>
    <t>小餐包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</si>
  <si>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</si>
  <si>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乾香菇</t>
  </si>
  <si>
    <t>綠豆湯</t>
  </si>
  <si>
    <t>百頁</t>
  </si>
  <si>
    <t>綠豆</t>
  </si>
  <si>
    <t>豆皮</t>
    <phoneticPr fontId="9" type="noConversion"/>
  </si>
  <si>
    <t>金針菜乾</t>
  </si>
  <si>
    <t>結球白菜</t>
    <phoneticPr fontId="9" type="noConversion"/>
  </si>
  <si>
    <t>結球白菜</t>
  </si>
  <si>
    <t>紅砂糖</t>
  </si>
  <si>
    <t>麵輪</t>
  </si>
  <si>
    <t>糙米粥</t>
  </si>
  <si>
    <t>金針菇</t>
    <phoneticPr fontId="9" type="noConversion"/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</si>
  <si>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</si>
  <si>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</si>
  <si>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</si>
  <si>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</si>
  <si>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</si>
  <si>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烹調中心(產品)溫度標準值：</t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</si>
  <si>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</si>
  <si>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</si>
  <si>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</si>
  <si>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</si>
  <si>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</si>
  <si>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</si>
  <si>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</si>
  <si>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</si>
  <si>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循環</t>
    <phoneticPr fontId="1" type="noConversion"/>
  </si>
  <si>
    <t>肉雞</t>
    <phoneticPr fontId="9" type="noConversion"/>
  </si>
  <si>
    <t>白蘿蔔</t>
    <phoneticPr fontId="9" type="noConversion"/>
  </si>
  <si>
    <t>蛋香冬粉</t>
    <phoneticPr fontId="9" type="noConversion"/>
  </si>
  <si>
    <t>豬骨</t>
    <phoneticPr fontId="9" type="noConversion"/>
  </si>
  <si>
    <t>魚排</t>
    <phoneticPr fontId="9" type="noConversion"/>
  </si>
  <si>
    <t>豬絞肉</t>
    <phoneticPr fontId="1" type="noConversion"/>
  </si>
  <si>
    <t>肉雞</t>
    <phoneticPr fontId="1" type="noConversion"/>
  </si>
  <si>
    <t>蘿蔔乾</t>
    <phoneticPr fontId="9" type="noConversion"/>
  </si>
  <si>
    <t>白蘿蔔</t>
    <phoneticPr fontId="9" type="noConversion"/>
  </si>
  <si>
    <t>胡蘿蔔</t>
    <phoneticPr fontId="9" type="noConversion"/>
  </si>
  <si>
    <t>海結燒肉</t>
    <phoneticPr fontId="1" type="noConversion"/>
  </si>
  <si>
    <t>海帶結</t>
    <phoneticPr fontId="1" type="noConversion"/>
  </si>
  <si>
    <t>豆皮西魯</t>
    <phoneticPr fontId="9" type="noConversion"/>
  </si>
  <si>
    <t>培根</t>
    <phoneticPr fontId="9" type="noConversion"/>
  </si>
  <si>
    <t>甘藍蛋香</t>
    <phoneticPr fontId="9" type="noConversion"/>
  </si>
  <si>
    <t>甘藍</t>
    <phoneticPr fontId="9" type="noConversion"/>
  </si>
  <si>
    <t>野菜混炒</t>
    <phoneticPr fontId="9" type="noConversion"/>
  </si>
  <si>
    <t>野菜天</t>
    <phoneticPr fontId="9" type="noConversion"/>
  </si>
  <si>
    <t>時蔬</t>
    <phoneticPr fontId="9" type="noConversion"/>
  </si>
  <si>
    <t>味噌芽湯</t>
    <phoneticPr fontId="9" type="noConversion"/>
  </si>
  <si>
    <t>乾裙帶菜</t>
    <phoneticPr fontId="9" type="noConversion"/>
  </si>
  <si>
    <t>味噌</t>
    <phoneticPr fontId="9" type="noConversion"/>
  </si>
  <si>
    <t>柴魚片</t>
  </si>
  <si>
    <t>時蔬湯</t>
    <phoneticPr fontId="9" type="noConversion"/>
  </si>
  <si>
    <t>時瓜</t>
  </si>
  <si>
    <t>燒仙草</t>
    <phoneticPr fontId="9" type="noConversion"/>
  </si>
  <si>
    <t>仙草凍</t>
    <phoneticPr fontId="9" type="noConversion"/>
  </si>
  <si>
    <t>西谷米</t>
    <phoneticPr fontId="9" type="noConversion"/>
  </si>
  <si>
    <t>金針湯</t>
    <phoneticPr fontId="9" type="noConversion"/>
  </si>
  <si>
    <t>榨菜</t>
    <phoneticPr fontId="9" type="noConversion"/>
  </si>
  <si>
    <t>培根甘藍</t>
    <phoneticPr fontId="9" type="noConversion"/>
  </si>
  <si>
    <t>沙茶參鮮</t>
    <phoneticPr fontId="9" type="noConversion"/>
  </si>
  <si>
    <t>阿根廷魷</t>
    <phoneticPr fontId="9" type="noConversion"/>
  </si>
  <si>
    <t>虱目魚丸</t>
    <phoneticPr fontId="9" type="noConversion"/>
  </si>
  <si>
    <t>結球白菜</t>
    <phoneticPr fontId="9" type="noConversion"/>
  </si>
  <si>
    <t>沙茶醬</t>
    <phoneticPr fontId="9" type="noConversion"/>
  </si>
  <si>
    <t>麻婆豆腐</t>
    <phoneticPr fontId="9" type="noConversion"/>
  </si>
  <si>
    <t>豬絞肉</t>
    <phoneticPr fontId="9" type="noConversion"/>
  </si>
  <si>
    <t>香竹腸</t>
    <phoneticPr fontId="9" type="noConversion"/>
  </si>
  <si>
    <t>蛋花芽湯</t>
    <phoneticPr fontId="9" type="noConversion"/>
  </si>
  <si>
    <t>雞蛋</t>
    <phoneticPr fontId="9" type="noConversion"/>
  </si>
  <si>
    <t>薑</t>
    <phoneticPr fontId="9" type="noConversion"/>
  </si>
  <si>
    <t>螞蟻上樹</t>
    <phoneticPr fontId="9" type="noConversion"/>
  </si>
  <si>
    <t>冬粉</t>
    <phoneticPr fontId="9" type="noConversion"/>
  </si>
  <si>
    <t>五香豆干</t>
    <phoneticPr fontId="9" type="noConversion"/>
  </si>
  <si>
    <t>豆干</t>
    <phoneticPr fontId="9" type="noConversion"/>
  </si>
  <si>
    <t>滷包</t>
    <phoneticPr fontId="9" type="noConversion"/>
  </si>
  <si>
    <t>麥香雞塊</t>
    <phoneticPr fontId="9" type="noConversion"/>
  </si>
  <si>
    <t>雞塊</t>
    <phoneticPr fontId="9" type="noConversion"/>
  </si>
  <si>
    <t>玉米濃湯</t>
    <phoneticPr fontId="9" type="noConversion"/>
  </si>
  <si>
    <t>玉米粒罐頭</t>
    <phoneticPr fontId="9" type="noConversion"/>
  </si>
  <si>
    <t>玉米醬罐頭</t>
    <phoneticPr fontId="9" type="noConversion"/>
  </si>
  <si>
    <t>玉米濃湯粉</t>
    <phoneticPr fontId="9" type="noConversion"/>
  </si>
  <si>
    <t>豬後腿肉</t>
    <phoneticPr fontId="9" type="noConversion"/>
  </si>
  <si>
    <t>綠豆芽</t>
    <phoneticPr fontId="9" type="noConversion"/>
  </si>
  <si>
    <t>乾木耳</t>
    <phoneticPr fontId="9" type="noConversion"/>
  </si>
  <si>
    <t>香滷油腐</t>
    <phoneticPr fontId="9" type="noConversion"/>
  </si>
  <si>
    <t>四角油豆腐</t>
    <phoneticPr fontId="9" type="noConversion"/>
  </si>
  <si>
    <t>大蒜</t>
    <phoneticPr fontId="9" type="noConversion"/>
  </si>
  <si>
    <t>紅砂糖</t>
    <phoneticPr fontId="9" type="noConversion"/>
  </si>
  <si>
    <t>滷野菜天</t>
    <phoneticPr fontId="9" type="noConversion"/>
  </si>
  <si>
    <t>雞水煮蛋</t>
    <phoneticPr fontId="9" type="noConversion"/>
  </si>
  <si>
    <t>炊飯特餐</t>
    <phoneticPr fontId="9" type="noConversion"/>
  </si>
  <si>
    <t>炊飯配料</t>
    <phoneticPr fontId="1" type="noConversion"/>
  </si>
  <si>
    <t>乾香菇</t>
    <phoneticPr fontId="9" type="noConversion"/>
  </si>
  <si>
    <t>油蔥酥</t>
    <phoneticPr fontId="9" type="noConversion"/>
  </si>
  <si>
    <t>金針菇</t>
    <phoneticPr fontId="9" type="noConversion"/>
  </si>
  <si>
    <t>麻油</t>
    <phoneticPr fontId="9" type="noConversion"/>
  </si>
  <si>
    <t>枸杞</t>
    <phoneticPr fontId="9" type="noConversion"/>
  </si>
  <si>
    <t>滷香竹腸</t>
    <phoneticPr fontId="9" type="noConversion"/>
  </si>
  <si>
    <t>豉相參鮮</t>
    <phoneticPr fontId="9" type="noConversion"/>
  </si>
  <si>
    <t>豆輪</t>
    <phoneticPr fontId="1" type="noConversion"/>
  </si>
  <si>
    <t>調味里雞</t>
    <phoneticPr fontId="9" type="noConversion"/>
  </si>
  <si>
    <t>香雞排</t>
    <phoneticPr fontId="9" type="noConversion"/>
  </si>
  <si>
    <t>豆腐</t>
    <phoneticPr fontId="9" type="noConversion"/>
  </si>
  <si>
    <t>培根芽菜</t>
    <phoneticPr fontId="9" type="noConversion"/>
  </si>
  <si>
    <t>胡蘿蔔</t>
    <phoneticPr fontId="9" type="noConversion"/>
  </si>
  <si>
    <t>蛋香冬粉</t>
    <phoneticPr fontId="9" type="noConversion"/>
  </si>
  <si>
    <t>胡蘿蔔</t>
    <phoneticPr fontId="1" type="noConversion"/>
  </si>
  <si>
    <t>豬骨</t>
    <phoneticPr fontId="1" type="noConversion"/>
  </si>
  <si>
    <t>泡菜肉片</t>
    <phoneticPr fontId="9" type="noConversion"/>
  </si>
  <si>
    <t>韓式泡菜</t>
    <phoneticPr fontId="9" type="noConversion"/>
  </si>
  <si>
    <t>枸杞銀耳</t>
    <phoneticPr fontId="9" type="noConversion"/>
  </si>
  <si>
    <t>乾銀耳</t>
    <phoneticPr fontId="9" type="noConversion"/>
  </si>
  <si>
    <t>椒鹽魚排</t>
    <phoneticPr fontId="9" type="noConversion"/>
  </si>
  <si>
    <t>豆瓣燒雞</t>
    <phoneticPr fontId="1" type="noConversion"/>
  </si>
  <si>
    <t>肉雞</t>
    <phoneticPr fontId="1" type="noConversion"/>
  </si>
  <si>
    <t>海帶結</t>
    <phoneticPr fontId="1" type="noConversion"/>
  </si>
  <si>
    <t>胡蘿蔔</t>
    <phoneticPr fontId="9" type="noConversion"/>
  </si>
  <si>
    <t>蔬菜薑</t>
  </si>
  <si>
    <t>素肉</t>
  </si>
  <si>
    <t>豆皮</t>
    <phoneticPr fontId="1" type="noConversion"/>
  </si>
  <si>
    <t>月素食菜單-7案</t>
    <phoneticPr fontId="1" type="noConversion"/>
  </si>
  <si>
    <t>小學</t>
    <phoneticPr fontId="1" type="noConversion"/>
  </si>
  <si>
    <t>芝麻飯</t>
    <phoneticPr fontId="1" type="noConversion"/>
  </si>
  <si>
    <t>芝麻(熟)</t>
    <phoneticPr fontId="1" type="noConversion"/>
  </si>
  <si>
    <t xml:space="preserve">午餐廚房  </t>
    <phoneticPr fontId="1" type="noConversion"/>
  </si>
  <si>
    <t>美崙國中</t>
    <phoneticPr fontId="1" type="noConversion"/>
  </si>
  <si>
    <t>點心順序</t>
    <phoneticPr fontId="1" type="noConversion"/>
  </si>
  <si>
    <t>日期</t>
    <phoneticPr fontId="1" type="noConversion"/>
  </si>
  <si>
    <t>星期</t>
    <phoneticPr fontId="1" type="noConversion"/>
  </si>
  <si>
    <t>鑄強國小</t>
    <phoneticPr fontId="1" type="noConversion"/>
  </si>
  <si>
    <t>TAP豆漿</t>
    <phoneticPr fontId="1" type="noConversion"/>
  </si>
  <si>
    <t>水果</t>
    <phoneticPr fontId="1" type="noConversion"/>
  </si>
  <si>
    <t>海苔</t>
    <phoneticPr fontId="1" type="noConversion"/>
  </si>
  <si>
    <t>S5</t>
    <phoneticPr fontId="1" type="noConversion"/>
  </si>
  <si>
    <t>燕麥飯</t>
    <phoneticPr fontId="1" type="noConversion"/>
  </si>
  <si>
    <t>燕麥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</si>
  <si>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</si>
  <si>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</si>
  <si>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</si>
  <si>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T4</t>
    <phoneticPr fontId="1" type="noConversion"/>
  </si>
  <si>
    <t>T5</t>
    <phoneticPr fontId="1" type="noConversion"/>
  </si>
  <si>
    <t>U1</t>
    <phoneticPr fontId="1" type="noConversion"/>
  </si>
  <si>
    <t>U2</t>
    <phoneticPr fontId="1" type="noConversion"/>
  </si>
  <si>
    <t>U3</t>
    <phoneticPr fontId="1" type="noConversion"/>
  </si>
  <si>
    <t>U4</t>
    <phoneticPr fontId="1" type="noConversion"/>
  </si>
  <si>
    <t>U5</t>
    <phoneticPr fontId="1" type="noConversion"/>
  </si>
  <si>
    <t>S1</t>
    <phoneticPr fontId="1" type="noConversion"/>
  </si>
  <si>
    <t>S3</t>
    <phoneticPr fontId="1" type="noConversion"/>
  </si>
  <si>
    <t>S4</t>
    <phoneticPr fontId="1" type="noConversion"/>
  </si>
  <si>
    <t>白米飯</t>
    <phoneticPr fontId="1" type="noConversion"/>
  </si>
  <si>
    <t>麻油菇湯</t>
    <phoneticPr fontId="9" type="noConversion"/>
  </si>
  <si>
    <t>醬味豆干</t>
    <phoneticPr fontId="9" type="noConversion"/>
  </si>
  <si>
    <t>結球白菜</t>
    <phoneticPr fontId="9" type="noConversion"/>
  </si>
  <si>
    <t>乾木耳</t>
    <phoneticPr fontId="9" type="noConversion"/>
  </si>
  <si>
    <t>鮮蔬湯</t>
    <phoneticPr fontId="9" type="noConversion"/>
  </si>
  <si>
    <t>筍干滷肉</t>
    <phoneticPr fontId="9" type="noConversion"/>
  </si>
  <si>
    <t>麻竹筍干</t>
    <phoneticPr fontId="1" type="noConversion"/>
  </si>
  <si>
    <t>滷味雙享</t>
    <phoneticPr fontId="1" type="noConversion"/>
  </si>
  <si>
    <t>蜜汁豆干</t>
    <phoneticPr fontId="9" type="noConversion"/>
  </si>
  <si>
    <t>滷野菜天</t>
    <phoneticPr fontId="9" type="noConversion"/>
  </si>
  <si>
    <t>野菜天</t>
    <phoneticPr fontId="9" type="noConversion"/>
  </si>
  <si>
    <t>胡蘿蔔</t>
    <phoneticPr fontId="9" type="noConversion"/>
  </si>
  <si>
    <t>薑</t>
    <phoneticPr fontId="1" type="noConversion"/>
  </si>
  <si>
    <t>醬香雞翅</t>
    <phoneticPr fontId="1" type="noConversion"/>
  </si>
  <si>
    <t>三節翅</t>
    <phoneticPr fontId="1" type="noConversion"/>
  </si>
  <si>
    <t>豬絞肉</t>
    <phoneticPr fontId="9" type="noConversion"/>
  </si>
  <si>
    <t>豆腐</t>
    <phoneticPr fontId="9" type="noConversion"/>
  </si>
  <si>
    <t>冷凍豌豆</t>
    <phoneticPr fontId="9" type="noConversion"/>
  </si>
  <si>
    <t>豆瓣醬</t>
    <phoneticPr fontId="1" type="noConversion"/>
  </si>
  <si>
    <t>雙味錦滷</t>
    <phoneticPr fontId="9" type="noConversion"/>
  </si>
  <si>
    <t>香竹腸</t>
    <phoneticPr fontId="9" type="noConversion"/>
  </si>
  <si>
    <t>蛋花芽湯</t>
    <phoneticPr fontId="9" type="noConversion"/>
  </si>
  <si>
    <t>雞蛋</t>
    <phoneticPr fontId="9" type="noConversion"/>
  </si>
  <si>
    <t>時瓜湯</t>
    <phoneticPr fontId="1" type="noConversion"/>
  </si>
  <si>
    <t>時蔬</t>
    <phoneticPr fontId="9" type="noConversion"/>
  </si>
  <si>
    <t>時瓜</t>
    <phoneticPr fontId="1" type="noConversion"/>
  </si>
  <si>
    <t>豬骨</t>
    <phoneticPr fontId="1" type="noConversion"/>
  </si>
  <si>
    <t>肉絲芽菜</t>
    <phoneticPr fontId="1" type="noConversion"/>
  </si>
  <si>
    <t>豬後腿肉</t>
    <phoneticPr fontId="1" type="noConversion"/>
  </si>
  <si>
    <t>滷包</t>
    <phoneticPr fontId="1" type="noConversion"/>
  </si>
  <si>
    <t>昆布滷味</t>
    <phoneticPr fontId="9" type="noConversion"/>
  </si>
  <si>
    <t>雙色花椰</t>
    <phoneticPr fontId="9" type="noConversion"/>
  </si>
  <si>
    <t>花椰菜</t>
    <phoneticPr fontId="9" type="noConversion"/>
  </si>
  <si>
    <t>醬瓜燒雞</t>
    <phoneticPr fontId="1" type="noConversion"/>
  </si>
  <si>
    <t>肉雞</t>
    <phoneticPr fontId="9" type="noConversion"/>
  </si>
  <si>
    <t>醃漬花胡瓜</t>
    <phoneticPr fontId="9" type="noConversion"/>
  </si>
  <si>
    <t>時蔬湯</t>
    <phoneticPr fontId="9" type="noConversion"/>
  </si>
  <si>
    <t>時蔬</t>
    <phoneticPr fontId="9" type="noConversion"/>
  </si>
  <si>
    <t>豬骨</t>
    <phoneticPr fontId="9" type="noConversion"/>
  </si>
  <si>
    <t>蘿蔔湯</t>
    <phoneticPr fontId="9" type="noConversion"/>
  </si>
  <si>
    <t>白蘿蔔</t>
    <phoneticPr fontId="9" type="noConversion"/>
  </si>
  <si>
    <t>豬絞肉</t>
    <phoneticPr fontId="9" type="noConversion"/>
  </si>
  <si>
    <t>冬粉</t>
    <phoneticPr fontId="9" type="noConversion"/>
  </si>
  <si>
    <t>豆皮甘藍</t>
    <phoneticPr fontId="1" type="noConversion"/>
  </si>
  <si>
    <t>豆皮</t>
    <phoneticPr fontId="1" type="noConversion"/>
  </si>
  <si>
    <t>甘藍</t>
    <phoneticPr fontId="1" type="noConversion"/>
  </si>
  <si>
    <t>絞肉豆芽</t>
    <phoneticPr fontId="9" type="noConversion"/>
  </si>
  <si>
    <t>培根芽菜</t>
    <phoneticPr fontId="9" type="noConversion"/>
  </si>
  <si>
    <t>培根</t>
    <phoneticPr fontId="9" type="noConversion"/>
  </si>
  <si>
    <t>乳品</t>
    <phoneticPr fontId="1" type="noConversion"/>
  </si>
  <si>
    <t>水果</t>
    <phoneticPr fontId="1" type="noConversion"/>
  </si>
  <si>
    <t>小餐包</t>
    <phoneticPr fontId="1" type="noConversion"/>
  </si>
  <si>
    <t>水果</t>
    <phoneticPr fontId="1" type="noConversion"/>
  </si>
  <si>
    <t>月菜單編排說明:一、每周三五吃有機蔬菜。二每週二附餐二有機豆漿</t>
    <phoneticPr fontId="1" type="noConversion"/>
  </si>
  <si>
    <t>豆捲</t>
    <phoneticPr fontId="9" type="noConversion"/>
  </si>
  <si>
    <t>乾海帶</t>
    <phoneticPr fontId="9" type="noConversion"/>
  </si>
  <si>
    <t>冷凍胡蘿蔔</t>
    <phoneticPr fontId="1" type="noConversion"/>
  </si>
  <si>
    <t>黃金雞堡</t>
    <phoneticPr fontId="9" type="noConversion"/>
  </si>
  <si>
    <t>雞堡</t>
    <phoneticPr fontId="9" type="noConversion"/>
  </si>
  <si>
    <t>綜滷雙享</t>
    <phoneticPr fontId="9" type="noConversion"/>
  </si>
  <si>
    <t>酸菜麵腸</t>
    <phoneticPr fontId="9" type="noConversion"/>
  </si>
  <si>
    <t>麵腸</t>
    <phoneticPr fontId="1" type="noConversion"/>
  </si>
  <si>
    <t>咖哩百頁</t>
    <phoneticPr fontId="1" type="noConversion"/>
  </si>
  <si>
    <t>海結麵輪</t>
    <phoneticPr fontId="1" type="noConversion"/>
  </si>
  <si>
    <t>豆包</t>
    <phoneticPr fontId="9" type="noConversion"/>
  </si>
  <si>
    <t>素火腿</t>
    <phoneticPr fontId="9" type="noConversion"/>
  </si>
  <si>
    <t>筍干麵輪</t>
    <phoneticPr fontId="9" type="noConversion"/>
  </si>
  <si>
    <t>豆瓣百頁</t>
    <phoneticPr fontId="1" type="noConversion"/>
  </si>
  <si>
    <t>白菜豆腐</t>
    <phoneticPr fontId="9" type="noConversion"/>
  </si>
  <si>
    <t>豆腐</t>
    <phoneticPr fontId="1" type="noConversion"/>
  </si>
  <si>
    <t>茄汁素肉</t>
    <phoneticPr fontId="1" type="noConversion"/>
  </si>
  <si>
    <t>毛豆銀蘿</t>
    <phoneticPr fontId="9" type="noConversion"/>
  </si>
  <si>
    <t>冷凍毛豆</t>
    <phoneticPr fontId="1" type="noConversion"/>
  </si>
  <si>
    <t>豆皮</t>
  </si>
  <si>
    <t>豆皮芽菜</t>
    <phoneticPr fontId="1" type="noConversion"/>
  </si>
  <si>
    <t>毛豆豆芽</t>
    <phoneticPr fontId="9" type="noConversion"/>
  </si>
  <si>
    <t>毛豆</t>
    <phoneticPr fontId="1" type="noConversion"/>
  </si>
  <si>
    <t>醬瓜麵筋</t>
    <phoneticPr fontId="1" type="noConversion"/>
  </si>
  <si>
    <t>麵筋</t>
    <phoneticPr fontId="1" type="noConversion"/>
  </si>
  <si>
    <t>冷凍毛豆</t>
    <phoneticPr fontId="9" type="noConversion"/>
  </si>
  <si>
    <t>沙茶百頁</t>
    <phoneticPr fontId="9" type="noConversion"/>
  </si>
  <si>
    <t>素沙茶醬</t>
    <phoneticPr fontId="9" type="noConversion"/>
  </si>
  <si>
    <t>調味豆包</t>
    <phoneticPr fontId="9" type="noConversion"/>
  </si>
  <si>
    <t>醬香麵輪</t>
    <phoneticPr fontId="1" type="noConversion"/>
  </si>
  <si>
    <t>豉相油腐</t>
    <phoneticPr fontId="9" type="noConversion"/>
  </si>
  <si>
    <t>泡菜油腐</t>
    <phoneticPr fontId="9" type="noConversion"/>
  </si>
  <si>
    <t>油豆腐</t>
    <phoneticPr fontId="9" type="noConversion"/>
  </si>
  <si>
    <t>毛豆甘藍</t>
    <phoneticPr fontId="1" type="noConversion"/>
  </si>
  <si>
    <t>毛豆</t>
    <phoneticPr fontId="1" type="noConversion"/>
  </si>
  <si>
    <t>津吉</t>
    <phoneticPr fontId="1" type="noConversion"/>
  </si>
  <si>
    <t>過敏警語：「本月產品含有蛋、芝麻、含麩之穀物、花生、大豆、亞硫酸鹽類及其相關製品，不適合其過敏體質者食用」</t>
    <phoneticPr fontId="1" type="noConversion"/>
  </si>
  <si>
    <t xml:space="preserve"> 食材明細（食材重量以100人份計量，營養分析以個人計量,其中每周供應特餐一次，當日得混搭供應，國中4菜1湯1附餐，國小3菜1湯1附餐）</t>
    <phoneticPr fontId="1" type="noConversion"/>
  </si>
  <si>
    <t>醬瓜素肉</t>
    <phoneticPr fontId="1" type="noConversion"/>
  </si>
  <si>
    <t>素肉</t>
    <phoneticPr fontId="1" type="noConversion"/>
  </si>
  <si>
    <t>毛豆</t>
    <phoneticPr fontId="1" type="noConversion"/>
  </si>
  <si>
    <t>海苔</t>
    <phoneticPr fontId="1" type="noConversion"/>
  </si>
  <si>
    <t>乳品/小饅頭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</si>
</sst>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5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DFKai-SB"/>
      <family val="4"/>
      <charset val="136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9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1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theme="1" tint="0.14999847407452621"/>
      <name val="Times New Roman"/>
      <family val="1"/>
    </font>
    <font>
      <sz val="10"/>
      <color theme="1" tint="0.14999847407452621"/>
      <name val="標楷體"/>
      <family val="4"/>
      <charset val="136"/>
    </font>
    <font>
      <sz val="10"/>
      <color rgb="FF000000"/>
      <name val="DFKai-SB"/>
      <family val="4"/>
      <charset val="136"/>
    </font>
    <font>
      <sz val="10"/>
      <color theme="1" tint="0.14999847407452621"/>
      <name val="DFKai-SB"/>
      <family val="4"/>
      <charset val="136"/>
    </font>
    <font>
      <b/>
      <sz val="10"/>
      <color rgb="FFFF0000"/>
      <name val="標楷體"/>
      <family val="4"/>
      <charset val="136"/>
    </font>
    <font>
      <sz val="12"/>
      <color rgb="FF0000CC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4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shrinkToFi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0" fontId="31" fillId="0" borderId="5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shrinkToFit="1"/>
    </xf>
    <xf numFmtId="0" fontId="7" fillId="3" borderId="0" xfId="0" applyFont="1" applyFill="1" applyBorder="1" applyAlignment="1">
      <alignment horizontal="left" shrinkToFit="1"/>
    </xf>
    <xf numFmtId="0" fontId="20" fillId="2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left" shrinkToFi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shrinkToFit="1"/>
    </xf>
    <xf numFmtId="0" fontId="31" fillId="0" borderId="1" xfId="0" applyFont="1" applyBorder="1" applyAlignment="1">
      <alignment horizontal="left" vertical="center" shrinkToFit="1"/>
    </xf>
    <xf numFmtId="176" fontId="13" fillId="0" borderId="9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33" fillId="3" borderId="1" xfId="0" applyFont="1" applyFill="1" applyBorder="1" applyAlignment="1">
      <alignment horizontal="center" vertical="center" shrinkToFit="1"/>
    </xf>
    <xf numFmtId="0" fontId="36" fillId="2" borderId="1" xfId="0" applyFont="1" applyFill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0" fontId="37" fillId="0" borderId="1" xfId="0" applyFont="1" applyBorder="1" applyAlignment="1">
      <alignment horizontal="left" vertical="center" shrinkToFit="1"/>
    </xf>
    <xf numFmtId="0" fontId="15" fillId="3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shrinkToFit="1"/>
    </xf>
    <xf numFmtId="0" fontId="34" fillId="3" borderId="1" xfId="0" applyFont="1" applyFill="1" applyBorder="1" applyAlignment="1">
      <alignment horizontal="left" vertical="center" shrinkToFit="1"/>
    </xf>
    <xf numFmtId="0" fontId="33" fillId="3" borderId="1" xfId="0" applyFont="1" applyFill="1" applyBorder="1" applyAlignment="1">
      <alignment horizontal="center" shrinkToFit="1"/>
    </xf>
    <xf numFmtId="0" fontId="1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3" fillId="3" borderId="1" xfId="0" applyFont="1" applyFill="1" applyBorder="1" applyAlignment="1">
      <alignment horizontal="left" vertical="center" shrinkToFit="1"/>
    </xf>
    <xf numFmtId="0" fontId="33" fillId="3" borderId="1" xfId="0" applyFont="1" applyFill="1" applyBorder="1" applyAlignment="1">
      <alignment horizontal="left" shrinkToFit="1"/>
    </xf>
    <xf numFmtId="0" fontId="19" fillId="0" borderId="1" xfId="0" applyFont="1" applyBorder="1" applyAlignment="1">
      <alignment horizontal="left" vertical="center" shrinkToFit="1"/>
    </xf>
    <xf numFmtId="0" fontId="29" fillId="0" borderId="9" xfId="0" applyFont="1" applyBorder="1" applyAlignment="1"/>
    <xf numFmtId="0" fontId="14" fillId="2" borderId="0" xfId="0" applyFont="1" applyFill="1" applyBorder="1" applyAlignment="1">
      <alignment horizontal="left" vertical="center" shrinkToFit="1"/>
    </xf>
    <xf numFmtId="0" fontId="33" fillId="3" borderId="9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center" shrinkToFit="1"/>
    </xf>
    <xf numFmtId="0" fontId="7" fillId="3" borderId="9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shrinkToFit="1"/>
    </xf>
    <xf numFmtId="0" fontId="20" fillId="0" borderId="1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 shrinkToFit="1"/>
    </xf>
    <xf numFmtId="0" fontId="27" fillId="0" borderId="2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38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horizontal="left" vertical="center" shrinkToFit="1"/>
    </xf>
    <xf numFmtId="0" fontId="38" fillId="0" borderId="0" xfId="0" applyFont="1" applyBorder="1" applyAlignment="1">
      <alignment horizontal="left" vertical="center" shrinkToFit="1"/>
    </xf>
    <xf numFmtId="0" fontId="39" fillId="0" borderId="0" xfId="0" applyFont="1" applyBorder="1">
      <alignment vertical="center"/>
    </xf>
    <xf numFmtId="0" fontId="39" fillId="0" borderId="0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shrinkToFit="1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36" fillId="3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vertical="center"/>
    </xf>
    <xf numFmtId="0" fontId="31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 shrinkToFit="1"/>
    </xf>
    <xf numFmtId="0" fontId="35" fillId="0" borderId="8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shrinkToFit="1"/>
    </xf>
    <xf numFmtId="0" fontId="33" fillId="3" borderId="9" xfId="0" applyFont="1" applyFill="1" applyBorder="1" applyAlignment="1">
      <alignment horizontal="left" vertical="center" shrinkToFit="1"/>
    </xf>
    <xf numFmtId="0" fontId="33" fillId="3" borderId="9" xfId="0" applyFont="1" applyFill="1" applyBorder="1" applyAlignment="1">
      <alignment horizontal="left" shrinkToFit="1"/>
    </xf>
    <xf numFmtId="0" fontId="7" fillId="3" borderId="2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shrinkToFit="1"/>
    </xf>
    <xf numFmtId="0" fontId="18" fillId="2" borderId="8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shrinkToFit="1"/>
    </xf>
    <xf numFmtId="0" fontId="17" fillId="2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shrinkToFit="1"/>
    </xf>
    <xf numFmtId="0" fontId="42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shrinkToFit="1"/>
    </xf>
    <xf numFmtId="0" fontId="17" fillId="0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31" fillId="0" borderId="9" xfId="0" applyFont="1" applyBorder="1" applyAlignment="1">
      <alignment vertical="center"/>
    </xf>
    <xf numFmtId="177" fontId="16" fillId="0" borderId="9" xfId="0" applyNumberFormat="1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/>
    </xf>
    <xf numFmtId="0" fontId="31" fillId="0" borderId="8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176" fontId="44" fillId="2" borderId="1" xfId="0" applyNumberFormat="1" applyFont="1" applyFill="1" applyBorder="1" applyAlignment="1">
      <alignment vertical="center"/>
    </xf>
    <xf numFmtId="0" fontId="45" fillId="0" borderId="1" xfId="0" applyFont="1" applyBorder="1" applyAlignment="1">
      <alignment horizontal="left" vertical="center"/>
    </xf>
    <xf numFmtId="0" fontId="46" fillId="3" borderId="1" xfId="0" applyFont="1" applyFill="1" applyBorder="1" applyAlignment="1">
      <alignment horizontal="center" vertical="center" shrinkToFit="1"/>
    </xf>
    <xf numFmtId="176" fontId="44" fillId="2" borderId="1" xfId="0" applyNumberFormat="1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 vertical="center" shrinkToFit="1"/>
    </xf>
    <xf numFmtId="0" fontId="44" fillId="2" borderId="1" xfId="0" applyFont="1" applyFill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76" fontId="44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shrinkToFit="1"/>
    </xf>
    <xf numFmtId="0" fontId="7" fillId="3" borderId="7" xfId="0" applyFont="1" applyFill="1" applyBorder="1" applyAlignment="1">
      <alignment horizontal="left" shrinkToFit="1"/>
    </xf>
    <xf numFmtId="0" fontId="33" fillId="3" borderId="7" xfId="0" applyFont="1" applyFill="1" applyBorder="1" applyAlignment="1">
      <alignment horizontal="left" vertical="center" shrinkToFit="1"/>
    </xf>
    <xf numFmtId="0" fontId="20" fillId="2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center" shrinkToFit="1"/>
    </xf>
    <xf numFmtId="0" fontId="7" fillId="3" borderId="3" xfId="0" applyFont="1" applyFill="1" applyBorder="1" applyAlignment="1">
      <alignment horizontal="left" shrinkToFit="1"/>
    </xf>
    <xf numFmtId="0" fontId="21" fillId="0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center" vertical="center" shrinkToFit="1"/>
    </xf>
    <xf numFmtId="0" fontId="33" fillId="3" borderId="3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0" fontId="48" fillId="0" borderId="0" xfId="0" applyFont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3" fillId="3" borderId="16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17" fillId="0" borderId="3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tabSelected="1" zoomScale="70" zoomScaleNormal="70" zoomScaleSheetLayoutView="85" workbookViewId="0">
      <selection activeCell="Z9" sqref="Z9"/>
    </sheetView>
  </sheetViews>
  <sheetFormatPr defaultColWidth="9" defaultRowHeight="19.8"/>
  <cols>
    <col min="1" max="1" width="6.21875" style="1" customWidth="1"/>
    <col min="2" max="2" width="4.33203125" style="204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1" width="21.109375" style="1" customWidth="1"/>
    <col min="12" max="12" width="10.77734375" style="1" bestFit="1" customWidth="1"/>
    <col min="13" max="13" width="9.88671875" style="1" customWidth="1"/>
    <col min="14" max="14" width="12.88671875" style="5" customWidth="1"/>
    <col min="15" max="15" width="10" style="8" customWidth="1"/>
    <col min="16" max="16" width="5.33203125" style="9" customWidth="1"/>
    <col min="17" max="18" width="6.33203125" style="9" customWidth="1"/>
    <col min="19" max="19" width="6" style="9" customWidth="1"/>
    <col min="20" max="20" width="6.6640625" style="9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67"/>
      <c r="B1" s="189"/>
      <c r="C1" s="4"/>
      <c r="D1" s="1">
        <v>112</v>
      </c>
      <c r="E1" s="16" t="s">
        <v>2</v>
      </c>
      <c r="F1" s="4" t="s">
        <v>39</v>
      </c>
      <c r="G1" s="4" t="s">
        <v>38</v>
      </c>
      <c r="H1" s="14">
        <v>1</v>
      </c>
      <c r="I1" s="1" t="s">
        <v>48</v>
      </c>
      <c r="K1" s="56" t="s">
        <v>13</v>
      </c>
      <c r="M1" s="6"/>
      <c r="N1" s="56"/>
    </row>
    <row r="2" spans="1:23" ht="16.5" customHeight="1">
      <c r="A2" s="124" t="s">
        <v>26</v>
      </c>
      <c r="B2" s="190" t="s">
        <v>37</v>
      </c>
      <c r="C2" s="53" t="s">
        <v>5</v>
      </c>
      <c r="D2" s="153" t="s">
        <v>27</v>
      </c>
      <c r="E2" s="57" t="s">
        <v>6</v>
      </c>
      <c r="F2" s="101" t="s">
        <v>28</v>
      </c>
      <c r="G2" s="54" t="s">
        <v>7</v>
      </c>
      <c r="H2" s="102" t="s">
        <v>29</v>
      </c>
      <c r="I2" s="55" t="s">
        <v>8</v>
      </c>
      <c r="J2" s="101" t="s">
        <v>30</v>
      </c>
      <c r="K2" s="20" t="s">
        <v>9</v>
      </c>
      <c r="L2" s="34" t="s">
        <v>31</v>
      </c>
      <c r="M2" s="20" t="s">
        <v>3</v>
      </c>
      <c r="N2" s="34" t="s">
        <v>32</v>
      </c>
      <c r="O2" s="33" t="s">
        <v>84</v>
      </c>
      <c r="P2" s="33" t="s">
        <v>85</v>
      </c>
      <c r="Q2" s="30" t="s">
        <v>18</v>
      </c>
      <c r="R2" s="30" t="s">
        <v>19</v>
      </c>
      <c r="S2" s="31" t="s">
        <v>20</v>
      </c>
      <c r="T2" s="30" t="s">
        <v>21</v>
      </c>
      <c r="U2" s="32" t="s">
        <v>87</v>
      </c>
      <c r="V2" s="30" t="s">
        <v>22</v>
      </c>
      <c r="W2" s="31" t="s">
        <v>23</v>
      </c>
    </row>
    <row r="3" spans="1:23" ht="35.1" customHeight="1">
      <c r="A3" s="98">
        <v>45293</v>
      </c>
      <c r="B3" s="191" t="str">
        <f t="shared" ref="B3:B16" si="0">IF(A3="","",RIGHT(TEXT(WEEKDAY(A3),"[$-404]aaaa;@"),1))</f>
        <v>二</v>
      </c>
      <c r="C3" s="99" t="str">
        <f>C21</f>
        <v>白米飯</v>
      </c>
      <c r="D3" s="101" t="str">
        <f>C22&amp;B23</f>
        <v>米</v>
      </c>
      <c r="E3" s="19" t="str">
        <f>E21</f>
        <v>椒鹽魚排</v>
      </c>
      <c r="F3" s="97" t="str">
        <f>PHONETIC(E22:E26)</f>
        <v>魚排</v>
      </c>
      <c r="G3" s="33" t="str">
        <f>G21</f>
        <v>茄汁豆腐</v>
      </c>
      <c r="H3" s="39" t="str">
        <f>PHONETIC(G22:G26)</f>
        <v>豆腐洋蔥豬絞肉番茄醬大蒜</v>
      </c>
      <c r="I3" s="33" t="str">
        <f>I21</f>
        <v>野菜混炒</v>
      </c>
      <c r="J3" s="97" t="str">
        <f>PHONETIC(I22:I26)</f>
        <v>野菜天時蔬大蒜</v>
      </c>
      <c r="K3" s="35" t="s">
        <v>1</v>
      </c>
      <c r="L3" s="112" t="s">
        <v>33</v>
      </c>
      <c r="M3" s="96" t="str">
        <f>M21</f>
        <v>味噌芽湯</v>
      </c>
      <c r="N3" s="133" t="str">
        <f>PHONETIC(M22:M25)</f>
        <v>乾裙帶菜味噌薑柴魚片</v>
      </c>
      <c r="O3" s="29" t="str">
        <f>O21</f>
        <v>水果</v>
      </c>
      <c r="P3" s="134" t="s">
        <v>83</v>
      </c>
      <c r="Q3" s="42">
        <v>5.6</v>
      </c>
      <c r="R3" s="42">
        <v>2.5</v>
      </c>
      <c r="S3" s="43">
        <v>1.7</v>
      </c>
      <c r="T3" s="42">
        <v>2.8</v>
      </c>
      <c r="U3" s="35"/>
      <c r="V3" s="44">
        <v>1</v>
      </c>
      <c r="W3" s="45">
        <f t="shared" ref="W3:W16" si="1">Q3*70+R3*75+S3*25+T3*45+U3*120+V3*60</f>
        <v>808</v>
      </c>
    </row>
    <row r="4" spans="1:23" ht="35.1" customHeight="1">
      <c r="A4" s="98">
        <f t="shared" ref="A4:A16" si="2">IF(A3="","",IF(MONTH(A3)&lt;&gt;MONTH(A3+1),"",A3+1))</f>
        <v>45294</v>
      </c>
      <c r="B4" s="191" t="str">
        <f t="shared" si="0"/>
        <v>三</v>
      </c>
      <c r="C4" s="100" t="str">
        <f>C27</f>
        <v>刈包特餐</v>
      </c>
      <c r="D4" s="101" t="str">
        <f>C28&amp;B29</f>
        <v>刈包</v>
      </c>
      <c r="E4" s="19" t="str">
        <f>E27</f>
        <v>酸菜肉片</v>
      </c>
      <c r="F4" s="97" t="str">
        <f>PHONETIC(E28:E32)</f>
        <v>豬後腿肉酸菜大蒜</v>
      </c>
      <c r="G4" s="18" t="str">
        <f>G27</f>
        <v>豆皮西魯</v>
      </c>
      <c r="H4" s="39" t="str">
        <f>PHONETIC(G28:G32)</f>
        <v>豆皮結球白菜乾香菇胡蘿蔔大蒜</v>
      </c>
      <c r="I4" s="33" t="str">
        <f>I27</f>
        <v>醬味豆干</v>
      </c>
      <c r="J4" s="39" t="str">
        <f>PHONETIC(I28:I32)</f>
        <v>豆干</v>
      </c>
      <c r="K4" s="35" t="s">
        <v>1</v>
      </c>
      <c r="L4" s="112" t="s">
        <v>33</v>
      </c>
      <c r="M4" s="29" t="str">
        <f>M27</f>
        <v>糙米粥</v>
      </c>
      <c r="N4" s="133" t="str">
        <f>PHONETIC(M28:M32)</f>
        <v>雞蛋糙米胡蘿蔔乾香菇時瓜</v>
      </c>
      <c r="O4" s="29" t="str">
        <f>O27</f>
        <v>小餐包</v>
      </c>
      <c r="Q4" s="42">
        <v>5</v>
      </c>
      <c r="R4" s="42">
        <v>2.5</v>
      </c>
      <c r="S4" s="43">
        <v>1.8</v>
      </c>
      <c r="T4" s="42">
        <v>2.9</v>
      </c>
      <c r="U4" s="35"/>
      <c r="V4" s="44"/>
      <c r="W4" s="45">
        <f t="shared" si="1"/>
        <v>713</v>
      </c>
    </row>
    <row r="5" spans="1:23" ht="35.1" customHeight="1">
      <c r="A5" s="98">
        <f t="shared" si="2"/>
        <v>45295</v>
      </c>
      <c r="B5" s="191" t="str">
        <f t="shared" si="0"/>
        <v>四</v>
      </c>
      <c r="C5" s="100" t="str">
        <f>C33</f>
        <v>糙米飯</v>
      </c>
      <c r="D5" s="101" t="str">
        <f>C34&amp;B35</f>
        <v>米</v>
      </c>
      <c r="E5" s="19" t="str">
        <f>E33</f>
        <v>咖哩雞</v>
      </c>
      <c r="F5" s="97" t="str">
        <f>PHONETIC(E34:E38)</f>
        <v>肉雞馬鈴薯洋蔥咖哩粉</v>
      </c>
      <c r="G5" s="18" t="str">
        <f>G33</f>
        <v>絞肉豆芽</v>
      </c>
      <c r="H5" s="97" t="str">
        <f>PHONETIC(G34:G38)</f>
        <v>豬絞肉綠豆芽胡蘿蔔大蒜大蒜</v>
      </c>
      <c r="I5" s="71" t="str">
        <f>I33</f>
        <v>黃金雞堡</v>
      </c>
      <c r="J5" s="39" t="str">
        <f>PHONETIC(I34:I38)</f>
        <v>雞堡</v>
      </c>
      <c r="K5" s="35" t="s">
        <v>1</v>
      </c>
      <c r="L5" s="112" t="s">
        <v>33</v>
      </c>
      <c r="M5" s="40" t="str">
        <f>M33</f>
        <v>綠豆湯</v>
      </c>
      <c r="N5" s="133" t="str">
        <f>PHONETIC(M34:M38)</f>
        <v>綠豆紅砂糖</v>
      </c>
      <c r="O5" s="29" t="str">
        <f>O33</f>
        <v>TAP豆漿</v>
      </c>
      <c r="Q5" s="42">
        <v>5</v>
      </c>
      <c r="R5" s="42">
        <v>2.5</v>
      </c>
      <c r="S5" s="43">
        <v>1.6</v>
      </c>
      <c r="T5" s="42">
        <v>2.9</v>
      </c>
      <c r="U5" s="35"/>
      <c r="V5" s="44"/>
      <c r="W5" s="45">
        <f t="shared" si="1"/>
        <v>708</v>
      </c>
    </row>
    <row r="6" spans="1:23" ht="35.1" customHeight="1">
      <c r="A6" s="98">
        <f t="shared" si="2"/>
        <v>45296</v>
      </c>
      <c r="B6" s="191" t="str">
        <f t="shared" si="0"/>
        <v>五</v>
      </c>
      <c r="C6" s="100" t="str">
        <f>C39</f>
        <v>燕麥飯</v>
      </c>
      <c r="D6" s="101" t="str">
        <f>C40&amp;C41</f>
        <v>米燕麥</v>
      </c>
      <c r="E6" s="19" t="str">
        <f>E39</f>
        <v>海結燒肉</v>
      </c>
      <c r="F6" s="39" t="str">
        <f>PHONETIC(E40:E44)</f>
        <v>豬後腿肉海帶結豆輪大蒜</v>
      </c>
      <c r="G6" s="18" t="str">
        <f>G39</f>
        <v>甘藍蛋香</v>
      </c>
      <c r="H6" s="97" t="str">
        <f>PHONETIC(G40:G44)</f>
        <v>雞蛋甘藍胡蘿蔔大蒜</v>
      </c>
      <c r="I6" s="33" t="str">
        <f>I39</f>
        <v>綜滷雙享</v>
      </c>
      <c r="J6" s="39" t="str">
        <f>PHONETIC(I40:I43)</f>
        <v>香竹腸時蔬大蒜</v>
      </c>
      <c r="K6" s="35" t="s">
        <v>1</v>
      </c>
      <c r="L6" s="112" t="s">
        <v>33</v>
      </c>
      <c r="M6" s="29" t="str">
        <f>M39</f>
        <v>金針湯</v>
      </c>
      <c r="N6" s="133" t="str">
        <f>PHONETIC(M40:M43)</f>
        <v>金針菜乾榨菜薑豬骨</v>
      </c>
      <c r="O6" s="221" t="str">
        <f>O39</f>
        <v>果汁</v>
      </c>
      <c r="Q6" s="131">
        <v>5</v>
      </c>
      <c r="R6" s="42">
        <v>2.5</v>
      </c>
      <c r="S6" s="43">
        <v>2</v>
      </c>
      <c r="T6" s="42">
        <v>2.7</v>
      </c>
      <c r="U6" s="35"/>
      <c r="V6" s="44"/>
      <c r="W6" s="45">
        <f t="shared" si="1"/>
        <v>709</v>
      </c>
    </row>
    <row r="7" spans="1:23" ht="35.1" customHeight="1">
      <c r="A7" s="98">
        <f>IF(A6="","",IF(MONTH(A6)&lt;&gt;MONTH(A6+1),"",A6+3))</f>
        <v>45299</v>
      </c>
      <c r="B7" s="191" t="str">
        <f t="shared" si="0"/>
        <v>一</v>
      </c>
      <c r="C7" s="100" t="str">
        <f>C45</f>
        <v>白米飯</v>
      </c>
      <c r="D7" s="101" t="str">
        <f>C46&amp;C47</f>
        <v>米</v>
      </c>
      <c r="E7" s="19" t="str">
        <f>E45</f>
        <v>調味里雞</v>
      </c>
      <c r="F7" s="39" t="str">
        <f>PHONETIC(E46:E50)</f>
        <v>香雞排</v>
      </c>
      <c r="G7" s="18" t="str">
        <f>G45</f>
        <v>白菜豆腐</v>
      </c>
      <c r="H7" s="39" t="str">
        <f>PHONETIC(G46:G50)</f>
        <v>豆腐結球白菜乾木耳大蒜</v>
      </c>
      <c r="I7" s="33" t="str">
        <f>I45</f>
        <v>毛豆銀蘿</v>
      </c>
      <c r="J7" s="39" t="str">
        <f>PHONETIC(I46:I49)</f>
        <v>冷凍毛豆白蘿蔔胡蘿蔔大蒜</v>
      </c>
      <c r="K7" s="35" t="s">
        <v>1</v>
      </c>
      <c r="L7" s="112" t="s">
        <v>33</v>
      </c>
      <c r="M7" s="29" t="str">
        <f>M45</f>
        <v>蛋花芽湯</v>
      </c>
      <c r="N7" s="133" t="str">
        <f>PHONETIC(M46:M50)</f>
        <v>乾裙帶菜雞蛋薑</v>
      </c>
      <c r="O7" s="29" t="str">
        <f>O45</f>
        <v>果汁</v>
      </c>
      <c r="Q7" s="42">
        <v>5.2</v>
      </c>
      <c r="R7" s="42">
        <v>2.5</v>
      </c>
      <c r="S7" s="43">
        <v>2</v>
      </c>
      <c r="T7" s="42">
        <v>2.9</v>
      </c>
      <c r="U7" s="35"/>
      <c r="V7" s="44"/>
      <c r="W7" s="45">
        <f t="shared" si="1"/>
        <v>732</v>
      </c>
    </row>
    <row r="8" spans="1:23" ht="35.1" customHeight="1">
      <c r="A8" s="98">
        <f>IF(A7="","",IF(MONTH(A7)&lt;&gt;MONTH(A7+1),"",A7+1))</f>
        <v>45300</v>
      </c>
      <c r="B8" s="191" t="str">
        <f t="shared" si="0"/>
        <v>二</v>
      </c>
      <c r="C8" s="100" t="str">
        <f>C51</f>
        <v>糙米飯</v>
      </c>
      <c r="D8" s="101" t="str">
        <f>C52&amp;B53</f>
        <v>米</v>
      </c>
      <c r="E8" s="19" t="str">
        <f>E51</f>
        <v>筍干滷肉</v>
      </c>
      <c r="F8" s="97" t="str">
        <f>PHONETIC(E52:E56)</f>
        <v>豬後腿肉麻竹筍干豆輪大蒜</v>
      </c>
      <c r="G8" s="18" t="str">
        <f>G51</f>
        <v>培根芽菜</v>
      </c>
      <c r="H8" s="39" t="str">
        <f>PHONETIC(G52:G56)</f>
        <v>培根綠豆芽乾木耳大蒜</v>
      </c>
      <c r="I8" s="18" t="str">
        <f>I51</f>
        <v>滷野菜天</v>
      </c>
      <c r="J8" s="39" t="str">
        <f>PHONETIC(I52:I55)</f>
        <v>野菜天大蒜</v>
      </c>
      <c r="K8" s="35" t="s">
        <v>1</v>
      </c>
      <c r="L8" s="112" t="s">
        <v>33</v>
      </c>
      <c r="M8" s="96" t="str">
        <f>M51</f>
        <v>鮮蔬湯</v>
      </c>
      <c r="N8" s="133" t="str">
        <f>PHONETIC(M52:M56)</f>
        <v>時蔬胡蘿蔔豬骨薑</v>
      </c>
      <c r="O8" s="29" t="str">
        <f>O51</f>
        <v>水果</v>
      </c>
      <c r="P8" s="134" t="s">
        <v>83</v>
      </c>
      <c r="Q8" s="42">
        <v>5</v>
      </c>
      <c r="R8" s="42">
        <v>2.5</v>
      </c>
      <c r="S8" s="43">
        <v>1.7</v>
      </c>
      <c r="T8" s="42">
        <v>3</v>
      </c>
      <c r="U8" s="35"/>
      <c r="V8" s="44">
        <v>1</v>
      </c>
      <c r="W8" s="45">
        <f t="shared" si="1"/>
        <v>775</v>
      </c>
    </row>
    <row r="9" spans="1:23" ht="35.1" customHeight="1">
      <c r="A9" s="98">
        <f t="shared" si="2"/>
        <v>45301</v>
      </c>
      <c r="B9" s="191" t="str">
        <f t="shared" si="0"/>
        <v>三</v>
      </c>
      <c r="C9" s="100" t="str">
        <f>C57</f>
        <v>炊飯特餐</v>
      </c>
      <c r="D9" s="101" t="str">
        <f>C58&amp;C59</f>
        <v>米糙米</v>
      </c>
      <c r="E9" s="19" t="str">
        <f>E57</f>
        <v>滷味雙享</v>
      </c>
      <c r="F9" s="39" t="str">
        <f>PHONETIC(E58:E62)</f>
        <v>雞水煮蛋白蘿蔔胡蘿蔔大蒜</v>
      </c>
      <c r="G9" s="18" t="str">
        <f>G57</f>
        <v>炊飯配料</v>
      </c>
      <c r="H9" s="39" t="str">
        <f>PHONETIC(G58:G62)</f>
        <v>豬絞肉蘿蔔乾乾香菇油蔥酥大蒜</v>
      </c>
      <c r="I9" s="33" t="str">
        <f>I57</f>
        <v>蜜汁豆干</v>
      </c>
      <c r="J9" s="97" t="str">
        <f>PHONETIC(I58:I62)</f>
        <v>豆干滷包大蒜</v>
      </c>
      <c r="K9" s="35" t="s">
        <v>1</v>
      </c>
      <c r="L9" s="112" t="s">
        <v>33</v>
      </c>
      <c r="M9" s="29" t="str">
        <f>M57</f>
        <v>麻油菇湯</v>
      </c>
      <c r="N9" s="133" t="str">
        <f>PHONETIC(M58:M62)</f>
        <v>金針菇乾木耳時蔬麻油枸杞</v>
      </c>
      <c r="O9" s="29" t="str">
        <f>O57</f>
        <v>小餐包</v>
      </c>
      <c r="Q9" s="42">
        <v>5</v>
      </c>
      <c r="R9" s="42">
        <v>2.5</v>
      </c>
      <c r="S9" s="43">
        <v>1.6</v>
      </c>
      <c r="T9" s="42">
        <v>2.9</v>
      </c>
      <c r="U9" s="35"/>
      <c r="V9" s="44"/>
      <c r="W9" s="45">
        <f t="shared" si="1"/>
        <v>708</v>
      </c>
    </row>
    <row r="10" spans="1:23" ht="35.1" customHeight="1">
      <c r="A10" s="98">
        <f t="shared" si="2"/>
        <v>45302</v>
      </c>
      <c r="B10" s="191" t="str">
        <f t="shared" si="0"/>
        <v>四</v>
      </c>
      <c r="C10" s="100" t="str">
        <f>C63</f>
        <v>糙米飯</v>
      </c>
      <c r="D10" s="101" t="str">
        <f>C64&amp;B65</f>
        <v>米</v>
      </c>
      <c r="E10" s="19" t="str">
        <f>E63</f>
        <v>豆瓣燒雞</v>
      </c>
      <c r="F10" s="39" t="str">
        <f>PHONETIC(E64:E68)</f>
        <v>肉雞海帶結大蒜</v>
      </c>
      <c r="G10" s="18" t="str">
        <f>G63</f>
        <v>豆皮甘藍</v>
      </c>
      <c r="H10" s="39" t="str">
        <f>PHONETIC(G64:G68)</f>
        <v>豆皮甘藍胡蘿蔔大蒜</v>
      </c>
      <c r="I10" s="33" t="str">
        <f>I63</f>
        <v>滷香竹腸</v>
      </c>
      <c r="J10" s="39" t="str">
        <f>PHONETIC(I64:I68)</f>
        <v>香竹腸乾木耳大蒜</v>
      </c>
      <c r="K10" s="35" t="s">
        <v>1</v>
      </c>
      <c r="L10" s="112" t="s">
        <v>33</v>
      </c>
      <c r="M10" s="40" t="str">
        <f>M63</f>
        <v>燒仙草</v>
      </c>
      <c r="N10" s="133" t="str">
        <f>PHONETIC(M64:M67)</f>
        <v>仙草凍紅砂糖西谷米</v>
      </c>
      <c r="O10" s="29" t="str">
        <f>O63</f>
        <v>海苔</v>
      </c>
      <c r="Q10" s="42">
        <v>4</v>
      </c>
      <c r="R10" s="42">
        <v>2.5</v>
      </c>
      <c r="S10" s="43">
        <v>1.6</v>
      </c>
      <c r="T10" s="42">
        <v>2.9</v>
      </c>
      <c r="U10" s="35"/>
      <c r="V10" s="44"/>
      <c r="W10" s="45">
        <f t="shared" si="1"/>
        <v>638</v>
      </c>
    </row>
    <row r="11" spans="1:23" ht="35.1" customHeight="1">
      <c r="A11" s="98">
        <f t="shared" si="2"/>
        <v>45303</v>
      </c>
      <c r="B11" s="191" t="str">
        <f t="shared" si="0"/>
        <v>五</v>
      </c>
      <c r="C11" s="100" t="str">
        <f>C69</f>
        <v>紅藜飯</v>
      </c>
      <c r="D11" s="101" t="str">
        <f>C70&amp;C71</f>
        <v>米紅藜</v>
      </c>
      <c r="E11" s="19" t="str">
        <f>E69</f>
        <v>豉相參鮮</v>
      </c>
      <c r="F11" s="39" t="str">
        <f>PHONETIC(E70:E74)</f>
        <v>魚丁虱目魚丸白蘿蔔大蒜</v>
      </c>
      <c r="G11" s="19" t="str">
        <f>G69</f>
        <v>螞蟻上樹</v>
      </c>
      <c r="H11" s="39" t="str">
        <f>PHONETIC(G70:G74)</f>
        <v>豬絞肉時蔬冬粉乾木耳大蒜</v>
      </c>
      <c r="I11" s="33" t="str">
        <f>I69</f>
        <v>香滷油腐</v>
      </c>
      <c r="J11" s="39" t="str">
        <f>PHONETIC(I70:I74)</f>
        <v>四角油豆腐時蔬大蒜</v>
      </c>
      <c r="K11" s="35" t="s">
        <v>1</v>
      </c>
      <c r="L11" s="112" t="s">
        <v>33</v>
      </c>
      <c r="M11" s="96" t="str">
        <f>M69</f>
        <v>時瓜湯</v>
      </c>
      <c r="N11" s="133" t="str">
        <f>PHONETIC(M70:M74)</f>
        <v>時瓜胡蘿蔔豬骨薑</v>
      </c>
      <c r="O11" s="8" t="str">
        <f>O69</f>
        <v>TAP豆漿</v>
      </c>
      <c r="Q11" s="131">
        <v>5.4</v>
      </c>
      <c r="R11" s="42">
        <v>2.5</v>
      </c>
      <c r="S11" s="43">
        <v>1.8</v>
      </c>
      <c r="T11" s="42">
        <v>2.9</v>
      </c>
      <c r="U11" s="35"/>
      <c r="V11" s="44"/>
      <c r="W11" s="45">
        <f t="shared" si="1"/>
        <v>741</v>
      </c>
    </row>
    <row r="12" spans="1:23" ht="35.1" customHeight="1">
      <c r="A12" s="98">
        <f>IF(A11="","",IF(MONTH(A11)&lt;&gt;MONTH(A11+1),"",A11+3))</f>
        <v>45306</v>
      </c>
      <c r="B12" s="191" t="str">
        <f t="shared" si="0"/>
        <v>一</v>
      </c>
      <c r="C12" s="100" t="str">
        <f>C75</f>
        <v>白米飯</v>
      </c>
      <c r="D12" s="101" t="str">
        <f>C76&amp;C77</f>
        <v>米</v>
      </c>
      <c r="E12" s="19" t="str">
        <f>E75</f>
        <v>醬香雞翅</v>
      </c>
      <c r="F12" s="39" t="str">
        <f>PHONETIC(E76:E80)</f>
        <v>三節翅大蒜</v>
      </c>
      <c r="G12" s="19" t="str">
        <f>G75</f>
        <v>麻婆豆腐</v>
      </c>
      <c r="H12" s="39" t="str">
        <f>PHONETIC(G76:G80)</f>
        <v>豬絞肉豆腐冷凍豌豆大蒜豆瓣醬</v>
      </c>
      <c r="I12" s="19" t="str">
        <f>I75</f>
        <v>雙味錦滷</v>
      </c>
      <c r="J12" s="97" t="str">
        <f>PHONETIC(I76:I80)</f>
        <v>香竹腸冷凍胡蘿蔔大蒜</v>
      </c>
      <c r="K12" s="35" t="s">
        <v>1</v>
      </c>
      <c r="L12" s="112" t="s">
        <v>33</v>
      </c>
      <c r="M12" s="19" t="str">
        <f>M75</f>
        <v>味噌芽湯</v>
      </c>
      <c r="N12" s="132" t="str">
        <f>PHONETIC(M76:M80)</f>
        <v>乾裙帶菜味噌薑柴魚片</v>
      </c>
      <c r="O12" s="29" t="str">
        <f>O75</f>
        <v>果汁</v>
      </c>
      <c r="Q12" s="42">
        <v>5</v>
      </c>
      <c r="R12" s="42">
        <v>2.5</v>
      </c>
      <c r="S12" s="43">
        <v>2</v>
      </c>
      <c r="T12" s="42">
        <v>2.9</v>
      </c>
      <c r="U12" s="35"/>
      <c r="V12" s="44"/>
      <c r="W12" s="45">
        <f t="shared" si="1"/>
        <v>718</v>
      </c>
    </row>
    <row r="13" spans="1:23" ht="35.1" customHeight="1">
      <c r="A13" s="98">
        <f>IF(A12="","",IF(MONTH(A12)&lt;&gt;MONTH(A12+1),"",A12+1))</f>
        <v>45307</v>
      </c>
      <c r="B13" s="191" t="str">
        <f t="shared" si="0"/>
        <v>二</v>
      </c>
      <c r="C13" s="100" t="str">
        <f>C81</f>
        <v>糙米飯</v>
      </c>
      <c r="D13" s="101" t="str">
        <f>C82&amp;B83</f>
        <v>米</v>
      </c>
      <c r="E13" s="19" t="str">
        <f>E81</f>
        <v>沙茶參鮮</v>
      </c>
      <c r="F13" s="39" t="str">
        <f>PHONETIC(E82:E86)</f>
        <v>阿根廷魷虱目魚丸結球白菜沙茶醬大蒜</v>
      </c>
      <c r="G13" s="19" t="str">
        <f>G81</f>
        <v>肉絲芽菜</v>
      </c>
      <c r="H13" s="39" t="str">
        <f>PHONETIC(G82:G86)</f>
        <v>豬後腿肉綠豆芽胡蘿蔔大蒜</v>
      </c>
      <c r="I13" s="19" t="str">
        <f>I81</f>
        <v>滷野菜天</v>
      </c>
      <c r="J13" s="39" t="str">
        <f>PHONETIC(I82:I86)</f>
        <v>野菜天大蒜</v>
      </c>
      <c r="K13" s="35" t="s">
        <v>1</v>
      </c>
      <c r="L13" s="112" t="s">
        <v>33</v>
      </c>
      <c r="M13" s="19" t="str">
        <f>M81</f>
        <v>蘿蔔湯</v>
      </c>
      <c r="N13" s="132" t="str">
        <f>PHONETIC(M82:M86)</f>
        <v>白蘿蔔胡蘿蔔薑豬骨</v>
      </c>
      <c r="O13" s="29" t="str">
        <f>O81</f>
        <v>水果</v>
      </c>
      <c r="P13" s="134" t="s">
        <v>83</v>
      </c>
      <c r="Q13" s="42">
        <v>5</v>
      </c>
      <c r="R13" s="42">
        <v>2.5</v>
      </c>
      <c r="S13" s="43">
        <v>2</v>
      </c>
      <c r="T13" s="42">
        <v>2.9</v>
      </c>
      <c r="U13" s="35"/>
      <c r="V13" s="44">
        <v>1</v>
      </c>
      <c r="W13" s="45">
        <f t="shared" si="1"/>
        <v>778</v>
      </c>
    </row>
    <row r="14" spans="1:23" ht="35.1" customHeight="1">
      <c r="A14" s="98">
        <f t="shared" si="2"/>
        <v>45308</v>
      </c>
      <c r="B14" s="191" t="str">
        <f t="shared" si="0"/>
        <v>三</v>
      </c>
      <c r="C14" s="100" t="str">
        <f>C87</f>
        <v>西式特餐</v>
      </c>
      <c r="D14" s="101" t="str">
        <f>C88&amp;C89</f>
        <v>義大利麵</v>
      </c>
      <c r="E14" s="19" t="str">
        <f>E87</f>
        <v>茄汁肉醬</v>
      </c>
      <c r="F14" s="97" t="str">
        <f>PHONETIC(E88:E92)</f>
        <v>豬絞肉馬鈴薯洋蔥蕃茄醬大蒜</v>
      </c>
      <c r="G14" s="19" t="str">
        <f>G87</f>
        <v>培根甘藍</v>
      </c>
      <c r="H14" s="39" t="str">
        <f>PHONETIC(G88:G92)</f>
        <v>培根甘藍胡蘿蔔大蒜</v>
      </c>
      <c r="I14" s="19" t="str">
        <f>I87</f>
        <v>麥香雞塊</v>
      </c>
      <c r="J14" s="39" t="str">
        <f>PHONETIC(I88:I92)</f>
        <v>雞塊</v>
      </c>
      <c r="K14" s="35" t="s">
        <v>1</v>
      </c>
      <c r="L14" s="112" t="s">
        <v>33</v>
      </c>
      <c r="M14" s="19" t="str">
        <f>M87</f>
        <v>玉米濃湯</v>
      </c>
      <c r="N14" s="132" t="str">
        <f>PHONETIC(M88:M92)</f>
        <v>雞蛋玉米粒罐頭玉米醬罐頭玉米濃湯粉</v>
      </c>
      <c r="O14" s="29" t="str">
        <f>O87</f>
        <v>小餐包</v>
      </c>
      <c r="Q14" s="42">
        <v>5</v>
      </c>
      <c r="R14" s="42">
        <v>2.5</v>
      </c>
      <c r="S14" s="43">
        <v>1.7</v>
      </c>
      <c r="T14" s="42">
        <v>2.8</v>
      </c>
      <c r="U14" s="35"/>
      <c r="V14" s="44"/>
      <c r="W14" s="45">
        <f t="shared" si="1"/>
        <v>706</v>
      </c>
    </row>
    <row r="15" spans="1:23" ht="35.1" customHeight="1">
      <c r="A15" s="98">
        <f t="shared" si="2"/>
        <v>45309</v>
      </c>
      <c r="B15" s="191" t="str">
        <f t="shared" si="0"/>
        <v>四</v>
      </c>
      <c r="C15" s="100" t="str">
        <f>C93</f>
        <v>糙米飯</v>
      </c>
      <c r="D15" s="101" t="str">
        <f>C94&amp;C95</f>
        <v>米糙米</v>
      </c>
      <c r="E15" s="19" t="str">
        <f>E93</f>
        <v>醬瓜燒雞</v>
      </c>
      <c r="F15" s="39" t="str">
        <f>PHONETIC(E94:E98)</f>
        <v>肉雞白蘿蔔胡蘿蔔醃漬花胡瓜薑</v>
      </c>
      <c r="G15" s="19" t="str">
        <f>G93</f>
        <v>蛋香冬粉</v>
      </c>
      <c r="H15" s="97" t="str">
        <f>PHONETIC(G94:G98)</f>
        <v>雞蛋冬粉時蔬乾木耳大蒜</v>
      </c>
      <c r="I15" s="19" t="str">
        <f>I93</f>
        <v>五香豆干</v>
      </c>
      <c r="J15" s="97" t="str">
        <f>PHONETIC(I94:I98)</f>
        <v>豆干滷包</v>
      </c>
      <c r="K15" s="35" t="s">
        <v>1</v>
      </c>
      <c r="L15" s="112" t="s">
        <v>33</v>
      </c>
      <c r="M15" s="19" t="str">
        <f>M93</f>
        <v>枸杞銀耳</v>
      </c>
      <c r="N15" s="132" t="str">
        <f>PHONETIC(M94:M98)</f>
        <v>乾銀耳枸杞紅砂糖</v>
      </c>
      <c r="O15" s="221" t="str">
        <f>O93</f>
        <v>TAP豆漿</v>
      </c>
      <c r="Q15" s="42">
        <v>4.2</v>
      </c>
      <c r="R15" s="42">
        <v>2.5</v>
      </c>
      <c r="S15" s="43">
        <v>1.5</v>
      </c>
      <c r="T15" s="42">
        <v>2.8</v>
      </c>
      <c r="U15" s="35"/>
      <c r="V15" s="44"/>
      <c r="W15" s="45">
        <f t="shared" si="1"/>
        <v>645</v>
      </c>
    </row>
    <row r="16" spans="1:23" ht="35.1" customHeight="1">
      <c r="A16" s="98">
        <f t="shared" si="2"/>
        <v>45310</v>
      </c>
      <c r="B16" s="191" t="str">
        <f t="shared" si="0"/>
        <v>五</v>
      </c>
      <c r="C16" s="100" t="str">
        <f>C99</f>
        <v>芝麻飯</v>
      </c>
      <c r="D16" s="101" t="str">
        <f>C100&amp;C101</f>
        <v>米芝麻(熟)</v>
      </c>
      <c r="E16" s="19" t="str">
        <f>E99</f>
        <v>泡菜肉片</v>
      </c>
      <c r="F16" s="39" t="str">
        <f>PHONETIC(E100:E104)</f>
        <v>豬後腿肉韓式泡菜胡蘿蔔大蒜</v>
      </c>
      <c r="G16" s="19" t="str">
        <f>G99</f>
        <v>雙色花椰</v>
      </c>
      <c r="H16" s="39" t="str">
        <f>PHONETIC(G100:G104)</f>
        <v>花椰菜胡蘿蔔大蒜</v>
      </c>
      <c r="I16" s="19" t="str">
        <f>I99</f>
        <v>昆布滷味</v>
      </c>
      <c r="J16" s="39" t="str">
        <f>PHONETIC(I100:I104)</f>
        <v>豆捲乾海帶大蒜</v>
      </c>
      <c r="K16" s="35" t="s">
        <v>1</v>
      </c>
      <c r="L16" s="112" t="s">
        <v>33</v>
      </c>
      <c r="M16" s="19" t="str">
        <f>M99</f>
        <v>時蔬湯</v>
      </c>
      <c r="N16" s="132" t="str">
        <f>PHONETIC(M100:M104)</f>
        <v>時蔬胡蘿蔔豬骨</v>
      </c>
      <c r="O16" s="29" t="str">
        <f>O99</f>
        <v>乳品/小饅頭</v>
      </c>
      <c r="Q16" s="131">
        <v>5.6</v>
      </c>
      <c r="R16" s="42">
        <v>2.5</v>
      </c>
      <c r="S16" s="43">
        <v>2.2000000000000002</v>
      </c>
      <c r="T16" s="42">
        <v>2.9</v>
      </c>
      <c r="U16" s="35">
        <v>1</v>
      </c>
      <c r="V16" s="44"/>
      <c r="W16" s="45">
        <f t="shared" si="1"/>
        <v>885</v>
      </c>
    </row>
    <row r="17" spans="1:28" ht="23.1" customHeight="1">
      <c r="A17" s="2" t="s">
        <v>4</v>
      </c>
      <c r="B17" s="192"/>
      <c r="C17" s="136"/>
      <c r="D17" s="154"/>
      <c r="E17" s="41"/>
      <c r="F17" s="137"/>
      <c r="G17" s="41"/>
      <c r="H17" s="137"/>
      <c r="I17" s="41"/>
      <c r="J17" s="137"/>
      <c r="K17" s="135"/>
      <c r="L17" s="138"/>
      <c r="M17" s="41"/>
      <c r="N17" s="137"/>
      <c r="O17" s="41"/>
      <c r="P17" s="139"/>
      <c r="Q17" s="10"/>
      <c r="R17" s="10"/>
      <c r="S17" s="10"/>
      <c r="T17" s="10"/>
      <c r="U17" s="4"/>
      <c r="V17" s="10"/>
      <c r="W17" s="125"/>
    </row>
    <row r="18" spans="1:28" ht="23.1" customHeight="1">
      <c r="A18" s="15" t="s">
        <v>273</v>
      </c>
      <c r="B18" s="192"/>
      <c r="C18" s="3"/>
      <c r="D18" s="3"/>
    </row>
    <row r="19" spans="1:28">
      <c r="A19" s="24" t="s">
        <v>70</v>
      </c>
      <c r="B19" s="193"/>
      <c r="C19" s="25"/>
      <c r="D19" s="26"/>
      <c r="E19" s="28"/>
      <c r="F19" s="26"/>
      <c r="G19" s="25"/>
      <c r="H19" s="26"/>
      <c r="I19" s="25"/>
      <c r="J19" s="26"/>
      <c r="K19" s="25"/>
      <c r="L19" s="25"/>
      <c r="M19" s="28"/>
      <c r="N19" s="25"/>
      <c r="O19" s="28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4"/>
    </row>
    <row r="20" spans="1:28">
      <c r="A20" s="156" t="s">
        <v>97</v>
      </c>
      <c r="B20" s="194" t="s">
        <v>47</v>
      </c>
      <c r="C20" s="113" t="s">
        <v>5</v>
      </c>
      <c r="D20" s="107" t="s">
        <v>14</v>
      </c>
      <c r="E20" s="107" t="s">
        <v>6</v>
      </c>
      <c r="F20" s="107" t="s">
        <v>14</v>
      </c>
      <c r="G20" s="105" t="s">
        <v>7</v>
      </c>
      <c r="H20" s="107" t="s">
        <v>14</v>
      </c>
      <c r="I20" s="105" t="s">
        <v>8</v>
      </c>
      <c r="J20" s="107" t="s">
        <v>14</v>
      </c>
      <c r="K20" s="114" t="s">
        <v>9</v>
      </c>
      <c r="L20" s="107" t="s">
        <v>14</v>
      </c>
      <c r="M20" s="105" t="s">
        <v>3</v>
      </c>
      <c r="N20" s="106" t="s">
        <v>16</v>
      </c>
      <c r="O20" s="33" t="s">
        <v>84</v>
      </c>
      <c r="P20" s="33" t="s">
        <v>85</v>
      </c>
      <c r="Q20" s="21"/>
      <c r="R20" s="21"/>
      <c r="S20" s="22"/>
      <c r="T20" s="21"/>
      <c r="U20" s="23"/>
      <c r="V20" s="23"/>
      <c r="W20" s="23"/>
      <c r="X20" s="23"/>
      <c r="Y20" s="23"/>
      <c r="Z20" s="23"/>
      <c r="AA20" s="23"/>
    </row>
    <row r="21" spans="1:28" s="7" customFormat="1" ht="16.5" customHeight="1">
      <c r="A21" s="162" t="s">
        <v>216</v>
      </c>
      <c r="B21" s="195" t="str">
        <f>B3</f>
        <v>二</v>
      </c>
      <c r="C21" s="145" t="s">
        <v>42</v>
      </c>
      <c r="D21" s="147"/>
      <c r="E21" s="146" t="s">
        <v>182</v>
      </c>
      <c r="F21" s="147"/>
      <c r="G21" s="130" t="s">
        <v>34</v>
      </c>
      <c r="H21" s="73"/>
      <c r="I21" s="129" t="s">
        <v>114</v>
      </c>
      <c r="J21" s="129"/>
      <c r="K21" s="74" t="s">
        <v>1</v>
      </c>
      <c r="L21" s="75"/>
      <c r="M21" s="143" t="s">
        <v>117</v>
      </c>
      <c r="N21" s="17"/>
      <c r="O21" s="95" t="s">
        <v>270</v>
      </c>
      <c r="P21" s="134" t="s">
        <v>83</v>
      </c>
      <c r="Q21" s="49"/>
      <c r="R21" s="50"/>
      <c r="S21" s="13"/>
      <c r="T21" s="11"/>
    </row>
    <row r="22" spans="1:28" s="7" customFormat="1" ht="16.5" customHeight="1">
      <c r="B22" s="199">
        <f>A3</f>
        <v>45293</v>
      </c>
      <c r="C22" s="148" t="s">
        <v>10</v>
      </c>
      <c r="D22" s="147">
        <v>10</v>
      </c>
      <c r="E22" s="149" t="s">
        <v>102</v>
      </c>
      <c r="F22" s="150">
        <v>6.5</v>
      </c>
      <c r="G22" s="85" t="s">
        <v>25</v>
      </c>
      <c r="H22" s="77">
        <v>4</v>
      </c>
      <c r="I22" s="164" t="s">
        <v>115</v>
      </c>
      <c r="J22" s="129">
        <v>3</v>
      </c>
      <c r="K22" s="78" t="s">
        <v>9</v>
      </c>
      <c r="L22" s="79">
        <v>7</v>
      </c>
      <c r="M22" s="143" t="s">
        <v>118</v>
      </c>
      <c r="N22" s="17">
        <v>0.2</v>
      </c>
      <c r="O22" s="111"/>
      <c r="P22" s="77"/>
      <c r="Q22" s="46"/>
      <c r="R22" s="51"/>
      <c r="S22" s="12"/>
      <c r="T22" s="11"/>
    </row>
    <row r="23" spans="1:28" s="7" customFormat="1" ht="16.5" customHeight="1">
      <c r="A23" s="68"/>
      <c r="B23" s="200"/>
      <c r="C23" s="148"/>
      <c r="D23" s="89"/>
      <c r="E23" s="149"/>
      <c r="F23" s="150"/>
      <c r="G23" s="82" t="s">
        <v>36</v>
      </c>
      <c r="H23" s="77">
        <v>2</v>
      </c>
      <c r="I23" s="165" t="s">
        <v>116</v>
      </c>
      <c r="J23" s="129">
        <v>2</v>
      </c>
      <c r="K23" s="74" t="s">
        <v>11</v>
      </c>
      <c r="L23" s="75">
        <v>0.05</v>
      </c>
      <c r="M23" s="143" t="s">
        <v>119</v>
      </c>
      <c r="N23" s="17">
        <v>0.1</v>
      </c>
      <c r="O23" s="103"/>
      <c r="P23" s="77"/>
      <c r="Q23" s="49"/>
      <c r="R23" s="51"/>
      <c r="S23" s="12"/>
      <c r="T23" s="11"/>
    </row>
    <row r="24" spans="1:28" s="7" customFormat="1" ht="16.5" customHeight="1">
      <c r="A24" s="68"/>
      <c r="B24" s="197"/>
      <c r="C24" s="119"/>
      <c r="D24" s="89"/>
      <c r="E24" s="149"/>
      <c r="F24" s="150"/>
      <c r="G24" s="82" t="s">
        <v>103</v>
      </c>
      <c r="H24" s="77">
        <v>1</v>
      </c>
      <c r="I24" s="165" t="s">
        <v>11</v>
      </c>
      <c r="J24" s="129">
        <v>0.05</v>
      </c>
      <c r="K24" s="74"/>
      <c r="L24" s="75"/>
      <c r="M24" s="143" t="s">
        <v>60</v>
      </c>
      <c r="N24" s="17">
        <v>0.05</v>
      </c>
      <c r="O24" s="104"/>
      <c r="P24" s="69"/>
      <c r="Q24" s="49"/>
      <c r="R24" s="51"/>
      <c r="S24" s="12"/>
      <c r="T24" s="11"/>
    </row>
    <row r="25" spans="1:28" s="7" customFormat="1" ht="16.5" customHeight="1">
      <c r="A25" s="68"/>
      <c r="B25" s="197"/>
      <c r="C25" s="119"/>
      <c r="D25" s="89"/>
      <c r="E25" s="149"/>
      <c r="F25" s="150"/>
      <c r="G25" s="36" t="s">
        <v>35</v>
      </c>
      <c r="H25" s="69"/>
      <c r="I25" s="151"/>
      <c r="J25" s="150"/>
      <c r="K25" s="74"/>
      <c r="L25" s="75"/>
      <c r="M25" s="143" t="s">
        <v>120</v>
      </c>
      <c r="N25" s="17">
        <v>0.01</v>
      </c>
      <c r="O25" s="104"/>
      <c r="P25" s="69"/>
      <c r="Q25" s="47"/>
      <c r="R25" s="52"/>
      <c r="S25" s="12"/>
      <c r="T25" s="11"/>
    </row>
    <row r="26" spans="1:28" s="7" customFormat="1" ht="16.5" customHeight="1">
      <c r="A26" s="68"/>
      <c r="B26" s="200"/>
      <c r="C26" s="148"/>
      <c r="D26" s="89"/>
      <c r="E26" s="87"/>
      <c r="F26" s="37"/>
      <c r="G26" s="36" t="s">
        <v>24</v>
      </c>
      <c r="H26" s="69">
        <v>0.5</v>
      </c>
      <c r="I26" s="151"/>
      <c r="J26" s="150"/>
      <c r="K26" s="74"/>
      <c r="L26" s="75"/>
      <c r="M26" s="148"/>
      <c r="N26" s="150"/>
      <c r="Q26" s="11"/>
      <c r="R26" s="11"/>
      <c r="S26" s="12"/>
      <c r="T26" s="11"/>
    </row>
    <row r="27" spans="1:28" s="7" customFormat="1" ht="16.5" customHeight="1">
      <c r="A27" s="7" t="s">
        <v>217</v>
      </c>
      <c r="B27" s="195" t="str">
        <f>B4</f>
        <v>三</v>
      </c>
      <c r="C27" s="152" t="s">
        <v>45</v>
      </c>
      <c r="D27" s="155"/>
      <c r="E27" s="88" t="s">
        <v>61</v>
      </c>
      <c r="F27" s="17"/>
      <c r="G27" s="206" t="s">
        <v>110</v>
      </c>
      <c r="H27" s="166"/>
      <c r="I27" s="17" t="s">
        <v>221</v>
      </c>
      <c r="J27" s="17"/>
      <c r="K27" s="168" t="s">
        <v>1</v>
      </c>
      <c r="L27" s="75"/>
      <c r="M27" s="206" t="s">
        <v>81</v>
      </c>
      <c r="N27" s="206"/>
      <c r="O27" s="123" t="s">
        <v>271</v>
      </c>
      <c r="Q27" s="11"/>
      <c r="R27" s="11"/>
      <c r="S27" s="13"/>
      <c r="T27" s="11"/>
    </row>
    <row r="28" spans="1:28" s="7" customFormat="1" ht="16.5" customHeight="1">
      <c r="B28" s="199">
        <f>A4</f>
        <v>45294</v>
      </c>
      <c r="C28" s="206" t="s">
        <v>46</v>
      </c>
      <c r="D28" s="17">
        <v>4</v>
      </c>
      <c r="E28" s="108" t="s">
        <v>52</v>
      </c>
      <c r="F28" s="17">
        <v>7</v>
      </c>
      <c r="G28" s="163" t="s">
        <v>75</v>
      </c>
      <c r="H28" s="167">
        <v>0.3</v>
      </c>
      <c r="I28" s="17" t="s">
        <v>143</v>
      </c>
      <c r="J28" s="17">
        <v>4</v>
      </c>
      <c r="K28" s="169" t="s">
        <v>9</v>
      </c>
      <c r="L28" s="79">
        <v>7</v>
      </c>
      <c r="M28" s="206" t="s">
        <v>66</v>
      </c>
      <c r="N28" s="17">
        <v>1</v>
      </c>
      <c r="Q28" s="11"/>
      <c r="R28" s="11"/>
      <c r="S28" s="12"/>
      <c r="T28" s="11"/>
    </row>
    <row r="29" spans="1:28" s="7" customFormat="1" ht="16.5" customHeight="1">
      <c r="A29" s="81"/>
      <c r="B29" s="198"/>
      <c r="C29" s="143"/>
      <c r="D29" s="17"/>
      <c r="E29" s="108" t="s">
        <v>62</v>
      </c>
      <c r="F29" s="17">
        <v>3</v>
      </c>
      <c r="G29" s="108" t="s">
        <v>78</v>
      </c>
      <c r="H29" s="17">
        <v>7</v>
      </c>
      <c r="I29" s="171"/>
      <c r="J29" s="172"/>
      <c r="K29" s="74" t="s">
        <v>11</v>
      </c>
      <c r="L29" s="75">
        <v>0.05</v>
      </c>
      <c r="M29" s="206" t="s">
        <v>12</v>
      </c>
      <c r="N29" s="17">
        <v>4</v>
      </c>
      <c r="Q29" s="11"/>
      <c r="R29" s="11"/>
      <c r="S29" s="12"/>
      <c r="T29" s="11"/>
    </row>
    <row r="30" spans="1:28" s="7" customFormat="1" ht="16.5" customHeight="1">
      <c r="A30" s="81"/>
      <c r="B30" s="197"/>
      <c r="C30" s="119"/>
      <c r="D30" s="89"/>
      <c r="E30" s="108" t="s">
        <v>11</v>
      </c>
      <c r="F30" s="17">
        <v>0.05</v>
      </c>
      <c r="G30" s="108" t="s">
        <v>71</v>
      </c>
      <c r="H30" s="17">
        <v>0.01</v>
      </c>
      <c r="I30" s="36"/>
      <c r="J30" s="80"/>
      <c r="K30" s="74"/>
      <c r="L30" s="75"/>
      <c r="M30" s="206" t="s">
        <v>51</v>
      </c>
      <c r="N30" s="17">
        <v>0.5</v>
      </c>
      <c r="Q30" s="11"/>
      <c r="R30" s="11"/>
      <c r="S30" s="12"/>
      <c r="T30" s="11"/>
    </row>
    <row r="31" spans="1:28" s="7" customFormat="1" ht="16.5" customHeight="1">
      <c r="A31" s="81"/>
      <c r="B31" s="197"/>
      <c r="C31" s="119"/>
      <c r="D31" s="89"/>
      <c r="E31" s="108"/>
      <c r="F31" s="17"/>
      <c r="G31" s="108" t="s">
        <v>51</v>
      </c>
      <c r="H31" s="17">
        <v>0.5</v>
      </c>
      <c r="I31" s="36"/>
      <c r="J31" s="80"/>
      <c r="K31" s="74"/>
      <c r="L31" s="75"/>
      <c r="M31" s="206" t="s">
        <v>71</v>
      </c>
      <c r="N31" s="17">
        <v>0.05</v>
      </c>
      <c r="Q31" s="11"/>
      <c r="R31" s="11"/>
      <c r="S31" s="12"/>
      <c r="T31" s="11"/>
    </row>
    <row r="32" spans="1:28" s="7" customFormat="1" ht="16.5" customHeight="1">
      <c r="A32" s="81"/>
      <c r="B32" s="197"/>
      <c r="C32" s="119"/>
      <c r="D32" s="89"/>
      <c r="E32" s="206"/>
      <c r="F32" s="17"/>
      <c r="G32" s="108" t="s">
        <v>11</v>
      </c>
      <c r="H32" s="17">
        <v>0.05</v>
      </c>
      <c r="I32" s="36"/>
      <c r="J32" s="80"/>
      <c r="K32" s="74"/>
      <c r="L32" s="75"/>
      <c r="M32" s="206" t="s">
        <v>122</v>
      </c>
      <c r="N32" s="17">
        <v>2</v>
      </c>
      <c r="Q32" s="11"/>
      <c r="R32" s="11"/>
      <c r="S32" s="12"/>
      <c r="T32" s="11"/>
    </row>
    <row r="33" spans="1:22" s="7" customFormat="1" ht="16.5" customHeight="1">
      <c r="A33" s="7" t="s">
        <v>218</v>
      </c>
      <c r="B33" s="195" t="str">
        <f>B5</f>
        <v>四</v>
      </c>
      <c r="C33" s="152" t="s">
        <v>0</v>
      </c>
      <c r="D33" s="155"/>
      <c r="E33" s="88" t="s">
        <v>57</v>
      </c>
      <c r="F33" s="17"/>
      <c r="G33" s="88" t="s">
        <v>266</v>
      </c>
      <c r="H33" s="17"/>
      <c r="I33" s="17" t="s">
        <v>277</v>
      </c>
      <c r="J33" s="17"/>
      <c r="K33" s="168" t="s">
        <v>1</v>
      </c>
      <c r="L33" s="75"/>
      <c r="M33" s="206" t="s">
        <v>72</v>
      </c>
      <c r="N33" s="17"/>
      <c r="O33" s="123" t="s">
        <v>86</v>
      </c>
      <c r="Q33" s="11"/>
      <c r="T33" s="11"/>
    </row>
    <row r="34" spans="1:22" s="7" customFormat="1" ht="16.5" customHeight="1">
      <c r="B34" s="199">
        <f>A5</f>
        <v>45295</v>
      </c>
      <c r="C34" s="206" t="s">
        <v>10</v>
      </c>
      <c r="D34" s="17">
        <v>7</v>
      </c>
      <c r="E34" s="108" t="s">
        <v>50</v>
      </c>
      <c r="F34" s="17">
        <v>9</v>
      </c>
      <c r="G34" s="108" t="s">
        <v>235</v>
      </c>
      <c r="H34" s="17">
        <v>1</v>
      </c>
      <c r="I34" s="17" t="s">
        <v>278</v>
      </c>
      <c r="J34" s="17">
        <v>4</v>
      </c>
      <c r="K34" s="169" t="s">
        <v>9</v>
      </c>
      <c r="L34" s="79">
        <v>7</v>
      </c>
      <c r="M34" s="206" t="s">
        <v>74</v>
      </c>
      <c r="N34" s="17">
        <v>2</v>
      </c>
      <c r="Q34" s="11"/>
      <c r="T34" s="11"/>
    </row>
    <row r="35" spans="1:22" s="7" customFormat="1" ht="16.5" customHeight="1">
      <c r="A35" s="68"/>
      <c r="B35" s="198"/>
      <c r="C35" s="206" t="s">
        <v>12</v>
      </c>
      <c r="D35" s="17">
        <v>3</v>
      </c>
      <c r="E35" s="108" t="s">
        <v>55</v>
      </c>
      <c r="F35" s="17">
        <v>4.5</v>
      </c>
      <c r="G35" s="108" t="s">
        <v>64</v>
      </c>
      <c r="H35" s="17">
        <v>6</v>
      </c>
      <c r="I35" s="171"/>
      <c r="J35" s="172"/>
      <c r="K35" s="74" t="s">
        <v>11</v>
      </c>
      <c r="L35" s="75">
        <v>0.05</v>
      </c>
      <c r="M35" s="31" t="s">
        <v>157</v>
      </c>
      <c r="N35" s="17">
        <v>1</v>
      </c>
      <c r="Q35" s="11"/>
      <c r="T35" s="11"/>
    </row>
    <row r="36" spans="1:22" s="7" customFormat="1" ht="16.5" customHeight="1">
      <c r="A36" s="68"/>
      <c r="B36" s="198"/>
      <c r="C36" s="94"/>
      <c r="D36" s="89"/>
      <c r="E36" s="108" t="s">
        <v>53</v>
      </c>
      <c r="F36" s="17">
        <v>2</v>
      </c>
      <c r="G36" s="108" t="s">
        <v>51</v>
      </c>
      <c r="H36" s="17">
        <v>0.5</v>
      </c>
      <c r="I36" s="36"/>
      <c r="J36" s="80"/>
      <c r="K36" s="74"/>
      <c r="L36" s="75"/>
      <c r="M36" s="143"/>
      <c r="N36" s="17"/>
      <c r="Q36" s="11"/>
      <c r="T36" s="11"/>
    </row>
    <row r="37" spans="1:22" s="7" customFormat="1" ht="16.5" customHeight="1">
      <c r="A37" s="68"/>
      <c r="B37" s="198"/>
      <c r="C37" s="20"/>
      <c r="D37" s="89"/>
      <c r="E37" s="108" t="s">
        <v>58</v>
      </c>
      <c r="F37" s="17"/>
      <c r="G37" s="108" t="s">
        <v>11</v>
      </c>
      <c r="H37" s="17">
        <v>0.05</v>
      </c>
      <c r="I37" s="36"/>
      <c r="J37" s="80"/>
      <c r="K37" s="74"/>
      <c r="L37" s="75"/>
      <c r="M37" s="143"/>
      <c r="N37" s="17"/>
      <c r="Q37" s="11"/>
      <c r="T37" s="11"/>
    </row>
    <row r="38" spans="1:22" s="7" customFormat="1" ht="16.5" customHeight="1">
      <c r="A38" s="68"/>
      <c r="B38" s="197"/>
      <c r="C38" s="119"/>
      <c r="D38" s="89"/>
      <c r="E38" s="20"/>
      <c r="F38" s="17"/>
      <c r="G38" s="108" t="s">
        <v>11</v>
      </c>
      <c r="H38" s="17">
        <v>0.05</v>
      </c>
      <c r="I38" s="36"/>
      <c r="J38" s="80"/>
      <c r="K38" s="74"/>
      <c r="L38" s="75"/>
      <c r="M38" s="143"/>
      <c r="N38" s="17"/>
      <c r="Q38" s="11"/>
      <c r="T38" s="11"/>
    </row>
    <row r="39" spans="1:22" s="7" customFormat="1" ht="16.5" customHeight="1">
      <c r="A39" s="7" t="s">
        <v>203</v>
      </c>
      <c r="B39" s="195" t="str">
        <f>B6</f>
        <v>五</v>
      </c>
      <c r="C39" s="152" t="s">
        <v>204</v>
      </c>
      <c r="D39" s="155"/>
      <c r="E39" s="88" t="s">
        <v>108</v>
      </c>
      <c r="F39" s="17"/>
      <c r="G39" s="206" t="s">
        <v>112</v>
      </c>
      <c r="H39" s="17"/>
      <c r="I39" s="129" t="s">
        <v>279</v>
      </c>
      <c r="J39" s="129"/>
      <c r="K39" s="74" t="s">
        <v>1</v>
      </c>
      <c r="L39" s="75"/>
      <c r="M39" s="88" t="s">
        <v>126</v>
      </c>
      <c r="N39" s="88"/>
      <c r="O39" s="95" t="s">
        <v>68</v>
      </c>
      <c r="P39" s="134"/>
      <c r="Q39" s="60"/>
      <c r="R39" s="61"/>
      <c r="S39" s="50"/>
      <c r="T39" s="61"/>
      <c r="V39" s="50"/>
    </row>
    <row r="40" spans="1:22" s="7" customFormat="1" ht="16.5" customHeight="1">
      <c r="B40" s="199">
        <f>A6</f>
        <v>45296</v>
      </c>
      <c r="C40" s="20" t="s">
        <v>10</v>
      </c>
      <c r="D40" s="17">
        <v>10</v>
      </c>
      <c r="E40" s="108" t="s">
        <v>52</v>
      </c>
      <c r="F40" s="17">
        <v>6</v>
      </c>
      <c r="G40" s="108" t="s">
        <v>66</v>
      </c>
      <c r="H40" s="17">
        <v>1.2</v>
      </c>
      <c r="I40" s="158" t="s">
        <v>136</v>
      </c>
      <c r="J40" s="129">
        <v>4</v>
      </c>
      <c r="K40" s="78" t="s">
        <v>9</v>
      </c>
      <c r="L40" s="79">
        <v>7</v>
      </c>
      <c r="M40" s="206" t="s">
        <v>76</v>
      </c>
      <c r="N40" s="17">
        <v>0.1</v>
      </c>
      <c r="P40" s="59"/>
      <c r="Q40" s="52"/>
      <c r="R40" s="46"/>
      <c r="S40" s="51"/>
      <c r="T40" s="46"/>
      <c r="V40" s="51"/>
    </row>
    <row r="41" spans="1:22" s="7" customFormat="1" ht="16.5" customHeight="1">
      <c r="B41" s="201"/>
      <c r="C41" s="20" t="s">
        <v>205</v>
      </c>
      <c r="D41" s="17">
        <v>0.4</v>
      </c>
      <c r="E41" s="108" t="s">
        <v>109</v>
      </c>
      <c r="F41" s="17">
        <v>4</v>
      </c>
      <c r="G41" s="108" t="s">
        <v>113</v>
      </c>
      <c r="H41" s="17">
        <v>5</v>
      </c>
      <c r="I41" s="165" t="s">
        <v>116</v>
      </c>
      <c r="J41" s="129">
        <v>1</v>
      </c>
      <c r="K41" s="74" t="s">
        <v>11</v>
      </c>
      <c r="L41" s="75">
        <v>0.05</v>
      </c>
      <c r="M41" s="206" t="s">
        <v>127</v>
      </c>
      <c r="N41" s="17">
        <v>1</v>
      </c>
      <c r="P41" s="59"/>
      <c r="Q41" s="52"/>
      <c r="R41" s="62"/>
      <c r="S41" s="62"/>
      <c r="T41" s="62"/>
      <c r="V41" s="63"/>
    </row>
    <row r="42" spans="1:22" s="7" customFormat="1" ht="16.5" customHeight="1">
      <c r="A42" s="81"/>
      <c r="B42" s="198"/>
      <c r="C42" s="20"/>
      <c r="D42" s="89"/>
      <c r="E42" s="108" t="s">
        <v>169</v>
      </c>
      <c r="F42" s="117">
        <v>0.1</v>
      </c>
      <c r="G42" s="108" t="s">
        <v>107</v>
      </c>
      <c r="H42" s="17">
        <v>1</v>
      </c>
      <c r="I42" s="165" t="s">
        <v>11</v>
      </c>
      <c r="J42" s="129">
        <v>0.05</v>
      </c>
      <c r="K42" s="74"/>
      <c r="L42" s="75"/>
      <c r="M42" s="206" t="s">
        <v>60</v>
      </c>
      <c r="N42" s="17">
        <v>0.05</v>
      </c>
      <c r="P42" s="59"/>
      <c r="Q42" s="52"/>
      <c r="R42" s="49"/>
      <c r="S42" s="51"/>
      <c r="T42" s="49"/>
      <c r="V42" s="51"/>
    </row>
    <row r="43" spans="1:22" s="7" customFormat="1" ht="16.5" customHeight="1">
      <c r="A43" s="81"/>
      <c r="B43" s="198"/>
      <c r="C43" s="20"/>
      <c r="D43" s="89"/>
      <c r="E43" s="108" t="s">
        <v>11</v>
      </c>
      <c r="F43" s="17">
        <v>0.05</v>
      </c>
      <c r="G43" s="108" t="s">
        <v>11</v>
      </c>
      <c r="H43" s="17">
        <v>0.05</v>
      </c>
      <c r="I43" s="121"/>
      <c r="J43" s="17"/>
      <c r="K43" s="74"/>
      <c r="L43" s="75"/>
      <c r="M43" s="206" t="s">
        <v>101</v>
      </c>
      <c r="N43" s="17">
        <v>1</v>
      </c>
      <c r="P43" s="59"/>
      <c r="Q43" s="52"/>
      <c r="R43" s="62"/>
      <c r="S43" s="62"/>
      <c r="T43" s="49"/>
      <c r="V43" s="51"/>
    </row>
    <row r="44" spans="1:22" s="7" customFormat="1" ht="16.5" customHeight="1">
      <c r="A44" s="81"/>
      <c r="B44" s="198"/>
      <c r="C44" s="20"/>
      <c r="D44" s="89"/>
      <c r="E44" s="90"/>
      <c r="F44" s="37"/>
      <c r="G44" s="83"/>
      <c r="H44" s="37"/>
      <c r="I44" s="36"/>
      <c r="J44" s="69"/>
      <c r="K44" s="74"/>
      <c r="L44" s="75"/>
      <c r="M44" s="83"/>
      <c r="N44" s="80"/>
      <c r="P44" s="64"/>
      <c r="Q44" s="60"/>
      <c r="R44" s="47"/>
      <c r="S44" s="65"/>
      <c r="T44" s="66"/>
      <c r="V44" s="66"/>
    </row>
    <row r="45" spans="1:22" s="7" customFormat="1" ht="16.5" customHeight="1">
      <c r="A45" s="7" t="s">
        <v>206</v>
      </c>
      <c r="B45" s="195" t="str">
        <f>B7</f>
        <v>一</v>
      </c>
      <c r="C45" s="120" t="s">
        <v>219</v>
      </c>
      <c r="D45" s="17"/>
      <c r="E45" s="108" t="s">
        <v>170</v>
      </c>
      <c r="F45" s="17"/>
      <c r="G45" s="143" t="s">
        <v>288</v>
      </c>
      <c r="H45" s="17"/>
      <c r="I45" s="129" t="s">
        <v>291</v>
      </c>
      <c r="J45" s="129"/>
      <c r="K45" s="74" t="s">
        <v>1</v>
      </c>
      <c r="L45" s="75"/>
      <c r="M45" s="206" t="s">
        <v>241</v>
      </c>
      <c r="N45" s="17"/>
      <c r="O45" s="95" t="s">
        <v>68</v>
      </c>
      <c r="P45" s="59"/>
      <c r="Q45" s="58"/>
      <c r="R45" s="58"/>
      <c r="S45" s="12"/>
      <c r="T45" s="58"/>
      <c r="V45" s="66"/>
    </row>
    <row r="46" spans="1:22" s="7" customFormat="1" ht="16.5" customHeight="1">
      <c r="B46" s="199">
        <f>A7</f>
        <v>45299</v>
      </c>
      <c r="C46" s="142" t="s">
        <v>10</v>
      </c>
      <c r="D46" s="17">
        <v>10</v>
      </c>
      <c r="E46" s="163" t="s">
        <v>171</v>
      </c>
      <c r="F46" s="157">
        <v>6</v>
      </c>
      <c r="G46" s="108" t="s">
        <v>289</v>
      </c>
      <c r="H46" s="17">
        <v>5</v>
      </c>
      <c r="I46" s="158" t="s">
        <v>292</v>
      </c>
      <c r="J46" s="177">
        <v>1</v>
      </c>
      <c r="K46" s="78" t="s">
        <v>9</v>
      </c>
      <c r="L46" s="79">
        <v>7</v>
      </c>
      <c r="M46" s="206" t="s">
        <v>118</v>
      </c>
      <c r="N46" s="17">
        <v>0.2</v>
      </c>
      <c r="O46" s="111"/>
      <c r="P46" s="59"/>
      <c r="Q46" s="11"/>
      <c r="R46" s="11"/>
      <c r="S46" s="12"/>
      <c r="T46" s="11"/>
    </row>
    <row r="47" spans="1:22" s="7" customFormat="1" ht="16.5" customHeight="1">
      <c r="A47" s="81"/>
      <c r="B47" s="195"/>
      <c r="C47" s="142"/>
      <c r="D47" s="17"/>
      <c r="E47" s="108"/>
      <c r="F47" s="17"/>
      <c r="G47" s="108" t="s">
        <v>222</v>
      </c>
      <c r="H47" s="17">
        <v>3</v>
      </c>
      <c r="I47" s="122" t="s">
        <v>106</v>
      </c>
      <c r="J47" s="116">
        <v>5</v>
      </c>
      <c r="K47" s="74" t="s">
        <v>11</v>
      </c>
      <c r="L47" s="75">
        <v>0.05</v>
      </c>
      <c r="M47" s="206" t="s">
        <v>242</v>
      </c>
      <c r="N47" s="17">
        <v>1</v>
      </c>
      <c r="O47" s="103"/>
      <c r="P47" s="59"/>
      <c r="Q47" s="11"/>
      <c r="R47" s="11"/>
      <c r="S47" s="12"/>
      <c r="T47" s="11"/>
    </row>
    <row r="48" spans="1:22" s="7" customFormat="1" ht="16.5" customHeight="1">
      <c r="A48" s="81"/>
      <c r="B48" s="198"/>
      <c r="C48" s="20"/>
      <c r="D48" s="89"/>
      <c r="E48" s="108"/>
      <c r="F48" s="117"/>
      <c r="G48" s="108" t="s">
        <v>223</v>
      </c>
      <c r="H48" s="17">
        <v>0.01</v>
      </c>
      <c r="I48" s="122" t="s">
        <v>107</v>
      </c>
      <c r="J48" s="116">
        <v>1</v>
      </c>
      <c r="K48" s="74"/>
      <c r="L48" s="75"/>
      <c r="M48" s="206" t="s">
        <v>60</v>
      </c>
      <c r="N48" s="17">
        <v>0.05</v>
      </c>
      <c r="O48" s="104"/>
      <c r="P48" s="59"/>
      <c r="Q48" s="11"/>
      <c r="R48" s="11"/>
      <c r="S48" s="12"/>
      <c r="T48" s="11"/>
    </row>
    <row r="49" spans="1:22" s="7" customFormat="1" ht="16.5" customHeight="1">
      <c r="A49" s="81"/>
      <c r="B49" s="198"/>
      <c r="C49" s="20"/>
      <c r="D49" s="89"/>
      <c r="E49" s="108"/>
      <c r="F49" s="17"/>
      <c r="G49" s="108" t="s">
        <v>11</v>
      </c>
      <c r="H49" s="17">
        <v>0.05</v>
      </c>
      <c r="I49" s="122" t="s">
        <v>11</v>
      </c>
      <c r="J49" s="116">
        <v>0.05</v>
      </c>
      <c r="K49" s="74"/>
      <c r="L49" s="75"/>
      <c r="M49" s="206"/>
      <c r="N49" s="17"/>
      <c r="O49" s="104"/>
      <c r="P49" s="59"/>
      <c r="Q49" s="11"/>
      <c r="R49" s="11"/>
      <c r="S49" s="12"/>
      <c r="T49" s="11"/>
    </row>
    <row r="50" spans="1:22" s="7" customFormat="1" ht="16.5" customHeight="1">
      <c r="A50" s="81"/>
      <c r="B50" s="198"/>
      <c r="C50" s="20"/>
      <c r="D50" s="89"/>
      <c r="E50" s="70"/>
      <c r="F50" s="69"/>
      <c r="G50" s="108"/>
      <c r="H50" s="17"/>
      <c r="I50" s="119"/>
      <c r="J50" s="119"/>
      <c r="K50" s="74"/>
      <c r="L50" s="75"/>
      <c r="M50" s="36"/>
      <c r="N50" s="80"/>
      <c r="P50" s="64"/>
      <c r="Q50" s="11"/>
      <c r="R50" s="11"/>
      <c r="S50" s="12"/>
      <c r="T50" s="11"/>
    </row>
    <row r="51" spans="1:22" s="7" customFormat="1" ht="16.5" customHeight="1">
      <c r="A51" s="7" t="s">
        <v>207</v>
      </c>
      <c r="B51" s="195" t="str">
        <f>B8</f>
        <v>二</v>
      </c>
      <c r="C51" s="120" t="s">
        <v>0</v>
      </c>
      <c r="D51" s="166"/>
      <c r="E51" s="121" t="s">
        <v>225</v>
      </c>
      <c r="F51" s="17"/>
      <c r="G51" s="173" t="s">
        <v>267</v>
      </c>
      <c r="H51" s="116"/>
      <c r="I51" s="116" t="s">
        <v>229</v>
      </c>
      <c r="J51" s="116"/>
      <c r="K51" s="74" t="s">
        <v>1</v>
      </c>
      <c r="L51" s="75"/>
      <c r="M51" s="143" t="s">
        <v>224</v>
      </c>
      <c r="N51" s="17"/>
      <c r="O51" s="123" t="s">
        <v>272</v>
      </c>
      <c r="P51" s="134" t="s">
        <v>83</v>
      </c>
      <c r="Q51" s="60"/>
      <c r="R51" s="61"/>
      <c r="S51" s="50"/>
      <c r="T51" s="61"/>
      <c r="V51" s="50"/>
    </row>
    <row r="52" spans="1:22" s="7" customFormat="1" ht="16.5" customHeight="1">
      <c r="B52" s="196">
        <f>A8</f>
        <v>45300</v>
      </c>
      <c r="C52" s="206" t="s">
        <v>10</v>
      </c>
      <c r="D52" s="166">
        <v>7</v>
      </c>
      <c r="E52" s="108" t="s">
        <v>52</v>
      </c>
      <c r="F52" s="17">
        <v>6</v>
      </c>
      <c r="G52" s="108" t="s">
        <v>268</v>
      </c>
      <c r="H52" s="116">
        <v>0.3</v>
      </c>
      <c r="I52" s="121" t="s">
        <v>230</v>
      </c>
      <c r="J52" s="116">
        <v>4</v>
      </c>
      <c r="K52" s="78" t="s">
        <v>9</v>
      </c>
      <c r="L52" s="79">
        <v>7</v>
      </c>
      <c r="M52" s="206" t="s">
        <v>116</v>
      </c>
      <c r="N52" s="17">
        <v>3</v>
      </c>
      <c r="P52" s="48"/>
      <c r="Q52" s="52"/>
      <c r="R52" s="46"/>
      <c r="S52" s="51"/>
      <c r="T52" s="46"/>
      <c r="V52" s="51"/>
    </row>
    <row r="53" spans="1:22" s="7" customFormat="1" ht="16.5" customHeight="1">
      <c r="B53" s="197"/>
      <c r="C53" s="206" t="s">
        <v>12</v>
      </c>
      <c r="D53" s="166">
        <v>3</v>
      </c>
      <c r="E53" s="108" t="s">
        <v>226</v>
      </c>
      <c r="F53" s="17">
        <v>4</v>
      </c>
      <c r="G53" s="118" t="s">
        <v>152</v>
      </c>
      <c r="H53" s="116">
        <v>6</v>
      </c>
      <c r="I53" s="121"/>
      <c r="J53" s="116"/>
      <c r="K53" s="74" t="s">
        <v>11</v>
      </c>
      <c r="L53" s="75">
        <v>0.05</v>
      </c>
      <c r="M53" s="31" t="s">
        <v>107</v>
      </c>
      <c r="N53" s="17">
        <v>1</v>
      </c>
      <c r="P53" s="48"/>
      <c r="Q53" s="52"/>
      <c r="R53" s="62"/>
      <c r="S53" s="62"/>
      <c r="T53" s="62"/>
      <c r="V53" s="63"/>
    </row>
    <row r="54" spans="1:22" s="7" customFormat="1" ht="16.5" customHeight="1">
      <c r="A54" s="119"/>
      <c r="B54" s="197"/>
      <c r="C54" s="119"/>
      <c r="D54" s="89"/>
      <c r="E54" s="108" t="s">
        <v>169</v>
      </c>
      <c r="F54" s="117">
        <v>0.1</v>
      </c>
      <c r="G54" s="118" t="s">
        <v>153</v>
      </c>
      <c r="H54" s="116">
        <v>0.01</v>
      </c>
      <c r="I54" s="121" t="s">
        <v>11</v>
      </c>
      <c r="J54" s="17">
        <v>0.05</v>
      </c>
      <c r="K54" s="74"/>
      <c r="L54" s="75"/>
      <c r="M54" s="206" t="s">
        <v>101</v>
      </c>
      <c r="N54" s="17">
        <v>1</v>
      </c>
      <c r="P54" s="48"/>
      <c r="Q54" s="52"/>
      <c r="R54" s="49"/>
      <c r="S54" s="51"/>
      <c r="T54" s="49"/>
      <c r="V54" s="51"/>
    </row>
    <row r="55" spans="1:22" s="7" customFormat="1" ht="16.5" customHeight="1">
      <c r="A55" s="91"/>
      <c r="B55" s="198"/>
      <c r="C55" s="20"/>
      <c r="D55" s="89"/>
      <c r="E55" s="108" t="s">
        <v>11</v>
      </c>
      <c r="F55" s="17">
        <v>0.05</v>
      </c>
      <c r="G55" s="108" t="s">
        <v>11</v>
      </c>
      <c r="H55" s="17">
        <v>0.05</v>
      </c>
      <c r="I55" s="36"/>
      <c r="J55" s="69"/>
      <c r="K55" s="74"/>
      <c r="L55" s="75"/>
      <c r="M55" s="143" t="s">
        <v>139</v>
      </c>
      <c r="N55" s="17">
        <v>0.01</v>
      </c>
      <c r="P55" s="48"/>
      <c r="Q55" s="52"/>
      <c r="R55" s="62"/>
      <c r="S55" s="62"/>
      <c r="T55" s="49"/>
      <c r="V55" s="51"/>
    </row>
    <row r="56" spans="1:22" s="7" customFormat="1" ht="16.5" customHeight="1">
      <c r="A56" s="91"/>
      <c r="B56" s="198"/>
      <c r="C56" s="20"/>
      <c r="D56" s="89"/>
      <c r="E56" s="210"/>
      <c r="F56" s="170"/>
      <c r="G56" s="211"/>
      <c r="H56" s="212"/>
      <c r="I56" s="36"/>
      <c r="J56" s="69"/>
      <c r="K56" s="74"/>
      <c r="L56" s="75"/>
      <c r="M56" s="36"/>
      <c r="N56" s="109"/>
      <c r="Q56" s="60"/>
      <c r="R56" s="47"/>
      <c r="S56" s="65"/>
      <c r="T56" s="66"/>
      <c r="V56" s="66"/>
    </row>
    <row r="57" spans="1:22" s="7" customFormat="1" ht="16.5" customHeight="1">
      <c r="A57" s="7" t="s">
        <v>208</v>
      </c>
      <c r="B57" s="202" t="str">
        <f>B9</f>
        <v>三</v>
      </c>
      <c r="C57" s="152" t="s">
        <v>160</v>
      </c>
      <c r="D57" s="155"/>
      <c r="E57" s="121" t="s">
        <v>227</v>
      </c>
      <c r="F57" s="17"/>
      <c r="G57" s="86" t="s">
        <v>161</v>
      </c>
      <c r="H57" s="109"/>
      <c r="I57" s="208" t="s">
        <v>228</v>
      </c>
      <c r="J57" s="116"/>
      <c r="K57" s="74" t="s">
        <v>1</v>
      </c>
      <c r="L57" s="75"/>
      <c r="M57" s="206" t="s">
        <v>220</v>
      </c>
      <c r="N57" s="17"/>
      <c r="O57" s="123" t="s">
        <v>69</v>
      </c>
      <c r="Q57" s="11"/>
      <c r="S57" s="130"/>
      <c r="T57" s="73"/>
    </row>
    <row r="58" spans="1:22" s="7" customFormat="1" ht="16.5" customHeight="1">
      <c r="B58" s="203">
        <f>A9</f>
        <v>45301</v>
      </c>
      <c r="C58" s="206" t="s">
        <v>10</v>
      </c>
      <c r="D58" s="17">
        <v>8</v>
      </c>
      <c r="E58" s="163" t="s">
        <v>159</v>
      </c>
      <c r="F58" s="157">
        <v>5.5</v>
      </c>
      <c r="G58" s="163" t="s">
        <v>49</v>
      </c>
      <c r="H58" s="157">
        <v>3.5</v>
      </c>
      <c r="I58" s="209" t="s">
        <v>143</v>
      </c>
      <c r="J58" s="116">
        <v>4.5</v>
      </c>
      <c r="K58" s="78" t="s">
        <v>9</v>
      </c>
      <c r="L58" s="79">
        <v>7</v>
      </c>
      <c r="M58" s="206" t="s">
        <v>164</v>
      </c>
      <c r="N58" s="17">
        <v>2</v>
      </c>
      <c r="Q58" s="11"/>
      <c r="S58" s="85"/>
      <c r="T58" s="77"/>
    </row>
    <row r="59" spans="1:22" s="7" customFormat="1" ht="16.5" customHeight="1">
      <c r="A59" s="119"/>
      <c r="B59" s="202"/>
      <c r="C59" s="206" t="s">
        <v>12</v>
      </c>
      <c r="D59" s="17">
        <v>3</v>
      </c>
      <c r="E59" s="108" t="s">
        <v>106</v>
      </c>
      <c r="F59" s="17">
        <v>3</v>
      </c>
      <c r="G59" s="108" t="s">
        <v>105</v>
      </c>
      <c r="H59" s="17">
        <v>4</v>
      </c>
      <c r="I59" s="209"/>
      <c r="J59" s="143"/>
      <c r="K59" s="74" t="s">
        <v>11</v>
      </c>
      <c r="L59" s="75">
        <v>0.05</v>
      </c>
      <c r="M59" s="206" t="s">
        <v>153</v>
      </c>
      <c r="N59" s="17">
        <v>0.05</v>
      </c>
      <c r="Q59" s="58"/>
      <c r="S59" s="82"/>
      <c r="T59" s="77"/>
    </row>
    <row r="60" spans="1:22" s="7" customFormat="1" ht="16.5" customHeight="1">
      <c r="A60" s="119"/>
      <c r="B60" s="197"/>
      <c r="C60" s="119"/>
      <c r="D60" s="181"/>
      <c r="E60" s="31" t="s">
        <v>59</v>
      </c>
      <c r="F60" s="117">
        <v>0.5</v>
      </c>
      <c r="G60" s="108" t="s">
        <v>162</v>
      </c>
      <c r="H60" s="17">
        <v>0.05</v>
      </c>
      <c r="I60" s="209" t="s">
        <v>144</v>
      </c>
      <c r="J60" s="17"/>
      <c r="K60" s="74"/>
      <c r="L60" s="75"/>
      <c r="M60" s="206" t="s">
        <v>116</v>
      </c>
      <c r="N60" s="17">
        <v>2</v>
      </c>
      <c r="Q60" s="58"/>
      <c r="S60" s="82"/>
      <c r="T60" s="77"/>
    </row>
    <row r="61" spans="1:22" s="7" customFormat="1" ht="16.5" customHeight="1">
      <c r="A61" s="81"/>
      <c r="B61" s="198"/>
      <c r="C61" s="20"/>
      <c r="D61" s="181"/>
      <c r="E61" s="121"/>
      <c r="F61" s="17"/>
      <c r="G61" s="108" t="s">
        <v>163</v>
      </c>
      <c r="H61" s="17">
        <v>0.01</v>
      </c>
      <c r="I61" s="209" t="s">
        <v>11</v>
      </c>
      <c r="J61" s="17">
        <v>0.05</v>
      </c>
      <c r="K61" s="74"/>
      <c r="L61" s="75"/>
      <c r="M61" s="206" t="s">
        <v>165</v>
      </c>
      <c r="N61" s="17">
        <v>0.01</v>
      </c>
      <c r="Q61" s="11"/>
      <c r="S61" s="36"/>
      <c r="T61" s="69"/>
    </row>
    <row r="62" spans="1:22" s="7" customFormat="1" ht="16.5" customHeight="1">
      <c r="A62" s="81"/>
      <c r="B62" s="198"/>
      <c r="C62" s="20"/>
      <c r="D62" s="181"/>
      <c r="E62" s="121" t="s">
        <v>11</v>
      </c>
      <c r="F62" s="17">
        <v>0.05</v>
      </c>
      <c r="G62" s="108" t="s">
        <v>11</v>
      </c>
      <c r="H62" s="17">
        <v>0.05</v>
      </c>
      <c r="I62" s="104"/>
      <c r="J62" s="69"/>
      <c r="K62" s="74"/>
      <c r="L62" s="75"/>
      <c r="M62" s="31" t="s">
        <v>166</v>
      </c>
      <c r="N62" s="176">
        <v>0.01</v>
      </c>
      <c r="Q62" s="11"/>
      <c r="R62" s="11"/>
      <c r="S62" s="12"/>
      <c r="T62" s="11"/>
    </row>
    <row r="63" spans="1:22" s="7" customFormat="1" ht="16.5" customHeight="1">
      <c r="A63" s="1" t="s">
        <v>209</v>
      </c>
      <c r="B63" s="195" t="str">
        <f>B10</f>
        <v>四</v>
      </c>
      <c r="C63" s="152" t="s">
        <v>0</v>
      </c>
      <c r="D63" s="155"/>
      <c r="E63" s="88" t="s">
        <v>183</v>
      </c>
      <c r="F63" s="117"/>
      <c r="G63" s="218" t="s">
        <v>263</v>
      </c>
      <c r="H63" s="220"/>
      <c r="I63" s="116" t="s">
        <v>167</v>
      </c>
      <c r="J63" s="116"/>
      <c r="K63" s="74" t="s">
        <v>1</v>
      </c>
      <c r="L63" s="75"/>
      <c r="M63" s="206" t="s">
        <v>123</v>
      </c>
      <c r="N63" s="17"/>
      <c r="O63" s="8" t="s">
        <v>315</v>
      </c>
      <c r="P63" s="9"/>
    </row>
    <row r="64" spans="1:22" s="7" customFormat="1" ht="16.5" customHeight="1">
      <c r="A64" s="1"/>
      <c r="B64" s="196">
        <f>A10</f>
        <v>45302</v>
      </c>
      <c r="C64" s="206" t="s">
        <v>10</v>
      </c>
      <c r="D64" s="17">
        <v>7</v>
      </c>
      <c r="E64" s="108" t="s">
        <v>184</v>
      </c>
      <c r="F64" s="117">
        <v>9</v>
      </c>
      <c r="G64" s="108" t="s">
        <v>264</v>
      </c>
      <c r="H64" s="17">
        <v>0.3</v>
      </c>
      <c r="I64" s="158" t="s">
        <v>136</v>
      </c>
      <c r="J64" s="177">
        <v>4</v>
      </c>
      <c r="K64" s="78" t="s">
        <v>9</v>
      </c>
      <c r="L64" s="79">
        <v>7</v>
      </c>
      <c r="M64" s="206" t="s">
        <v>124</v>
      </c>
      <c r="N64" s="17">
        <v>3</v>
      </c>
      <c r="P64" s="48"/>
    </row>
    <row r="65" spans="1:16" s="7" customFormat="1" ht="16.5" customHeight="1">
      <c r="A65" s="91"/>
      <c r="B65" s="197"/>
      <c r="C65" s="206" t="s">
        <v>12</v>
      </c>
      <c r="D65" s="17">
        <v>3</v>
      </c>
      <c r="E65" s="108" t="s">
        <v>185</v>
      </c>
      <c r="F65" s="117">
        <v>3</v>
      </c>
      <c r="G65" s="219" t="s">
        <v>265</v>
      </c>
      <c r="H65" s="183">
        <v>6</v>
      </c>
      <c r="I65" s="121" t="s">
        <v>153</v>
      </c>
      <c r="J65" s="17">
        <v>0.01</v>
      </c>
      <c r="K65" s="74" t="s">
        <v>11</v>
      </c>
      <c r="L65" s="75">
        <v>0.05</v>
      </c>
      <c r="M65" s="206" t="s">
        <v>79</v>
      </c>
      <c r="N65" s="17">
        <v>1</v>
      </c>
      <c r="P65" s="48"/>
    </row>
    <row r="66" spans="1:16" s="7" customFormat="1" ht="16.5" customHeight="1">
      <c r="A66" s="23"/>
      <c r="B66" s="197"/>
      <c r="C66" s="143"/>
      <c r="D66" s="89"/>
      <c r="E66" s="108"/>
      <c r="F66" s="117"/>
      <c r="G66" s="219" t="s">
        <v>231</v>
      </c>
      <c r="H66" s="183">
        <v>0.5</v>
      </c>
      <c r="I66" s="121" t="s">
        <v>11</v>
      </c>
      <c r="J66" s="17">
        <v>0.05</v>
      </c>
      <c r="K66" s="74"/>
      <c r="L66" s="75"/>
      <c r="M66" s="206" t="s">
        <v>125</v>
      </c>
      <c r="N66" s="17">
        <v>0.1</v>
      </c>
      <c r="P66" s="9"/>
    </row>
    <row r="67" spans="1:16" s="7" customFormat="1" ht="16.5" customHeight="1">
      <c r="A67" s="23"/>
      <c r="B67" s="197"/>
      <c r="C67" s="143"/>
      <c r="D67" s="89"/>
      <c r="E67" s="108" t="s">
        <v>11</v>
      </c>
      <c r="F67" s="117">
        <v>0.05</v>
      </c>
      <c r="G67" s="219" t="s">
        <v>11</v>
      </c>
      <c r="H67" s="183">
        <v>0.05</v>
      </c>
      <c r="I67" s="36"/>
      <c r="J67" s="69"/>
      <c r="K67" s="74"/>
      <c r="L67" s="75"/>
      <c r="M67" s="175"/>
      <c r="N67" s="157"/>
      <c r="P67" s="9"/>
    </row>
    <row r="68" spans="1:16" s="7" customFormat="1" ht="16.5" customHeight="1">
      <c r="A68" s="23"/>
      <c r="B68" s="197"/>
      <c r="C68" s="119"/>
      <c r="D68" s="89"/>
      <c r="E68" s="108"/>
      <c r="F68" s="17"/>
      <c r="G68" s="219"/>
      <c r="H68" s="183"/>
      <c r="I68" s="83"/>
      <c r="J68" s="37"/>
      <c r="K68" s="74"/>
      <c r="L68" s="75"/>
      <c r="M68" s="82"/>
      <c r="N68" s="110"/>
      <c r="P68" s="9"/>
    </row>
    <row r="69" spans="1:16" ht="16.5" customHeight="1">
      <c r="A69" s="1" t="s">
        <v>210</v>
      </c>
      <c r="B69" s="202" t="str">
        <f>B11</f>
        <v>五</v>
      </c>
      <c r="C69" s="88" t="s">
        <v>40</v>
      </c>
      <c r="D69" s="17"/>
      <c r="E69" s="88" t="s">
        <v>168</v>
      </c>
      <c r="F69" s="17"/>
      <c r="G69" s="116" t="s">
        <v>140</v>
      </c>
      <c r="H69" s="116"/>
      <c r="I69" s="116" t="s">
        <v>154</v>
      </c>
      <c r="J69" s="116"/>
      <c r="K69" s="74" t="s">
        <v>1</v>
      </c>
      <c r="L69" s="75"/>
      <c r="M69" s="143" t="s">
        <v>243</v>
      </c>
      <c r="N69" s="17"/>
      <c r="O69" s="123" t="s">
        <v>86</v>
      </c>
    </row>
    <row r="70" spans="1:16" ht="16.5" customHeight="1">
      <c r="B70" s="203">
        <f>A11</f>
        <v>45303</v>
      </c>
      <c r="C70" s="206" t="s">
        <v>10</v>
      </c>
      <c r="D70" s="17">
        <v>10</v>
      </c>
      <c r="E70" s="108" t="s">
        <v>63</v>
      </c>
      <c r="F70" s="17">
        <v>4</v>
      </c>
      <c r="G70" s="121" t="s">
        <v>261</v>
      </c>
      <c r="H70" s="116">
        <v>1</v>
      </c>
      <c r="I70" s="121" t="s">
        <v>155</v>
      </c>
      <c r="J70" s="116">
        <v>3</v>
      </c>
      <c r="K70" s="78" t="s">
        <v>9</v>
      </c>
      <c r="L70" s="79">
        <v>7</v>
      </c>
      <c r="M70" s="143" t="s">
        <v>245</v>
      </c>
      <c r="N70" s="17">
        <v>4</v>
      </c>
    </row>
    <row r="71" spans="1:16" ht="16.5" customHeight="1">
      <c r="C71" s="206" t="s">
        <v>41</v>
      </c>
      <c r="D71" s="17">
        <v>0.1</v>
      </c>
      <c r="E71" s="158" t="s">
        <v>131</v>
      </c>
      <c r="F71" s="157">
        <v>3</v>
      </c>
      <c r="G71" s="121" t="s">
        <v>244</v>
      </c>
      <c r="H71" s="116">
        <v>3</v>
      </c>
      <c r="I71" s="121" t="s">
        <v>244</v>
      </c>
      <c r="J71" s="116">
        <v>3</v>
      </c>
      <c r="K71" s="74" t="s">
        <v>11</v>
      </c>
      <c r="L71" s="75">
        <v>0.05</v>
      </c>
      <c r="M71" s="31" t="s">
        <v>231</v>
      </c>
      <c r="N71" s="17">
        <v>1</v>
      </c>
    </row>
    <row r="72" spans="1:16" ht="16.5" customHeight="1">
      <c r="B72" s="205"/>
      <c r="C72" s="23"/>
      <c r="D72" s="89"/>
      <c r="E72" s="158" t="s">
        <v>106</v>
      </c>
      <c r="F72" s="157">
        <v>4</v>
      </c>
      <c r="G72" s="121" t="s">
        <v>262</v>
      </c>
      <c r="H72" s="17">
        <v>1</v>
      </c>
      <c r="I72" s="121" t="s">
        <v>156</v>
      </c>
      <c r="J72" s="17">
        <v>0.05</v>
      </c>
      <c r="K72" s="74"/>
      <c r="L72" s="75"/>
      <c r="M72" s="36" t="s">
        <v>246</v>
      </c>
      <c r="N72" s="109">
        <v>1</v>
      </c>
    </row>
    <row r="73" spans="1:16" ht="16.5" customHeight="1">
      <c r="B73" s="205"/>
      <c r="C73" s="23"/>
      <c r="D73" s="89"/>
      <c r="E73" s="158" t="s">
        <v>11</v>
      </c>
      <c r="F73" s="157">
        <v>0.05</v>
      </c>
      <c r="G73" s="219" t="s">
        <v>65</v>
      </c>
      <c r="H73" s="183">
        <v>0.01</v>
      </c>
      <c r="I73" s="36"/>
      <c r="J73" s="69"/>
      <c r="K73" s="74"/>
      <c r="L73" s="75"/>
      <c r="M73" s="36" t="s">
        <v>232</v>
      </c>
      <c r="N73" s="109">
        <v>0.05</v>
      </c>
    </row>
    <row r="74" spans="1:16" ht="16.5" customHeight="1">
      <c r="B74" s="205"/>
      <c r="C74" s="23"/>
      <c r="D74" s="89"/>
      <c r="E74" s="108"/>
      <c r="F74" s="17"/>
      <c r="G74" s="219" t="s">
        <v>11</v>
      </c>
      <c r="H74" s="183">
        <v>0.05</v>
      </c>
      <c r="I74" s="83"/>
      <c r="J74" s="37"/>
      <c r="K74" s="74"/>
      <c r="L74" s="75"/>
      <c r="M74" s="83"/>
      <c r="N74" s="109"/>
    </row>
    <row r="75" spans="1:16" ht="16.5" customHeight="1">
      <c r="A75" s="1" t="s">
        <v>211</v>
      </c>
      <c r="B75" s="202" t="str">
        <f>B12</f>
        <v>一</v>
      </c>
      <c r="C75" s="152" t="s">
        <v>42</v>
      </c>
      <c r="D75" s="155"/>
      <c r="E75" s="174" t="s">
        <v>233</v>
      </c>
      <c r="F75" s="17"/>
      <c r="G75" s="144" t="s">
        <v>134</v>
      </c>
      <c r="H75" s="129"/>
      <c r="I75" s="116" t="s">
        <v>239</v>
      </c>
      <c r="J75" s="116"/>
      <c r="K75" s="74" t="s">
        <v>1</v>
      </c>
      <c r="L75" s="75"/>
      <c r="M75" s="206" t="s">
        <v>117</v>
      </c>
      <c r="N75" s="17"/>
      <c r="O75" s="184" t="s">
        <v>68</v>
      </c>
    </row>
    <row r="76" spans="1:16" ht="16.5" customHeight="1">
      <c r="B76" s="203">
        <f>A12</f>
        <v>45306</v>
      </c>
      <c r="C76" s="206" t="s">
        <v>10</v>
      </c>
      <c r="D76" s="17">
        <v>10</v>
      </c>
      <c r="E76" s="163" t="s">
        <v>234</v>
      </c>
      <c r="F76" s="157">
        <v>9</v>
      </c>
      <c r="G76" s="126" t="s">
        <v>235</v>
      </c>
      <c r="H76" s="129">
        <v>1</v>
      </c>
      <c r="I76" s="121" t="s">
        <v>240</v>
      </c>
      <c r="J76" s="116">
        <v>4</v>
      </c>
      <c r="K76" s="78" t="s">
        <v>9</v>
      </c>
      <c r="L76" s="79">
        <v>7</v>
      </c>
      <c r="M76" s="206" t="s">
        <v>118</v>
      </c>
      <c r="N76" s="17">
        <v>0.2</v>
      </c>
    </row>
    <row r="77" spans="1:16" ht="16.5" customHeight="1">
      <c r="A77" s="91"/>
      <c r="B77" s="205"/>
      <c r="C77" s="143"/>
      <c r="D77" s="17"/>
      <c r="E77" s="108" t="s">
        <v>11</v>
      </c>
      <c r="F77" s="17">
        <v>0.05</v>
      </c>
      <c r="G77" s="127" t="s">
        <v>236</v>
      </c>
      <c r="H77" s="129">
        <v>5</v>
      </c>
      <c r="I77" s="121" t="s">
        <v>276</v>
      </c>
      <c r="J77" s="116">
        <v>1</v>
      </c>
      <c r="K77" s="74" t="s">
        <v>11</v>
      </c>
      <c r="L77" s="75">
        <v>0.05</v>
      </c>
      <c r="M77" s="206" t="s">
        <v>119</v>
      </c>
      <c r="N77" s="17">
        <v>0.1</v>
      </c>
    </row>
    <row r="78" spans="1:16" ht="16.5" customHeight="1">
      <c r="A78" s="91"/>
      <c r="B78" s="198"/>
      <c r="C78" s="20"/>
      <c r="D78" s="89"/>
      <c r="E78" s="108"/>
      <c r="F78" s="17"/>
      <c r="G78" s="127" t="s">
        <v>237</v>
      </c>
      <c r="H78" s="129">
        <v>1</v>
      </c>
      <c r="I78" s="121" t="s">
        <v>156</v>
      </c>
      <c r="J78" s="17">
        <v>0.05</v>
      </c>
      <c r="K78" s="74"/>
      <c r="L78" s="75"/>
      <c r="M78" s="206" t="s">
        <v>60</v>
      </c>
      <c r="N78" s="17">
        <v>0.05</v>
      </c>
    </row>
    <row r="79" spans="1:16" ht="16.5" customHeight="1">
      <c r="A79" s="91"/>
      <c r="B79" s="205"/>
      <c r="C79" s="23"/>
      <c r="D79" s="23"/>
      <c r="E79" s="108"/>
      <c r="F79" s="17"/>
      <c r="G79" s="126" t="s">
        <v>11</v>
      </c>
      <c r="H79" s="128">
        <v>0.05</v>
      </c>
      <c r="I79" s="121"/>
      <c r="J79" s="17"/>
      <c r="K79" s="74"/>
      <c r="L79" s="75"/>
      <c r="M79" s="206" t="s">
        <v>120</v>
      </c>
      <c r="N79" s="17">
        <v>0.01</v>
      </c>
    </row>
    <row r="80" spans="1:16" ht="16.5" customHeight="1">
      <c r="A80" s="23"/>
      <c r="B80" s="205"/>
      <c r="C80" s="23"/>
      <c r="D80" s="23"/>
      <c r="E80" s="108"/>
      <c r="F80" s="17"/>
      <c r="G80" s="36" t="s">
        <v>238</v>
      </c>
      <c r="H80" s="69"/>
      <c r="I80" s="82"/>
      <c r="J80" s="38"/>
      <c r="K80" s="74"/>
      <c r="L80" s="75"/>
      <c r="M80" s="185"/>
      <c r="N80" s="186"/>
    </row>
    <row r="81" spans="1:19" ht="16.5" customHeight="1">
      <c r="A81" s="1" t="s">
        <v>212</v>
      </c>
      <c r="B81" s="202" t="str">
        <f>B13</f>
        <v>二</v>
      </c>
      <c r="C81" s="152" t="s">
        <v>0</v>
      </c>
      <c r="D81" s="180"/>
      <c r="E81" s="121" t="s">
        <v>129</v>
      </c>
      <c r="F81" s="17"/>
      <c r="G81" s="215" t="s">
        <v>247</v>
      </c>
      <c r="H81" s="216"/>
      <c r="I81" s="116" t="s">
        <v>229</v>
      </c>
      <c r="J81" s="116"/>
      <c r="K81" s="74" t="s">
        <v>1</v>
      </c>
      <c r="L81" s="75"/>
      <c r="M81" s="143" t="s">
        <v>259</v>
      </c>
      <c r="N81" s="17"/>
      <c r="O81" s="123" t="s">
        <v>272</v>
      </c>
      <c r="P81" s="134" t="s">
        <v>83</v>
      </c>
      <c r="R81" s="46"/>
      <c r="S81" s="13"/>
    </row>
    <row r="82" spans="1:19" ht="16.5" customHeight="1">
      <c r="B82" s="203">
        <f>A13</f>
        <v>45307</v>
      </c>
      <c r="C82" s="206" t="s">
        <v>10</v>
      </c>
      <c r="D82" s="166">
        <v>7</v>
      </c>
      <c r="E82" s="121" t="s">
        <v>130</v>
      </c>
      <c r="F82" s="17">
        <v>4</v>
      </c>
      <c r="G82" s="76" t="s">
        <v>248</v>
      </c>
      <c r="H82" s="217">
        <v>1</v>
      </c>
      <c r="I82" s="121" t="s">
        <v>230</v>
      </c>
      <c r="J82" s="116">
        <v>4</v>
      </c>
      <c r="K82" s="78" t="s">
        <v>9</v>
      </c>
      <c r="L82" s="79">
        <v>7</v>
      </c>
      <c r="M82" s="143" t="s">
        <v>260</v>
      </c>
      <c r="N82" s="17">
        <v>4</v>
      </c>
      <c r="O82" s="111"/>
      <c r="R82" s="47"/>
      <c r="S82" s="48"/>
    </row>
    <row r="83" spans="1:19" ht="16.5" customHeight="1">
      <c r="B83" s="197"/>
      <c r="C83" s="206" t="s">
        <v>12</v>
      </c>
      <c r="D83" s="166">
        <v>3</v>
      </c>
      <c r="E83" s="121" t="s">
        <v>131</v>
      </c>
      <c r="F83" s="17">
        <v>3</v>
      </c>
      <c r="G83" s="72" t="s">
        <v>17</v>
      </c>
      <c r="H83" s="77">
        <v>5</v>
      </c>
      <c r="I83" s="121"/>
      <c r="J83" s="116"/>
      <c r="K83" s="74" t="s">
        <v>11</v>
      </c>
      <c r="L83" s="75">
        <v>0.05</v>
      </c>
      <c r="M83" s="143" t="s">
        <v>231</v>
      </c>
      <c r="N83" s="17">
        <v>0.5</v>
      </c>
      <c r="O83" s="103"/>
      <c r="R83" s="47"/>
      <c r="S83" s="48"/>
    </row>
    <row r="84" spans="1:19" ht="16.5" customHeight="1">
      <c r="A84" s="91"/>
      <c r="B84" s="197"/>
      <c r="C84" s="119"/>
      <c r="D84" s="89"/>
      <c r="E84" s="121" t="s">
        <v>77</v>
      </c>
      <c r="F84" s="17">
        <v>4</v>
      </c>
      <c r="G84" s="72" t="s">
        <v>176</v>
      </c>
      <c r="H84" s="77">
        <v>1</v>
      </c>
      <c r="I84" s="121" t="s">
        <v>11</v>
      </c>
      <c r="J84" s="17">
        <v>0.05</v>
      </c>
      <c r="K84" s="74"/>
      <c r="L84" s="75"/>
      <c r="M84" s="143" t="s">
        <v>60</v>
      </c>
      <c r="N84" s="17">
        <v>0.05</v>
      </c>
      <c r="O84" s="104"/>
      <c r="R84" s="47"/>
      <c r="S84" s="48"/>
    </row>
    <row r="85" spans="1:19" ht="16.5" customHeight="1">
      <c r="A85" s="91"/>
      <c r="B85" s="197"/>
      <c r="C85" s="119"/>
      <c r="D85" s="89"/>
      <c r="E85" s="121" t="s">
        <v>133</v>
      </c>
      <c r="F85" s="17">
        <v>0.01</v>
      </c>
      <c r="G85" s="36" t="s">
        <v>15</v>
      </c>
      <c r="H85" s="69">
        <v>0.05</v>
      </c>
      <c r="I85" s="122"/>
      <c r="J85" s="116"/>
      <c r="K85" s="74"/>
      <c r="L85" s="75"/>
      <c r="M85" s="143" t="s">
        <v>246</v>
      </c>
      <c r="N85" s="17">
        <v>1</v>
      </c>
      <c r="O85" s="104"/>
      <c r="R85" s="47"/>
      <c r="S85" s="48"/>
    </row>
    <row r="86" spans="1:19" ht="16.5" customHeight="1">
      <c r="A86" s="91"/>
      <c r="B86" s="205"/>
      <c r="C86" s="23"/>
      <c r="D86" s="23"/>
      <c r="E86" s="121" t="s">
        <v>11</v>
      </c>
      <c r="F86" s="17">
        <v>0.05</v>
      </c>
      <c r="G86" s="82"/>
      <c r="H86" s="110"/>
      <c r="I86" s="82"/>
      <c r="J86" s="38"/>
      <c r="K86" s="74"/>
      <c r="L86" s="75"/>
      <c r="M86" s="187"/>
      <c r="N86" s="188"/>
      <c r="O86" s="7"/>
    </row>
    <row r="87" spans="1:19" ht="16.5" customHeight="1">
      <c r="A87" s="1" t="s">
        <v>213</v>
      </c>
      <c r="B87" s="202" t="str">
        <f>B14</f>
        <v>三</v>
      </c>
      <c r="C87" s="152" t="s">
        <v>43</v>
      </c>
      <c r="D87" s="155"/>
      <c r="E87" s="182" t="s">
        <v>54</v>
      </c>
      <c r="F87" s="183"/>
      <c r="G87" s="213" t="s">
        <v>128</v>
      </c>
      <c r="H87" s="214"/>
      <c r="I87" s="17" t="s">
        <v>145</v>
      </c>
      <c r="J87" s="17"/>
      <c r="K87" s="74" t="s">
        <v>1</v>
      </c>
      <c r="L87" s="75"/>
      <c r="M87" s="175" t="s">
        <v>147</v>
      </c>
      <c r="N87" s="157"/>
      <c r="O87" s="123" t="s">
        <v>69</v>
      </c>
    </row>
    <row r="88" spans="1:19" ht="16.5" customHeight="1">
      <c r="B88" s="203">
        <f>A14</f>
        <v>45308</v>
      </c>
      <c r="C88" s="206" t="s">
        <v>44</v>
      </c>
      <c r="D88" s="17">
        <v>5</v>
      </c>
      <c r="E88" s="108" t="s">
        <v>49</v>
      </c>
      <c r="F88" s="117">
        <v>7</v>
      </c>
      <c r="G88" s="108" t="s">
        <v>111</v>
      </c>
      <c r="H88" s="116">
        <v>0.3</v>
      </c>
      <c r="I88" s="121" t="s">
        <v>146</v>
      </c>
      <c r="J88" s="17">
        <v>4</v>
      </c>
      <c r="K88" s="78" t="s">
        <v>9</v>
      </c>
      <c r="L88" s="79">
        <v>7</v>
      </c>
      <c r="M88" s="175" t="s">
        <v>138</v>
      </c>
      <c r="N88" s="157">
        <v>0.6</v>
      </c>
      <c r="O88" s="7"/>
    </row>
    <row r="89" spans="1:19" ht="16.5" customHeight="1">
      <c r="B89" s="202"/>
      <c r="C89" s="206"/>
      <c r="D89" s="166"/>
      <c r="E89" s="108" t="s">
        <v>55</v>
      </c>
      <c r="F89" s="117">
        <v>4.5</v>
      </c>
      <c r="G89" s="158" t="s">
        <v>113</v>
      </c>
      <c r="H89" s="116">
        <v>7</v>
      </c>
      <c r="I89" s="84"/>
      <c r="J89" s="69"/>
      <c r="K89" s="74" t="s">
        <v>11</v>
      </c>
      <c r="L89" s="75">
        <v>0.05</v>
      </c>
      <c r="M89" s="175" t="s">
        <v>148</v>
      </c>
      <c r="N89" s="157">
        <v>2</v>
      </c>
      <c r="O89" s="7"/>
    </row>
    <row r="90" spans="1:19" ht="16.5" customHeight="1">
      <c r="A90" s="91"/>
      <c r="B90" s="198"/>
      <c r="C90" s="20"/>
      <c r="D90" s="181"/>
      <c r="E90" s="108" t="s">
        <v>53</v>
      </c>
      <c r="F90" s="117">
        <v>2</v>
      </c>
      <c r="G90" s="108" t="s">
        <v>107</v>
      </c>
      <c r="H90" s="17">
        <v>0.5</v>
      </c>
      <c r="I90" s="36"/>
      <c r="J90" s="69"/>
      <c r="K90" s="74"/>
      <c r="L90" s="75"/>
      <c r="M90" s="175" t="s">
        <v>149</v>
      </c>
      <c r="N90" s="157">
        <v>1</v>
      </c>
      <c r="O90" s="7"/>
    </row>
    <row r="91" spans="1:19" ht="16.5" customHeight="1">
      <c r="A91" s="91"/>
      <c r="B91" s="198"/>
      <c r="C91" s="20"/>
      <c r="D91" s="181"/>
      <c r="E91" s="108" t="s">
        <v>56</v>
      </c>
      <c r="F91" s="17"/>
      <c r="G91" s="118" t="s">
        <v>11</v>
      </c>
      <c r="H91" s="116">
        <v>0.05</v>
      </c>
      <c r="I91" s="36"/>
      <c r="J91" s="69"/>
      <c r="K91" s="74"/>
      <c r="L91" s="75"/>
      <c r="M91" s="175" t="s">
        <v>150</v>
      </c>
      <c r="N91" s="157">
        <v>0.1</v>
      </c>
      <c r="O91" s="7"/>
    </row>
    <row r="92" spans="1:19" ht="16.5" customHeight="1">
      <c r="A92" s="91"/>
      <c r="B92" s="197"/>
      <c r="C92" s="119"/>
      <c r="D92" s="181"/>
      <c r="E92" s="108" t="s">
        <v>11</v>
      </c>
      <c r="F92" s="17">
        <v>0.05</v>
      </c>
      <c r="G92" s="86"/>
      <c r="H92" s="69"/>
      <c r="I92" s="83"/>
      <c r="J92" s="37"/>
      <c r="K92" s="74"/>
      <c r="L92" s="75"/>
      <c r="M92" s="82"/>
      <c r="N92" s="110"/>
      <c r="O92" s="7"/>
    </row>
    <row r="93" spans="1:19" ht="16.5" customHeight="1">
      <c r="A93" s="1" t="s">
        <v>214</v>
      </c>
      <c r="B93" s="202" t="str">
        <f>B15</f>
        <v>四</v>
      </c>
      <c r="C93" s="152" t="s">
        <v>0</v>
      </c>
      <c r="D93" s="155"/>
      <c r="E93" s="182" t="s">
        <v>253</v>
      </c>
      <c r="F93" s="183"/>
      <c r="G93" s="218" t="s">
        <v>175</v>
      </c>
      <c r="H93" s="220"/>
      <c r="I93" s="17" t="s">
        <v>142</v>
      </c>
      <c r="J93" s="17"/>
      <c r="K93" s="74" t="s">
        <v>1</v>
      </c>
      <c r="L93" s="75"/>
      <c r="M93" s="206" t="s">
        <v>180</v>
      </c>
      <c r="N93" s="17"/>
      <c r="O93" s="123" t="s">
        <v>86</v>
      </c>
      <c r="P93" s="134"/>
    </row>
    <row r="94" spans="1:19" ht="16.5" customHeight="1">
      <c r="B94" s="203">
        <f>A15</f>
        <v>45309</v>
      </c>
      <c r="C94" s="206" t="s">
        <v>10</v>
      </c>
      <c r="D94" s="17">
        <v>7</v>
      </c>
      <c r="E94" s="163" t="s">
        <v>254</v>
      </c>
      <c r="F94" s="157">
        <v>9</v>
      </c>
      <c r="G94" s="108" t="s">
        <v>66</v>
      </c>
      <c r="H94" s="17">
        <v>1.1000000000000001</v>
      </c>
      <c r="I94" s="17" t="s">
        <v>143</v>
      </c>
      <c r="J94" s="17">
        <v>4</v>
      </c>
      <c r="K94" s="78" t="s">
        <v>9</v>
      </c>
      <c r="L94" s="79">
        <v>7</v>
      </c>
      <c r="M94" s="206" t="s">
        <v>181</v>
      </c>
      <c r="N94" s="17">
        <v>0.2</v>
      </c>
      <c r="O94" s="7"/>
    </row>
    <row r="95" spans="1:19" ht="16.5" customHeight="1">
      <c r="B95" s="202"/>
      <c r="C95" s="206" t="s">
        <v>12</v>
      </c>
      <c r="D95" s="17">
        <v>3</v>
      </c>
      <c r="E95" s="108" t="s">
        <v>106</v>
      </c>
      <c r="F95" s="17">
        <v>3</v>
      </c>
      <c r="G95" s="219" t="s">
        <v>67</v>
      </c>
      <c r="H95" s="183">
        <v>1</v>
      </c>
      <c r="I95" s="121" t="s">
        <v>249</v>
      </c>
      <c r="J95" s="143"/>
      <c r="K95" s="74" t="s">
        <v>11</v>
      </c>
      <c r="L95" s="75">
        <v>0.05</v>
      </c>
      <c r="M95" s="206" t="s">
        <v>166</v>
      </c>
      <c r="N95" s="17">
        <v>0.01</v>
      </c>
      <c r="O95" s="7"/>
    </row>
    <row r="96" spans="1:19" ht="16.5" customHeight="1">
      <c r="A96" s="23"/>
      <c r="B96" s="198"/>
      <c r="C96" s="20"/>
      <c r="D96" s="89"/>
      <c r="E96" s="31" t="s">
        <v>59</v>
      </c>
      <c r="F96" s="117">
        <v>0.5</v>
      </c>
      <c r="G96" s="219" t="s">
        <v>116</v>
      </c>
      <c r="H96" s="183">
        <v>3</v>
      </c>
      <c r="I96" s="121"/>
      <c r="J96" s="17"/>
      <c r="K96" s="74"/>
      <c r="L96" s="75"/>
      <c r="M96" s="31" t="s">
        <v>157</v>
      </c>
      <c r="N96" s="17">
        <v>1</v>
      </c>
      <c r="O96" s="7"/>
    </row>
    <row r="97" spans="1:16" ht="16.5" customHeight="1">
      <c r="A97" s="91"/>
      <c r="B97" s="198"/>
      <c r="C97" s="20"/>
      <c r="D97" s="89"/>
      <c r="E97" s="108" t="s">
        <v>255</v>
      </c>
      <c r="F97" s="117">
        <v>1</v>
      </c>
      <c r="G97" s="219" t="s">
        <v>65</v>
      </c>
      <c r="H97" s="183">
        <v>0.01</v>
      </c>
      <c r="I97" s="121"/>
      <c r="J97" s="17"/>
      <c r="K97" s="74"/>
      <c r="L97" s="75"/>
      <c r="M97" s="143"/>
      <c r="N97" s="17"/>
      <c r="O97" s="7"/>
    </row>
    <row r="98" spans="1:16" ht="16.5" customHeight="1">
      <c r="A98" s="91"/>
      <c r="B98" s="198"/>
      <c r="C98" s="20"/>
      <c r="D98" s="89"/>
      <c r="E98" s="108" t="s">
        <v>60</v>
      </c>
      <c r="F98" s="117">
        <v>0.05</v>
      </c>
      <c r="G98" s="219" t="s">
        <v>11</v>
      </c>
      <c r="H98" s="183">
        <v>0.05</v>
      </c>
      <c r="I98" s="36"/>
      <c r="J98" s="69"/>
      <c r="K98" s="74"/>
      <c r="L98" s="75"/>
      <c r="M98" s="31"/>
      <c r="N98" s="176"/>
      <c r="O98" s="7"/>
    </row>
    <row r="99" spans="1:16" ht="16.5" customHeight="1">
      <c r="A99" s="1" t="s">
        <v>215</v>
      </c>
      <c r="B99" s="202" t="str">
        <f>B16</f>
        <v>五</v>
      </c>
      <c r="C99" s="115" t="s">
        <v>192</v>
      </c>
      <c r="D99" s="17"/>
      <c r="E99" s="17" t="s">
        <v>178</v>
      </c>
      <c r="F99" s="17"/>
      <c r="G99" s="161" t="s">
        <v>251</v>
      </c>
      <c r="H99" s="160"/>
      <c r="I99" s="116" t="s">
        <v>250</v>
      </c>
      <c r="J99" s="116"/>
      <c r="K99" s="74" t="s">
        <v>1</v>
      </c>
      <c r="L99" s="75"/>
      <c r="M99" s="206" t="s">
        <v>256</v>
      </c>
      <c r="N99" s="17"/>
      <c r="O99" s="197" t="s">
        <v>316</v>
      </c>
      <c r="P99" s="134"/>
    </row>
    <row r="100" spans="1:16" ht="16.5" customHeight="1">
      <c r="B100" s="203">
        <f>A16</f>
        <v>45310</v>
      </c>
      <c r="C100" s="206" t="s">
        <v>10</v>
      </c>
      <c r="D100" s="17">
        <v>10</v>
      </c>
      <c r="E100" s="121" t="s">
        <v>151</v>
      </c>
      <c r="F100" s="17">
        <v>6</v>
      </c>
      <c r="G100" s="159" t="s">
        <v>252</v>
      </c>
      <c r="H100" s="160">
        <v>9</v>
      </c>
      <c r="I100" s="158" t="s">
        <v>274</v>
      </c>
      <c r="J100" s="177">
        <v>0.3</v>
      </c>
      <c r="K100" s="78" t="s">
        <v>9</v>
      </c>
      <c r="L100" s="79">
        <v>7</v>
      </c>
      <c r="M100" s="206" t="s">
        <v>257</v>
      </c>
      <c r="N100" s="17">
        <v>3</v>
      </c>
      <c r="O100" s="7"/>
    </row>
    <row r="101" spans="1:16" ht="16.5" customHeight="1">
      <c r="B101" s="202"/>
      <c r="C101" s="206" t="s">
        <v>193</v>
      </c>
      <c r="D101" s="17">
        <v>0.05</v>
      </c>
      <c r="E101" s="121" t="s">
        <v>179</v>
      </c>
      <c r="F101" s="17">
        <v>3</v>
      </c>
      <c r="G101" s="159"/>
      <c r="H101" s="160"/>
      <c r="I101" s="121" t="s">
        <v>275</v>
      </c>
      <c r="J101" s="17">
        <v>1</v>
      </c>
      <c r="K101" s="74" t="s">
        <v>11</v>
      </c>
      <c r="L101" s="75">
        <v>0.05</v>
      </c>
      <c r="M101" s="206" t="s">
        <v>231</v>
      </c>
      <c r="N101" s="17">
        <v>1</v>
      </c>
      <c r="O101" s="7"/>
    </row>
    <row r="102" spans="1:16" ht="16.5" customHeight="1">
      <c r="B102" s="205"/>
      <c r="C102" s="23"/>
      <c r="D102" s="23"/>
      <c r="E102" s="121" t="s">
        <v>51</v>
      </c>
      <c r="F102" s="17">
        <v>0.5</v>
      </c>
      <c r="G102" s="159" t="s">
        <v>186</v>
      </c>
      <c r="H102" s="160">
        <v>0.5</v>
      </c>
      <c r="I102" s="121" t="s">
        <v>11</v>
      </c>
      <c r="J102" s="17">
        <v>0.05</v>
      </c>
      <c r="K102" s="74"/>
      <c r="L102" s="75"/>
      <c r="M102" s="31" t="s">
        <v>258</v>
      </c>
      <c r="N102" s="17">
        <v>1</v>
      </c>
      <c r="O102" s="7"/>
    </row>
    <row r="103" spans="1:16" ht="16.5" customHeight="1">
      <c r="B103" s="198"/>
      <c r="C103" s="20"/>
      <c r="D103" s="89"/>
      <c r="E103" s="108" t="s">
        <v>11</v>
      </c>
      <c r="F103" s="117">
        <v>0.05</v>
      </c>
      <c r="G103" s="159" t="s">
        <v>11</v>
      </c>
      <c r="H103" s="160">
        <v>0.05</v>
      </c>
      <c r="I103" s="36"/>
      <c r="J103" s="69"/>
      <c r="K103" s="74"/>
      <c r="L103" s="75"/>
      <c r="M103" s="36"/>
      <c r="N103" s="80"/>
      <c r="O103" s="7"/>
    </row>
    <row r="104" spans="1:16" ht="16.5" customHeight="1">
      <c r="B104" s="198"/>
      <c r="C104" s="20"/>
      <c r="D104" s="89"/>
      <c r="E104" s="92"/>
      <c r="F104" s="110"/>
      <c r="G104" s="36"/>
      <c r="H104" s="109"/>
      <c r="I104" s="178"/>
      <c r="J104" s="179"/>
      <c r="K104" s="74"/>
      <c r="L104" s="75"/>
      <c r="M104" s="82"/>
      <c r="N104" s="93"/>
      <c r="O104" s="7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3" manualBreakCount="3">
    <brk id="18" max="15" man="1"/>
    <brk id="44" max="15" man="1"/>
    <brk id="74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zoomScale="85" zoomScaleNormal="85" zoomScaleSheetLayoutView="100" workbookViewId="0">
      <selection activeCell="C3" sqref="C3:U16"/>
    </sheetView>
  </sheetViews>
  <sheetFormatPr defaultColWidth="9" defaultRowHeight="19.8"/>
  <cols>
    <col min="1" max="1" width="6.21875" style="1" customWidth="1"/>
    <col min="2" max="2" width="4.33203125" style="204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7"/>
      <c r="B1" s="189"/>
      <c r="C1" s="4"/>
      <c r="D1" s="1">
        <v>112</v>
      </c>
      <c r="E1" s="16" t="s">
        <v>2</v>
      </c>
      <c r="F1" s="4" t="s">
        <v>39</v>
      </c>
      <c r="G1" s="4" t="s">
        <v>191</v>
      </c>
      <c r="H1" s="14">
        <v>1</v>
      </c>
      <c r="I1" s="1" t="s">
        <v>48</v>
      </c>
      <c r="K1" s="6"/>
      <c r="L1" s="237" t="s">
        <v>13</v>
      </c>
    </row>
    <row r="2" spans="1:21" ht="16.5" customHeight="1">
      <c r="A2" s="124" t="s">
        <v>26</v>
      </c>
      <c r="B2" s="190" t="s">
        <v>37</v>
      </c>
      <c r="C2" s="53" t="s">
        <v>5</v>
      </c>
      <c r="D2" s="153" t="s">
        <v>27</v>
      </c>
      <c r="E2" s="57" t="s">
        <v>6</v>
      </c>
      <c r="F2" s="101" t="s">
        <v>28</v>
      </c>
      <c r="G2" s="54" t="s">
        <v>7</v>
      </c>
      <c r="H2" s="102" t="s">
        <v>29</v>
      </c>
      <c r="I2" s="206" t="s">
        <v>9</v>
      </c>
      <c r="J2" s="34" t="s">
        <v>31</v>
      </c>
      <c r="K2" s="206" t="s">
        <v>3</v>
      </c>
      <c r="L2" s="34" t="s">
        <v>32</v>
      </c>
      <c r="M2" s="33" t="s">
        <v>84</v>
      </c>
      <c r="N2" s="33" t="s">
        <v>85</v>
      </c>
      <c r="O2" s="30" t="s">
        <v>18</v>
      </c>
      <c r="P2" s="30" t="s">
        <v>19</v>
      </c>
      <c r="Q2" s="31" t="s">
        <v>20</v>
      </c>
      <c r="R2" s="30" t="s">
        <v>21</v>
      </c>
      <c r="S2" s="32" t="s">
        <v>87</v>
      </c>
      <c r="T2" s="30" t="s">
        <v>22</v>
      </c>
      <c r="U2" s="31" t="s">
        <v>23</v>
      </c>
    </row>
    <row r="3" spans="1:21" ht="32.1" customHeight="1">
      <c r="A3" s="98">
        <v>45293</v>
      </c>
      <c r="B3" s="191" t="str">
        <f t="shared" ref="B3:B16" si="0">IF(A3="","",RIGHT(TEXT(WEEKDAY(A3),"[$-404]aaaa;@"),1))</f>
        <v>二</v>
      </c>
      <c r="C3" s="99" t="str">
        <f>C21</f>
        <v>白米飯</v>
      </c>
      <c r="D3" s="101" t="str">
        <f>C22&amp;B23</f>
        <v>米</v>
      </c>
      <c r="E3" s="19" t="str">
        <f>E21</f>
        <v>椒鹽魚排</v>
      </c>
      <c r="F3" s="97" t="str">
        <f>PHONETIC(E22:E26)</f>
        <v>魚排</v>
      </c>
      <c r="G3" s="33" t="str">
        <f>G21</f>
        <v>茄汁豆腐</v>
      </c>
      <c r="H3" s="39" t="str">
        <f>PHONETIC(G22:G26)</f>
        <v>豆腐洋蔥豬絞肉番茄醬大蒜</v>
      </c>
      <c r="I3" s="35" t="s">
        <v>1</v>
      </c>
      <c r="J3" s="112" t="s">
        <v>33</v>
      </c>
      <c r="K3" s="96" t="str">
        <f>K21</f>
        <v>味噌芽湯</v>
      </c>
      <c r="L3" s="133" t="str">
        <f>PHONETIC(K22:K25)</f>
        <v>乾裙帶菜味噌薑柴魚片</v>
      </c>
      <c r="M3" s="29" t="str">
        <f>M21</f>
        <v>水果</v>
      </c>
      <c r="N3" s="134" t="s">
        <v>83</v>
      </c>
      <c r="O3" s="42">
        <v>5.6</v>
      </c>
      <c r="P3" s="42">
        <v>2.5</v>
      </c>
      <c r="Q3" s="43">
        <v>1.7</v>
      </c>
      <c r="R3" s="42">
        <v>2.8</v>
      </c>
      <c r="S3" s="35"/>
      <c r="T3" s="44"/>
      <c r="U3" s="45">
        <f t="shared" ref="U3:U16" si="1">O3*70+P3*75+Q3*25+R3*45+S3*120+T3*60</f>
        <v>748</v>
      </c>
    </row>
    <row r="4" spans="1:21" ht="32.1" customHeight="1">
      <c r="A4" s="98">
        <f t="shared" ref="A4:A16" si="2">IF(A3="","",IF(MONTH(A3)&lt;&gt;MONTH(A3+1),"",A3+1))</f>
        <v>45294</v>
      </c>
      <c r="B4" s="191" t="str">
        <f t="shared" si="0"/>
        <v>三</v>
      </c>
      <c r="C4" s="100" t="str">
        <f>C27</f>
        <v>刈包特餐</v>
      </c>
      <c r="D4" s="101" t="str">
        <f>C28&amp;B29</f>
        <v>刈包</v>
      </c>
      <c r="E4" s="19" t="str">
        <f>E27</f>
        <v>酸菜肉片</v>
      </c>
      <c r="F4" s="97" t="str">
        <f>PHONETIC(E28:E32)</f>
        <v>豬後腿肉酸菜大蒜</v>
      </c>
      <c r="G4" s="18" t="str">
        <f>G27</f>
        <v>豆皮西魯</v>
      </c>
      <c r="H4" s="39" t="str">
        <f>PHONETIC(G28:G32)</f>
        <v>豆皮結球白菜乾香菇胡蘿蔔大蒜</v>
      </c>
      <c r="I4" s="35" t="s">
        <v>1</v>
      </c>
      <c r="J4" s="112" t="s">
        <v>33</v>
      </c>
      <c r="K4" s="29" t="str">
        <f>K27</f>
        <v>糙米粥</v>
      </c>
      <c r="L4" s="133" t="str">
        <f>PHONETIC(K28:K32)</f>
        <v>雞蛋糙米胡蘿蔔乾香菇時瓜</v>
      </c>
      <c r="M4" s="29" t="str">
        <f>M27</f>
        <v>小餐包</v>
      </c>
      <c r="O4" s="42">
        <v>5</v>
      </c>
      <c r="P4" s="42">
        <v>2.5</v>
      </c>
      <c r="Q4" s="43">
        <v>1.8</v>
      </c>
      <c r="R4" s="42">
        <v>2.9</v>
      </c>
      <c r="S4" s="35"/>
      <c r="T4" s="44"/>
      <c r="U4" s="45">
        <f t="shared" si="1"/>
        <v>713</v>
      </c>
    </row>
    <row r="5" spans="1:21" ht="32.1" customHeight="1">
      <c r="A5" s="98">
        <f t="shared" si="2"/>
        <v>45295</v>
      </c>
      <c r="B5" s="191" t="str">
        <f t="shared" si="0"/>
        <v>四</v>
      </c>
      <c r="C5" s="100" t="str">
        <f>C33</f>
        <v>糙米飯</v>
      </c>
      <c r="D5" s="101" t="str">
        <f>C34&amp;B35</f>
        <v>米</v>
      </c>
      <c r="E5" s="19" t="str">
        <f>E33</f>
        <v>咖哩雞</v>
      </c>
      <c r="F5" s="97" t="str">
        <f>PHONETIC(E34:E38)</f>
        <v>肉雞馬鈴薯洋蔥咖哩粉</v>
      </c>
      <c r="G5" s="18" t="str">
        <f>G33</f>
        <v>絞肉豆芽</v>
      </c>
      <c r="H5" s="97" t="str">
        <f>PHONETIC(G34:G38)</f>
        <v>豬絞肉綠豆芽胡蘿蔔大蒜大蒜</v>
      </c>
      <c r="I5" s="35" t="s">
        <v>1</v>
      </c>
      <c r="J5" s="112" t="s">
        <v>33</v>
      </c>
      <c r="K5" s="40" t="str">
        <f>K33</f>
        <v>綠豆湯</v>
      </c>
      <c r="L5" s="133" t="str">
        <f>PHONETIC(K34:K38)</f>
        <v>綠豆紅砂糖</v>
      </c>
      <c r="M5" s="29" t="str">
        <f>M33</f>
        <v>TAP豆漿</v>
      </c>
      <c r="O5" s="42">
        <v>5</v>
      </c>
      <c r="P5" s="42">
        <v>2.5</v>
      </c>
      <c r="Q5" s="43">
        <v>1.6</v>
      </c>
      <c r="R5" s="42">
        <v>2.9</v>
      </c>
      <c r="S5" s="35"/>
      <c r="T5" s="44"/>
      <c r="U5" s="45">
        <f t="shared" si="1"/>
        <v>708</v>
      </c>
    </row>
    <row r="6" spans="1:21" ht="32.1" customHeight="1">
      <c r="A6" s="98">
        <f t="shared" si="2"/>
        <v>45296</v>
      </c>
      <c r="B6" s="191" t="str">
        <f t="shared" si="0"/>
        <v>五</v>
      </c>
      <c r="C6" s="100" t="str">
        <f>C39</f>
        <v>燕麥飯</v>
      </c>
      <c r="D6" s="101" t="str">
        <f>C40&amp;C41</f>
        <v>米燕麥</v>
      </c>
      <c r="E6" s="19" t="str">
        <f>E39</f>
        <v>海結燒肉</v>
      </c>
      <c r="F6" s="39" t="str">
        <f>PHONETIC(E40:E44)</f>
        <v>豬後腿肉海帶結豆輪大蒜</v>
      </c>
      <c r="G6" s="18" t="str">
        <f>G39</f>
        <v>甘藍蛋香</v>
      </c>
      <c r="H6" s="97" t="str">
        <f>PHONETIC(G40:G44)</f>
        <v>雞蛋甘藍胡蘿蔔大蒜</v>
      </c>
      <c r="I6" s="35" t="s">
        <v>1</v>
      </c>
      <c r="J6" s="112" t="s">
        <v>33</v>
      </c>
      <c r="K6" s="29" t="str">
        <f>K39</f>
        <v>金針湯</v>
      </c>
      <c r="L6" s="133" t="str">
        <f>PHONETIC(K40:K43)</f>
        <v>金針菜乾榨菜薑豬骨</v>
      </c>
      <c r="M6" s="221" t="str">
        <f>M39</f>
        <v>果汁</v>
      </c>
      <c r="O6" s="131">
        <v>5</v>
      </c>
      <c r="P6" s="42">
        <v>2.5</v>
      </c>
      <c r="Q6" s="43">
        <v>2</v>
      </c>
      <c r="R6" s="42">
        <v>2.7</v>
      </c>
      <c r="S6" s="35"/>
      <c r="T6" s="44"/>
      <c r="U6" s="45">
        <f t="shared" si="1"/>
        <v>709</v>
      </c>
    </row>
    <row r="7" spans="1:21" ht="32.1" customHeight="1">
      <c r="A7" s="98">
        <f>IF(A6="","",IF(MONTH(A6)&lt;&gt;MONTH(A6+1),"",A6+3))</f>
        <v>45299</v>
      </c>
      <c r="B7" s="191" t="str">
        <f t="shared" si="0"/>
        <v>一</v>
      </c>
      <c r="C7" s="100" t="str">
        <f>C45</f>
        <v>白米飯</v>
      </c>
      <c r="D7" s="101" t="str">
        <f>C46&amp;C47</f>
        <v>米</v>
      </c>
      <c r="E7" s="19" t="str">
        <f>E45</f>
        <v>調味里雞</v>
      </c>
      <c r="F7" s="39" t="str">
        <f>PHONETIC(E46:E50)</f>
        <v>香雞排</v>
      </c>
      <c r="G7" s="18" t="str">
        <f>G45</f>
        <v>白菜豆腐</v>
      </c>
      <c r="H7" s="39" t="str">
        <f>PHONETIC(G46:G50)</f>
        <v>豆腐結球白菜乾木耳大蒜</v>
      </c>
      <c r="I7" s="35" t="s">
        <v>1</v>
      </c>
      <c r="J7" s="112" t="s">
        <v>33</v>
      </c>
      <c r="K7" s="29" t="str">
        <f>K45</f>
        <v>蛋花芽湯</v>
      </c>
      <c r="L7" s="133" t="str">
        <f>PHONETIC(K46:K50)</f>
        <v>乾裙帶菜雞蛋薑</v>
      </c>
      <c r="M7" s="29" t="str">
        <f>M45</f>
        <v>果汁</v>
      </c>
      <c r="O7" s="42">
        <v>5.2</v>
      </c>
      <c r="P7" s="42">
        <v>2.5</v>
      </c>
      <c r="Q7" s="43">
        <v>2</v>
      </c>
      <c r="R7" s="42">
        <v>2.9</v>
      </c>
      <c r="S7" s="35"/>
      <c r="T7" s="44">
        <v>1</v>
      </c>
      <c r="U7" s="45">
        <f t="shared" si="1"/>
        <v>792</v>
      </c>
    </row>
    <row r="8" spans="1:21" ht="32.1" customHeight="1">
      <c r="A8" s="98">
        <f>IF(A7="","",IF(MONTH(A7)&lt;&gt;MONTH(A7+1),"",A7+1))</f>
        <v>45300</v>
      </c>
      <c r="B8" s="191" t="str">
        <f t="shared" si="0"/>
        <v>二</v>
      </c>
      <c r="C8" s="100" t="str">
        <f>C51</f>
        <v>糙米飯</v>
      </c>
      <c r="D8" s="101" t="str">
        <f>C52&amp;B53</f>
        <v>米</v>
      </c>
      <c r="E8" s="19" t="str">
        <f>E51</f>
        <v>筍干滷肉</v>
      </c>
      <c r="F8" s="97" t="str">
        <f>PHONETIC(E52:E56)</f>
        <v>豬後腿肉麻竹筍干豆輪大蒜</v>
      </c>
      <c r="G8" s="18" t="str">
        <f>G51</f>
        <v>培根芽菜</v>
      </c>
      <c r="H8" s="39" t="str">
        <f>PHONETIC(G52:G56)</f>
        <v>培根綠豆芽乾木耳大蒜</v>
      </c>
      <c r="I8" s="35" t="s">
        <v>1</v>
      </c>
      <c r="J8" s="112" t="s">
        <v>33</v>
      </c>
      <c r="K8" s="96" t="str">
        <f>K51</f>
        <v>鮮蔬湯</v>
      </c>
      <c r="L8" s="133" t="str">
        <f>PHONETIC(K52:K56)</f>
        <v>時蔬胡蘿蔔豬骨薑</v>
      </c>
      <c r="M8" s="29" t="str">
        <f>M51</f>
        <v>水果</v>
      </c>
      <c r="N8" s="134" t="s">
        <v>83</v>
      </c>
      <c r="O8" s="42">
        <v>5</v>
      </c>
      <c r="P8" s="42">
        <v>2.5</v>
      </c>
      <c r="Q8" s="43">
        <v>1.7</v>
      </c>
      <c r="R8" s="42">
        <v>3</v>
      </c>
      <c r="S8" s="35"/>
      <c r="T8" s="44"/>
      <c r="U8" s="45">
        <f t="shared" si="1"/>
        <v>715</v>
      </c>
    </row>
    <row r="9" spans="1:21" ht="32.1" customHeight="1">
      <c r="A9" s="98">
        <f t="shared" si="2"/>
        <v>45301</v>
      </c>
      <c r="B9" s="191" t="str">
        <f t="shared" si="0"/>
        <v>三</v>
      </c>
      <c r="C9" s="100" t="str">
        <f>C57</f>
        <v>炊飯特餐</v>
      </c>
      <c r="D9" s="101" t="str">
        <f>C58&amp;C59</f>
        <v>米糙米</v>
      </c>
      <c r="E9" s="19" t="str">
        <f>E57</f>
        <v>滷味雙享</v>
      </c>
      <c r="F9" s="39" t="str">
        <f>PHONETIC(E58:E62)</f>
        <v>雞水煮蛋白蘿蔔胡蘿蔔大蒜</v>
      </c>
      <c r="G9" s="18" t="str">
        <f>G57</f>
        <v>炊飯配料</v>
      </c>
      <c r="H9" s="39" t="str">
        <f>PHONETIC(G58:G62)</f>
        <v>豬絞肉蘿蔔乾乾香菇油蔥酥大蒜</v>
      </c>
      <c r="I9" s="35" t="s">
        <v>1</v>
      </c>
      <c r="J9" s="112" t="s">
        <v>33</v>
      </c>
      <c r="K9" s="29" t="str">
        <f>K57</f>
        <v>麻油菇湯</v>
      </c>
      <c r="L9" s="133" t="str">
        <f>PHONETIC(K58:K62)</f>
        <v>金針菇乾木耳時蔬麻油枸杞</v>
      </c>
      <c r="M9" s="29" t="str">
        <f>M57</f>
        <v>小餐包</v>
      </c>
      <c r="O9" s="42">
        <v>5</v>
      </c>
      <c r="P9" s="42">
        <v>2.5</v>
      </c>
      <c r="Q9" s="43">
        <v>1.6</v>
      </c>
      <c r="R9" s="42">
        <v>2.9</v>
      </c>
      <c r="S9" s="35"/>
      <c r="T9" s="44"/>
      <c r="U9" s="45">
        <f t="shared" si="1"/>
        <v>708</v>
      </c>
    </row>
    <row r="10" spans="1:21" ht="32.1" customHeight="1">
      <c r="A10" s="98">
        <f t="shared" si="2"/>
        <v>45302</v>
      </c>
      <c r="B10" s="191" t="str">
        <f t="shared" si="0"/>
        <v>四</v>
      </c>
      <c r="C10" s="100" t="str">
        <f>C63</f>
        <v>糙米飯</v>
      </c>
      <c r="D10" s="101" t="str">
        <f>C64&amp;B65</f>
        <v>米</v>
      </c>
      <c r="E10" s="19" t="str">
        <f>E63</f>
        <v>豆瓣燒雞</v>
      </c>
      <c r="F10" s="39" t="str">
        <f>PHONETIC(E64:E68)</f>
        <v>肉雞海帶結大蒜</v>
      </c>
      <c r="G10" s="18" t="str">
        <f>G63</f>
        <v>豆皮甘藍</v>
      </c>
      <c r="H10" s="39" t="str">
        <f>PHONETIC(G64:G68)</f>
        <v>豆皮甘藍胡蘿蔔大蒜</v>
      </c>
      <c r="I10" s="35" t="s">
        <v>1</v>
      </c>
      <c r="J10" s="112" t="s">
        <v>33</v>
      </c>
      <c r="K10" s="40" t="str">
        <f>K63</f>
        <v>燒仙草</v>
      </c>
      <c r="L10" s="133" t="str">
        <f>PHONETIC(K64:K67)</f>
        <v>仙草凍紅砂糖西谷米</v>
      </c>
      <c r="M10" s="29" t="str">
        <f>M63</f>
        <v>海苔</v>
      </c>
      <c r="O10" s="42">
        <v>4</v>
      </c>
      <c r="P10" s="42">
        <v>2.5</v>
      </c>
      <c r="Q10" s="43">
        <v>1.6</v>
      </c>
      <c r="R10" s="42">
        <v>2.9</v>
      </c>
      <c r="S10" s="35"/>
      <c r="T10" s="44"/>
      <c r="U10" s="45">
        <f t="shared" si="1"/>
        <v>638</v>
      </c>
    </row>
    <row r="11" spans="1:21" ht="32.1" customHeight="1">
      <c r="A11" s="98">
        <f t="shared" si="2"/>
        <v>45303</v>
      </c>
      <c r="B11" s="191" t="str">
        <f t="shared" si="0"/>
        <v>五</v>
      </c>
      <c r="C11" s="100" t="str">
        <f>C69</f>
        <v>紅藜飯</v>
      </c>
      <c r="D11" s="101" t="str">
        <f>C70&amp;C71</f>
        <v>米紅藜</v>
      </c>
      <c r="E11" s="19" t="str">
        <f>E69</f>
        <v>豉相參鮮</v>
      </c>
      <c r="F11" s="39" t="str">
        <f>PHONETIC(E70:E74)</f>
        <v>魚丁虱目魚丸白蘿蔔大蒜</v>
      </c>
      <c r="G11" s="19" t="str">
        <f>G69</f>
        <v>螞蟻上樹</v>
      </c>
      <c r="H11" s="39" t="str">
        <f>PHONETIC(G70:G74)</f>
        <v>豬絞肉時蔬冬粉乾木耳大蒜</v>
      </c>
      <c r="I11" s="35" t="s">
        <v>1</v>
      </c>
      <c r="J11" s="112" t="s">
        <v>33</v>
      </c>
      <c r="K11" s="96" t="str">
        <f>K69</f>
        <v>時瓜湯</v>
      </c>
      <c r="L11" s="133" t="str">
        <f>PHONETIC(K70:K74)</f>
        <v>時瓜胡蘿蔔豬骨薑</v>
      </c>
      <c r="M11" s="8" t="str">
        <f>M69</f>
        <v>TAP豆漿</v>
      </c>
      <c r="O11" s="131">
        <v>5.4</v>
      </c>
      <c r="P11" s="42">
        <v>2.5</v>
      </c>
      <c r="Q11" s="43">
        <v>1.8</v>
      </c>
      <c r="R11" s="42">
        <v>2.9</v>
      </c>
      <c r="S11" s="35"/>
      <c r="T11" s="44"/>
      <c r="U11" s="45">
        <f t="shared" si="1"/>
        <v>741</v>
      </c>
    </row>
    <row r="12" spans="1:21" ht="32.1" customHeight="1">
      <c r="A12" s="98">
        <f>IF(A11="","",IF(MONTH(A11)&lt;&gt;MONTH(A11+1),"",A11+3))</f>
        <v>45306</v>
      </c>
      <c r="B12" s="191" t="str">
        <f t="shared" si="0"/>
        <v>一</v>
      </c>
      <c r="C12" s="100" t="str">
        <f>C75</f>
        <v>白米飯</v>
      </c>
      <c r="D12" s="101" t="str">
        <f>C76&amp;C77</f>
        <v>米</v>
      </c>
      <c r="E12" s="19" t="str">
        <f>E75</f>
        <v>醬香雞翅</v>
      </c>
      <c r="F12" s="39" t="str">
        <f>PHONETIC(E76:E80)</f>
        <v>三節翅大蒜</v>
      </c>
      <c r="G12" s="19" t="str">
        <f>G75</f>
        <v>麻婆豆腐</v>
      </c>
      <c r="H12" s="39" t="str">
        <f>PHONETIC(G76:G80)</f>
        <v>豬絞肉豆腐冷凍豌豆大蒜豆瓣醬</v>
      </c>
      <c r="I12" s="35" t="s">
        <v>1</v>
      </c>
      <c r="J12" s="112" t="s">
        <v>33</v>
      </c>
      <c r="K12" s="19" t="str">
        <f>K75</f>
        <v>味噌芽湯</v>
      </c>
      <c r="L12" s="132" t="str">
        <f>PHONETIC(K76:K80)</f>
        <v>乾裙帶菜味噌薑柴魚片</v>
      </c>
      <c r="M12" s="29" t="str">
        <f>M75</f>
        <v>果汁</v>
      </c>
      <c r="O12" s="42">
        <v>5</v>
      </c>
      <c r="P12" s="42">
        <v>2.5</v>
      </c>
      <c r="Q12" s="43">
        <v>2</v>
      </c>
      <c r="R12" s="42">
        <v>2.9</v>
      </c>
      <c r="S12" s="35"/>
      <c r="T12" s="44">
        <v>1</v>
      </c>
      <c r="U12" s="45">
        <f t="shared" si="1"/>
        <v>778</v>
      </c>
    </row>
    <row r="13" spans="1:21" ht="32.1" customHeight="1">
      <c r="A13" s="98">
        <f>IF(A12="","",IF(MONTH(A12)&lt;&gt;MONTH(A12+1),"",A12+1))</f>
        <v>45307</v>
      </c>
      <c r="B13" s="191" t="str">
        <f t="shared" si="0"/>
        <v>二</v>
      </c>
      <c r="C13" s="100" t="str">
        <f>C81</f>
        <v>糙米飯</v>
      </c>
      <c r="D13" s="101" t="str">
        <f>C82&amp;B83</f>
        <v>米</v>
      </c>
      <c r="E13" s="19" t="str">
        <f>E81</f>
        <v>沙茶參鮮</v>
      </c>
      <c r="F13" s="39" t="str">
        <f>PHONETIC(E82:E86)</f>
        <v>阿根廷魷虱目魚丸結球白菜沙茶醬大蒜</v>
      </c>
      <c r="G13" s="19" t="str">
        <f>G81</f>
        <v>肉絲芽菜</v>
      </c>
      <c r="H13" s="39" t="str">
        <f>PHONETIC(G82:G86)</f>
        <v>豬後腿肉綠豆芽胡蘿蔔大蒜</v>
      </c>
      <c r="I13" s="35" t="s">
        <v>1</v>
      </c>
      <c r="J13" s="112" t="s">
        <v>33</v>
      </c>
      <c r="K13" s="19" t="str">
        <f>K81</f>
        <v>蘿蔔湯</v>
      </c>
      <c r="L13" s="132" t="str">
        <f>PHONETIC(K82:K86)</f>
        <v>白蘿蔔胡蘿蔔薑豬骨</v>
      </c>
      <c r="M13" s="29" t="str">
        <f>M81</f>
        <v>水果</v>
      </c>
      <c r="N13" s="134" t="s">
        <v>83</v>
      </c>
      <c r="O13" s="42">
        <v>5</v>
      </c>
      <c r="P13" s="42">
        <v>2.5</v>
      </c>
      <c r="Q13" s="43">
        <v>2</v>
      </c>
      <c r="R13" s="42">
        <v>2.9</v>
      </c>
      <c r="S13" s="35"/>
      <c r="T13" s="44"/>
      <c r="U13" s="45">
        <f t="shared" si="1"/>
        <v>718</v>
      </c>
    </row>
    <row r="14" spans="1:21" ht="32.1" customHeight="1">
      <c r="A14" s="98">
        <f t="shared" si="2"/>
        <v>45308</v>
      </c>
      <c r="B14" s="191" t="str">
        <f t="shared" si="0"/>
        <v>三</v>
      </c>
      <c r="C14" s="100" t="str">
        <f>C87</f>
        <v>西式特餐</v>
      </c>
      <c r="D14" s="101" t="str">
        <f>C88&amp;C89</f>
        <v>義大利麵</v>
      </c>
      <c r="E14" s="19" t="str">
        <f>E87</f>
        <v>茄汁肉醬</v>
      </c>
      <c r="F14" s="97" t="str">
        <f>PHONETIC(E88:E92)</f>
        <v>豬絞肉馬鈴薯洋蔥蕃茄醬大蒜</v>
      </c>
      <c r="G14" s="19" t="str">
        <f>G87</f>
        <v>培根甘藍</v>
      </c>
      <c r="H14" s="39" t="str">
        <f>PHONETIC(G88:G92)</f>
        <v>培根甘藍胡蘿蔔大蒜</v>
      </c>
      <c r="I14" s="35" t="s">
        <v>1</v>
      </c>
      <c r="J14" s="112" t="s">
        <v>33</v>
      </c>
      <c r="K14" s="19" t="str">
        <f>K87</f>
        <v>玉米濃湯</v>
      </c>
      <c r="L14" s="132" t="str">
        <f>PHONETIC(K88:K92)</f>
        <v>雞蛋玉米粒罐頭玉米醬罐頭玉米濃湯粉</v>
      </c>
      <c r="M14" s="29" t="str">
        <f>M87</f>
        <v>小餐包</v>
      </c>
      <c r="O14" s="42">
        <v>5</v>
      </c>
      <c r="P14" s="42">
        <v>2.5</v>
      </c>
      <c r="Q14" s="43">
        <v>1.7</v>
      </c>
      <c r="R14" s="42">
        <v>2.8</v>
      </c>
      <c r="S14" s="35"/>
      <c r="T14" s="44"/>
      <c r="U14" s="45">
        <f t="shared" si="1"/>
        <v>706</v>
      </c>
    </row>
    <row r="15" spans="1:21" ht="32.1" customHeight="1">
      <c r="A15" s="98">
        <f t="shared" si="2"/>
        <v>45309</v>
      </c>
      <c r="B15" s="191" t="str">
        <f t="shared" si="0"/>
        <v>四</v>
      </c>
      <c r="C15" s="100" t="str">
        <f>C93</f>
        <v>糙米飯</v>
      </c>
      <c r="D15" s="101" t="str">
        <f>C94&amp;C95</f>
        <v>米糙米</v>
      </c>
      <c r="E15" s="19" t="str">
        <f>E93</f>
        <v>醬瓜燒雞</v>
      </c>
      <c r="F15" s="39" t="str">
        <f>PHONETIC(E94:E98)</f>
        <v>肉雞白蘿蔔胡蘿蔔醃漬花胡瓜薑</v>
      </c>
      <c r="G15" s="19" t="str">
        <f>G93</f>
        <v>蛋香冬粉</v>
      </c>
      <c r="H15" s="97" t="str">
        <f>PHONETIC(G94:G98)</f>
        <v>雞蛋冬粉時蔬乾木耳大蒜</v>
      </c>
      <c r="I15" s="35" t="s">
        <v>1</v>
      </c>
      <c r="J15" s="112" t="s">
        <v>33</v>
      </c>
      <c r="K15" s="19" t="str">
        <f>K93</f>
        <v>枸杞銀耳</v>
      </c>
      <c r="L15" s="132" t="str">
        <f>PHONETIC(K94:K98)</f>
        <v>乾銀耳枸杞紅砂糖</v>
      </c>
      <c r="M15" s="221" t="str">
        <f>M93</f>
        <v>TAP豆漿</v>
      </c>
      <c r="O15" s="42">
        <v>4.2</v>
      </c>
      <c r="P15" s="42">
        <v>2.5</v>
      </c>
      <c r="Q15" s="43">
        <v>1.5</v>
      </c>
      <c r="R15" s="42">
        <v>2.8</v>
      </c>
      <c r="S15" s="35"/>
      <c r="T15" s="44"/>
      <c r="U15" s="45">
        <f t="shared" si="1"/>
        <v>645</v>
      </c>
    </row>
    <row r="16" spans="1:21" ht="32.1" customHeight="1">
      <c r="A16" s="98">
        <f t="shared" si="2"/>
        <v>45310</v>
      </c>
      <c r="B16" s="191" t="str">
        <f t="shared" si="0"/>
        <v>五</v>
      </c>
      <c r="C16" s="100" t="str">
        <f>C99</f>
        <v>芝麻飯</v>
      </c>
      <c r="D16" s="101" t="str">
        <f>C100&amp;C101</f>
        <v>米芝麻(熟)</v>
      </c>
      <c r="E16" s="19" t="str">
        <f>E99</f>
        <v>泡菜肉片</v>
      </c>
      <c r="F16" s="39" t="str">
        <f>PHONETIC(E100:E104)</f>
        <v>豬後腿肉韓式泡菜胡蘿蔔大蒜</v>
      </c>
      <c r="G16" s="19" t="str">
        <f>G99</f>
        <v>雙色花椰</v>
      </c>
      <c r="H16" s="39" t="str">
        <f>PHONETIC(G100:G104)</f>
        <v>花椰菜胡蘿蔔大蒜</v>
      </c>
      <c r="I16" s="35" t="s">
        <v>1</v>
      </c>
      <c r="J16" s="112" t="s">
        <v>33</v>
      </c>
      <c r="K16" s="19" t="str">
        <f>K99</f>
        <v>時蔬湯</v>
      </c>
      <c r="L16" s="132" t="str">
        <f>PHONETIC(K100:K104)</f>
        <v>時蔬胡蘿蔔豬骨</v>
      </c>
      <c r="M16" s="29" t="str">
        <f>M99</f>
        <v>乳品/小饅頭</v>
      </c>
      <c r="O16" s="131">
        <v>5.6</v>
      </c>
      <c r="P16" s="42">
        <v>2.5</v>
      </c>
      <c r="Q16" s="43">
        <v>2.2000000000000002</v>
      </c>
      <c r="R16" s="42">
        <v>2.9</v>
      </c>
      <c r="S16" s="35"/>
      <c r="T16" s="44"/>
      <c r="U16" s="45">
        <f t="shared" si="1"/>
        <v>765</v>
      </c>
    </row>
    <row r="17" spans="1:26" ht="20.100000000000001" customHeight="1">
      <c r="A17" s="236" t="s">
        <v>4</v>
      </c>
      <c r="B17" s="192"/>
      <c r="C17" s="136"/>
      <c r="D17" s="154"/>
      <c r="E17" s="41"/>
      <c r="F17" s="137"/>
      <c r="G17" s="41"/>
      <c r="H17" s="137"/>
      <c r="I17" s="135"/>
      <c r="J17" s="138"/>
      <c r="K17" s="41"/>
      <c r="L17" s="137"/>
      <c r="M17" s="41"/>
      <c r="N17" s="139"/>
      <c r="O17" s="10"/>
      <c r="P17" s="10"/>
      <c r="Q17" s="10"/>
      <c r="R17" s="10"/>
      <c r="S17" s="4"/>
      <c r="T17" s="10"/>
      <c r="U17" s="125"/>
    </row>
    <row r="18" spans="1:26" ht="20.100000000000001" customHeight="1">
      <c r="A18" s="15" t="s">
        <v>273</v>
      </c>
      <c r="B18" s="192"/>
      <c r="C18" s="3"/>
      <c r="D18" s="3"/>
    </row>
    <row r="19" spans="1:26">
      <c r="A19" s="27" t="s">
        <v>70</v>
      </c>
      <c r="B19" s="193"/>
      <c r="C19" s="28"/>
      <c r="D19" s="26"/>
      <c r="E19" s="28"/>
      <c r="F19" s="26"/>
      <c r="G19" s="28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4"/>
    </row>
    <row r="20" spans="1:26">
      <c r="A20" s="156" t="s">
        <v>97</v>
      </c>
      <c r="B20" s="194" t="s">
        <v>47</v>
      </c>
      <c r="C20" s="113" t="s">
        <v>5</v>
      </c>
      <c r="D20" s="107" t="s">
        <v>14</v>
      </c>
      <c r="E20" s="107" t="s">
        <v>6</v>
      </c>
      <c r="F20" s="107" t="s">
        <v>14</v>
      </c>
      <c r="G20" s="105" t="s">
        <v>7</v>
      </c>
      <c r="H20" s="107" t="s">
        <v>14</v>
      </c>
      <c r="I20" s="114" t="s">
        <v>9</v>
      </c>
      <c r="J20" s="107" t="s">
        <v>14</v>
      </c>
      <c r="K20" s="105" t="s">
        <v>3</v>
      </c>
      <c r="L20" s="106" t="s">
        <v>16</v>
      </c>
      <c r="M20" s="33" t="s">
        <v>84</v>
      </c>
      <c r="N20" s="33" t="s">
        <v>85</v>
      </c>
      <c r="O20" s="21"/>
      <c r="P20" s="21"/>
      <c r="Q20" s="22"/>
      <c r="R20" s="21"/>
      <c r="S20" s="23"/>
      <c r="T20" s="23"/>
      <c r="U20" s="23"/>
      <c r="V20" s="23"/>
      <c r="W20" s="23"/>
      <c r="X20" s="23"/>
      <c r="Y20" s="23"/>
    </row>
    <row r="21" spans="1:26" s="7" customFormat="1" ht="16.5" customHeight="1">
      <c r="A21" s="162" t="s">
        <v>216</v>
      </c>
      <c r="B21" s="195" t="str">
        <f>B3</f>
        <v>二</v>
      </c>
      <c r="C21" s="145" t="s">
        <v>42</v>
      </c>
      <c r="D21" s="147"/>
      <c r="E21" s="146" t="s">
        <v>182</v>
      </c>
      <c r="F21" s="147"/>
      <c r="G21" s="130" t="s">
        <v>34</v>
      </c>
      <c r="H21" s="73"/>
      <c r="I21" s="74" t="s">
        <v>1</v>
      </c>
      <c r="J21" s="75"/>
      <c r="K21" s="206" t="s">
        <v>117</v>
      </c>
      <c r="L21" s="17"/>
      <c r="M21" s="95" t="s">
        <v>270</v>
      </c>
      <c r="N21" s="134" t="s">
        <v>83</v>
      </c>
      <c r="O21" s="49"/>
      <c r="P21" s="50"/>
      <c r="Q21" s="13"/>
      <c r="R21" s="11"/>
    </row>
    <row r="22" spans="1:26" s="7" customFormat="1" ht="16.5" customHeight="1">
      <c r="B22" s="199">
        <f>A3</f>
        <v>45293</v>
      </c>
      <c r="C22" s="148" t="s">
        <v>10</v>
      </c>
      <c r="D22" s="147">
        <v>10</v>
      </c>
      <c r="E22" s="149" t="s">
        <v>102</v>
      </c>
      <c r="F22" s="150">
        <v>6.5</v>
      </c>
      <c r="G22" s="85" t="s">
        <v>25</v>
      </c>
      <c r="H22" s="77">
        <v>4</v>
      </c>
      <c r="I22" s="78" t="s">
        <v>9</v>
      </c>
      <c r="J22" s="79">
        <v>7</v>
      </c>
      <c r="K22" s="206" t="s">
        <v>118</v>
      </c>
      <c r="L22" s="17">
        <v>0.2</v>
      </c>
      <c r="M22" s="111"/>
      <c r="N22" s="77"/>
      <c r="O22" s="46"/>
      <c r="P22" s="51"/>
      <c r="Q22" s="12"/>
      <c r="R22" s="11"/>
    </row>
    <row r="23" spans="1:26" s="7" customFormat="1" ht="16.5" customHeight="1">
      <c r="A23" s="68"/>
      <c r="B23" s="200"/>
      <c r="C23" s="148"/>
      <c r="D23" s="89"/>
      <c r="E23" s="149"/>
      <c r="F23" s="150"/>
      <c r="G23" s="82" t="s">
        <v>36</v>
      </c>
      <c r="H23" s="77">
        <v>2</v>
      </c>
      <c r="I23" s="74" t="s">
        <v>11</v>
      </c>
      <c r="J23" s="75">
        <v>0.05</v>
      </c>
      <c r="K23" s="206" t="s">
        <v>119</v>
      </c>
      <c r="L23" s="17">
        <v>0.1</v>
      </c>
      <c r="M23" s="103"/>
      <c r="N23" s="77"/>
      <c r="O23" s="49"/>
      <c r="P23" s="51"/>
      <c r="Q23" s="12"/>
      <c r="R23" s="11"/>
    </row>
    <row r="24" spans="1:26" s="7" customFormat="1" ht="16.5" customHeight="1">
      <c r="A24" s="68"/>
      <c r="B24" s="197"/>
      <c r="C24" s="119"/>
      <c r="D24" s="89"/>
      <c r="E24" s="149"/>
      <c r="F24" s="150"/>
      <c r="G24" s="82" t="s">
        <v>103</v>
      </c>
      <c r="H24" s="77">
        <v>1</v>
      </c>
      <c r="I24" s="74"/>
      <c r="J24" s="75"/>
      <c r="K24" s="206" t="s">
        <v>60</v>
      </c>
      <c r="L24" s="17">
        <v>0.05</v>
      </c>
      <c r="M24" s="104"/>
      <c r="N24" s="69"/>
      <c r="O24" s="49"/>
      <c r="P24" s="51"/>
      <c r="Q24" s="12"/>
      <c r="R24" s="11"/>
    </row>
    <row r="25" spans="1:26" s="7" customFormat="1" ht="16.5" customHeight="1">
      <c r="A25" s="68"/>
      <c r="B25" s="197"/>
      <c r="C25" s="119"/>
      <c r="D25" s="89"/>
      <c r="E25" s="149"/>
      <c r="F25" s="150"/>
      <c r="G25" s="36" t="s">
        <v>35</v>
      </c>
      <c r="H25" s="69"/>
      <c r="I25" s="74"/>
      <c r="J25" s="75"/>
      <c r="K25" s="206" t="s">
        <v>120</v>
      </c>
      <c r="L25" s="17">
        <v>0.01</v>
      </c>
      <c r="M25" s="104"/>
      <c r="N25" s="69"/>
      <c r="O25" s="47"/>
      <c r="P25" s="52"/>
      <c r="Q25" s="12"/>
      <c r="R25" s="11"/>
    </row>
    <row r="26" spans="1:26" s="7" customFormat="1" ht="16.5" customHeight="1">
      <c r="A26" s="68"/>
      <c r="B26" s="200"/>
      <c r="C26" s="148"/>
      <c r="D26" s="89"/>
      <c r="E26" s="87"/>
      <c r="F26" s="37"/>
      <c r="G26" s="36" t="s">
        <v>15</v>
      </c>
      <c r="H26" s="69">
        <v>0.5</v>
      </c>
      <c r="I26" s="74"/>
      <c r="J26" s="75"/>
      <c r="K26" s="148"/>
      <c r="L26" s="150"/>
      <c r="O26" s="11"/>
      <c r="P26" s="11"/>
      <c r="Q26" s="12"/>
      <c r="R26" s="11"/>
    </row>
    <row r="27" spans="1:26" s="7" customFormat="1" ht="16.5" customHeight="1">
      <c r="A27" s="7" t="s">
        <v>217</v>
      </c>
      <c r="B27" s="195" t="str">
        <f>B4</f>
        <v>三</v>
      </c>
      <c r="C27" s="152" t="s">
        <v>45</v>
      </c>
      <c r="D27" s="155"/>
      <c r="E27" s="88" t="s">
        <v>61</v>
      </c>
      <c r="F27" s="17"/>
      <c r="G27" s="206" t="s">
        <v>110</v>
      </c>
      <c r="H27" s="166"/>
      <c r="I27" s="74" t="s">
        <v>1</v>
      </c>
      <c r="J27" s="75"/>
      <c r="K27" s="206" t="s">
        <v>81</v>
      </c>
      <c r="L27" s="206"/>
      <c r="M27" s="123" t="s">
        <v>271</v>
      </c>
      <c r="O27" s="11"/>
      <c r="P27" s="11"/>
      <c r="Q27" s="13"/>
      <c r="R27" s="11"/>
    </row>
    <row r="28" spans="1:26" s="7" customFormat="1" ht="16.5" customHeight="1">
      <c r="B28" s="199">
        <f>A4</f>
        <v>45294</v>
      </c>
      <c r="C28" s="206" t="s">
        <v>46</v>
      </c>
      <c r="D28" s="17">
        <v>4</v>
      </c>
      <c r="E28" s="108" t="s">
        <v>52</v>
      </c>
      <c r="F28" s="17">
        <v>7</v>
      </c>
      <c r="G28" s="163" t="s">
        <v>75</v>
      </c>
      <c r="H28" s="167">
        <v>0.3</v>
      </c>
      <c r="I28" s="78" t="s">
        <v>9</v>
      </c>
      <c r="J28" s="79">
        <v>7</v>
      </c>
      <c r="K28" s="206" t="s">
        <v>66</v>
      </c>
      <c r="L28" s="17">
        <v>1</v>
      </c>
      <c r="O28" s="11"/>
      <c r="P28" s="11"/>
      <c r="Q28" s="12"/>
      <c r="R28" s="11"/>
    </row>
    <row r="29" spans="1:26" s="7" customFormat="1" ht="16.5" customHeight="1">
      <c r="A29" s="81"/>
      <c r="B29" s="198"/>
      <c r="C29" s="206"/>
      <c r="D29" s="17"/>
      <c r="E29" s="108" t="s">
        <v>62</v>
      </c>
      <c r="F29" s="17">
        <v>3</v>
      </c>
      <c r="G29" s="108" t="s">
        <v>78</v>
      </c>
      <c r="H29" s="17">
        <v>7</v>
      </c>
      <c r="I29" s="74" t="s">
        <v>11</v>
      </c>
      <c r="J29" s="75">
        <v>0.05</v>
      </c>
      <c r="K29" s="206" t="s">
        <v>12</v>
      </c>
      <c r="L29" s="17">
        <v>4</v>
      </c>
      <c r="O29" s="11"/>
      <c r="P29" s="11"/>
      <c r="Q29" s="12"/>
      <c r="R29" s="11"/>
    </row>
    <row r="30" spans="1:26" s="7" customFormat="1" ht="16.5" customHeight="1">
      <c r="A30" s="81"/>
      <c r="B30" s="197"/>
      <c r="C30" s="119"/>
      <c r="D30" s="89"/>
      <c r="E30" s="108" t="s">
        <v>11</v>
      </c>
      <c r="F30" s="17">
        <v>0.05</v>
      </c>
      <c r="G30" s="108" t="s">
        <v>71</v>
      </c>
      <c r="H30" s="17">
        <v>0.01</v>
      </c>
      <c r="I30" s="74"/>
      <c r="J30" s="75"/>
      <c r="K30" s="206" t="s">
        <v>51</v>
      </c>
      <c r="L30" s="17">
        <v>0.5</v>
      </c>
      <c r="O30" s="11"/>
      <c r="P30" s="11"/>
      <c r="Q30" s="12"/>
      <c r="R30" s="11"/>
    </row>
    <row r="31" spans="1:26" s="7" customFormat="1" ht="16.5" customHeight="1">
      <c r="A31" s="81"/>
      <c r="B31" s="197"/>
      <c r="C31" s="119"/>
      <c r="D31" s="89"/>
      <c r="E31" s="108"/>
      <c r="F31" s="17"/>
      <c r="G31" s="108" t="s">
        <v>51</v>
      </c>
      <c r="H31" s="17">
        <v>0.5</v>
      </c>
      <c r="I31" s="74"/>
      <c r="J31" s="75"/>
      <c r="K31" s="206" t="s">
        <v>71</v>
      </c>
      <c r="L31" s="17">
        <v>0.05</v>
      </c>
      <c r="O31" s="11"/>
      <c r="P31" s="11"/>
      <c r="Q31" s="12"/>
      <c r="R31" s="11"/>
    </row>
    <row r="32" spans="1:26" s="7" customFormat="1" ht="16.5" customHeight="1">
      <c r="A32" s="81"/>
      <c r="B32" s="197"/>
      <c r="C32" s="119"/>
      <c r="D32" s="89"/>
      <c r="E32" s="206"/>
      <c r="F32" s="17"/>
      <c r="G32" s="108" t="s">
        <v>11</v>
      </c>
      <c r="H32" s="17">
        <v>0.05</v>
      </c>
      <c r="I32" s="74"/>
      <c r="J32" s="75"/>
      <c r="K32" s="206" t="s">
        <v>122</v>
      </c>
      <c r="L32" s="17">
        <v>2</v>
      </c>
      <c r="O32" s="11"/>
      <c r="P32" s="11"/>
      <c r="Q32" s="12"/>
      <c r="R32" s="11"/>
    </row>
    <row r="33" spans="1:20" s="7" customFormat="1" ht="16.5" customHeight="1">
      <c r="A33" s="7" t="s">
        <v>218</v>
      </c>
      <c r="B33" s="195" t="str">
        <f>B5</f>
        <v>四</v>
      </c>
      <c r="C33" s="152" t="s">
        <v>0</v>
      </c>
      <c r="D33" s="155"/>
      <c r="E33" s="88" t="s">
        <v>57</v>
      </c>
      <c r="F33" s="17"/>
      <c r="G33" s="88" t="s">
        <v>266</v>
      </c>
      <c r="H33" s="17"/>
      <c r="I33" s="168" t="s">
        <v>1</v>
      </c>
      <c r="J33" s="75"/>
      <c r="K33" s="206" t="s">
        <v>72</v>
      </c>
      <c r="L33" s="17"/>
      <c r="M33" s="123" t="s">
        <v>86</v>
      </c>
      <c r="O33" s="11"/>
      <c r="R33" s="11"/>
    </row>
    <row r="34" spans="1:20" s="7" customFormat="1" ht="16.5" customHeight="1">
      <c r="B34" s="199">
        <f>A5</f>
        <v>45295</v>
      </c>
      <c r="C34" s="206" t="s">
        <v>10</v>
      </c>
      <c r="D34" s="17">
        <v>7</v>
      </c>
      <c r="E34" s="108" t="s">
        <v>50</v>
      </c>
      <c r="F34" s="17">
        <v>9</v>
      </c>
      <c r="G34" s="108" t="s">
        <v>235</v>
      </c>
      <c r="H34" s="17">
        <v>1</v>
      </c>
      <c r="I34" s="169" t="s">
        <v>9</v>
      </c>
      <c r="J34" s="79">
        <v>7</v>
      </c>
      <c r="K34" s="206" t="s">
        <v>74</v>
      </c>
      <c r="L34" s="17">
        <v>2</v>
      </c>
      <c r="O34" s="11"/>
      <c r="R34" s="11"/>
    </row>
    <row r="35" spans="1:20" s="7" customFormat="1" ht="16.5" customHeight="1">
      <c r="A35" s="68"/>
      <c r="B35" s="198"/>
      <c r="C35" s="206" t="s">
        <v>12</v>
      </c>
      <c r="D35" s="17">
        <v>3</v>
      </c>
      <c r="E35" s="108" t="s">
        <v>55</v>
      </c>
      <c r="F35" s="17">
        <v>4.5</v>
      </c>
      <c r="G35" s="108" t="s">
        <v>64</v>
      </c>
      <c r="H35" s="17">
        <v>6</v>
      </c>
      <c r="I35" s="74" t="s">
        <v>11</v>
      </c>
      <c r="J35" s="75">
        <v>0.05</v>
      </c>
      <c r="K35" s="31" t="s">
        <v>157</v>
      </c>
      <c r="L35" s="17">
        <v>1</v>
      </c>
      <c r="O35" s="11"/>
      <c r="R35" s="11"/>
    </row>
    <row r="36" spans="1:20" s="7" customFormat="1" ht="16.5" customHeight="1">
      <c r="A36" s="68"/>
      <c r="B36" s="198"/>
      <c r="C36" s="94"/>
      <c r="D36" s="89"/>
      <c r="E36" s="108" t="s">
        <v>53</v>
      </c>
      <c r="F36" s="17">
        <v>2</v>
      </c>
      <c r="G36" s="108" t="s">
        <v>51</v>
      </c>
      <c r="H36" s="17">
        <v>0.5</v>
      </c>
      <c r="I36" s="74"/>
      <c r="J36" s="75"/>
      <c r="K36" s="206"/>
      <c r="L36" s="17"/>
      <c r="O36" s="11"/>
      <c r="R36" s="11"/>
    </row>
    <row r="37" spans="1:20" s="7" customFormat="1" ht="16.5" customHeight="1">
      <c r="A37" s="68"/>
      <c r="B37" s="198"/>
      <c r="C37" s="206"/>
      <c r="D37" s="89"/>
      <c r="E37" s="108" t="s">
        <v>58</v>
      </c>
      <c r="F37" s="17"/>
      <c r="G37" s="108" t="s">
        <v>11</v>
      </c>
      <c r="H37" s="17">
        <v>0.05</v>
      </c>
      <c r="I37" s="74"/>
      <c r="J37" s="75"/>
      <c r="K37" s="206"/>
      <c r="L37" s="17"/>
      <c r="O37" s="11"/>
      <c r="R37" s="11"/>
    </row>
    <row r="38" spans="1:20" s="7" customFormat="1" ht="16.5" customHeight="1">
      <c r="A38" s="68"/>
      <c r="B38" s="197"/>
      <c r="C38" s="119"/>
      <c r="D38" s="89"/>
      <c r="E38" s="206"/>
      <c r="F38" s="17"/>
      <c r="G38" s="108" t="s">
        <v>11</v>
      </c>
      <c r="H38" s="17">
        <v>0.05</v>
      </c>
      <c r="I38" s="74"/>
      <c r="J38" s="75"/>
      <c r="K38" s="206"/>
      <c r="L38" s="17"/>
      <c r="O38" s="11"/>
      <c r="R38" s="11"/>
    </row>
    <row r="39" spans="1:20" s="7" customFormat="1" ht="16.5" customHeight="1">
      <c r="A39" s="7" t="s">
        <v>203</v>
      </c>
      <c r="B39" s="195" t="str">
        <f>B6</f>
        <v>五</v>
      </c>
      <c r="C39" s="152" t="s">
        <v>204</v>
      </c>
      <c r="D39" s="155"/>
      <c r="E39" s="88" t="s">
        <v>108</v>
      </c>
      <c r="F39" s="17"/>
      <c r="G39" s="206" t="s">
        <v>112</v>
      </c>
      <c r="H39" s="17"/>
      <c r="I39" s="74" t="s">
        <v>1</v>
      </c>
      <c r="J39" s="75"/>
      <c r="K39" s="88" t="s">
        <v>126</v>
      </c>
      <c r="L39" s="88"/>
      <c r="M39" s="95" t="s">
        <v>68</v>
      </c>
      <c r="N39" s="134"/>
      <c r="O39" s="60"/>
      <c r="P39" s="61"/>
      <c r="Q39" s="50"/>
      <c r="R39" s="61"/>
      <c r="T39" s="50"/>
    </row>
    <row r="40" spans="1:20" s="7" customFormat="1" ht="16.5" customHeight="1">
      <c r="B40" s="199">
        <f>A6</f>
        <v>45296</v>
      </c>
      <c r="C40" s="206" t="s">
        <v>10</v>
      </c>
      <c r="D40" s="17">
        <v>10</v>
      </c>
      <c r="E40" s="108" t="s">
        <v>52</v>
      </c>
      <c r="F40" s="17">
        <v>6</v>
      </c>
      <c r="G40" s="108" t="s">
        <v>66</v>
      </c>
      <c r="H40" s="17">
        <v>1.2</v>
      </c>
      <c r="I40" s="78" t="s">
        <v>9</v>
      </c>
      <c r="J40" s="79">
        <v>7</v>
      </c>
      <c r="K40" s="206" t="s">
        <v>76</v>
      </c>
      <c r="L40" s="17">
        <v>0.1</v>
      </c>
      <c r="N40" s="59"/>
      <c r="O40" s="52"/>
      <c r="P40" s="46"/>
      <c r="Q40" s="51"/>
      <c r="R40" s="46"/>
      <c r="T40" s="51"/>
    </row>
    <row r="41" spans="1:20" s="7" customFormat="1" ht="16.5" customHeight="1">
      <c r="B41" s="201"/>
      <c r="C41" s="206" t="s">
        <v>205</v>
      </c>
      <c r="D41" s="17">
        <v>0.4</v>
      </c>
      <c r="E41" s="108" t="s">
        <v>109</v>
      </c>
      <c r="F41" s="17">
        <v>4</v>
      </c>
      <c r="G41" s="108" t="s">
        <v>113</v>
      </c>
      <c r="H41" s="17">
        <v>5</v>
      </c>
      <c r="I41" s="74" t="s">
        <v>11</v>
      </c>
      <c r="J41" s="75">
        <v>0.05</v>
      </c>
      <c r="K41" s="206" t="s">
        <v>127</v>
      </c>
      <c r="L41" s="17">
        <v>1</v>
      </c>
      <c r="N41" s="59"/>
      <c r="O41" s="52"/>
      <c r="P41" s="62"/>
      <c r="Q41" s="62"/>
      <c r="R41" s="62"/>
      <c r="T41" s="63"/>
    </row>
    <row r="42" spans="1:20" s="7" customFormat="1" ht="16.5" customHeight="1">
      <c r="A42" s="81"/>
      <c r="B42" s="198"/>
      <c r="C42" s="206"/>
      <c r="D42" s="89"/>
      <c r="E42" s="108" t="s">
        <v>169</v>
      </c>
      <c r="F42" s="117">
        <v>0.1</v>
      </c>
      <c r="G42" s="108" t="s">
        <v>107</v>
      </c>
      <c r="H42" s="17">
        <v>1</v>
      </c>
      <c r="I42" s="74"/>
      <c r="J42" s="75"/>
      <c r="K42" s="206" t="s">
        <v>60</v>
      </c>
      <c r="L42" s="17">
        <v>0.05</v>
      </c>
      <c r="N42" s="59"/>
      <c r="O42" s="52"/>
      <c r="P42" s="49"/>
      <c r="Q42" s="51"/>
      <c r="R42" s="49"/>
      <c r="T42" s="51"/>
    </row>
    <row r="43" spans="1:20" s="7" customFormat="1" ht="16.5" customHeight="1">
      <c r="A43" s="81"/>
      <c r="B43" s="198"/>
      <c r="C43" s="206"/>
      <c r="D43" s="89"/>
      <c r="E43" s="108" t="s">
        <v>11</v>
      </c>
      <c r="F43" s="17">
        <v>0.05</v>
      </c>
      <c r="G43" s="108" t="s">
        <v>11</v>
      </c>
      <c r="H43" s="17">
        <v>0.05</v>
      </c>
      <c r="I43" s="74"/>
      <c r="J43" s="75"/>
      <c r="K43" s="206" t="s">
        <v>101</v>
      </c>
      <c r="L43" s="17">
        <v>1</v>
      </c>
      <c r="N43" s="59"/>
      <c r="O43" s="52"/>
      <c r="P43" s="62"/>
      <c r="Q43" s="62"/>
      <c r="R43" s="49"/>
      <c r="T43" s="51"/>
    </row>
    <row r="44" spans="1:20" s="7" customFormat="1" ht="16.5" customHeight="1">
      <c r="A44" s="81"/>
      <c r="B44" s="198"/>
      <c r="C44" s="206"/>
      <c r="D44" s="89"/>
      <c r="E44" s="90"/>
      <c r="F44" s="37"/>
      <c r="G44" s="83"/>
      <c r="H44" s="37"/>
      <c r="I44" s="74"/>
      <c r="J44" s="75"/>
      <c r="K44" s="83"/>
      <c r="L44" s="80"/>
      <c r="N44" s="64"/>
      <c r="O44" s="60"/>
      <c r="P44" s="47"/>
      <c r="Q44" s="65"/>
      <c r="R44" s="66"/>
      <c r="T44" s="66"/>
    </row>
    <row r="45" spans="1:20" s="7" customFormat="1" ht="16.5" customHeight="1">
      <c r="A45" s="7" t="s">
        <v>206</v>
      </c>
      <c r="B45" s="195" t="str">
        <f>B7</f>
        <v>一</v>
      </c>
      <c r="C45" s="120" t="s">
        <v>219</v>
      </c>
      <c r="D45" s="17"/>
      <c r="E45" s="108" t="s">
        <v>170</v>
      </c>
      <c r="F45" s="17"/>
      <c r="G45" s="206" t="s">
        <v>288</v>
      </c>
      <c r="H45" s="17"/>
      <c r="I45" s="74" t="s">
        <v>1</v>
      </c>
      <c r="J45" s="75"/>
      <c r="K45" s="206" t="s">
        <v>241</v>
      </c>
      <c r="L45" s="17"/>
      <c r="M45" s="95" t="s">
        <v>68</v>
      </c>
      <c r="N45" s="59"/>
      <c r="O45" s="58"/>
      <c r="P45" s="58"/>
      <c r="Q45" s="12"/>
      <c r="R45" s="58"/>
      <c r="T45" s="66"/>
    </row>
    <row r="46" spans="1:20" s="7" customFormat="1" ht="16.5" customHeight="1">
      <c r="B46" s="199">
        <f>A7</f>
        <v>45299</v>
      </c>
      <c r="C46" s="206" t="s">
        <v>10</v>
      </c>
      <c r="D46" s="17">
        <v>10</v>
      </c>
      <c r="E46" s="163" t="s">
        <v>171</v>
      </c>
      <c r="F46" s="157">
        <v>6</v>
      </c>
      <c r="G46" s="108" t="s">
        <v>289</v>
      </c>
      <c r="H46" s="17">
        <v>5</v>
      </c>
      <c r="I46" s="78" t="s">
        <v>9</v>
      </c>
      <c r="J46" s="79">
        <v>7</v>
      </c>
      <c r="K46" s="206" t="s">
        <v>118</v>
      </c>
      <c r="L46" s="17">
        <v>0.2</v>
      </c>
      <c r="M46" s="111"/>
      <c r="N46" s="59"/>
      <c r="O46" s="11"/>
      <c r="P46" s="11"/>
      <c r="Q46" s="12"/>
      <c r="R46" s="11"/>
    </row>
    <row r="47" spans="1:20" s="7" customFormat="1" ht="16.5" customHeight="1">
      <c r="A47" s="81"/>
      <c r="B47" s="195"/>
      <c r="C47" s="206"/>
      <c r="D47" s="17"/>
      <c r="E47" s="108"/>
      <c r="F47" s="17"/>
      <c r="G47" s="108" t="s">
        <v>222</v>
      </c>
      <c r="H47" s="17">
        <v>3</v>
      </c>
      <c r="I47" s="74" t="s">
        <v>11</v>
      </c>
      <c r="J47" s="75">
        <v>0.05</v>
      </c>
      <c r="K47" s="206" t="s">
        <v>242</v>
      </c>
      <c r="L47" s="17">
        <v>1</v>
      </c>
      <c r="M47" s="103"/>
      <c r="N47" s="59"/>
      <c r="O47" s="11"/>
      <c r="P47" s="11"/>
      <c r="Q47" s="12"/>
      <c r="R47" s="11"/>
    </row>
    <row r="48" spans="1:20" s="7" customFormat="1" ht="16.5" customHeight="1">
      <c r="A48" s="81"/>
      <c r="B48" s="198"/>
      <c r="C48" s="206"/>
      <c r="D48" s="89"/>
      <c r="E48" s="108"/>
      <c r="F48" s="117"/>
      <c r="G48" s="108" t="s">
        <v>223</v>
      </c>
      <c r="H48" s="17">
        <v>0.01</v>
      </c>
      <c r="I48" s="74"/>
      <c r="J48" s="75"/>
      <c r="K48" s="206" t="s">
        <v>60</v>
      </c>
      <c r="L48" s="17">
        <v>0.05</v>
      </c>
      <c r="M48" s="104"/>
      <c r="N48" s="59"/>
      <c r="O48" s="11"/>
      <c r="P48" s="11"/>
      <c r="Q48" s="12"/>
      <c r="R48" s="11"/>
    </row>
    <row r="49" spans="1:20" s="7" customFormat="1" ht="16.5" customHeight="1">
      <c r="A49" s="81"/>
      <c r="B49" s="198"/>
      <c r="C49" s="206"/>
      <c r="D49" s="89"/>
      <c r="E49" s="108"/>
      <c r="F49" s="17"/>
      <c r="G49" s="108" t="s">
        <v>11</v>
      </c>
      <c r="H49" s="17">
        <v>0.05</v>
      </c>
      <c r="I49" s="74"/>
      <c r="J49" s="75"/>
      <c r="K49" s="206"/>
      <c r="L49" s="17"/>
      <c r="M49" s="104"/>
      <c r="N49" s="59"/>
      <c r="O49" s="11"/>
      <c r="P49" s="11"/>
      <c r="Q49" s="12"/>
      <c r="R49" s="11"/>
    </row>
    <row r="50" spans="1:20" s="7" customFormat="1" ht="16.5" customHeight="1">
      <c r="A50" s="81"/>
      <c r="B50" s="198"/>
      <c r="C50" s="206"/>
      <c r="D50" s="89"/>
      <c r="E50" s="70"/>
      <c r="F50" s="69"/>
      <c r="G50" s="108"/>
      <c r="H50" s="17"/>
      <c r="I50" s="74"/>
      <c r="J50" s="75"/>
      <c r="K50" s="36"/>
      <c r="L50" s="80"/>
      <c r="N50" s="64"/>
      <c r="O50" s="11"/>
      <c r="P50" s="11"/>
      <c r="Q50" s="12"/>
      <c r="R50" s="11"/>
    </row>
    <row r="51" spans="1:20" s="7" customFormat="1" ht="16.5" customHeight="1">
      <c r="A51" s="7" t="s">
        <v>207</v>
      </c>
      <c r="B51" s="195" t="str">
        <f>B8</f>
        <v>二</v>
      </c>
      <c r="C51" s="120" t="s">
        <v>0</v>
      </c>
      <c r="D51" s="166"/>
      <c r="E51" s="121" t="s">
        <v>225</v>
      </c>
      <c r="F51" s="17"/>
      <c r="G51" s="173" t="s">
        <v>173</v>
      </c>
      <c r="H51" s="116"/>
      <c r="I51" s="74" t="s">
        <v>1</v>
      </c>
      <c r="J51" s="75"/>
      <c r="K51" s="206" t="s">
        <v>224</v>
      </c>
      <c r="L51" s="17"/>
      <c r="M51" s="123" t="s">
        <v>201</v>
      </c>
      <c r="N51" s="134" t="s">
        <v>83</v>
      </c>
      <c r="O51" s="60"/>
      <c r="P51" s="61"/>
      <c r="Q51" s="50"/>
      <c r="R51" s="61"/>
      <c r="T51" s="50"/>
    </row>
    <row r="52" spans="1:20" s="7" customFormat="1" ht="16.5" customHeight="1">
      <c r="B52" s="196">
        <f>A8</f>
        <v>45300</v>
      </c>
      <c r="C52" s="206" t="s">
        <v>10</v>
      </c>
      <c r="D52" s="166">
        <v>7</v>
      </c>
      <c r="E52" s="108" t="s">
        <v>52</v>
      </c>
      <c r="F52" s="17">
        <v>6</v>
      </c>
      <c r="G52" s="108" t="s">
        <v>111</v>
      </c>
      <c r="H52" s="116">
        <v>0.3</v>
      </c>
      <c r="I52" s="78" t="s">
        <v>9</v>
      </c>
      <c r="J52" s="79">
        <v>7</v>
      </c>
      <c r="K52" s="206" t="s">
        <v>116</v>
      </c>
      <c r="L52" s="17">
        <v>3</v>
      </c>
      <c r="N52" s="48"/>
      <c r="O52" s="52"/>
      <c r="P52" s="46"/>
      <c r="Q52" s="51"/>
      <c r="R52" s="46"/>
      <c r="T52" s="51"/>
    </row>
    <row r="53" spans="1:20" s="7" customFormat="1" ht="16.5" customHeight="1">
      <c r="B53" s="197"/>
      <c r="C53" s="206" t="s">
        <v>12</v>
      </c>
      <c r="D53" s="166">
        <v>3</v>
      </c>
      <c r="E53" s="108" t="s">
        <v>226</v>
      </c>
      <c r="F53" s="17">
        <v>4</v>
      </c>
      <c r="G53" s="118" t="s">
        <v>152</v>
      </c>
      <c r="H53" s="116">
        <v>6</v>
      </c>
      <c r="I53" s="74" t="s">
        <v>11</v>
      </c>
      <c r="J53" s="75">
        <v>0.05</v>
      </c>
      <c r="K53" s="31" t="s">
        <v>107</v>
      </c>
      <c r="L53" s="17">
        <v>1</v>
      </c>
      <c r="N53" s="48"/>
      <c r="O53" s="52"/>
      <c r="P53" s="62"/>
      <c r="Q53" s="62"/>
      <c r="R53" s="62"/>
      <c r="T53" s="63"/>
    </row>
    <row r="54" spans="1:20" s="7" customFormat="1" ht="16.5" customHeight="1">
      <c r="A54" s="119"/>
      <c r="B54" s="197"/>
      <c r="C54" s="119"/>
      <c r="D54" s="89"/>
      <c r="E54" s="108" t="s">
        <v>169</v>
      </c>
      <c r="F54" s="117">
        <v>0.1</v>
      </c>
      <c r="G54" s="118" t="s">
        <v>153</v>
      </c>
      <c r="H54" s="116">
        <v>0.01</v>
      </c>
      <c r="I54" s="74"/>
      <c r="J54" s="75"/>
      <c r="K54" s="206" t="s">
        <v>101</v>
      </c>
      <c r="L54" s="17">
        <v>1</v>
      </c>
      <c r="N54" s="48"/>
      <c r="O54" s="52"/>
      <c r="P54" s="49"/>
      <c r="Q54" s="51"/>
      <c r="R54" s="49"/>
      <c r="T54" s="51"/>
    </row>
    <row r="55" spans="1:20" s="7" customFormat="1" ht="16.5" customHeight="1">
      <c r="A55" s="91"/>
      <c r="B55" s="198"/>
      <c r="C55" s="206"/>
      <c r="D55" s="89"/>
      <c r="E55" s="108" t="s">
        <v>11</v>
      </c>
      <c r="F55" s="17">
        <v>0.05</v>
      </c>
      <c r="G55" s="108" t="s">
        <v>11</v>
      </c>
      <c r="H55" s="17">
        <v>0.05</v>
      </c>
      <c r="I55" s="74"/>
      <c r="J55" s="75"/>
      <c r="K55" s="206" t="s">
        <v>139</v>
      </c>
      <c r="L55" s="17">
        <v>0.01</v>
      </c>
      <c r="N55" s="48"/>
      <c r="O55" s="52"/>
      <c r="P55" s="62"/>
      <c r="Q55" s="62"/>
      <c r="R55" s="49"/>
      <c r="T55" s="51"/>
    </row>
    <row r="56" spans="1:20" s="7" customFormat="1" ht="16.5" customHeight="1">
      <c r="A56" s="91"/>
      <c r="B56" s="198"/>
      <c r="C56" s="206"/>
      <c r="D56" s="89"/>
      <c r="E56" s="210"/>
      <c r="F56" s="170"/>
      <c r="G56" s="211"/>
      <c r="H56" s="212"/>
      <c r="I56" s="74"/>
      <c r="J56" s="75"/>
      <c r="K56" s="36"/>
      <c r="L56" s="109"/>
      <c r="O56" s="60"/>
      <c r="P56" s="47"/>
      <c r="Q56" s="65"/>
      <c r="R56" s="66"/>
      <c r="T56" s="66"/>
    </row>
    <row r="57" spans="1:20" s="7" customFormat="1" ht="16.5" customHeight="1">
      <c r="A57" s="7" t="s">
        <v>208</v>
      </c>
      <c r="B57" s="202" t="str">
        <f>B9</f>
        <v>三</v>
      </c>
      <c r="C57" s="152" t="s">
        <v>160</v>
      </c>
      <c r="D57" s="155"/>
      <c r="E57" s="121" t="s">
        <v>227</v>
      </c>
      <c r="F57" s="17"/>
      <c r="G57" s="86" t="s">
        <v>161</v>
      </c>
      <c r="H57" s="109"/>
      <c r="I57" s="74" t="s">
        <v>1</v>
      </c>
      <c r="J57" s="75"/>
      <c r="K57" s="206" t="s">
        <v>220</v>
      </c>
      <c r="L57" s="17"/>
      <c r="M57" s="123" t="s">
        <v>69</v>
      </c>
      <c r="O57" s="11"/>
      <c r="Q57" s="130"/>
      <c r="R57" s="73"/>
    </row>
    <row r="58" spans="1:20" s="7" customFormat="1" ht="16.5" customHeight="1">
      <c r="B58" s="203">
        <f>A9</f>
        <v>45301</v>
      </c>
      <c r="C58" s="206" t="s">
        <v>10</v>
      </c>
      <c r="D58" s="17">
        <v>8</v>
      </c>
      <c r="E58" s="163" t="s">
        <v>159</v>
      </c>
      <c r="F58" s="157">
        <v>5.5</v>
      </c>
      <c r="G58" s="163" t="s">
        <v>49</v>
      </c>
      <c r="H58" s="157">
        <v>3.5</v>
      </c>
      <c r="I58" s="78" t="s">
        <v>9</v>
      </c>
      <c r="J58" s="79">
        <v>7</v>
      </c>
      <c r="K58" s="206" t="s">
        <v>82</v>
      </c>
      <c r="L58" s="17">
        <v>2</v>
      </c>
      <c r="O58" s="11"/>
      <c r="Q58" s="85"/>
      <c r="R58" s="77"/>
    </row>
    <row r="59" spans="1:20" s="7" customFormat="1" ht="16.5" customHeight="1">
      <c r="A59" s="119"/>
      <c r="B59" s="202"/>
      <c r="C59" s="206" t="s">
        <v>12</v>
      </c>
      <c r="D59" s="17">
        <v>3</v>
      </c>
      <c r="E59" s="108" t="s">
        <v>99</v>
      </c>
      <c r="F59" s="17">
        <v>3</v>
      </c>
      <c r="G59" s="108" t="s">
        <v>105</v>
      </c>
      <c r="H59" s="17">
        <v>4</v>
      </c>
      <c r="I59" s="74" t="s">
        <v>11</v>
      </c>
      <c r="J59" s="75">
        <v>0.05</v>
      </c>
      <c r="K59" s="206" t="s">
        <v>153</v>
      </c>
      <c r="L59" s="17">
        <v>0.05</v>
      </c>
      <c r="O59" s="58"/>
      <c r="Q59" s="82"/>
      <c r="R59" s="77"/>
    </row>
    <row r="60" spans="1:20" s="7" customFormat="1" ht="16.5" customHeight="1">
      <c r="A60" s="119"/>
      <c r="B60" s="197"/>
      <c r="C60" s="119"/>
      <c r="D60" s="181"/>
      <c r="E60" s="31" t="s">
        <v>59</v>
      </c>
      <c r="F60" s="117">
        <v>0.5</v>
      </c>
      <c r="G60" s="108" t="s">
        <v>162</v>
      </c>
      <c r="H60" s="17">
        <v>0.05</v>
      </c>
      <c r="I60" s="74"/>
      <c r="J60" s="75"/>
      <c r="K60" s="206" t="s">
        <v>116</v>
      </c>
      <c r="L60" s="17">
        <v>2</v>
      </c>
      <c r="O60" s="58"/>
      <c r="Q60" s="82"/>
      <c r="R60" s="77"/>
    </row>
    <row r="61" spans="1:20" s="7" customFormat="1" ht="16.5" customHeight="1">
      <c r="A61" s="81"/>
      <c r="B61" s="198"/>
      <c r="C61" s="206"/>
      <c r="D61" s="181"/>
      <c r="E61" s="121"/>
      <c r="F61" s="17"/>
      <c r="G61" s="108" t="s">
        <v>163</v>
      </c>
      <c r="H61" s="17">
        <v>0.01</v>
      </c>
      <c r="I61" s="74"/>
      <c r="J61" s="75"/>
      <c r="K61" s="206" t="s">
        <v>165</v>
      </c>
      <c r="L61" s="17">
        <v>0.01</v>
      </c>
      <c r="O61" s="11"/>
      <c r="Q61" s="36"/>
      <c r="R61" s="69"/>
    </row>
    <row r="62" spans="1:20" s="7" customFormat="1" ht="16.5" customHeight="1">
      <c r="A62" s="81"/>
      <c r="B62" s="198"/>
      <c r="C62" s="206"/>
      <c r="D62" s="181"/>
      <c r="E62" s="121" t="s">
        <v>11</v>
      </c>
      <c r="F62" s="17">
        <v>0.05</v>
      </c>
      <c r="G62" s="108" t="s">
        <v>11</v>
      </c>
      <c r="H62" s="17">
        <v>0.05</v>
      </c>
      <c r="I62" s="74"/>
      <c r="J62" s="75"/>
      <c r="K62" s="31" t="s">
        <v>166</v>
      </c>
      <c r="L62" s="176">
        <v>0.01</v>
      </c>
      <c r="O62" s="11"/>
      <c r="P62" s="11"/>
      <c r="Q62" s="12"/>
      <c r="R62" s="11"/>
    </row>
    <row r="63" spans="1:20" s="7" customFormat="1" ht="16.5" customHeight="1">
      <c r="A63" s="1" t="s">
        <v>209</v>
      </c>
      <c r="B63" s="195" t="str">
        <f>B10</f>
        <v>四</v>
      </c>
      <c r="C63" s="152" t="s">
        <v>0</v>
      </c>
      <c r="D63" s="155"/>
      <c r="E63" s="88" t="s">
        <v>183</v>
      </c>
      <c r="F63" s="117"/>
      <c r="G63" s="218" t="s">
        <v>263</v>
      </c>
      <c r="H63" s="220"/>
      <c r="I63" s="74" t="s">
        <v>1</v>
      </c>
      <c r="J63" s="75"/>
      <c r="K63" s="206" t="s">
        <v>123</v>
      </c>
      <c r="L63" s="17"/>
      <c r="M63" s="8" t="s">
        <v>202</v>
      </c>
      <c r="N63" s="9"/>
    </row>
    <row r="64" spans="1:20" s="7" customFormat="1" ht="16.5" customHeight="1">
      <c r="A64" s="1"/>
      <c r="B64" s="196">
        <f>A10</f>
        <v>45302</v>
      </c>
      <c r="C64" s="206" t="s">
        <v>10</v>
      </c>
      <c r="D64" s="17">
        <v>7</v>
      </c>
      <c r="E64" s="108" t="s">
        <v>104</v>
      </c>
      <c r="F64" s="117">
        <v>9</v>
      </c>
      <c r="G64" s="108" t="s">
        <v>189</v>
      </c>
      <c r="H64" s="17">
        <v>0.3</v>
      </c>
      <c r="I64" s="78" t="s">
        <v>9</v>
      </c>
      <c r="J64" s="79">
        <v>7</v>
      </c>
      <c r="K64" s="206" t="s">
        <v>124</v>
      </c>
      <c r="L64" s="17">
        <v>3</v>
      </c>
      <c r="N64" s="48"/>
    </row>
    <row r="65" spans="1:14" s="7" customFormat="1" ht="16.5" customHeight="1">
      <c r="A65" s="91"/>
      <c r="B65" s="197"/>
      <c r="C65" s="206" t="s">
        <v>12</v>
      </c>
      <c r="D65" s="17">
        <v>3</v>
      </c>
      <c r="E65" s="108" t="s">
        <v>109</v>
      </c>
      <c r="F65" s="117">
        <v>3</v>
      </c>
      <c r="G65" s="219" t="s">
        <v>265</v>
      </c>
      <c r="H65" s="183">
        <v>6</v>
      </c>
      <c r="I65" s="74" t="s">
        <v>11</v>
      </c>
      <c r="J65" s="75">
        <v>0.05</v>
      </c>
      <c r="K65" s="206" t="s">
        <v>79</v>
      </c>
      <c r="L65" s="17">
        <v>1</v>
      </c>
      <c r="N65" s="48"/>
    </row>
    <row r="66" spans="1:14" s="7" customFormat="1" ht="16.5" customHeight="1">
      <c r="A66" s="23"/>
      <c r="B66" s="197"/>
      <c r="C66" s="206"/>
      <c r="D66" s="89"/>
      <c r="E66" s="108"/>
      <c r="F66" s="117"/>
      <c r="G66" s="219" t="s">
        <v>231</v>
      </c>
      <c r="H66" s="183">
        <v>0.5</v>
      </c>
      <c r="I66" s="74"/>
      <c r="J66" s="75"/>
      <c r="K66" s="206" t="s">
        <v>125</v>
      </c>
      <c r="L66" s="17">
        <v>0.1</v>
      </c>
      <c r="N66" s="9"/>
    </row>
    <row r="67" spans="1:14" s="7" customFormat="1" ht="16.5" customHeight="1">
      <c r="A67" s="23"/>
      <c r="B67" s="197"/>
      <c r="C67" s="206"/>
      <c r="D67" s="89"/>
      <c r="E67" s="108" t="s">
        <v>11</v>
      </c>
      <c r="F67" s="117">
        <v>0.05</v>
      </c>
      <c r="G67" s="219" t="s">
        <v>11</v>
      </c>
      <c r="H67" s="183">
        <v>0.05</v>
      </c>
      <c r="I67" s="74"/>
      <c r="J67" s="75"/>
      <c r="K67" s="175"/>
      <c r="L67" s="157"/>
      <c r="N67" s="9"/>
    </row>
    <row r="68" spans="1:14" s="7" customFormat="1" ht="16.5" customHeight="1">
      <c r="A68" s="23"/>
      <c r="B68" s="197"/>
      <c r="C68" s="119"/>
      <c r="D68" s="89"/>
      <c r="E68" s="108"/>
      <c r="F68" s="17"/>
      <c r="G68" s="219"/>
      <c r="H68" s="183"/>
      <c r="I68" s="74"/>
      <c r="J68" s="75"/>
      <c r="K68" s="82"/>
      <c r="L68" s="110"/>
      <c r="N68" s="9"/>
    </row>
    <row r="69" spans="1:14" ht="16.5" customHeight="1">
      <c r="A69" s="1" t="s">
        <v>210</v>
      </c>
      <c r="B69" s="202" t="str">
        <f>B11</f>
        <v>五</v>
      </c>
      <c r="C69" s="88" t="s">
        <v>40</v>
      </c>
      <c r="D69" s="17"/>
      <c r="E69" s="88" t="s">
        <v>168</v>
      </c>
      <c r="F69" s="17"/>
      <c r="G69" s="116" t="s">
        <v>140</v>
      </c>
      <c r="H69" s="116"/>
      <c r="I69" s="74" t="s">
        <v>1</v>
      </c>
      <c r="J69" s="75"/>
      <c r="K69" s="206" t="s">
        <v>243</v>
      </c>
      <c r="L69" s="17"/>
      <c r="M69" s="123" t="s">
        <v>86</v>
      </c>
    </row>
    <row r="70" spans="1:14" ht="16.5" customHeight="1">
      <c r="B70" s="203">
        <f>A11</f>
        <v>45303</v>
      </c>
      <c r="C70" s="206" t="s">
        <v>10</v>
      </c>
      <c r="D70" s="17">
        <v>10</v>
      </c>
      <c r="E70" s="108" t="s">
        <v>63</v>
      </c>
      <c r="F70" s="17">
        <v>4</v>
      </c>
      <c r="G70" s="121" t="s">
        <v>135</v>
      </c>
      <c r="H70" s="116">
        <v>1</v>
      </c>
      <c r="I70" s="78" t="s">
        <v>9</v>
      </c>
      <c r="J70" s="79">
        <v>7</v>
      </c>
      <c r="K70" s="206" t="s">
        <v>245</v>
      </c>
      <c r="L70" s="17">
        <v>4</v>
      </c>
    </row>
    <row r="71" spans="1:14" ht="16.5" customHeight="1">
      <c r="C71" s="206" t="s">
        <v>41</v>
      </c>
      <c r="D71" s="17">
        <v>0.1</v>
      </c>
      <c r="E71" s="158" t="s">
        <v>131</v>
      </c>
      <c r="F71" s="157">
        <v>3</v>
      </c>
      <c r="G71" s="121" t="s">
        <v>244</v>
      </c>
      <c r="H71" s="116">
        <v>3</v>
      </c>
      <c r="I71" s="74" t="s">
        <v>11</v>
      </c>
      <c r="J71" s="75">
        <v>0.05</v>
      </c>
      <c r="K71" s="31" t="s">
        <v>231</v>
      </c>
      <c r="L71" s="17">
        <v>1</v>
      </c>
    </row>
    <row r="72" spans="1:14" ht="16.5" customHeight="1">
      <c r="B72" s="205"/>
      <c r="C72" s="23"/>
      <c r="D72" s="89"/>
      <c r="E72" s="158" t="s">
        <v>99</v>
      </c>
      <c r="F72" s="157">
        <v>4</v>
      </c>
      <c r="G72" s="121" t="s">
        <v>141</v>
      </c>
      <c r="H72" s="17">
        <v>1</v>
      </c>
      <c r="I72" s="74"/>
      <c r="J72" s="75"/>
      <c r="K72" s="36" t="s">
        <v>246</v>
      </c>
      <c r="L72" s="109">
        <v>1</v>
      </c>
    </row>
    <row r="73" spans="1:14" ht="16.5" customHeight="1">
      <c r="B73" s="205"/>
      <c r="C73" s="23"/>
      <c r="D73" s="89"/>
      <c r="E73" s="158" t="s">
        <v>11</v>
      </c>
      <c r="F73" s="157">
        <v>0.05</v>
      </c>
      <c r="G73" s="219" t="s">
        <v>65</v>
      </c>
      <c r="H73" s="183">
        <v>0.01</v>
      </c>
      <c r="I73" s="74"/>
      <c r="J73" s="75"/>
      <c r="K73" s="36" t="s">
        <v>232</v>
      </c>
      <c r="L73" s="109">
        <v>0.05</v>
      </c>
    </row>
    <row r="74" spans="1:14" ht="16.5" customHeight="1">
      <c r="B74" s="205"/>
      <c r="C74" s="23"/>
      <c r="D74" s="89"/>
      <c r="E74" s="108"/>
      <c r="F74" s="17"/>
      <c r="G74" s="219" t="s">
        <v>11</v>
      </c>
      <c r="H74" s="183">
        <v>0.05</v>
      </c>
      <c r="I74" s="74"/>
      <c r="J74" s="75"/>
      <c r="K74" s="83"/>
      <c r="L74" s="109"/>
    </row>
    <row r="75" spans="1:14" ht="16.5" customHeight="1">
      <c r="A75" s="1" t="s">
        <v>211</v>
      </c>
      <c r="B75" s="202" t="str">
        <f>B12</f>
        <v>一</v>
      </c>
      <c r="C75" s="152" t="s">
        <v>42</v>
      </c>
      <c r="D75" s="155"/>
      <c r="E75" s="174" t="s">
        <v>233</v>
      </c>
      <c r="F75" s="17"/>
      <c r="G75" s="207" t="s">
        <v>134</v>
      </c>
      <c r="H75" s="129"/>
      <c r="I75" s="74" t="s">
        <v>1</v>
      </c>
      <c r="J75" s="75"/>
      <c r="K75" s="206" t="s">
        <v>117</v>
      </c>
      <c r="L75" s="17"/>
      <c r="M75" s="184" t="s">
        <v>68</v>
      </c>
    </row>
    <row r="76" spans="1:14" ht="16.5" customHeight="1">
      <c r="B76" s="203">
        <f>A12</f>
        <v>45306</v>
      </c>
      <c r="C76" s="206" t="s">
        <v>10</v>
      </c>
      <c r="D76" s="17">
        <v>10</v>
      </c>
      <c r="E76" s="163" t="s">
        <v>234</v>
      </c>
      <c r="F76" s="157">
        <v>9</v>
      </c>
      <c r="G76" s="126" t="s">
        <v>235</v>
      </c>
      <c r="H76" s="129">
        <v>1</v>
      </c>
      <c r="I76" s="78" t="s">
        <v>9</v>
      </c>
      <c r="J76" s="79">
        <v>7</v>
      </c>
      <c r="K76" s="206" t="s">
        <v>118</v>
      </c>
      <c r="L76" s="17">
        <v>0.2</v>
      </c>
    </row>
    <row r="77" spans="1:14" ht="16.5" customHeight="1">
      <c r="A77" s="91"/>
      <c r="B77" s="205"/>
      <c r="C77" s="206"/>
      <c r="D77" s="17"/>
      <c r="E77" s="108" t="s">
        <v>11</v>
      </c>
      <c r="F77" s="17">
        <v>0.05</v>
      </c>
      <c r="G77" s="127" t="s">
        <v>236</v>
      </c>
      <c r="H77" s="129">
        <v>5</v>
      </c>
      <c r="I77" s="74" t="s">
        <v>11</v>
      </c>
      <c r="J77" s="75">
        <v>0.05</v>
      </c>
      <c r="K77" s="206" t="s">
        <v>119</v>
      </c>
      <c r="L77" s="17">
        <v>0.1</v>
      </c>
    </row>
    <row r="78" spans="1:14" ht="16.5" customHeight="1">
      <c r="A78" s="91"/>
      <c r="B78" s="198"/>
      <c r="C78" s="206"/>
      <c r="D78" s="89"/>
      <c r="E78" s="108"/>
      <c r="F78" s="17"/>
      <c r="G78" s="127" t="s">
        <v>237</v>
      </c>
      <c r="H78" s="129">
        <v>1</v>
      </c>
      <c r="I78" s="74"/>
      <c r="J78" s="75"/>
      <c r="K78" s="206" t="s">
        <v>60</v>
      </c>
      <c r="L78" s="17">
        <v>0.05</v>
      </c>
    </row>
    <row r="79" spans="1:14" ht="16.5" customHeight="1">
      <c r="A79" s="91"/>
      <c r="B79" s="205"/>
      <c r="C79" s="23"/>
      <c r="D79" s="23"/>
      <c r="E79" s="108"/>
      <c r="F79" s="17"/>
      <c r="G79" s="126" t="s">
        <v>11</v>
      </c>
      <c r="H79" s="128">
        <v>0.05</v>
      </c>
      <c r="I79" s="74"/>
      <c r="J79" s="75"/>
      <c r="K79" s="206" t="s">
        <v>120</v>
      </c>
      <c r="L79" s="17">
        <v>0.01</v>
      </c>
    </row>
    <row r="80" spans="1:14" ht="16.5" customHeight="1">
      <c r="A80" s="23"/>
      <c r="B80" s="205"/>
      <c r="C80" s="23"/>
      <c r="D80" s="23"/>
      <c r="E80" s="108"/>
      <c r="F80" s="17"/>
      <c r="G80" s="36" t="s">
        <v>238</v>
      </c>
      <c r="H80" s="69"/>
      <c r="I80" s="74"/>
      <c r="J80" s="75"/>
      <c r="K80" s="185"/>
      <c r="L80" s="186"/>
    </row>
    <row r="81" spans="1:17" ht="16.5" customHeight="1">
      <c r="A81" s="1" t="s">
        <v>212</v>
      </c>
      <c r="B81" s="202" t="str">
        <f>B13</f>
        <v>二</v>
      </c>
      <c r="C81" s="152" t="s">
        <v>0</v>
      </c>
      <c r="D81" s="180"/>
      <c r="E81" s="121" t="s">
        <v>129</v>
      </c>
      <c r="F81" s="17"/>
      <c r="G81" s="215" t="s">
        <v>247</v>
      </c>
      <c r="H81" s="216"/>
      <c r="I81" s="74" t="s">
        <v>1</v>
      </c>
      <c r="J81" s="75"/>
      <c r="K81" s="206" t="s">
        <v>259</v>
      </c>
      <c r="L81" s="17"/>
      <c r="M81" s="123" t="s">
        <v>201</v>
      </c>
      <c r="N81" s="134" t="s">
        <v>83</v>
      </c>
      <c r="P81" s="46"/>
      <c r="Q81" s="13"/>
    </row>
    <row r="82" spans="1:17" ht="16.5" customHeight="1">
      <c r="B82" s="203">
        <f>A13</f>
        <v>45307</v>
      </c>
      <c r="C82" s="206" t="s">
        <v>10</v>
      </c>
      <c r="D82" s="166">
        <v>7</v>
      </c>
      <c r="E82" s="121" t="s">
        <v>130</v>
      </c>
      <c r="F82" s="17">
        <v>4</v>
      </c>
      <c r="G82" s="76" t="s">
        <v>248</v>
      </c>
      <c r="H82" s="217">
        <v>1</v>
      </c>
      <c r="I82" s="78" t="s">
        <v>9</v>
      </c>
      <c r="J82" s="79">
        <v>7</v>
      </c>
      <c r="K82" s="206" t="s">
        <v>99</v>
      </c>
      <c r="L82" s="17">
        <v>4</v>
      </c>
      <c r="M82" s="111"/>
      <c r="P82" s="47"/>
      <c r="Q82" s="48"/>
    </row>
    <row r="83" spans="1:17" ht="16.5" customHeight="1">
      <c r="B83" s="197"/>
      <c r="C83" s="206" t="s">
        <v>12</v>
      </c>
      <c r="D83" s="166">
        <v>3</v>
      </c>
      <c r="E83" s="121" t="s">
        <v>131</v>
      </c>
      <c r="F83" s="17">
        <v>3</v>
      </c>
      <c r="G83" s="72" t="s">
        <v>17</v>
      </c>
      <c r="H83" s="77">
        <v>5</v>
      </c>
      <c r="I83" s="74" t="s">
        <v>11</v>
      </c>
      <c r="J83" s="75">
        <v>0.05</v>
      </c>
      <c r="K83" s="206" t="s">
        <v>231</v>
      </c>
      <c r="L83" s="17">
        <v>0.5</v>
      </c>
      <c r="M83" s="103"/>
      <c r="P83" s="47"/>
      <c r="Q83" s="48"/>
    </row>
    <row r="84" spans="1:17" ht="16.5" customHeight="1">
      <c r="A84" s="91"/>
      <c r="B84" s="197"/>
      <c r="C84" s="119"/>
      <c r="D84" s="89"/>
      <c r="E84" s="121" t="s">
        <v>77</v>
      </c>
      <c r="F84" s="17">
        <v>4</v>
      </c>
      <c r="G84" s="72" t="s">
        <v>176</v>
      </c>
      <c r="H84" s="77">
        <v>1</v>
      </c>
      <c r="I84" s="74"/>
      <c r="J84" s="75"/>
      <c r="K84" s="206" t="s">
        <v>60</v>
      </c>
      <c r="L84" s="17">
        <v>0.05</v>
      </c>
      <c r="M84" s="104"/>
      <c r="P84" s="47"/>
      <c r="Q84" s="48"/>
    </row>
    <row r="85" spans="1:17" ht="16.5" customHeight="1">
      <c r="A85" s="91"/>
      <c r="B85" s="197"/>
      <c r="C85" s="119"/>
      <c r="D85" s="89"/>
      <c r="E85" s="121" t="s">
        <v>133</v>
      </c>
      <c r="F85" s="17">
        <v>0.01</v>
      </c>
      <c r="G85" s="36" t="s">
        <v>15</v>
      </c>
      <c r="H85" s="69">
        <v>0.05</v>
      </c>
      <c r="I85" s="74"/>
      <c r="J85" s="75"/>
      <c r="K85" s="206" t="s">
        <v>246</v>
      </c>
      <c r="L85" s="17">
        <v>1</v>
      </c>
      <c r="M85" s="104"/>
      <c r="P85" s="47"/>
      <c r="Q85" s="48"/>
    </row>
    <row r="86" spans="1:17" ht="16.5" customHeight="1">
      <c r="A86" s="91"/>
      <c r="B86" s="205"/>
      <c r="C86" s="23"/>
      <c r="D86" s="23"/>
      <c r="E86" s="121" t="s">
        <v>11</v>
      </c>
      <c r="F86" s="17">
        <v>0.05</v>
      </c>
      <c r="G86" s="82"/>
      <c r="H86" s="110"/>
      <c r="I86" s="74"/>
      <c r="J86" s="75"/>
      <c r="K86" s="187"/>
      <c r="L86" s="188"/>
      <c r="M86" s="7"/>
    </row>
    <row r="87" spans="1:17" ht="16.5" customHeight="1">
      <c r="A87" s="1" t="s">
        <v>213</v>
      </c>
      <c r="B87" s="202" t="str">
        <f>B14</f>
        <v>三</v>
      </c>
      <c r="C87" s="152" t="s">
        <v>43</v>
      </c>
      <c r="D87" s="155"/>
      <c r="E87" s="182" t="s">
        <v>54</v>
      </c>
      <c r="F87" s="183"/>
      <c r="G87" s="213" t="s">
        <v>128</v>
      </c>
      <c r="H87" s="214"/>
      <c r="I87" s="74" t="s">
        <v>1</v>
      </c>
      <c r="J87" s="75"/>
      <c r="K87" s="175" t="s">
        <v>147</v>
      </c>
      <c r="L87" s="157"/>
      <c r="M87" s="123" t="s">
        <v>69</v>
      </c>
    </row>
    <row r="88" spans="1:17" ht="16.5" customHeight="1">
      <c r="B88" s="203">
        <f>A14</f>
        <v>45308</v>
      </c>
      <c r="C88" s="206" t="s">
        <v>44</v>
      </c>
      <c r="D88" s="17">
        <v>5</v>
      </c>
      <c r="E88" s="108" t="s">
        <v>49</v>
      </c>
      <c r="F88" s="117">
        <v>7</v>
      </c>
      <c r="G88" s="108" t="s">
        <v>111</v>
      </c>
      <c r="H88" s="116">
        <v>0.3</v>
      </c>
      <c r="I88" s="78" t="s">
        <v>9</v>
      </c>
      <c r="J88" s="79">
        <v>7</v>
      </c>
      <c r="K88" s="175" t="s">
        <v>138</v>
      </c>
      <c r="L88" s="157">
        <v>0.6</v>
      </c>
      <c r="M88" s="7"/>
    </row>
    <row r="89" spans="1:17" ht="16.5" customHeight="1">
      <c r="B89" s="202"/>
      <c r="C89" s="206"/>
      <c r="D89" s="166"/>
      <c r="E89" s="108" t="s">
        <v>55</v>
      </c>
      <c r="F89" s="117">
        <v>4.5</v>
      </c>
      <c r="G89" s="158" t="s">
        <v>113</v>
      </c>
      <c r="H89" s="116">
        <v>7</v>
      </c>
      <c r="I89" s="74" t="s">
        <v>11</v>
      </c>
      <c r="J89" s="75">
        <v>0.05</v>
      </c>
      <c r="K89" s="175" t="s">
        <v>148</v>
      </c>
      <c r="L89" s="157">
        <v>2</v>
      </c>
      <c r="M89" s="7"/>
    </row>
    <row r="90" spans="1:17" ht="16.5" customHeight="1">
      <c r="A90" s="91"/>
      <c r="B90" s="198"/>
      <c r="C90" s="206"/>
      <c r="D90" s="181"/>
      <c r="E90" s="108" t="s">
        <v>53</v>
      </c>
      <c r="F90" s="117">
        <v>2</v>
      </c>
      <c r="G90" s="108" t="s">
        <v>107</v>
      </c>
      <c r="H90" s="17">
        <v>0.5</v>
      </c>
      <c r="I90" s="74"/>
      <c r="J90" s="75"/>
      <c r="K90" s="175" t="s">
        <v>149</v>
      </c>
      <c r="L90" s="157">
        <v>1</v>
      </c>
      <c r="M90" s="7"/>
    </row>
    <row r="91" spans="1:17" ht="16.5" customHeight="1">
      <c r="A91" s="91"/>
      <c r="B91" s="198"/>
      <c r="C91" s="206"/>
      <c r="D91" s="181"/>
      <c r="E91" s="108" t="s">
        <v>56</v>
      </c>
      <c r="F91" s="17"/>
      <c r="G91" s="118" t="s">
        <v>11</v>
      </c>
      <c r="H91" s="116">
        <v>0.05</v>
      </c>
      <c r="I91" s="74"/>
      <c r="J91" s="75"/>
      <c r="K91" s="175" t="s">
        <v>150</v>
      </c>
      <c r="L91" s="157">
        <v>0.1</v>
      </c>
      <c r="M91" s="7"/>
    </row>
    <row r="92" spans="1:17" ht="16.5" customHeight="1">
      <c r="A92" s="91"/>
      <c r="B92" s="197"/>
      <c r="C92" s="119"/>
      <c r="D92" s="181"/>
      <c r="E92" s="108" t="s">
        <v>11</v>
      </c>
      <c r="F92" s="17">
        <v>0.05</v>
      </c>
      <c r="G92" s="86"/>
      <c r="H92" s="69"/>
      <c r="I92" s="74"/>
      <c r="J92" s="75"/>
      <c r="K92" s="82"/>
      <c r="L92" s="110"/>
      <c r="M92" s="7"/>
    </row>
    <row r="93" spans="1:17" ht="16.5" customHeight="1">
      <c r="A93" s="1" t="s">
        <v>214</v>
      </c>
      <c r="B93" s="202" t="str">
        <f>B15</f>
        <v>四</v>
      </c>
      <c r="C93" s="152" t="s">
        <v>0</v>
      </c>
      <c r="D93" s="155"/>
      <c r="E93" s="182" t="s">
        <v>253</v>
      </c>
      <c r="F93" s="183"/>
      <c r="G93" s="218" t="s">
        <v>100</v>
      </c>
      <c r="H93" s="220"/>
      <c r="I93" s="74" t="s">
        <v>1</v>
      </c>
      <c r="J93" s="75"/>
      <c r="K93" s="206" t="s">
        <v>180</v>
      </c>
      <c r="L93" s="17"/>
      <c r="M93" s="123" t="s">
        <v>86</v>
      </c>
      <c r="N93" s="134"/>
    </row>
    <row r="94" spans="1:17" ht="16.5" customHeight="1">
      <c r="B94" s="203">
        <f>A15</f>
        <v>45309</v>
      </c>
      <c r="C94" s="206" t="s">
        <v>10</v>
      </c>
      <c r="D94" s="17">
        <v>7</v>
      </c>
      <c r="E94" s="163" t="s">
        <v>254</v>
      </c>
      <c r="F94" s="157">
        <v>9</v>
      </c>
      <c r="G94" s="108" t="s">
        <v>66</v>
      </c>
      <c r="H94" s="17">
        <v>1.1000000000000001</v>
      </c>
      <c r="I94" s="78" t="s">
        <v>9</v>
      </c>
      <c r="J94" s="79">
        <v>7</v>
      </c>
      <c r="K94" s="206" t="s">
        <v>181</v>
      </c>
      <c r="L94" s="17">
        <v>0.2</v>
      </c>
      <c r="M94" s="7"/>
    </row>
    <row r="95" spans="1:17" ht="16.5" customHeight="1">
      <c r="B95" s="202"/>
      <c r="C95" s="206" t="s">
        <v>12</v>
      </c>
      <c r="D95" s="17">
        <v>3</v>
      </c>
      <c r="E95" s="108" t="s">
        <v>99</v>
      </c>
      <c r="F95" s="17">
        <v>3</v>
      </c>
      <c r="G95" s="219" t="s">
        <v>67</v>
      </c>
      <c r="H95" s="183">
        <v>1</v>
      </c>
      <c r="I95" s="74" t="s">
        <v>11</v>
      </c>
      <c r="J95" s="75">
        <v>0.05</v>
      </c>
      <c r="K95" s="206" t="s">
        <v>166</v>
      </c>
      <c r="L95" s="17">
        <v>0.01</v>
      </c>
      <c r="M95" s="7"/>
    </row>
    <row r="96" spans="1:17" ht="16.5" customHeight="1">
      <c r="A96" s="23"/>
      <c r="B96" s="198"/>
      <c r="C96" s="206"/>
      <c r="D96" s="89"/>
      <c r="E96" s="31" t="s">
        <v>59</v>
      </c>
      <c r="F96" s="117">
        <v>0.5</v>
      </c>
      <c r="G96" s="219" t="s">
        <v>116</v>
      </c>
      <c r="H96" s="183">
        <v>3</v>
      </c>
      <c r="I96" s="74"/>
      <c r="J96" s="75"/>
      <c r="K96" s="31" t="s">
        <v>157</v>
      </c>
      <c r="L96" s="17">
        <v>1</v>
      </c>
      <c r="M96" s="7"/>
    </row>
    <row r="97" spans="1:14" ht="16.5" customHeight="1">
      <c r="A97" s="91"/>
      <c r="B97" s="198"/>
      <c r="C97" s="206"/>
      <c r="D97" s="89"/>
      <c r="E97" s="108" t="s">
        <v>255</v>
      </c>
      <c r="F97" s="117">
        <v>1</v>
      </c>
      <c r="G97" s="219" t="s">
        <v>65</v>
      </c>
      <c r="H97" s="183">
        <v>0.01</v>
      </c>
      <c r="I97" s="74"/>
      <c r="J97" s="75"/>
      <c r="K97" s="206"/>
      <c r="L97" s="17"/>
      <c r="M97" s="7"/>
    </row>
    <row r="98" spans="1:14" ht="16.5" customHeight="1">
      <c r="A98" s="91"/>
      <c r="B98" s="198"/>
      <c r="C98" s="206"/>
      <c r="D98" s="89"/>
      <c r="E98" s="108" t="s">
        <v>60</v>
      </c>
      <c r="F98" s="117">
        <v>0.05</v>
      </c>
      <c r="G98" s="219" t="s">
        <v>11</v>
      </c>
      <c r="H98" s="183">
        <v>0.05</v>
      </c>
      <c r="I98" s="74"/>
      <c r="J98" s="75"/>
      <c r="K98" s="31"/>
      <c r="L98" s="176"/>
      <c r="M98" s="7"/>
    </row>
    <row r="99" spans="1:14" ht="16.5" customHeight="1">
      <c r="A99" s="1" t="s">
        <v>215</v>
      </c>
      <c r="B99" s="202" t="str">
        <f>B16</f>
        <v>五</v>
      </c>
      <c r="C99" s="115" t="s">
        <v>192</v>
      </c>
      <c r="D99" s="17"/>
      <c r="E99" s="17" t="s">
        <v>178</v>
      </c>
      <c r="F99" s="17"/>
      <c r="G99" s="161" t="s">
        <v>251</v>
      </c>
      <c r="H99" s="160"/>
      <c r="I99" s="74" t="s">
        <v>1</v>
      </c>
      <c r="J99" s="75"/>
      <c r="K99" s="206" t="s">
        <v>256</v>
      </c>
      <c r="L99" s="17"/>
      <c r="M99" s="197" t="s">
        <v>316</v>
      </c>
      <c r="N99" s="134"/>
    </row>
    <row r="100" spans="1:14" ht="16.5" customHeight="1">
      <c r="B100" s="203">
        <f>A16</f>
        <v>45310</v>
      </c>
      <c r="C100" s="206" t="s">
        <v>10</v>
      </c>
      <c r="D100" s="17">
        <v>10</v>
      </c>
      <c r="E100" s="121" t="s">
        <v>151</v>
      </c>
      <c r="F100" s="17">
        <v>6</v>
      </c>
      <c r="G100" s="159" t="s">
        <v>252</v>
      </c>
      <c r="H100" s="160">
        <v>9</v>
      </c>
      <c r="I100" s="78" t="s">
        <v>9</v>
      </c>
      <c r="J100" s="79">
        <v>7</v>
      </c>
      <c r="K100" s="206" t="s">
        <v>116</v>
      </c>
      <c r="L100" s="17">
        <v>3</v>
      </c>
      <c r="M100" s="7"/>
    </row>
    <row r="101" spans="1:14" ht="16.5" customHeight="1">
      <c r="B101" s="202"/>
      <c r="C101" s="206" t="s">
        <v>193</v>
      </c>
      <c r="D101" s="17">
        <v>0.05</v>
      </c>
      <c r="E101" s="121" t="s">
        <v>179</v>
      </c>
      <c r="F101" s="17">
        <v>3</v>
      </c>
      <c r="G101" s="159"/>
      <c r="H101" s="160"/>
      <c r="I101" s="74" t="s">
        <v>11</v>
      </c>
      <c r="J101" s="75">
        <v>0.05</v>
      </c>
      <c r="K101" s="206" t="s">
        <v>231</v>
      </c>
      <c r="L101" s="17">
        <v>1</v>
      </c>
      <c r="M101" s="7"/>
    </row>
    <row r="102" spans="1:14" ht="16.5" customHeight="1">
      <c r="B102" s="205"/>
      <c r="C102" s="23"/>
      <c r="D102" s="23"/>
      <c r="E102" s="121" t="s">
        <v>51</v>
      </c>
      <c r="F102" s="17">
        <v>0.5</v>
      </c>
      <c r="G102" s="159" t="s">
        <v>107</v>
      </c>
      <c r="H102" s="160">
        <v>0.5</v>
      </c>
      <c r="I102" s="74"/>
      <c r="J102" s="75"/>
      <c r="K102" s="31" t="s">
        <v>101</v>
      </c>
      <c r="L102" s="17">
        <v>1</v>
      </c>
      <c r="M102" s="7"/>
    </row>
    <row r="103" spans="1:14" ht="16.5" customHeight="1">
      <c r="B103" s="198"/>
      <c r="C103" s="206"/>
      <c r="D103" s="89"/>
      <c r="E103" s="108" t="s">
        <v>11</v>
      </c>
      <c r="F103" s="117">
        <v>0.05</v>
      </c>
      <c r="G103" s="159" t="s">
        <v>11</v>
      </c>
      <c r="H103" s="160">
        <v>0.05</v>
      </c>
      <c r="I103" s="74"/>
      <c r="J103" s="75"/>
      <c r="K103" s="36"/>
      <c r="L103" s="80"/>
      <c r="M103" s="7"/>
    </row>
    <row r="104" spans="1:14" ht="16.5" customHeight="1">
      <c r="B104" s="198"/>
      <c r="C104" s="206"/>
      <c r="D104" s="89"/>
      <c r="E104" s="92"/>
      <c r="F104" s="110"/>
      <c r="G104" s="36"/>
      <c r="H104" s="109"/>
      <c r="I104" s="74"/>
      <c r="J104" s="75"/>
      <c r="K104" s="82"/>
      <c r="L104" s="93"/>
      <c r="M104" s="7"/>
    </row>
  </sheetData>
  <phoneticPr fontId="1" type="noConversion"/>
  <printOptions horizontalCentered="1"/>
  <pageMargins left="0" right="0" top="0" bottom="0" header="0.11811023622047244" footer="0.11811023622047244"/>
  <pageSetup paperSize="9" scale="109" orientation="landscape" r:id="rId1"/>
  <rowBreaks count="3" manualBreakCount="3">
    <brk id="18" max="13" man="1"/>
    <brk id="44" max="13" man="1"/>
    <brk id="74" max="13" man="1"/>
  </rowBreaks>
  <colBreaks count="1" manualBreakCount="1">
    <brk id="14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view="pageBreakPreview" zoomScale="85" zoomScaleNormal="120" zoomScaleSheetLayoutView="85" workbookViewId="0">
      <selection activeCell="M93" sqref="M93"/>
    </sheetView>
  </sheetViews>
  <sheetFormatPr defaultColWidth="9" defaultRowHeight="19.8"/>
  <cols>
    <col min="1" max="1" width="6.21875" style="1" customWidth="1"/>
    <col min="2" max="2" width="4.33203125" style="204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7"/>
      <c r="B1" s="189"/>
      <c r="C1" s="4"/>
      <c r="D1" s="1">
        <v>112</v>
      </c>
      <c r="E1" s="16" t="s">
        <v>2</v>
      </c>
      <c r="F1" s="4" t="s">
        <v>39</v>
      </c>
      <c r="G1" s="4" t="s">
        <v>191</v>
      </c>
      <c r="H1" s="14">
        <v>1</v>
      </c>
      <c r="I1" s="1" t="s">
        <v>48</v>
      </c>
      <c r="K1" s="6"/>
      <c r="L1" s="237" t="s">
        <v>13</v>
      </c>
    </row>
    <row r="2" spans="1:21" ht="16.5" customHeight="1">
      <c r="A2" s="124" t="s">
        <v>26</v>
      </c>
      <c r="B2" s="190" t="s">
        <v>37</v>
      </c>
      <c r="C2" s="53" t="s">
        <v>5</v>
      </c>
      <c r="D2" s="153" t="s">
        <v>27</v>
      </c>
      <c r="E2" s="57" t="s">
        <v>6</v>
      </c>
      <c r="F2" s="101" t="s">
        <v>28</v>
      </c>
      <c r="G2" s="54" t="s">
        <v>7</v>
      </c>
      <c r="H2" s="102" t="s">
        <v>29</v>
      </c>
      <c r="I2" s="206" t="s">
        <v>9</v>
      </c>
      <c r="J2" s="34" t="s">
        <v>31</v>
      </c>
      <c r="K2" s="206" t="s">
        <v>3</v>
      </c>
      <c r="L2" s="34" t="s">
        <v>32</v>
      </c>
      <c r="M2" s="33" t="s">
        <v>84</v>
      </c>
      <c r="N2" s="33" t="s">
        <v>85</v>
      </c>
      <c r="O2" s="30" t="s">
        <v>18</v>
      </c>
      <c r="P2" s="30" t="s">
        <v>19</v>
      </c>
      <c r="Q2" s="31" t="s">
        <v>20</v>
      </c>
      <c r="R2" s="30" t="s">
        <v>21</v>
      </c>
      <c r="S2" s="32" t="s">
        <v>87</v>
      </c>
      <c r="T2" s="30" t="s">
        <v>22</v>
      </c>
      <c r="U2" s="31" t="s">
        <v>23</v>
      </c>
    </row>
    <row r="3" spans="1:21" ht="32.1" customHeight="1">
      <c r="A3" s="98">
        <v>45293</v>
      </c>
      <c r="B3" s="191" t="str">
        <f t="shared" ref="B3:B16" si="0">IF(A3="","",RIGHT(TEXT(WEEKDAY(A3),"[$-404]aaaa;@"),1))</f>
        <v>二</v>
      </c>
      <c r="C3" s="99" t="str">
        <f>C21</f>
        <v>白米飯</v>
      </c>
      <c r="D3" s="101" t="str">
        <f>C22&amp;B23</f>
        <v>米</v>
      </c>
      <c r="E3" s="19" t="str">
        <f>E21</f>
        <v>椒鹽魚排</v>
      </c>
      <c r="F3" s="97" t="str">
        <f>PHONETIC(E22:E26)</f>
        <v>魚排</v>
      </c>
      <c r="G3" s="33" t="str">
        <f>G21</f>
        <v>茄汁豆腐</v>
      </c>
      <c r="H3" s="39" t="str">
        <f>PHONETIC(G22:G26)</f>
        <v>豆腐洋蔥豬絞肉番茄醬大蒜</v>
      </c>
      <c r="I3" s="35" t="s">
        <v>1</v>
      </c>
      <c r="J3" s="112" t="s">
        <v>33</v>
      </c>
      <c r="K3" s="96" t="str">
        <f>K21</f>
        <v>味噌芽湯</v>
      </c>
      <c r="L3" s="133" t="str">
        <f>PHONETIC(K22:K25)</f>
        <v>乾裙帶菜味噌薑柴魚片</v>
      </c>
      <c r="M3" s="29" t="str">
        <f>M21</f>
        <v>水果</v>
      </c>
      <c r="N3" s="134" t="s">
        <v>83</v>
      </c>
      <c r="O3" s="42">
        <v>5.6</v>
      </c>
      <c r="P3" s="42">
        <v>2.5</v>
      </c>
      <c r="Q3" s="43">
        <v>1.7</v>
      </c>
      <c r="R3" s="42">
        <v>2.8</v>
      </c>
      <c r="S3" s="35"/>
      <c r="T3" s="44"/>
      <c r="U3" s="45">
        <f t="shared" ref="U3:U16" si="1">O3*70+P3*75+Q3*25+R3*45+S3*120+T3*60</f>
        <v>748</v>
      </c>
    </row>
    <row r="4" spans="1:21" ht="32.1" customHeight="1">
      <c r="A4" s="98">
        <f t="shared" ref="A4:A16" si="2">IF(A3="","",IF(MONTH(A3)&lt;&gt;MONTH(A3+1),"",A3+1))</f>
        <v>45294</v>
      </c>
      <c r="B4" s="191" t="str">
        <f t="shared" si="0"/>
        <v>三</v>
      </c>
      <c r="C4" s="100" t="str">
        <f>C27</f>
        <v>刈包特餐</v>
      </c>
      <c r="D4" s="101" t="str">
        <f>C28&amp;B29</f>
        <v>刈包</v>
      </c>
      <c r="E4" s="19" t="str">
        <f>E27</f>
        <v>酸菜肉片</v>
      </c>
      <c r="F4" s="97" t="str">
        <f>PHONETIC(E28:E32)</f>
        <v>豬後腿肉酸菜大蒜</v>
      </c>
      <c r="G4" s="18" t="str">
        <f>G27</f>
        <v>豆皮西魯</v>
      </c>
      <c r="H4" s="39" t="str">
        <f>PHONETIC(G28:G32)</f>
        <v>豆皮結球白菜乾香菇胡蘿蔔大蒜</v>
      </c>
      <c r="I4" s="35" t="s">
        <v>1</v>
      </c>
      <c r="J4" s="112" t="s">
        <v>33</v>
      </c>
      <c r="K4" s="29" t="str">
        <f>K27</f>
        <v>糙米粥</v>
      </c>
      <c r="L4" s="133" t="str">
        <f>PHONETIC(K28:K32)</f>
        <v>雞蛋糙米胡蘿蔔乾香菇時瓜</v>
      </c>
      <c r="M4" s="29" t="str">
        <f>M27</f>
        <v>小餐包</v>
      </c>
      <c r="O4" s="42">
        <v>5</v>
      </c>
      <c r="P4" s="42">
        <v>2.5</v>
      </c>
      <c r="Q4" s="43">
        <v>1.8</v>
      </c>
      <c r="R4" s="42">
        <v>2.9</v>
      </c>
      <c r="S4" s="35"/>
      <c r="T4" s="44"/>
      <c r="U4" s="45">
        <f t="shared" si="1"/>
        <v>713</v>
      </c>
    </row>
    <row r="5" spans="1:21" ht="32.1" customHeight="1">
      <c r="A5" s="98">
        <f t="shared" si="2"/>
        <v>45295</v>
      </c>
      <c r="B5" s="191" t="str">
        <f t="shared" si="0"/>
        <v>四</v>
      </c>
      <c r="C5" s="100" t="str">
        <f>C33</f>
        <v>糙米飯</v>
      </c>
      <c r="D5" s="101" t="str">
        <f>C34&amp;B35</f>
        <v>米</v>
      </c>
      <c r="E5" s="19" t="str">
        <f>E33</f>
        <v>咖哩雞</v>
      </c>
      <c r="F5" s="97" t="str">
        <f>PHONETIC(E34:E38)</f>
        <v>肉雞馬鈴薯洋蔥咖哩粉</v>
      </c>
      <c r="G5" s="18" t="str">
        <f>G33</f>
        <v>絞肉豆芽</v>
      </c>
      <c r="H5" s="97" t="str">
        <f>PHONETIC(G34:G38)</f>
        <v>豬絞肉綠豆芽胡蘿蔔大蒜大蒜</v>
      </c>
      <c r="I5" s="35" t="s">
        <v>1</v>
      </c>
      <c r="J5" s="112" t="s">
        <v>33</v>
      </c>
      <c r="K5" s="40" t="str">
        <f>K33</f>
        <v>綠豆湯</v>
      </c>
      <c r="L5" s="133" t="str">
        <f>PHONETIC(K34:K38)</f>
        <v>綠豆紅砂糖</v>
      </c>
      <c r="M5" s="29" t="str">
        <f>M33</f>
        <v>TAP豆漿</v>
      </c>
      <c r="O5" s="42">
        <v>5</v>
      </c>
      <c r="P5" s="42">
        <v>2.5</v>
      </c>
      <c r="Q5" s="43">
        <v>1.6</v>
      </c>
      <c r="R5" s="42">
        <v>2.9</v>
      </c>
      <c r="S5" s="35"/>
      <c r="T5" s="44"/>
      <c r="U5" s="45">
        <f t="shared" si="1"/>
        <v>708</v>
      </c>
    </row>
    <row r="6" spans="1:21" ht="32.1" customHeight="1">
      <c r="A6" s="98">
        <f t="shared" si="2"/>
        <v>45296</v>
      </c>
      <c r="B6" s="191" t="str">
        <f t="shared" si="0"/>
        <v>五</v>
      </c>
      <c r="C6" s="100" t="str">
        <f>C39</f>
        <v>燕麥飯</v>
      </c>
      <c r="D6" s="101" t="str">
        <f>C40&amp;C41</f>
        <v>米燕麥</v>
      </c>
      <c r="E6" s="19" t="str">
        <f>E39</f>
        <v>海結燒肉</v>
      </c>
      <c r="F6" s="39" t="str">
        <f>PHONETIC(E40:E44)</f>
        <v>豬後腿肉海帶結豆輪大蒜</v>
      </c>
      <c r="G6" s="18" t="str">
        <f>G39</f>
        <v>甘藍蛋香</v>
      </c>
      <c r="H6" s="97" t="str">
        <f>PHONETIC(G40:G44)</f>
        <v>雞蛋甘藍胡蘿蔔大蒜</v>
      </c>
      <c r="I6" s="35" t="s">
        <v>1</v>
      </c>
      <c r="J6" s="112" t="s">
        <v>33</v>
      </c>
      <c r="K6" s="29" t="str">
        <f>K39</f>
        <v>金針湯</v>
      </c>
      <c r="L6" s="133" t="str">
        <f>PHONETIC(K40:K43)</f>
        <v>金針菜乾榨菜薑豬骨</v>
      </c>
      <c r="M6" s="221" t="str">
        <f>M39</f>
        <v>果汁</v>
      </c>
      <c r="O6" s="131">
        <v>5</v>
      </c>
      <c r="P6" s="42">
        <v>2.5</v>
      </c>
      <c r="Q6" s="43">
        <v>2</v>
      </c>
      <c r="R6" s="42">
        <v>2.7</v>
      </c>
      <c r="S6" s="35"/>
      <c r="T6" s="44"/>
      <c r="U6" s="45">
        <f t="shared" si="1"/>
        <v>709</v>
      </c>
    </row>
    <row r="7" spans="1:21" ht="32.1" customHeight="1">
      <c r="A7" s="98">
        <f>IF(A6="","",IF(MONTH(A6)&lt;&gt;MONTH(A6+1),"",A6+3))</f>
        <v>45299</v>
      </c>
      <c r="B7" s="191" t="str">
        <f t="shared" si="0"/>
        <v>一</v>
      </c>
      <c r="C7" s="100" t="str">
        <f>C45</f>
        <v>白米飯</v>
      </c>
      <c r="D7" s="101" t="str">
        <f>C46&amp;C47</f>
        <v>米</v>
      </c>
      <c r="E7" s="19" t="str">
        <f>E45</f>
        <v>調味里雞</v>
      </c>
      <c r="F7" s="39" t="str">
        <f>PHONETIC(E46:E50)</f>
        <v>香雞排</v>
      </c>
      <c r="G7" s="18" t="str">
        <f>G45</f>
        <v>白菜豆腐</v>
      </c>
      <c r="H7" s="39" t="str">
        <f>PHONETIC(G46:G50)</f>
        <v>豆腐結球白菜乾木耳大蒜</v>
      </c>
      <c r="I7" s="35" t="s">
        <v>1</v>
      </c>
      <c r="J7" s="112" t="s">
        <v>33</v>
      </c>
      <c r="K7" s="29" t="str">
        <f>K45</f>
        <v>蛋花芽湯</v>
      </c>
      <c r="L7" s="133" t="str">
        <f>PHONETIC(K46:K50)</f>
        <v>乾裙帶菜雞蛋薑</v>
      </c>
      <c r="M7" s="29" t="str">
        <f>M45</f>
        <v>果汁</v>
      </c>
      <c r="O7" s="42">
        <v>5.2</v>
      </c>
      <c r="P7" s="42">
        <v>2.5</v>
      </c>
      <c r="Q7" s="43">
        <v>2</v>
      </c>
      <c r="R7" s="42">
        <v>2.9</v>
      </c>
      <c r="S7" s="35"/>
      <c r="T7" s="44">
        <v>1</v>
      </c>
      <c r="U7" s="45">
        <f t="shared" si="1"/>
        <v>792</v>
      </c>
    </row>
    <row r="8" spans="1:21" ht="32.1" customHeight="1">
      <c r="A8" s="98">
        <f>IF(A7="","",IF(MONTH(A7)&lt;&gt;MONTH(A7+1),"",A7+1))</f>
        <v>45300</v>
      </c>
      <c r="B8" s="191" t="str">
        <f t="shared" si="0"/>
        <v>二</v>
      </c>
      <c r="C8" s="100" t="str">
        <f>C51</f>
        <v>糙米飯</v>
      </c>
      <c r="D8" s="101" t="str">
        <f>C52&amp;B53</f>
        <v>米</v>
      </c>
      <c r="E8" s="19" t="str">
        <f>E51</f>
        <v>筍干滷肉</v>
      </c>
      <c r="F8" s="97" t="str">
        <f>PHONETIC(E52:E56)</f>
        <v>豬後腿肉麻竹筍干豆輪大蒜</v>
      </c>
      <c r="G8" s="18" t="str">
        <f>G51</f>
        <v>培根芽菜</v>
      </c>
      <c r="H8" s="39" t="str">
        <f>PHONETIC(G52:G56)</f>
        <v>培根綠豆芽乾木耳大蒜</v>
      </c>
      <c r="I8" s="35" t="s">
        <v>1</v>
      </c>
      <c r="J8" s="112" t="s">
        <v>33</v>
      </c>
      <c r="K8" s="96" t="str">
        <f>K51</f>
        <v>鮮蔬湯</v>
      </c>
      <c r="L8" s="133" t="str">
        <f>PHONETIC(K52:K56)</f>
        <v>時蔬胡蘿蔔豬骨薑</v>
      </c>
      <c r="M8" s="29" t="str">
        <f>M51</f>
        <v>水果</v>
      </c>
      <c r="N8" s="134" t="s">
        <v>83</v>
      </c>
      <c r="O8" s="42">
        <v>5</v>
      </c>
      <c r="P8" s="42">
        <v>2.5</v>
      </c>
      <c r="Q8" s="43">
        <v>1.7</v>
      </c>
      <c r="R8" s="42">
        <v>3</v>
      </c>
      <c r="S8" s="35"/>
      <c r="T8" s="44"/>
      <c r="U8" s="45">
        <f t="shared" si="1"/>
        <v>715</v>
      </c>
    </row>
    <row r="9" spans="1:21" ht="32.1" customHeight="1">
      <c r="A9" s="98">
        <f t="shared" si="2"/>
        <v>45301</v>
      </c>
      <c r="B9" s="191" t="str">
        <f t="shared" si="0"/>
        <v>三</v>
      </c>
      <c r="C9" s="100" t="str">
        <f>C57</f>
        <v>炊飯特餐</v>
      </c>
      <c r="D9" s="101" t="str">
        <f>C58&amp;C59</f>
        <v>米糙米</v>
      </c>
      <c r="E9" s="19" t="str">
        <f>E57</f>
        <v>滷味雙享</v>
      </c>
      <c r="F9" s="39" t="str">
        <f>PHONETIC(E58:E62)</f>
        <v>雞水煮蛋白蘿蔔胡蘿蔔大蒜</v>
      </c>
      <c r="G9" s="18" t="str">
        <f>G57</f>
        <v>炊飯配料</v>
      </c>
      <c r="H9" s="39" t="str">
        <f>PHONETIC(G58:G62)</f>
        <v>豬絞肉蘿蔔乾乾香菇油蔥酥大蒜</v>
      </c>
      <c r="I9" s="35" t="s">
        <v>1</v>
      </c>
      <c r="J9" s="112" t="s">
        <v>33</v>
      </c>
      <c r="K9" s="29" t="str">
        <f>K57</f>
        <v>麻油菇湯</v>
      </c>
      <c r="L9" s="133" t="str">
        <f>PHONETIC(K58:K62)</f>
        <v>金針菇乾木耳時蔬麻油枸杞</v>
      </c>
      <c r="M9" s="29" t="str">
        <f>M57</f>
        <v>小餐包</v>
      </c>
      <c r="O9" s="42">
        <v>5</v>
      </c>
      <c r="P9" s="42">
        <v>2.5</v>
      </c>
      <c r="Q9" s="43">
        <v>1.6</v>
      </c>
      <c r="R9" s="42">
        <v>2.9</v>
      </c>
      <c r="S9" s="35"/>
      <c r="T9" s="44"/>
      <c r="U9" s="45">
        <f t="shared" si="1"/>
        <v>708</v>
      </c>
    </row>
    <row r="10" spans="1:21" ht="32.1" customHeight="1">
      <c r="A10" s="98">
        <f t="shared" si="2"/>
        <v>45302</v>
      </c>
      <c r="B10" s="191" t="str">
        <f t="shared" si="0"/>
        <v>四</v>
      </c>
      <c r="C10" s="100" t="str">
        <f>C63</f>
        <v>糙米飯</v>
      </c>
      <c r="D10" s="101" t="str">
        <f>C64&amp;B65</f>
        <v>米</v>
      </c>
      <c r="E10" s="19" t="str">
        <f>E63</f>
        <v>豆瓣燒雞</v>
      </c>
      <c r="F10" s="39" t="str">
        <f>PHONETIC(E64:E68)</f>
        <v>肉雞海帶結大蒜</v>
      </c>
      <c r="G10" s="18" t="str">
        <f>G63</f>
        <v>豆皮甘藍</v>
      </c>
      <c r="H10" s="39" t="str">
        <f>PHONETIC(G64:G68)</f>
        <v>豆皮甘藍胡蘿蔔大蒜</v>
      </c>
      <c r="I10" s="35" t="s">
        <v>1</v>
      </c>
      <c r="J10" s="112" t="s">
        <v>33</v>
      </c>
      <c r="K10" s="40" t="str">
        <f>K63</f>
        <v>燒仙草</v>
      </c>
      <c r="L10" s="133" t="str">
        <f>PHONETIC(K64:K67)</f>
        <v>仙草凍紅砂糖西谷米</v>
      </c>
      <c r="M10" s="29" t="str">
        <f>M63</f>
        <v>乳品</v>
      </c>
      <c r="O10" s="42">
        <v>4</v>
      </c>
      <c r="P10" s="42">
        <v>2.5</v>
      </c>
      <c r="Q10" s="43">
        <v>1.6</v>
      </c>
      <c r="R10" s="42">
        <v>2.9</v>
      </c>
      <c r="S10" s="35"/>
      <c r="T10" s="44"/>
      <c r="U10" s="45">
        <f t="shared" si="1"/>
        <v>638</v>
      </c>
    </row>
    <row r="11" spans="1:21" ht="32.1" customHeight="1">
      <c r="A11" s="98">
        <f t="shared" si="2"/>
        <v>45303</v>
      </c>
      <c r="B11" s="191" t="str">
        <f t="shared" si="0"/>
        <v>五</v>
      </c>
      <c r="C11" s="100" t="str">
        <f>C69</f>
        <v>紅藜飯</v>
      </c>
      <c r="D11" s="101" t="str">
        <f>C70&amp;C71</f>
        <v>米紅藜</v>
      </c>
      <c r="E11" s="19" t="str">
        <f>E69</f>
        <v>豉相參鮮</v>
      </c>
      <c r="F11" s="39" t="str">
        <f>PHONETIC(E70:E74)</f>
        <v>魚丁虱目魚丸白蘿蔔大蒜</v>
      </c>
      <c r="G11" s="19" t="str">
        <f>G69</f>
        <v>螞蟻上樹</v>
      </c>
      <c r="H11" s="39" t="str">
        <f>PHONETIC(G70:G74)</f>
        <v>豬絞肉時蔬冬粉乾木耳大蒜</v>
      </c>
      <c r="I11" s="35" t="s">
        <v>1</v>
      </c>
      <c r="J11" s="112" t="s">
        <v>33</v>
      </c>
      <c r="K11" s="96" t="str">
        <f>K69</f>
        <v>時瓜湯</v>
      </c>
      <c r="L11" s="133" t="str">
        <f>PHONETIC(K70:K74)</f>
        <v>時瓜胡蘿蔔豬骨薑</v>
      </c>
      <c r="M11" s="8" t="str">
        <f>M69</f>
        <v>TAP豆漿</v>
      </c>
      <c r="O11" s="131">
        <v>5.4</v>
      </c>
      <c r="P11" s="42">
        <v>2.5</v>
      </c>
      <c r="Q11" s="43">
        <v>1.8</v>
      </c>
      <c r="R11" s="42">
        <v>2.9</v>
      </c>
      <c r="S11" s="35"/>
      <c r="T11" s="44"/>
      <c r="U11" s="45">
        <f t="shared" si="1"/>
        <v>741</v>
      </c>
    </row>
    <row r="12" spans="1:21" ht="32.1" customHeight="1">
      <c r="A12" s="98">
        <f>IF(A11="","",IF(MONTH(A11)&lt;&gt;MONTH(A11+1),"",A11+3))</f>
        <v>45306</v>
      </c>
      <c r="B12" s="191" t="str">
        <f t="shared" si="0"/>
        <v>一</v>
      </c>
      <c r="C12" s="100" t="str">
        <f>C75</f>
        <v>白米飯</v>
      </c>
      <c r="D12" s="101" t="str">
        <f>C76&amp;C77</f>
        <v>米</v>
      </c>
      <c r="E12" s="19" t="str">
        <f>E75</f>
        <v>醬香雞翅</v>
      </c>
      <c r="F12" s="39" t="str">
        <f>PHONETIC(E76:E80)</f>
        <v>三節翅大蒜</v>
      </c>
      <c r="G12" s="19" t="str">
        <f>G75</f>
        <v>麻婆豆腐</v>
      </c>
      <c r="H12" s="39" t="str">
        <f>PHONETIC(G76:G80)</f>
        <v>豬絞肉豆腐冷凍豌豆大蒜豆瓣醬</v>
      </c>
      <c r="I12" s="35" t="s">
        <v>1</v>
      </c>
      <c r="J12" s="112" t="s">
        <v>33</v>
      </c>
      <c r="K12" s="19" t="str">
        <f>K75</f>
        <v>味噌芽湯</v>
      </c>
      <c r="L12" s="132" t="str">
        <f>PHONETIC(K76:K80)</f>
        <v>乾裙帶菜味噌薑柴魚片</v>
      </c>
      <c r="M12" s="29" t="str">
        <f>M75</f>
        <v>果汁</v>
      </c>
      <c r="O12" s="42">
        <v>5</v>
      </c>
      <c r="P12" s="42">
        <v>2.5</v>
      </c>
      <c r="Q12" s="43">
        <v>2</v>
      </c>
      <c r="R12" s="42">
        <v>2.9</v>
      </c>
      <c r="S12" s="35"/>
      <c r="T12" s="44">
        <v>1</v>
      </c>
      <c r="U12" s="45">
        <f t="shared" si="1"/>
        <v>778</v>
      </c>
    </row>
    <row r="13" spans="1:21" ht="32.1" customHeight="1">
      <c r="A13" s="98">
        <f>IF(A12="","",IF(MONTH(A12)&lt;&gt;MONTH(A12+1),"",A12+1))</f>
        <v>45307</v>
      </c>
      <c r="B13" s="191" t="str">
        <f t="shared" si="0"/>
        <v>二</v>
      </c>
      <c r="C13" s="100" t="str">
        <f>C81</f>
        <v>糙米飯</v>
      </c>
      <c r="D13" s="101" t="str">
        <f>C82&amp;B83</f>
        <v>米</v>
      </c>
      <c r="E13" s="19" t="str">
        <f>E81</f>
        <v>沙茶參鮮</v>
      </c>
      <c r="F13" s="39" t="str">
        <f>PHONETIC(E82:E86)</f>
        <v>阿根廷魷虱目魚丸結球白菜沙茶醬大蒜</v>
      </c>
      <c r="G13" s="19" t="str">
        <f>G81</f>
        <v>肉絲芽菜</v>
      </c>
      <c r="H13" s="39" t="str">
        <f>PHONETIC(G82:G86)</f>
        <v>豬後腿肉綠豆芽胡蘿蔔大蒜</v>
      </c>
      <c r="I13" s="35" t="s">
        <v>1</v>
      </c>
      <c r="J13" s="112" t="s">
        <v>33</v>
      </c>
      <c r="K13" s="19" t="str">
        <f>K81</f>
        <v>蘿蔔湯</v>
      </c>
      <c r="L13" s="132" t="str">
        <f>PHONETIC(K82:K86)</f>
        <v>白蘿蔔胡蘿蔔薑豬骨</v>
      </c>
      <c r="M13" s="29" t="str">
        <f>M81</f>
        <v>水果</v>
      </c>
      <c r="N13" s="134" t="s">
        <v>83</v>
      </c>
      <c r="O13" s="42">
        <v>5</v>
      </c>
      <c r="P13" s="42">
        <v>2.5</v>
      </c>
      <c r="Q13" s="43">
        <v>2</v>
      </c>
      <c r="R13" s="42">
        <v>2.9</v>
      </c>
      <c r="S13" s="35"/>
      <c r="T13" s="44"/>
      <c r="U13" s="45">
        <f t="shared" si="1"/>
        <v>718</v>
      </c>
    </row>
    <row r="14" spans="1:21" ht="32.1" customHeight="1">
      <c r="A14" s="98">
        <f t="shared" si="2"/>
        <v>45308</v>
      </c>
      <c r="B14" s="191" t="str">
        <f t="shared" si="0"/>
        <v>三</v>
      </c>
      <c r="C14" s="100" t="str">
        <f>C87</f>
        <v>西式特餐</v>
      </c>
      <c r="D14" s="101" t="str">
        <f>C88&amp;C89</f>
        <v>義大利麵</v>
      </c>
      <c r="E14" s="19" t="str">
        <f>E87</f>
        <v>茄汁肉醬</v>
      </c>
      <c r="F14" s="97" t="str">
        <f>PHONETIC(E88:E92)</f>
        <v>豬絞肉馬鈴薯洋蔥蕃茄醬大蒜</v>
      </c>
      <c r="G14" s="19" t="str">
        <f>G87</f>
        <v>培根甘藍</v>
      </c>
      <c r="H14" s="39" t="str">
        <f>PHONETIC(G88:G92)</f>
        <v>培根甘藍胡蘿蔔大蒜</v>
      </c>
      <c r="I14" s="35" t="s">
        <v>1</v>
      </c>
      <c r="J14" s="112" t="s">
        <v>33</v>
      </c>
      <c r="K14" s="19" t="str">
        <f>K87</f>
        <v>玉米濃湯</v>
      </c>
      <c r="L14" s="132" t="str">
        <f>PHONETIC(K88:K92)</f>
        <v>雞蛋玉米粒罐頭玉米醬罐頭玉米濃湯粉</v>
      </c>
      <c r="M14" s="29" t="str">
        <f>M87</f>
        <v>小餐包</v>
      </c>
      <c r="O14" s="42">
        <v>5</v>
      </c>
      <c r="P14" s="42">
        <v>2.5</v>
      </c>
      <c r="Q14" s="43">
        <v>1.7</v>
      </c>
      <c r="R14" s="42">
        <v>2.8</v>
      </c>
      <c r="S14" s="35"/>
      <c r="T14" s="44"/>
      <c r="U14" s="45">
        <f t="shared" si="1"/>
        <v>706</v>
      </c>
    </row>
    <row r="15" spans="1:21" ht="32.1" customHeight="1">
      <c r="A15" s="98">
        <f t="shared" si="2"/>
        <v>45309</v>
      </c>
      <c r="B15" s="191" t="str">
        <f t="shared" si="0"/>
        <v>四</v>
      </c>
      <c r="C15" s="100" t="str">
        <f>C93</f>
        <v>糙米飯</v>
      </c>
      <c r="D15" s="101" t="str">
        <f>C94&amp;C95</f>
        <v>米糙米</v>
      </c>
      <c r="E15" s="19" t="str">
        <f>E93</f>
        <v>醬瓜燒雞</v>
      </c>
      <c r="F15" s="39" t="str">
        <f>PHONETIC(E94:E98)</f>
        <v>肉雞白蘿蔔胡蘿蔔醃漬花胡瓜薑</v>
      </c>
      <c r="G15" s="19" t="str">
        <f>G93</f>
        <v>蛋香冬粉</v>
      </c>
      <c r="H15" s="97" t="str">
        <f>PHONETIC(G94:G98)</f>
        <v>雞蛋冬粉時蔬乾木耳大蒜</v>
      </c>
      <c r="I15" s="35" t="s">
        <v>1</v>
      </c>
      <c r="J15" s="112" t="s">
        <v>33</v>
      </c>
      <c r="K15" s="19" t="str">
        <f>K93</f>
        <v>枸杞銀耳</v>
      </c>
      <c r="L15" s="132" t="str">
        <f>PHONETIC(K94:K98)</f>
        <v>乾銀耳枸杞紅砂糖</v>
      </c>
      <c r="M15" s="221" t="str">
        <f>M99</f>
        <v>TAP豆漿</v>
      </c>
      <c r="O15" s="42">
        <v>4.2</v>
      </c>
      <c r="P15" s="42">
        <v>2.5</v>
      </c>
      <c r="Q15" s="43">
        <v>1.5</v>
      </c>
      <c r="R15" s="42">
        <v>2.8</v>
      </c>
      <c r="S15" s="35"/>
      <c r="T15" s="44"/>
      <c r="U15" s="45">
        <f t="shared" si="1"/>
        <v>645</v>
      </c>
    </row>
    <row r="16" spans="1:21" ht="32.1" customHeight="1">
      <c r="A16" s="98">
        <f t="shared" si="2"/>
        <v>45310</v>
      </c>
      <c r="B16" s="191" t="str">
        <f t="shared" si="0"/>
        <v>五</v>
      </c>
      <c r="C16" s="100" t="str">
        <f>C99</f>
        <v>芝麻飯</v>
      </c>
      <c r="D16" s="101" t="str">
        <f>C100&amp;C101</f>
        <v>米芝麻(熟)</v>
      </c>
      <c r="E16" s="19" t="str">
        <f>E99</f>
        <v>泡菜肉片</v>
      </c>
      <c r="F16" s="39" t="str">
        <f>PHONETIC(E100:E104)</f>
        <v>豬後腿肉韓式泡菜胡蘿蔔大蒜</v>
      </c>
      <c r="G16" s="19" t="str">
        <f>G99</f>
        <v>雙色花椰</v>
      </c>
      <c r="H16" s="39" t="str">
        <f>PHONETIC(G100:G104)</f>
        <v>花椰菜胡蘿蔔大蒜</v>
      </c>
      <c r="I16" s="35" t="s">
        <v>1</v>
      </c>
      <c r="J16" s="112" t="s">
        <v>33</v>
      </c>
      <c r="K16" s="19" t="str">
        <f>K99</f>
        <v>時蔬湯</v>
      </c>
      <c r="L16" s="132" t="str">
        <f>PHONETIC(K100:K104)</f>
        <v>時蔬胡蘿蔔豬骨</v>
      </c>
      <c r="M16" s="29" t="str">
        <f>M93</f>
        <v>乳品</v>
      </c>
      <c r="O16" s="131">
        <v>5.6</v>
      </c>
      <c r="P16" s="42">
        <v>2.5</v>
      </c>
      <c r="Q16" s="43">
        <v>2.2000000000000002</v>
      </c>
      <c r="R16" s="42">
        <v>2.9</v>
      </c>
      <c r="S16" s="35"/>
      <c r="T16" s="44"/>
      <c r="U16" s="45">
        <f t="shared" si="1"/>
        <v>765</v>
      </c>
    </row>
    <row r="17" spans="1:26" ht="20.100000000000001" customHeight="1">
      <c r="A17" s="236" t="s">
        <v>4</v>
      </c>
      <c r="B17" s="192"/>
      <c r="C17" s="136"/>
      <c r="D17" s="154"/>
      <c r="E17" s="41"/>
      <c r="F17" s="137"/>
      <c r="G17" s="41"/>
      <c r="H17" s="137"/>
      <c r="I17" s="135"/>
      <c r="J17" s="138"/>
      <c r="K17" s="41"/>
      <c r="L17" s="137"/>
      <c r="M17" s="41"/>
      <c r="N17" s="139"/>
      <c r="O17" s="10"/>
      <c r="P17" s="10"/>
      <c r="Q17" s="10"/>
      <c r="R17" s="10"/>
      <c r="S17" s="4"/>
      <c r="T17" s="10"/>
      <c r="U17" s="125"/>
    </row>
    <row r="18" spans="1:26" ht="20.100000000000001" customHeight="1">
      <c r="A18" s="15" t="s">
        <v>273</v>
      </c>
      <c r="B18" s="192"/>
      <c r="C18" s="3"/>
      <c r="D18" s="3"/>
    </row>
    <row r="19" spans="1:26">
      <c r="A19" s="27" t="s">
        <v>70</v>
      </c>
      <c r="B19" s="193"/>
      <c r="C19" s="28"/>
      <c r="D19" s="26"/>
      <c r="E19" s="28"/>
      <c r="F19" s="26"/>
      <c r="G19" s="28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4"/>
    </row>
    <row r="20" spans="1:26">
      <c r="A20" s="156" t="s">
        <v>97</v>
      </c>
      <c r="B20" s="194" t="s">
        <v>47</v>
      </c>
      <c r="C20" s="113" t="s">
        <v>5</v>
      </c>
      <c r="D20" s="107" t="s">
        <v>14</v>
      </c>
      <c r="E20" s="107" t="s">
        <v>6</v>
      </c>
      <c r="F20" s="107" t="s">
        <v>14</v>
      </c>
      <c r="G20" s="105" t="s">
        <v>7</v>
      </c>
      <c r="H20" s="107" t="s">
        <v>14</v>
      </c>
      <c r="I20" s="114" t="s">
        <v>9</v>
      </c>
      <c r="J20" s="107" t="s">
        <v>14</v>
      </c>
      <c r="K20" s="105" t="s">
        <v>3</v>
      </c>
      <c r="L20" s="106" t="s">
        <v>16</v>
      </c>
      <c r="M20" s="33" t="s">
        <v>84</v>
      </c>
      <c r="N20" s="33" t="s">
        <v>85</v>
      </c>
      <c r="O20" s="21"/>
      <c r="P20" s="21"/>
      <c r="Q20" s="22"/>
      <c r="R20" s="21"/>
      <c r="S20" s="23"/>
      <c r="T20" s="23"/>
      <c r="U20" s="23"/>
      <c r="V20" s="23"/>
      <c r="W20" s="23"/>
      <c r="X20" s="23"/>
      <c r="Y20" s="23"/>
    </row>
    <row r="21" spans="1:26" s="7" customFormat="1" ht="16.5" customHeight="1">
      <c r="A21" s="162" t="s">
        <v>216</v>
      </c>
      <c r="B21" s="195" t="str">
        <f>B3</f>
        <v>二</v>
      </c>
      <c r="C21" s="145" t="s">
        <v>42</v>
      </c>
      <c r="D21" s="147"/>
      <c r="E21" s="146" t="s">
        <v>182</v>
      </c>
      <c r="F21" s="147"/>
      <c r="G21" s="130" t="s">
        <v>34</v>
      </c>
      <c r="H21" s="73"/>
      <c r="I21" s="74" t="s">
        <v>1</v>
      </c>
      <c r="J21" s="75"/>
      <c r="K21" s="206" t="s">
        <v>117</v>
      </c>
      <c r="L21" s="17"/>
      <c r="M21" s="95" t="s">
        <v>270</v>
      </c>
      <c r="N21" s="134" t="s">
        <v>83</v>
      </c>
      <c r="O21" s="49"/>
      <c r="P21" s="50"/>
      <c r="Q21" s="13"/>
      <c r="R21" s="11"/>
    </row>
    <row r="22" spans="1:26" s="7" customFormat="1" ht="16.5" customHeight="1">
      <c r="B22" s="199">
        <f>A3</f>
        <v>45293</v>
      </c>
      <c r="C22" s="148" t="s">
        <v>10</v>
      </c>
      <c r="D22" s="147">
        <v>10</v>
      </c>
      <c r="E22" s="149" t="s">
        <v>102</v>
      </c>
      <c r="F22" s="150">
        <v>6.5</v>
      </c>
      <c r="G22" s="85" t="s">
        <v>25</v>
      </c>
      <c r="H22" s="77">
        <v>4</v>
      </c>
      <c r="I22" s="78" t="s">
        <v>9</v>
      </c>
      <c r="J22" s="79">
        <v>7</v>
      </c>
      <c r="K22" s="206" t="s">
        <v>118</v>
      </c>
      <c r="L22" s="17">
        <v>0.2</v>
      </c>
      <c r="M22" s="111"/>
      <c r="N22" s="77"/>
      <c r="O22" s="46"/>
      <c r="P22" s="51"/>
      <c r="Q22" s="12"/>
      <c r="R22" s="11"/>
    </row>
    <row r="23" spans="1:26" s="7" customFormat="1" ht="16.5" customHeight="1">
      <c r="A23" s="68"/>
      <c r="B23" s="200"/>
      <c r="C23" s="148"/>
      <c r="D23" s="89"/>
      <c r="E23" s="149"/>
      <c r="F23" s="150"/>
      <c r="G23" s="82" t="s">
        <v>36</v>
      </c>
      <c r="H23" s="77">
        <v>2</v>
      </c>
      <c r="I23" s="74" t="s">
        <v>11</v>
      </c>
      <c r="J23" s="75">
        <v>0.05</v>
      </c>
      <c r="K23" s="206" t="s">
        <v>119</v>
      </c>
      <c r="L23" s="17">
        <v>0.1</v>
      </c>
      <c r="M23" s="103"/>
      <c r="N23" s="77"/>
      <c r="O23" s="49"/>
      <c r="P23" s="51"/>
      <c r="Q23" s="12"/>
      <c r="R23" s="11"/>
    </row>
    <row r="24" spans="1:26" s="7" customFormat="1" ht="16.5" customHeight="1">
      <c r="A24" s="68"/>
      <c r="B24" s="197"/>
      <c r="C24" s="119"/>
      <c r="D24" s="89"/>
      <c r="E24" s="149"/>
      <c r="F24" s="150"/>
      <c r="G24" s="82" t="s">
        <v>103</v>
      </c>
      <c r="H24" s="77">
        <v>1</v>
      </c>
      <c r="I24" s="74"/>
      <c r="J24" s="75"/>
      <c r="K24" s="206" t="s">
        <v>60</v>
      </c>
      <c r="L24" s="17">
        <v>0.05</v>
      </c>
      <c r="M24" s="104"/>
      <c r="N24" s="69"/>
      <c r="O24" s="49"/>
      <c r="P24" s="51"/>
      <c r="Q24" s="12"/>
      <c r="R24" s="11"/>
    </row>
    <row r="25" spans="1:26" s="7" customFormat="1" ht="16.5" customHeight="1">
      <c r="A25" s="68"/>
      <c r="B25" s="197"/>
      <c r="C25" s="119"/>
      <c r="D25" s="89"/>
      <c r="E25" s="149"/>
      <c r="F25" s="150"/>
      <c r="G25" s="36" t="s">
        <v>35</v>
      </c>
      <c r="H25" s="69"/>
      <c r="I25" s="74"/>
      <c r="J25" s="75"/>
      <c r="K25" s="206" t="s">
        <v>120</v>
      </c>
      <c r="L25" s="17">
        <v>0.01</v>
      </c>
      <c r="M25" s="104"/>
      <c r="N25" s="69"/>
      <c r="O25" s="47"/>
      <c r="P25" s="52"/>
      <c r="Q25" s="12"/>
      <c r="R25" s="11"/>
    </row>
    <row r="26" spans="1:26" s="7" customFormat="1" ht="16.5" customHeight="1">
      <c r="A26" s="68"/>
      <c r="B26" s="200"/>
      <c r="C26" s="148"/>
      <c r="D26" s="89"/>
      <c r="E26" s="87"/>
      <c r="F26" s="37"/>
      <c r="G26" s="36" t="s">
        <v>15</v>
      </c>
      <c r="H26" s="69">
        <v>0.5</v>
      </c>
      <c r="I26" s="74"/>
      <c r="J26" s="75"/>
      <c r="K26" s="148"/>
      <c r="L26" s="150"/>
      <c r="O26" s="11"/>
      <c r="P26" s="11"/>
      <c r="Q26" s="12"/>
      <c r="R26" s="11"/>
    </row>
    <row r="27" spans="1:26" s="7" customFormat="1" ht="16.5" customHeight="1">
      <c r="A27" s="7" t="s">
        <v>217</v>
      </c>
      <c r="B27" s="195" t="str">
        <f>B4</f>
        <v>三</v>
      </c>
      <c r="C27" s="152" t="s">
        <v>45</v>
      </c>
      <c r="D27" s="155"/>
      <c r="E27" s="88" t="s">
        <v>61</v>
      </c>
      <c r="F27" s="17"/>
      <c r="G27" s="206" t="s">
        <v>110</v>
      </c>
      <c r="H27" s="166"/>
      <c r="I27" s="74" t="s">
        <v>1</v>
      </c>
      <c r="J27" s="75"/>
      <c r="K27" s="206" t="s">
        <v>81</v>
      </c>
      <c r="L27" s="206"/>
      <c r="M27" s="123" t="s">
        <v>271</v>
      </c>
      <c r="O27" s="11"/>
      <c r="P27" s="11"/>
      <c r="Q27" s="13"/>
      <c r="R27" s="11"/>
    </row>
    <row r="28" spans="1:26" s="7" customFormat="1" ht="16.5" customHeight="1">
      <c r="B28" s="199">
        <f>A4</f>
        <v>45294</v>
      </c>
      <c r="C28" s="206" t="s">
        <v>46</v>
      </c>
      <c r="D28" s="17">
        <v>4</v>
      </c>
      <c r="E28" s="108" t="s">
        <v>52</v>
      </c>
      <c r="F28" s="17">
        <v>7</v>
      </c>
      <c r="G28" s="163" t="s">
        <v>75</v>
      </c>
      <c r="H28" s="167">
        <v>0.3</v>
      </c>
      <c r="I28" s="78" t="s">
        <v>9</v>
      </c>
      <c r="J28" s="79">
        <v>7</v>
      </c>
      <c r="K28" s="206" t="s">
        <v>66</v>
      </c>
      <c r="L28" s="17">
        <v>1</v>
      </c>
      <c r="O28" s="11"/>
      <c r="P28" s="11"/>
      <c r="Q28" s="12"/>
      <c r="R28" s="11"/>
    </row>
    <row r="29" spans="1:26" s="7" customFormat="1" ht="16.5" customHeight="1">
      <c r="A29" s="81"/>
      <c r="B29" s="198"/>
      <c r="C29" s="206"/>
      <c r="D29" s="17"/>
      <c r="E29" s="108" t="s">
        <v>62</v>
      </c>
      <c r="F29" s="17">
        <v>3</v>
      </c>
      <c r="G29" s="108" t="s">
        <v>78</v>
      </c>
      <c r="H29" s="17">
        <v>7</v>
      </c>
      <c r="I29" s="74" t="s">
        <v>11</v>
      </c>
      <c r="J29" s="75">
        <v>0.05</v>
      </c>
      <c r="K29" s="206" t="s">
        <v>12</v>
      </c>
      <c r="L29" s="17">
        <v>4</v>
      </c>
      <c r="O29" s="11"/>
      <c r="P29" s="11"/>
      <c r="Q29" s="12"/>
      <c r="R29" s="11"/>
    </row>
    <row r="30" spans="1:26" s="7" customFormat="1" ht="16.5" customHeight="1">
      <c r="A30" s="81"/>
      <c r="B30" s="197"/>
      <c r="C30" s="119"/>
      <c r="D30" s="89"/>
      <c r="E30" s="108" t="s">
        <v>11</v>
      </c>
      <c r="F30" s="17">
        <v>0.05</v>
      </c>
      <c r="G30" s="108" t="s">
        <v>71</v>
      </c>
      <c r="H30" s="17">
        <v>0.01</v>
      </c>
      <c r="I30" s="74"/>
      <c r="J30" s="75"/>
      <c r="K30" s="206" t="s">
        <v>51</v>
      </c>
      <c r="L30" s="17">
        <v>0.5</v>
      </c>
      <c r="O30" s="11"/>
      <c r="P30" s="11"/>
      <c r="Q30" s="12"/>
      <c r="R30" s="11"/>
    </row>
    <row r="31" spans="1:26" s="7" customFormat="1" ht="16.5" customHeight="1">
      <c r="A31" s="81"/>
      <c r="B31" s="197"/>
      <c r="C31" s="119"/>
      <c r="D31" s="89"/>
      <c r="E31" s="108"/>
      <c r="F31" s="17"/>
      <c r="G31" s="108" t="s">
        <v>51</v>
      </c>
      <c r="H31" s="17">
        <v>0.5</v>
      </c>
      <c r="I31" s="74"/>
      <c r="J31" s="75"/>
      <c r="K31" s="206" t="s">
        <v>71</v>
      </c>
      <c r="L31" s="17">
        <v>0.05</v>
      </c>
      <c r="O31" s="11"/>
      <c r="P31" s="11"/>
      <c r="Q31" s="12"/>
      <c r="R31" s="11"/>
    </row>
    <row r="32" spans="1:26" s="7" customFormat="1" ht="16.5" customHeight="1">
      <c r="A32" s="81"/>
      <c r="B32" s="197"/>
      <c r="C32" s="119"/>
      <c r="D32" s="89"/>
      <c r="E32" s="206"/>
      <c r="F32" s="17"/>
      <c r="G32" s="108" t="s">
        <v>11</v>
      </c>
      <c r="H32" s="17">
        <v>0.05</v>
      </c>
      <c r="I32" s="74"/>
      <c r="J32" s="75"/>
      <c r="K32" s="206" t="s">
        <v>122</v>
      </c>
      <c r="L32" s="17">
        <v>2</v>
      </c>
      <c r="O32" s="11"/>
      <c r="P32" s="11"/>
      <c r="Q32" s="12"/>
      <c r="R32" s="11"/>
    </row>
    <row r="33" spans="1:20" s="7" customFormat="1" ht="16.5" customHeight="1">
      <c r="A33" s="7" t="s">
        <v>218</v>
      </c>
      <c r="B33" s="195" t="str">
        <f>B5</f>
        <v>四</v>
      </c>
      <c r="C33" s="152" t="s">
        <v>0</v>
      </c>
      <c r="D33" s="155"/>
      <c r="E33" s="88" t="s">
        <v>57</v>
      </c>
      <c r="F33" s="17"/>
      <c r="G33" s="88" t="s">
        <v>266</v>
      </c>
      <c r="H33" s="17"/>
      <c r="I33" s="168" t="s">
        <v>1</v>
      </c>
      <c r="J33" s="75"/>
      <c r="K33" s="206" t="s">
        <v>72</v>
      </c>
      <c r="L33" s="17"/>
      <c r="M33" s="123" t="s">
        <v>86</v>
      </c>
      <c r="O33" s="11"/>
      <c r="R33" s="11"/>
    </row>
    <row r="34" spans="1:20" s="7" customFormat="1" ht="16.5" customHeight="1">
      <c r="B34" s="199">
        <f>A5</f>
        <v>45295</v>
      </c>
      <c r="C34" s="206" t="s">
        <v>10</v>
      </c>
      <c r="D34" s="17">
        <v>7</v>
      </c>
      <c r="E34" s="108" t="s">
        <v>50</v>
      </c>
      <c r="F34" s="17">
        <v>9</v>
      </c>
      <c r="G34" s="108" t="s">
        <v>135</v>
      </c>
      <c r="H34" s="17">
        <v>1</v>
      </c>
      <c r="I34" s="169" t="s">
        <v>9</v>
      </c>
      <c r="J34" s="79">
        <v>7</v>
      </c>
      <c r="K34" s="206" t="s">
        <v>74</v>
      </c>
      <c r="L34" s="17">
        <v>2</v>
      </c>
      <c r="O34" s="11"/>
      <c r="R34" s="11"/>
    </row>
    <row r="35" spans="1:20" s="7" customFormat="1" ht="16.5" customHeight="1">
      <c r="A35" s="68"/>
      <c r="B35" s="198"/>
      <c r="C35" s="206" t="s">
        <v>12</v>
      </c>
      <c r="D35" s="17">
        <v>3</v>
      </c>
      <c r="E35" s="108" t="s">
        <v>55</v>
      </c>
      <c r="F35" s="17">
        <v>4.5</v>
      </c>
      <c r="G35" s="108" t="s">
        <v>64</v>
      </c>
      <c r="H35" s="17">
        <v>6</v>
      </c>
      <c r="I35" s="74" t="s">
        <v>11</v>
      </c>
      <c r="J35" s="75">
        <v>0.05</v>
      </c>
      <c r="K35" s="31" t="s">
        <v>157</v>
      </c>
      <c r="L35" s="17">
        <v>1</v>
      </c>
      <c r="O35" s="11"/>
      <c r="R35" s="11"/>
    </row>
    <row r="36" spans="1:20" s="7" customFormat="1" ht="16.5" customHeight="1">
      <c r="A36" s="68"/>
      <c r="B36" s="198"/>
      <c r="C36" s="94"/>
      <c r="D36" s="89"/>
      <c r="E36" s="108" t="s">
        <v>53</v>
      </c>
      <c r="F36" s="17">
        <v>2</v>
      </c>
      <c r="G36" s="108" t="s">
        <v>51</v>
      </c>
      <c r="H36" s="17">
        <v>0.5</v>
      </c>
      <c r="I36" s="74"/>
      <c r="J36" s="75"/>
      <c r="K36" s="206"/>
      <c r="L36" s="17"/>
      <c r="O36" s="11"/>
      <c r="R36" s="11"/>
    </row>
    <row r="37" spans="1:20" s="7" customFormat="1" ht="16.5" customHeight="1">
      <c r="A37" s="68"/>
      <c r="B37" s="198"/>
      <c r="C37" s="206"/>
      <c r="D37" s="89"/>
      <c r="E37" s="108" t="s">
        <v>58</v>
      </c>
      <c r="F37" s="17"/>
      <c r="G37" s="108" t="s">
        <v>11</v>
      </c>
      <c r="H37" s="17">
        <v>0.05</v>
      </c>
      <c r="I37" s="74"/>
      <c r="J37" s="75"/>
      <c r="K37" s="206"/>
      <c r="L37" s="17"/>
      <c r="O37" s="11"/>
      <c r="R37" s="11"/>
    </row>
    <row r="38" spans="1:20" s="7" customFormat="1" ht="16.5" customHeight="1">
      <c r="A38" s="68"/>
      <c r="B38" s="197"/>
      <c r="C38" s="119"/>
      <c r="D38" s="89"/>
      <c r="E38" s="206"/>
      <c r="F38" s="17"/>
      <c r="G38" s="108" t="s">
        <v>11</v>
      </c>
      <c r="H38" s="17">
        <v>0.05</v>
      </c>
      <c r="I38" s="74"/>
      <c r="J38" s="75"/>
      <c r="K38" s="206"/>
      <c r="L38" s="17"/>
      <c r="O38" s="11"/>
      <c r="R38" s="11"/>
    </row>
    <row r="39" spans="1:20" s="7" customFormat="1" ht="16.5" customHeight="1">
      <c r="A39" s="7" t="s">
        <v>203</v>
      </c>
      <c r="B39" s="195" t="str">
        <f>B6</f>
        <v>五</v>
      </c>
      <c r="C39" s="152" t="s">
        <v>204</v>
      </c>
      <c r="D39" s="155"/>
      <c r="E39" s="88" t="s">
        <v>108</v>
      </c>
      <c r="F39" s="17"/>
      <c r="G39" s="206" t="s">
        <v>112</v>
      </c>
      <c r="H39" s="17"/>
      <c r="I39" s="74" t="s">
        <v>1</v>
      </c>
      <c r="J39" s="75"/>
      <c r="K39" s="88" t="s">
        <v>126</v>
      </c>
      <c r="L39" s="88"/>
      <c r="M39" s="95" t="s">
        <v>68</v>
      </c>
      <c r="N39" s="134"/>
      <c r="O39" s="60"/>
      <c r="P39" s="61"/>
      <c r="Q39" s="50"/>
      <c r="R39" s="61"/>
      <c r="T39" s="50"/>
    </row>
    <row r="40" spans="1:20" s="7" customFormat="1" ht="16.5" customHeight="1">
      <c r="B40" s="199">
        <f>A6</f>
        <v>45296</v>
      </c>
      <c r="C40" s="206" t="s">
        <v>10</v>
      </c>
      <c r="D40" s="17">
        <v>10</v>
      </c>
      <c r="E40" s="108" t="s">
        <v>52</v>
      </c>
      <c r="F40" s="17">
        <v>6</v>
      </c>
      <c r="G40" s="108" t="s">
        <v>66</v>
      </c>
      <c r="H40" s="17">
        <v>1.2</v>
      </c>
      <c r="I40" s="78" t="s">
        <v>9</v>
      </c>
      <c r="J40" s="79">
        <v>7</v>
      </c>
      <c r="K40" s="206" t="s">
        <v>76</v>
      </c>
      <c r="L40" s="17">
        <v>0.1</v>
      </c>
      <c r="N40" s="59"/>
      <c r="O40" s="52"/>
      <c r="P40" s="46"/>
      <c r="Q40" s="51"/>
      <c r="R40" s="46"/>
      <c r="T40" s="51"/>
    </row>
    <row r="41" spans="1:20" s="7" customFormat="1" ht="16.5" customHeight="1">
      <c r="B41" s="201"/>
      <c r="C41" s="206" t="s">
        <v>205</v>
      </c>
      <c r="D41" s="17">
        <v>0.4</v>
      </c>
      <c r="E41" s="108" t="s">
        <v>109</v>
      </c>
      <c r="F41" s="17">
        <v>4</v>
      </c>
      <c r="G41" s="108" t="s">
        <v>113</v>
      </c>
      <c r="H41" s="17">
        <v>5</v>
      </c>
      <c r="I41" s="74" t="s">
        <v>11</v>
      </c>
      <c r="J41" s="75">
        <v>0.05</v>
      </c>
      <c r="K41" s="206" t="s">
        <v>127</v>
      </c>
      <c r="L41" s="17">
        <v>1</v>
      </c>
      <c r="N41" s="59"/>
      <c r="O41" s="52"/>
      <c r="P41" s="62"/>
      <c r="Q41" s="62"/>
      <c r="R41" s="62"/>
      <c r="T41" s="63"/>
    </row>
    <row r="42" spans="1:20" s="7" customFormat="1" ht="16.5" customHeight="1">
      <c r="A42" s="81"/>
      <c r="B42" s="198"/>
      <c r="C42" s="206"/>
      <c r="D42" s="89"/>
      <c r="E42" s="108" t="s">
        <v>169</v>
      </c>
      <c r="F42" s="117">
        <v>0.1</v>
      </c>
      <c r="G42" s="108" t="s">
        <v>107</v>
      </c>
      <c r="H42" s="17">
        <v>1</v>
      </c>
      <c r="I42" s="74"/>
      <c r="J42" s="75"/>
      <c r="K42" s="206" t="s">
        <v>60</v>
      </c>
      <c r="L42" s="17">
        <v>0.05</v>
      </c>
      <c r="N42" s="59"/>
      <c r="O42" s="52"/>
      <c r="P42" s="49"/>
      <c r="Q42" s="51"/>
      <c r="R42" s="49"/>
      <c r="T42" s="51"/>
    </row>
    <row r="43" spans="1:20" s="7" customFormat="1" ht="16.5" customHeight="1">
      <c r="A43" s="81"/>
      <c r="B43" s="198"/>
      <c r="C43" s="206"/>
      <c r="D43" s="89"/>
      <c r="E43" s="108" t="s">
        <v>11</v>
      </c>
      <c r="F43" s="17">
        <v>0.05</v>
      </c>
      <c r="G43" s="108" t="s">
        <v>11</v>
      </c>
      <c r="H43" s="17">
        <v>0.05</v>
      </c>
      <c r="I43" s="74"/>
      <c r="J43" s="75"/>
      <c r="K43" s="206" t="s">
        <v>101</v>
      </c>
      <c r="L43" s="17">
        <v>1</v>
      </c>
      <c r="N43" s="59"/>
      <c r="O43" s="52"/>
      <c r="P43" s="62"/>
      <c r="Q43" s="62"/>
      <c r="R43" s="49"/>
      <c r="T43" s="51"/>
    </row>
    <row r="44" spans="1:20" s="7" customFormat="1" ht="16.5" customHeight="1">
      <c r="A44" s="81"/>
      <c r="B44" s="198"/>
      <c r="C44" s="206"/>
      <c r="D44" s="89"/>
      <c r="E44" s="90"/>
      <c r="F44" s="37"/>
      <c r="G44" s="83"/>
      <c r="H44" s="37"/>
      <c r="I44" s="74"/>
      <c r="J44" s="75"/>
      <c r="K44" s="83"/>
      <c r="L44" s="80"/>
      <c r="N44" s="64"/>
      <c r="O44" s="60"/>
      <c r="P44" s="47"/>
      <c r="Q44" s="65"/>
      <c r="R44" s="66"/>
      <c r="T44" s="66"/>
    </row>
    <row r="45" spans="1:20" s="7" customFormat="1" ht="16.5" customHeight="1">
      <c r="A45" s="7" t="s">
        <v>206</v>
      </c>
      <c r="B45" s="195" t="str">
        <f>B7</f>
        <v>一</v>
      </c>
      <c r="C45" s="120" t="s">
        <v>219</v>
      </c>
      <c r="D45" s="17"/>
      <c r="E45" s="108" t="s">
        <v>170</v>
      </c>
      <c r="F45" s="17"/>
      <c r="G45" s="206" t="s">
        <v>288</v>
      </c>
      <c r="H45" s="17"/>
      <c r="I45" s="74" t="s">
        <v>1</v>
      </c>
      <c r="J45" s="75"/>
      <c r="K45" s="206" t="s">
        <v>137</v>
      </c>
      <c r="L45" s="17"/>
      <c r="M45" s="95" t="s">
        <v>68</v>
      </c>
      <c r="N45" s="59"/>
      <c r="O45" s="58"/>
      <c r="P45" s="58"/>
      <c r="Q45" s="12"/>
      <c r="R45" s="58"/>
      <c r="T45" s="66"/>
    </row>
    <row r="46" spans="1:20" s="7" customFormat="1" ht="16.5" customHeight="1">
      <c r="B46" s="199">
        <f>A7</f>
        <v>45299</v>
      </c>
      <c r="C46" s="206" t="s">
        <v>10</v>
      </c>
      <c r="D46" s="17">
        <v>10</v>
      </c>
      <c r="E46" s="163" t="s">
        <v>171</v>
      </c>
      <c r="F46" s="157">
        <v>6</v>
      </c>
      <c r="G46" s="108" t="s">
        <v>289</v>
      </c>
      <c r="H46" s="17">
        <v>5</v>
      </c>
      <c r="I46" s="78" t="s">
        <v>9</v>
      </c>
      <c r="J46" s="79">
        <v>7</v>
      </c>
      <c r="K46" s="206" t="s">
        <v>118</v>
      </c>
      <c r="L46" s="17">
        <v>0.2</v>
      </c>
      <c r="M46" s="111"/>
      <c r="N46" s="59"/>
      <c r="O46" s="11"/>
      <c r="P46" s="11"/>
      <c r="Q46" s="12"/>
      <c r="R46" s="11"/>
    </row>
    <row r="47" spans="1:20" s="7" customFormat="1" ht="16.5" customHeight="1">
      <c r="A47" s="81"/>
      <c r="B47" s="195"/>
      <c r="C47" s="206"/>
      <c r="D47" s="17"/>
      <c r="E47" s="108"/>
      <c r="F47" s="17"/>
      <c r="G47" s="108" t="s">
        <v>132</v>
      </c>
      <c r="H47" s="17">
        <v>3</v>
      </c>
      <c r="I47" s="74" t="s">
        <v>11</v>
      </c>
      <c r="J47" s="75">
        <v>0.05</v>
      </c>
      <c r="K47" s="206" t="s">
        <v>138</v>
      </c>
      <c r="L47" s="17">
        <v>1</v>
      </c>
      <c r="M47" s="103"/>
      <c r="N47" s="59"/>
      <c r="O47" s="11"/>
      <c r="P47" s="11"/>
      <c r="Q47" s="12"/>
      <c r="R47" s="11"/>
    </row>
    <row r="48" spans="1:20" s="7" customFormat="1" ht="16.5" customHeight="1">
      <c r="A48" s="81"/>
      <c r="B48" s="198"/>
      <c r="C48" s="206"/>
      <c r="D48" s="89"/>
      <c r="E48" s="108"/>
      <c r="F48" s="117"/>
      <c r="G48" s="108" t="s">
        <v>153</v>
      </c>
      <c r="H48" s="17">
        <v>0.01</v>
      </c>
      <c r="I48" s="74"/>
      <c r="J48" s="75"/>
      <c r="K48" s="206" t="s">
        <v>60</v>
      </c>
      <c r="L48" s="17">
        <v>0.05</v>
      </c>
      <c r="M48" s="104"/>
      <c r="N48" s="59"/>
      <c r="O48" s="11"/>
      <c r="P48" s="11"/>
      <c r="Q48" s="12"/>
      <c r="R48" s="11"/>
    </row>
    <row r="49" spans="1:20" s="7" customFormat="1" ht="16.5" customHeight="1">
      <c r="A49" s="81"/>
      <c r="B49" s="198"/>
      <c r="C49" s="206"/>
      <c r="D49" s="89"/>
      <c r="E49" s="108"/>
      <c r="F49" s="17"/>
      <c r="G49" s="108" t="s">
        <v>11</v>
      </c>
      <c r="H49" s="17">
        <v>0.05</v>
      </c>
      <c r="I49" s="74"/>
      <c r="J49" s="75"/>
      <c r="K49" s="206"/>
      <c r="L49" s="17"/>
      <c r="M49" s="104"/>
      <c r="N49" s="59"/>
      <c r="O49" s="11"/>
      <c r="P49" s="11"/>
      <c r="Q49" s="12"/>
      <c r="R49" s="11"/>
    </row>
    <row r="50" spans="1:20" s="7" customFormat="1" ht="16.5" customHeight="1">
      <c r="A50" s="81"/>
      <c r="B50" s="198"/>
      <c r="C50" s="206"/>
      <c r="D50" s="89"/>
      <c r="E50" s="70"/>
      <c r="F50" s="69"/>
      <c r="G50" s="108"/>
      <c r="H50" s="17"/>
      <c r="I50" s="74"/>
      <c r="J50" s="75"/>
      <c r="K50" s="36"/>
      <c r="L50" s="80"/>
      <c r="N50" s="64"/>
      <c r="O50" s="11"/>
      <c r="P50" s="11"/>
      <c r="Q50" s="12"/>
      <c r="R50" s="11"/>
    </row>
    <row r="51" spans="1:20" s="7" customFormat="1" ht="16.5" customHeight="1">
      <c r="A51" s="7" t="s">
        <v>207</v>
      </c>
      <c r="B51" s="195" t="str">
        <f>B8</f>
        <v>二</v>
      </c>
      <c r="C51" s="120" t="s">
        <v>0</v>
      </c>
      <c r="D51" s="166"/>
      <c r="E51" s="121" t="s">
        <v>225</v>
      </c>
      <c r="F51" s="17"/>
      <c r="G51" s="173" t="s">
        <v>173</v>
      </c>
      <c r="H51" s="116"/>
      <c r="I51" s="74" t="s">
        <v>1</v>
      </c>
      <c r="J51" s="75"/>
      <c r="K51" s="206" t="s">
        <v>224</v>
      </c>
      <c r="L51" s="17"/>
      <c r="M51" s="123" t="s">
        <v>201</v>
      </c>
      <c r="N51" s="134" t="s">
        <v>83</v>
      </c>
      <c r="O51" s="60"/>
      <c r="P51" s="61"/>
      <c r="Q51" s="50"/>
      <c r="R51" s="61"/>
      <c r="T51" s="50"/>
    </row>
    <row r="52" spans="1:20" s="7" customFormat="1" ht="16.5" customHeight="1">
      <c r="B52" s="196">
        <f>A8</f>
        <v>45300</v>
      </c>
      <c r="C52" s="206" t="s">
        <v>10</v>
      </c>
      <c r="D52" s="166">
        <v>7</v>
      </c>
      <c r="E52" s="108" t="s">
        <v>52</v>
      </c>
      <c r="F52" s="17">
        <v>6</v>
      </c>
      <c r="G52" s="108" t="s">
        <v>111</v>
      </c>
      <c r="H52" s="116">
        <v>0.3</v>
      </c>
      <c r="I52" s="78" t="s">
        <v>9</v>
      </c>
      <c r="J52" s="79">
        <v>7</v>
      </c>
      <c r="K52" s="206" t="s">
        <v>116</v>
      </c>
      <c r="L52" s="17">
        <v>3</v>
      </c>
      <c r="N52" s="48"/>
      <c r="O52" s="52"/>
      <c r="P52" s="46"/>
      <c r="Q52" s="51"/>
      <c r="R52" s="46"/>
      <c r="T52" s="51"/>
    </row>
    <row r="53" spans="1:20" s="7" customFormat="1" ht="16.5" customHeight="1">
      <c r="B53" s="197"/>
      <c r="C53" s="206" t="s">
        <v>12</v>
      </c>
      <c r="D53" s="166">
        <v>3</v>
      </c>
      <c r="E53" s="108" t="s">
        <v>226</v>
      </c>
      <c r="F53" s="17">
        <v>4</v>
      </c>
      <c r="G53" s="118" t="s">
        <v>152</v>
      </c>
      <c r="H53" s="116">
        <v>6</v>
      </c>
      <c r="I53" s="74" t="s">
        <v>11</v>
      </c>
      <c r="J53" s="75">
        <v>0.05</v>
      </c>
      <c r="K53" s="31" t="s">
        <v>107</v>
      </c>
      <c r="L53" s="17">
        <v>1</v>
      </c>
      <c r="N53" s="48"/>
      <c r="O53" s="52"/>
      <c r="P53" s="62"/>
      <c r="Q53" s="62"/>
      <c r="R53" s="62"/>
      <c r="T53" s="63"/>
    </row>
    <row r="54" spans="1:20" s="7" customFormat="1" ht="16.5" customHeight="1">
      <c r="A54" s="119"/>
      <c r="B54" s="197"/>
      <c r="C54" s="119"/>
      <c r="D54" s="89"/>
      <c r="E54" s="108" t="s">
        <v>169</v>
      </c>
      <c r="F54" s="117">
        <v>0.1</v>
      </c>
      <c r="G54" s="118" t="s">
        <v>153</v>
      </c>
      <c r="H54" s="116">
        <v>0.01</v>
      </c>
      <c r="I54" s="74"/>
      <c r="J54" s="75"/>
      <c r="K54" s="206" t="s">
        <v>101</v>
      </c>
      <c r="L54" s="17">
        <v>1</v>
      </c>
      <c r="N54" s="48"/>
      <c r="O54" s="52"/>
      <c r="P54" s="49"/>
      <c r="Q54" s="51"/>
      <c r="R54" s="49"/>
      <c r="T54" s="51"/>
    </row>
    <row r="55" spans="1:20" s="7" customFormat="1" ht="16.5" customHeight="1">
      <c r="A55" s="91"/>
      <c r="B55" s="198"/>
      <c r="C55" s="206"/>
      <c r="D55" s="89"/>
      <c r="E55" s="108" t="s">
        <v>11</v>
      </c>
      <c r="F55" s="17">
        <v>0.05</v>
      </c>
      <c r="G55" s="108" t="s">
        <v>11</v>
      </c>
      <c r="H55" s="17">
        <v>0.05</v>
      </c>
      <c r="I55" s="74"/>
      <c r="J55" s="75"/>
      <c r="K55" s="206" t="s">
        <v>139</v>
      </c>
      <c r="L55" s="17">
        <v>0.01</v>
      </c>
      <c r="N55" s="48"/>
      <c r="O55" s="52"/>
      <c r="P55" s="62"/>
      <c r="Q55" s="62"/>
      <c r="R55" s="49"/>
      <c r="T55" s="51"/>
    </row>
    <row r="56" spans="1:20" s="7" customFormat="1" ht="16.5" customHeight="1">
      <c r="A56" s="91"/>
      <c r="B56" s="198"/>
      <c r="C56" s="206"/>
      <c r="D56" s="89"/>
      <c r="E56" s="210"/>
      <c r="F56" s="170"/>
      <c r="G56" s="211"/>
      <c r="H56" s="212"/>
      <c r="I56" s="74"/>
      <c r="J56" s="75"/>
      <c r="K56" s="36"/>
      <c r="L56" s="109"/>
      <c r="O56" s="60"/>
      <c r="P56" s="47"/>
      <c r="Q56" s="65"/>
      <c r="R56" s="66"/>
      <c r="T56" s="66"/>
    </row>
    <row r="57" spans="1:20" s="7" customFormat="1" ht="16.5" customHeight="1">
      <c r="A57" s="7" t="s">
        <v>208</v>
      </c>
      <c r="B57" s="202" t="str">
        <f>B9</f>
        <v>三</v>
      </c>
      <c r="C57" s="152" t="s">
        <v>160</v>
      </c>
      <c r="D57" s="155"/>
      <c r="E57" s="121" t="s">
        <v>227</v>
      </c>
      <c r="F57" s="17"/>
      <c r="G57" s="86" t="s">
        <v>161</v>
      </c>
      <c r="H57" s="109"/>
      <c r="I57" s="74" t="s">
        <v>1</v>
      </c>
      <c r="J57" s="75"/>
      <c r="K57" s="206" t="s">
        <v>220</v>
      </c>
      <c r="L57" s="17"/>
      <c r="M57" s="123" t="s">
        <v>69</v>
      </c>
      <c r="O57" s="11"/>
      <c r="Q57" s="130"/>
      <c r="R57" s="73"/>
    </row>
    <row r="58" spans="1:20" s="7" customFormat="1" ht="16.5" customHeight="1">
      <c r="B58" s="203">
        <f>A9</f>
        <v>45301</v>
      </c>
      <c r="C58" s="206" t="s">
        <v>10</v>
      </c>
      <c r="D58" s="17">
        <v>8</v>
      </c>
      <c r="E58" s="163" t="s">
        <v>159</v>
      </c>
      <c r="F58" s="157">
        <v>5.5</v>
      </c>
      <c r="G58" s="163" t="s">
        <v>49</v>
      </c>
      <c r="H58" s="157">
        <v>3.5</v>
      </c>
      <c r="I58" s="78" t="s">
        <v>9</v>
      </c>
      <c r="J58" s="79">
        <v>7</v>
      </c>
      <c r="K58" s="206" t="s">
        <v>82</v>
      </c>
      <c r="L58" s="17">
        <v>2</v>
      </c>
      <c r="O58" s="11"/>
      <c r="Q58" s="85"/>
      <c r="R58" s="77"/>
    </row>
    <row r="59" spans="1:20" s="7" customFormat="1" ht="16.5" customHeight="1">
      <c r="A59" s="119"/>
      <c r="B59" s="202"/>
      <c r="C59" s="206" t="s">
        <v>12</v>
      </c>
      <c r="D59" s="17">
        <v>3</v>
      </c>
      <c r="E59" s="108" t="s">
        <v>99</v>
      </c>
      <c r="F59" s="17">
        <v>3</v>
      </c>
      <c r="G59" s="108" t="s">
        <v>105</v>
      </c>
      <c r="H59" s="17">
        <v>4</v>
      </c>
      <c r="I59" s="74" t="s">
        <v>11</v>
      </c>
      <c r="J59" s="75">
        <v>0.05</v>
      </c>
      <c r="K59" s="206" t="s">
        <v>153</v>
      </c>
      <c r="L59" s="17">
        <v>0.05</v>
      </c>
      <c r="O59" s="58"/>
      <c r="Q59" s="82"/>
      <c r="R59" s="77"/>
    </row>
    <row r="60" spans="1:20" s="7" customFormat="1" ht="16.5" customHeight="1">
      <c r="A60" s="119"/>
      <c r="B60" s="197"/>
      <c r="C60" s="119"/>
      <c r="D60" s="181"/>
      <c r="E60" s="31" t="s">
        <v>59</v>
      </c>
      <c r="F60" s="117">
        <v>0.5</v>
      </c>
      <c r="G60" s="108" t="s">
        <v>162</v>
      </c>
      <c r="H60" s="17">
        <v>0.05</v>
      </c>
      <c r="I60" s="74"/>
      <c r="J60" s="75"/>
      <c r="K60" s="206" t="s">
        <v>116</v>
      </c>
      <c r="L60" s="17">
        <v>2</v>
      </c>
      <c r="O60" s="58"/>
      <c r="Q60" s="82"/>
      <c r="R60" s="77"/>
    </row>
    <row r="61" spans="1:20" s="7" customFormat="1" ht="16.5" customHeight="1">
      <c r="A61" s="81"/>
      <c r="B61" s="198"/>
      <c r="C61" s="206"/>
      <c r="D61" s="181"/>
      <c r="E61" s="121"/>
      <c r="F61" s="17"/>
      <c r="G61" s="108" t="s">
        <v>163</v>
      </c>
      <c r="H61" s="17">
        <v>0.01</v>
      </c>
      <c r="I61" s="74"/>
      <c r="J61" s="75"/>
      <c r="K61" s="206" t="s">
        <v>165</v>
      </c>
      <c r="L61" s="17">
        <v>0.01</v>
      </c>
      <c r="O61" s="11"/>
      <c r="Q61" s="36"/>
      <c r="R61" s="69"/>
    </row>
    <row r="62" spans="1:20" s="7" customFormat="1" ht="16.5" customHeight="1">
      <c r="A62" s="81"/>
      <c r="B62" s="198"/>
      <c r="C62" s="206"/>
      <c r="D62" s="181"/>
      <c r="E62" s="121" t="s">
        <v>11</v>
      </c>
      <c r="F62" s="17">
        <v>0.05</v>
      </c>
      <c r="G62" s="108" t="s">
        <v>11</v>
      </c>
      <c r="H62" s="17">
        <v>0.05</v>
      </c>
      <c r="I62" s="74"/>
      <c r="J62" s="75"/>
      <c r="K62" s="31" t="s">
        <v>166</v>
      </c>
      <c r="L62" s="176">
        <v>0.01</v>
      </c>
      <c r="O62" s="11"/>
      <c r="P62" s="11"/>
      <c r="Q62" s="12"/>
      <c r="R62" s="11"/>
    </row>
    <row r="63" spans="1:20" s="7" customFormat="1" ht="16.5" customHeight="1">
      <c r="A63" s="1" t="s">
        <v>209</v>
      </c>
      <c r="B63" s="195" t="str">
        <f>B10</f>
        <v>四</v>
      </c>
      <c r="C63" s="152" t="s">
        <v>0</v>
      </c>
      <c r="D63" s="155"/>
      <c r="E63" s="88" t="s">
        <v>183</v>
      </c>
      <c r="F63" s="117"/>
      <c r="G63" s="218" t="s">
        <v>263</v>
      </c>
      <c r="H63" s="220"/>
      <c r="I63" s="74" t="s">
        <v>1</v>
      </c>
      <c r="J63" s="75"/>
      <c r="K63" s="206" t="s">
        <v>123</v>
      </c>
      <c r="L63" s="17"/>
      <c r="M63" s="123" t="s">
        <v>269</v>
      </c>
      <c r="N63" s="9"/>
    </row>
    <row r="64" spans="1:20" s="7" customFormat="1" ht="16.5" customHeight="1">
      <c r="A64" s="1"/>
      <c r="B64" s="196">
        <f>A10</f>
        <v>45302</v>
      </c>
      <c r="C64" s="206" t="s">
        <v>10</v>
      </c>
      <c r="D64" s="17">
        <v>7</v>
      </c>
      <c r="E64" s="108" t="s">
        <v>104</v>
      </c>
      <c r="F64" s="117">
        <v>9</v>
      </c>
      <c r="G64" s="108" t="s">
        <v>189</v>
      </c>
      <c r="H64" s="17">
        <v>0.3</v>
      </c>
      <c r="I64" s="78" t="s">
        <v>9</v>
      </c>
      <c r="J64" s="79">
        <v>7</v>
      </c>
      <c r="K64" s="206" t="s">
        <v>124</v>
      </c>
      <c r="L64" s="17">
        <v>3</v>
      </c>
      <c r="N64" s="48"/>
    </row>
    <row r="65" spans="1:14" s="7" customFormat="1" ht="16.5" customHeight="1">
      <c r="A65" s="91"/>
      <c r="B65" s="197"/>
      <c r="C65" s="206" t="s">
        <v>12</v>
      </c>
      <c r="D65" s="17">
        <v>3</v>
      </c>
      <c r="E65" s="108" t="s">
        <v>109</v>
      </c>
      <c r="F65" s="117">
        <v>3</v>
      </c>
      <c r="G65" s="219" t="s">
        <v>265</v>
      </c>
      <c r="H65" s="183">
        <v>6</v>
      </c>
      <c r="I65" s="74" t="s">
        <v>11</v>
      </c>
      <c r="J65" s="75">
        <v>0.05</v>
      </c>
      <c r="K65" s="206" t="s">
        <v>79</v>
      </c>
      <c r="L65" s="17">
        <v>1</v>
      </c>
      <c r="N65" s="48"/>
    </row>
    <row r="66" spans="1:14" s="7" customFormat="1" ht="16.5" customHeight="1">
      <c r="A66" s="23"/>
      <c r="B66" s="197"/>
      <c r="C66" s="206"/>
      <c r="D66" s="89"/>
      <c r="E66" s="108"/>
      <c r="F66" s="117"/>
      <c r="G66" s="219" t="s">
        <v>174</v>
      </c>
      <c r="H66" s="183">
        <v>0.5</v>
      </c>
      <c r="I66" s="74"/>
      <c r="J66" s="75"/>
      <c r="K66" s="206" t="s">
        <v>125</v>
      </c>
      <c r="L66" s="17">
        <v>0.1</v>
      </c>
      <c r="N66" s="9"/>
    </row>
    <row r="67" spans="1:14" s="7" customFormat="1" ht="16.5" customHeight="1">
      <c r="A67" s="23"/>
      <c r="B67" s="197"/>
      <c r="C67" s="206"/>
      <c r="D67" s="89"/>
      <c r="E67" s="108" t="s">
        <v>11</v>
      </c>
      <c r="F67" s="117">
        <v>0.05</v>
      </c>
      <c r="G67" s="219" t="s">
        <v>11</v>
      </c>
      <c r="H67" s="183">
        <v>0.05</v>
      </c>
      <c r="I67" s="74"/>
      <c r="J67" s="75"/>
      <c r="K67" s="175"/>
      <c r="L67" s="157"/>
      <c r="N67" s="9"/>
    </row>
    <row r="68" spans="1:14" s="7" customFormat="1" ht="16.5" customHeight="1">
      <c r="A68" s="23"/>
      <c r="B68" s="197"/>
      <c r="C68" s="119"/>
      <c r="D68" s="89"/>
      <c r="E68" s="108"/>
      <c r="F68" s="17"/>
      <c r="G68" s="219"/>
      <c r="H68" s="183"/>
      <c r="I68" s="74"/>
      <c r="J68" s="75"/>
      <c r="K68" s="82"/>
      <c r="L68" s="110"/>
      <c r="N68" s="9"/>
    </row>
    <row r="69" spans="1:14" ht="16.5" customHeight="1">
      <c r="A69" s="1" t="s">
        <v>210</v>
      </c>
      <c r="B69" s="202" t="str">
        <f>B11</f>
        <v>五</v>
      </c>
      <c r="C69" s="88" t="s">
        <v>40</v>
      </c>
      <c r="D69" s="17"/>
      <c r="E69" s="88" t="s">
        <v>168</v>
      </c>
      <c r="F69" s="17"/>
      <c r="G69" s="116" t="s">
        <v>140</v>
      </c>
      <c r="H69" s="116"/>
      <c r="I69" s="74" t="s">
        <v>1</v>
      </c>
      <c r="J69" s="75"/>
      <c r="K69" s="206" t="s">
        <v>243</v>
      </c>
      <c r="L69" s="17"/>
      <c r="M69" s="123" t="s">
        <v>86</v>
      </c>
    </row>
    <row r="70" spans="1:14" ht="16.5" customHeight="1">
      <c r="B70" s="203">
        <f>A11</f>
        <v>45303</v>
      </c>
      <c r="C70" s="206" t="s">
        <v>10</v>
      </c>
      <c r="D70" s="17">
        <v>10</v>
      </c>
      <c r="E70" s="108" t="s">
        <v>63</v>
      </c>
      <c r="F70" s="17">
        <v>4</v>
      </c>
      <c r="G70" s="121" t="s">
        <v>135</v>
      </c>
      <c r="H70" s="116">
        <v>1</v>
      </c>
      <c r="I70" s="78" t="s">
        <v>9</v>
      </c>
      <c r="J70" s="79">
        <v>7</v>
      </c>
      <c r="K70" s="206" t="s">
        <v>245</v>
      </c>
      <c r="L70" s="17">
        <v>4</v>
      </c>
    </row>
    <row r="71" spans="1:14" ht="16.5" customHeight="1">
      <c r="C71" s="206" t="s">
        <v>41</v>
      </c>
      <c r="D71" s="17">
        <v>0.1</v>
      </c>
      <c r="E71" s="158" t="s">
        <v>131</v>
      </c>
      <c r="F71" s="157">
        <v>3</v>
      </c>
      <c r="G71" s="121" t="s">
        <v>116</v>
      </c>
      <c r="H71" s="116">
        <v>3</v>
      </c>
      <c r="I71" s="74" t="s">
        <v>11</v>
      </c>
      <c r="J71" s="75">
        <v>0.05</v>
      </c>
      <c r="K71" s="31" t="s">
        <v>174</v>
      </c>
      <c r="L71" s="17">
        <v>1</v>
      </c>
    </row>
    <row r="72" spans="1:14" ht="16.5" customHeight="1">
      <c r="B72" s="205"/>
      <c r="C72" s="23"/>
      <c r="D72" s="89"/>
      <c r="E72" s="158" t="s">
        <v>99</v>
      </c>
      <c r="F72" s="157">
        <v>4</v>
      </c>
      <c r="G72" s="121" t="s">
        <v>141</v>
      </c>
      <c r="H72" s="17">
        <v>1</v>
      </c>
      <c r="I72" s="74"/>
      <c r="J72" s="75"/>
      <c r="K72" s="36" t="s">
        <v>177</v>
      </c>
      <c r="L72" s="109">
        <v>1</v>
      </c>
    </row>
    <row r="73" spans="1:14" ht="16.5" customHeight="1">
      <c r="B73" s="205"/>
      <c r="C73" s="23"/>
      <c r="D73" s="89"/>
      <c r="E73" s="158" t="s">
        <v>11</v>
      </c>
      <c r="F73" s="157">
        <v>0.05</v>
      </c>
      <c r="G73" s="219" t="s">
        <v>65</v>
      </c>
      <c r="H73" s="183">
        <v>0.01</v>
      </c>
      <c r="I73" s="74"/>
      <c r="J73" s="75"/>
      <c r="K73" s="36" t="s">
        <v>232</v>
      </c>
      <c r="L73" s="109">
        <v>0.05</v>
      </c>
    </row>
    <row r="74" spans="1:14" ht="16.5" customHeight="1">
      <c r="B74" s="205"/>
      <c r="C74" s="23"/>
      <c r="D74" s="89"/>
      <c r="E74" s="108"/>
      <c r="F74" s="17"/>
      <c r="G74" s="219" t="s">
        <v>11</v>
      </c>
      <c r="H74" s="183">
        <v>0.05</v>
      </c>
      <c r="I74" s="74"/>
      <c r="J74" s="75"/>
      <c r="K74" s="83"/>
      <c r="L74" s="109"/>
    </row>
    <row r="75" spans="1:14" ht="16.5" customHeight="1">
      <c r="A75" s="1" t="s">
        <v>211</v>
      </c>
      <c r="B75" s="202" t="str">
        <f>B12</f>
        <v>一</v>
      </c>
      <c r="C75" s="152" t="s">
        <v>42</v>
      </c>
      <c r="D75" s="155"/>
      <c r="E75" s="174" t="s">
        <v>233</v>
      </c>
      <c r="F75" s="17"/>
      <c r="G75" s="207" t="s">
        <v>134</v>
      </c>
      <c r="H75" s="129"/>
      <c r="I75" s="74" t="s">
        <v>1</v>
      </c>
      <c r="J75" s="75"/>
      <c r="K75" s="206" t="s">
        <v>117</v>
      </c>
      <c r="L75" s="17"/>
      <c r="M75" s="184" t="s">
        <v>68</v>
      </c>
    </row>
    <row r="76" spans="1:14" ht="16.5" customHeight="1">
      <c r="B76" s="203">
        <f>A12</f>
        <v>45306</v>
      </c>
      <c r="C76" s="206" t="s">
        <v>10</v>
      </c>
      <c r="D76" s="17">
        <v>10</v>
      </c>
      <c r="E76" s="163" t="s">
        <v>234</v>
      </c>
      <c r="F76" s="157">
        <v>9</v>
      </c>
      <c r="G76" s="126" t="s">
        <v>135</v>
      </c>
      <c r="H76" s="129">
        <v>1</v>
      </c>
      <c r="I76" s="78" t="s">
        <v>9</v>
      </c>
      <c r="J76" s="79">
        <v>7</v>
      </c>
      <c r="K76" s="206" t="s">
        <v>118</v>
      </c>
      <c r="L76" s="17">
        <v>0.2</v>
      </c>
    </row>
    <row r="77" spans="1:14" ht="16.5" customHeight="1">
      <c r="A77" s="91"/>
      <c r="B77" s="205"/>
      <c r="C77" s="206"/>
      <c r="D77" s="17"/>
      <c r="E77" s="108" t="s">
        <v>11</v>
      </c>
      <c r="F77" s="17">
        <v>0.05</v>
      </c>
      <c r="G77" s="127" t="s">
        <v>172</v>
      </c>
      <c r="H77" s="129">
        <v>5</v>
      </c>
      <c r="I77" s="74" t="s">
        <v>11</v>
      </c>
      <c r="J77" s="75">
        <v>0.05</v>
      </c>
      <c r="K77" s="206" t="s">
        <v>119</v>
      </c>
      <c r="L77" s="17">
        <v>0.1</v>
      </c>
    </row>
    <row r="78" spans="1:14" ht="16.5" customHeight="1">
      <c r="A78" s="91"/>
      <c r="B78" s="198"/>
      <c r="C78" s="206"/>
      <c r="D78" s="89"/>
      <c r="E78" s="108"/>
      <c r="F78" s="17"/>
      <c r="G78" s="127" t="s">
        <v>237</v>
      </c>
      <c r="H78" s="129">
        <v>1</v>
      </c>
      <c r="I78" s="74"/>
      <c r="J78" s="75"/>
      <c r="K78" s="206" t="s">
        <v>60</v>
      </c>
      <c r="L78" s="17">
        <v>0.05</v>
      </c>
    </row>
    <row r="79" spans="1:14" ht="16.5" customHeight="1">
      <c r="A79" s="91"/>
      <c r="B79" s="205"/>
      <c r="C79" s="23"/>
      <c r="D79" s="23"/>
      <c r="E79" s="108"/>
      <c r="F79" s="17"/>
      <c r="G79" s="126" t="s">
        <v>11</v>
      </c>
      <c r="H79" s="128">
        <v>0.05</v>
      </c>
      <c r="I79" s="74"/>
      <c r="J79" s="75"/>
      <c r="K79" s="206" t="s">
        <v>120</v>
      </c>
      <c r="L79" s="17">
        <v>0.01</v>
      </c>
    </row>
    <row r="80" spans="1:14" ht="16.5" customHeight="1">
      <c r="A80" s="23"/>
      <c r="B80" s="205"/>
      <c r="C80" s="23"/>
      <c r="D80" s="23"/>
      <c r="E80" s="108"/>
      <c r="F80" s="17"/>
      <c r="G80" s="36" t="s">
        <v>238</v>
      </c>
      <c r="H80" s="69"/>
      <c r="I80" s="74"/>
      <c r="J80" s="75"/>
      <c r="K80" s="185"/>
      <c r="L80" s="186"/>
    </row>
    <row r="81" spans="1:17" ht="16.5" customHeight="1">
      <c r="A81" s="1" t="s">
        <v>212</v>
      </c>
      <c r="B81" s="202" t="str">
        <f>B13</f>
        <v>二</v>
      </c>
      <c r="C81" s="152" t="s">
        <v>0</v>
      </c>
      <c r="D81" s="180"/>
      <c r="E81" s="121" t="s">
        <v>129</v>
      </c>
      <c r="F81" s="17"/>
      <c r="G81" s="215" t="s">
        <v>247</v>
      </c>
      <c r="H81" s="216"/>
      <c r="I81" s="74" t="s">
        <v>1</v>
      </c>
      <c r="J81" s="75"/>
      <c r="K81" s="206" t="s">
        <v>259</v>
      </c>
      <c r="L81" s="17"/>
      <c r="M81" s="123" t="s">
        <v>201</v>
      </c>
      <c r="N81" s="134" t="s">
        <v>83</v>
      </c>
      <c r="P81" s="46"/>
      <c r="Q81" s="13"/>
    </row>
    <row r="82" spans="1:17" ht="16.5" customHeight="1">
      <c r="B82" s="203">
        <f>A13</f>
        <v>45307</v>
      </c>
      <c r="C82" s="206" t="s">
        <v>10</v>
      </c>
      <c r="D82" s="166">
        <v>7</v>
      </c>
      <c r="E82" s="121" t="s">
        <v>130</v>
      </c>
      <c r="F82" s="17">
        <v>4</v>
      </c>
      <c r="G82" s="76" t="s">
        <v>248</v>
      </c>
      <c r="H82" s="217">
        <v>1</v>
      </c>
      <c r="I82" s="78" t="s">
        <v>9</v>
      </c>
      <c r="J82" s="79">
        <v>7</v>
      </c>
      <c r="K82" s="206" t="s">
        <v>99</v>
      </c>
      <c r="L82" s="17">
        <v>4</v>
      </c>
      <c r="M82" s="111"/>
      <c r="P82" s="47"/>
      <c r="Q82" s="48"/>
    </row>
    <row r="83" spans="1:17" ht="16.5" customHeight="1">
      <c r="B83" s="197"/>
      <c r="C83" s="206" t="s">
        <v>12</v>
      </c>
      <c r="D83" s="166">
        <v>3</v>
      </c>
      <c r="E83" s="121" t="s">
        <v>131</v>
      </c>
      <c r="F83" s="17">
        <v>3</v>
      </c>
      <c r="G83" s="72" t="s">
        <v>17</v>
      </c>
      <c r="H83" s="77">
        <v>5</v>
      </c>
      <c r="I83" s="74" t="s">
        <v>11</v>
      </c>
      <c r="J83" s="75">
        <v>0.05</v>
      </c>
      <c r="K83" s="206" t="s">
        <v>174</v>
      </c>
      <c r="L83" s="17">
        <v>0.5</v>
      </c>
      <c r="M83" s="103"/>
      <c r="P83" s="47"/>
      <c r="Q83" s="48"/>
    </row>
    <row r="84" spans="1:17" ht="16.5" customHeight="1">
      <c r="A84" s="91"/>
      <c r="B84" s="197"/>
      <c r="C84" s="119"/>
      <c r="D84" s="89"/>
      <c r="E84" s="121" t="s">
        <v>77</v>
      </c>
      <c r="F84" s="17">
        <v>4</v>
      </c>
      <c r="G84" s="72" t="s">
        <v>176</v>
      </c>
      <c r="H84" s="77">
        <v>1</v>
      </c>
      <c r="I84" s="74"/>
      <c r="J84" s="75"/>
      <c r="K84" s="206" t="s">
        <v>60</v>
      </c>
      <c r="L84" s="17">
        <v>0.05</v>
      </c>
      <c r="M84" s="104"/>
      <c r="P84" s="47"/>
      <c r="Q84" s="48"/>
    </row>
    <row r="85" spans="1:17" ht="16.5" customHeight="1">
      <c r="A85" s="91"/>
      <c r="B85" s="197"/>
      <c r="C85" s="119"/>
      <c r="D85" s="89"/>
      <c r="E85" s="121" t="s">
        <v>133</v>
      </c>
      <c r="F85" s="17">
        <v>0.01</v>
      </c>
      <c r="G85" s="36" t="s">
        <v>15</v>
      </c>
      <c r="H85" s="69">
        <v>0.05</v>
      </c>
      <c r="I85" s="74"/>
      <c r="J85" s="75"/>
      <c r="K85" s="206" t="s">
        <v>177</v>
      </c>
      <c r="L85" s="17">
        <v>1</v>
      </c>
      <c r="M85" s="104"/>
      <c r="P85" s="47"/>
      <c r="Q85" s="48"/>
    </row>
    <row r="86" spans="1:17" ht="16.5" customHeight="1">
      <c r="A86" s="91"/>
      <c r="B86" s="205"/>
      <c r="C86" s="23"/>
      <c r="D86" s="23"/>
      <c r="E86" s="121" t="s">
        <v>11</v>
      </c>
      <c r="F86" s="17">
        <v>0.05</v>
      </c>
      <c r="G86" s="82"/>
      <c r="H86" s="110"/>
      <c r="I86" s="74"/>
      <c r="J86" s="75"/>
      <c r="K86" s="187"/>
      <c r="L86" s="188"/>
      <c r="M86" s="7"/>
    </row>
    <row r="87" spans="1:17" ht="16.5" customHeight="1">
      <c r="A87" s="1" t="s">
        <v>213</v>
      </c>
      <c r="B87" s="202" t="str">
        <f>B14</f>
        <v>三</v>
      </c>
      <c r="C87" s="152" t="s">
        <v>43</v>
      </c>
      <c r="D87" s="155"/>
      <c r="E87" s="182" t="s">
        <v>54</v>
      </c>
      <c r="F87" s="183"/>
      <c r="G87" s="213" t="s">
        <v>128</v>
      </c>
      <c r="H87" s="214"/>
      <c r="I87" s="74" t="s">
        <v>1</v>
      </c>
      <c r="J87" s="75"/>
      <c r="K87" s="175" t="s">
        <v>147</v>
      </c>
      <c r="L87" s="157"/>
      <c r="M87" s="123" t="s">
        <v>69</v>
      </c>
    </row>
    <row r="88" spans="1:17" ht="16.5" customHeight="1">
      <c r="B88" s="203">
        <f>A14</f>
        <v>45308</v>
      </c>
      <c r="C88" s="206" t="s">
        <v>44</v>
      </c>
      <c r="D88" s="17">
        <v>5</v>
      </c>
      <c r="E88" s="108" t="s">
        <v>49</v>
      </c>
      <c r="F88" s="117">
        <v>7</v>
      </c>
      <c r="G88" s="108" t="s">
        <v>111</v>
      </c>
      <c r="H88" s="116">
        <v>0.3</v>
      </c>
      <c r="I88" s="78" t="s">
        <v>9</v>
      </c>
      <c r="J88" s="79">
        <v>7</v>
      </c>
      <c r="K88" s="175" t="s">
        <v>138</v>
      </c>
      <c r="L88" s="157">
        <v>0.6</v>
      </c>
      <c r="M88" s="7"/>
    </row>
    <row r="89" spans="1:17" ht="16.5" customHeight="1">
      <c r="B89" s="202"/>
      <c r="C89" s="206"/>
      <c r="D89" s="166"/>
      <c r="E89" s="108" t="s">
        <v>55</v>
      </c>
      <c r="F89" s="117">
        <v>4.5</v>
      </c>
      <c r="G89" s="158" t="s">
        <v>113</v>
      </c>
      <c r="H89" s="116">
        <v>7</v>
      </c>
      <c r="I89" s="74" t="s">
        <v>11</v>
      </c>
      <c r="J89" s="75">
        <v>0.05</v>
      </c>
      <c r="K89" s="175" t="s">
        <v>148</v>
      </c>
      <c r="L89" s="157">
        <v>2</v>
      </c>
      <c r="M89" s="7"/>
    </row>
    <row r="90" spans="1:17" ht="16.5" customHeight="1">
      <c r="A90" s="91"/>
      <c r="B90" s="198"/>
      <c r="C90" s="206"/>
      <c r="D90" s="181"/>
      <c r="E90" s="108" t="s">
        <v>53</v>
      </c>
      <c r="F90" s="117">
        <v>2</v>
      </c>
      <c r="G90" s="108" t="s">
        <v>107</v>
      </c>
      <c r="H90" s="17">
        <v>0.5</v>
      </c>
      <c r="I90" s="74"/>
      <c r="J90" s="75"/>
      <c r="K90" s="175" t="s">
        <v>149</v>
      </c>
      <c r="L90" s="157">
        <v>1</v>
      </c>
      <c r="M90" s="7"/>
    </row>
    <row r="91" spans="1:17" ht="16.5" customHeight="1">
      <c r="A91" s="91"/>
      <c r="B91" s="198"/>
      <c r="C91" s="206"/>
      <c r="D91" s="181"/>
      <c r="E91" s="108" t="s">
        <v>56</v>
      </c>
      <c r="F91" s="17"/>
      <c r="G91" s="118" t="s">
        <v>11</v>
      </c>
      <c r="H91" s="116">
        <v>0.05</v>
      </c>
      <c r="I91" s="74"/>
      <c r="J91" s="75"/>
      <c r="K91" s="175" t="s">
        <v>150</v>
      </c>
      <c r="L91" s="157">
        <v>0.1</v>
      </c>
      <c r="M91" s="7"/>
    </row>
    <row r="92" spans="1:17" ht="16.5" customHeight="1">
      <c r="A92" s="91"/>
      <c r="B92" s="197"/>
      <c r="C92" s="119"/>
      <c r="D92" s="181"/>
      <c r="E92" s="108" t="s">
        <v>11</v>
      </c>
      <c r="F92" s="17">
        <v>0.05</v>
      </c>
      <c r="G92" s="86"/>
      <c r="H92" s="69"/>
      <c r="I92" s="74"/>
      <c r="J92" s="75"/>
      <c r="K92" s="82"/>
      <c r="L92" s="110"/>
      <c r="M92" s="7"/>
    </row>
    <row r="93" spans="1:17" ht="16.5" customHeight="1">
      <c r="A93" s="1" t="s">
        <v>214</v>
      </c>
      <c r="B93" s="202" t="str">
        <f>B15</f>
        <v>四</v>
      </c>
      <c r="C93" s="152" t="s">
        <v>0</v>
      </c>
      <c r="D93" s="155"/>
      <c r="E93" s="182" t="s">
        <v>253</v>
      </c>
      <c r="F93" s="183"/>
      <c r="G93" s="218" t="s">
        <v>100</v>
      </c>
      <c r="H93" s="220"/>
      <c r="I93" s="74" t="s">
        <v>1</v>
      </c>
      <c r="J93" s="75"/>
      <c r="K93" s="206" t="s">
        <v>180</v>
      </c>
      <c r="L93" s="17"/>
      <c r="M93" s="123" t="s">
        <v>269</v>
      </c>
      <c r="N93" s="134"/>
    </row>
    <row r="94" spans="1:17" ht="16.5" customHeight="1">
      <c r="B94" s="203">
        <f>A15</f>
        <v>45309</v>
      </c>
      <c r="C94" s="206" t="s">
        <v>10</v>
      </c>
      <c r="D94" s="17">
        <v>7</v>
      </c>
      <c r="E94" s="163" t="s">
        <v>98</v>
      </c>
      <c r="F94" s="157">
        <v>9</v>
      </c>
      <c r="G94" s="108" t="s">
        <v>66</v>
      </c>
      <c r="H94" s="17">
        <v>1.1000000000000001</v>
      </c>
      <c r="I94" s="78" t="s">
        <v>9</v>
      </c>
      <c r="J94" s="79">
        <v>7</v>
      </c>
      <c r="K94" s="206" t="s">
        <v>181</v>
      </c>
      <c r="L94" s="17">
        <v>0.2</v>
      </c>
    </row>
    <row r="95" spans="1:17" ht="16.5" customHeight="1">
      <c r="B95" s="202"/>
      <c r="C95" s="206" t="s">
        <v>12</v>
      </c>
      <c r="D95" s="17">
        <v>3</v>
      </c>
      <c r="E95" s="108" t="s">
        <v>99</v>
      </c>
      <c r="F95" s="17">
        <v>3</v>
      </c>
      <c r="G95" s="219" t="s">
        <v>67</v>
      </c>
      <c r="H95" s="183">
        <v>1</v>
      </c>
      <c r="I95" s="74" t="s">
        <v>11</v>
      </c>
      <c r="J95" s="75">
        <v>0.05</v>
      </c>
      <c r="K95" s="206" t="s">
        <v>166</v>
      </c>
      <c r="L95" s="17">
        <v>0.01</v>
      </c>
      <c r="M95" s="7"/>
    </row>
    <row r="96" spans="1:17" ht="16.5" customHeight="1">
      <c r="A96" s="23"/>
      <c r="B96" s="198"/>
      <c r="C96" s="206"/>
      <c r="D96" s="89"/>
      <c r="E96" s="31" t="s">
        <v>59</v>
      </c>
      <c r="F96" s="117">
        <v>0.5</v>
      </c>
      <c r="G96" s="219" t="s">
        <v>116</v>
      </c>
      <c r="H96" s="183">
        <v>3</v>
      </c>
      <c r="I96" s="74"/>
      <c r="J96" s="75"/>
      <c r="K96" s="31" t="s">
        <v>157</v>
      </c>
      <c r="L96" s="17">
        <v>1</v>
      </c>
      <c r="M96" s="7"/>
    </row>
    <row r="97" spans="1:14" ht="16.5" customHeight="1">
      <c r="A97" s="91"/>
      <c r="B97" s="198"/>
      <c r="C97" s="206"/>
      <c r="D97" s="89"/>
      <c r="E97" s="108" t="s">
        <v>255</v>
      </c>
      <c r="F97" s="117">
        <v>1</v>
      </c>
      <c r="G97" s="219" t="s">
        <v>65</v>
      </c>
      <c r="H97" s="183">
        <v>0.01</v>
      </c>
      <c r="I97" s="74"/>
      <c r="J97" s="75"/>
      <c r="K97" s="206"/>
      <c r="L97" s="17"/>
      <c r="M97" s="7"/>
    </row>
    <row r="98" spans="1:14" ht="16.5" customHeight="1">
      <c r="A98" s="91"/>
      <c r="B98" s="198"/>
      <c r="C98" s="206"/>
      <c r="D98" s="89"/>
      <c r="E98" s="108" t="s">
        <v>60</v>
      </c>
      <c r="F98" s="117">
        <v>0.05</v>
      </c>
      <c r="G98" s="219" t="s">
        <v>11</v>
      </c>
      <c r="H98" s="183">
        <v>0.05</v>
      </c>
      <c r="I98" s="74"/>
      <c r="J98" s="75"/>
      <c r="K98" s="31"/>
      <c r="L98" s="176"/>
      <c r="M98" s="7"/>
    </row>
    <row r="99" spans="1:14" ht="16.5" customHeight="1">
      <c r="A99" s="1" t="s">
        <v>215</v>
      </c>
      <c r="B99" s="202" t="str">
        <f>B16</f>
        <v>五</v>
      </c>
      <c r="C99" s="115" t="s">
        <v>192</v>
      </c>
      <c r="D99" s="17"/>
      <c r="E99" s="17" t="s">
        <v>178</v>
      </c>
      <c r="F99" s="17"/>
      <c r="G99" s="161" t="s">
        <v>251</v>
      </c>
      <c r="H99" s="160"/>
      <c r="I99" s="74" t="s">
        <v>1</v>
      </c>
      <c r="J99" s="75"/>
      <c r="K99" s="206" t="s">
        <v>121</v>
      </c>
      <c r="L99" s="17"/>
      <c r="M99" s="123" t="s">
        <v>86</v>
      </c>
      <c r="N99" s="134"/>
    </row>
    <row r="100" spans="1:14" ht="16.5" customHeight="1">
      <c r="B100" s="203">
        <f>A16</f>
        <v>45310</v>
      </c>
      <c r="C100" s="206" t="s">
        <v>10</v>
      </c>
      <c r="D100" s="17">
        <v>10</v>
      </c>
      <c r="E100" s="121" t="s">
        <v>151</v>
      </c>
      <c r="F100" s="17">
        <v>6</v>
      </c>
      <c r="G100" s="159" t="s">
        <v>252</v>
      </c>
      <c r="H100" s="160">
        <v>9</v>
      </c>
      <c r="I100" s="78" t="s">
        <v>9</v>
      </c>
      <c r="J100" s="79">
        <v>7</v>
      </c>
      <c r="K100" s="206" t="s">
        <v>116</v>
      </c>
      <c r="L100" s="17">
        <v>3</v>
      </c>
      <c r="M100" s="7"/>
    </row>
    <row r="101" spans="1:14" ht="16.5" customHeight="1">
      <c r="B101" s="202"/>
      <c r="C101" s="206" t="s">
        <v>193</v>
      </c>
      <c r="D101" s="17">
        <v>0.05</v>
      </c>
      <c r="E101" s="121" t="s">
        <v>179</v>
      </c>
      <c r="F101" s="17">
        <v>3</v>
      </c>
      <c r="G101" s="159"/>
      <c r="H101" s="160"/>
      <c r="I101" s="74" t="s">
        <v>11</v>
      </c>
      <c r="J101" s="75">
        <v>0.05</v>
      </c>
      <c r="K101" s="206" t="s">
        <v>174</v>
      </c>
      <c r="L101" s="17">
        <v>1</v>
      </c>
      <c r="M101" s="7"/>
    </row>
    <row r="102" spans="1:14" ht="16.5" customHeight="1">
      <c r="B102" s="205"/>
      <c r="C102" s="23"/>
      <c r="D102" s="23"/>
      <c r="E102" s="121" t="s">
        <v>51</v>
      </c>
      <c r="F102" s="17">
        <v>0.5</v>
      </c>
      <c r="G102" s="159" t="s">
        <v>107</v>
      </c>
      <c r="H102" s="160">
        <v>0.5</v>
      </c>
      <c r="I102" s="74"/>
      <c r="J102" s="75"/>
      <c r="K102" s="31" t="s">
        <v>101</v>
      </c>
      <c r="L102" s="17">
        <v>1</v>
      </c>
      <c r="M102" s="7"/>
    </row>
    <row r="103" spans="1:14" ht="16.5" customHeight="1">
      <c r="B103" s="198"/>
      <c r="C103" s="206"/>
      <c r="D103" s="89"/>
      <c r="E103" s="108" t="s">
        <v>11</v>
      </c>
      <c r="F103" s="117">
        <v>0.05</v>
      </c>
      <c r="G103" s="159" t="s">
        <v>11</v>
      </c>
      <c r="H103" s="160">
        <v>0.05</v>
      </c>
      <c r="I103" s="74"/>
      <c r="J103" s="75"/>
      <c r="K103" s="36"/>
      <c r="L103" s="80"/>
      <c r="M103" s="7"/>
    </row>
    <row r="104" spans="1:14" ht="16.5" customHeight="1">
      <c r="B104" s="198"/>
      <c r="C104" s="206"/>
      <c r="D104" s="89"/>
      <c r="E104" s="92"/>
      <c r="F104" s="110"/>
      <c r="G104" s="36"/>
      <c r="H104" s="109"/>
      <c r="I104" s="74"/>
      <c r="J104" s="75"/>
      <c r="K104" s="82"/>
      <c r="L104" s="93"/>
      <c r="M104" s="7"/>
    </row>
  </sheetData>
  <phoneticPr fontId="1" type="noConversion"/>
  <printOptions horizontalCentered="1"/>
  <pageMargins left="0" right="0" top="0" bottom="0" header="0.11811023622047244" footer="0.11811023622047244"/>
  <pageSetup paperSize="9" scale="109" orientation="landscape" r:id="rId1"/>
  <rowBreaks count="3" manualBreakCount="3">
    <brk id="18" max="13" man="1"/>
    <brk id="44" max="13" man="1"/>
    <brk id="74" max="13" man="1"/>
  </rowBreaks>
  <colBreaks count="1" manualBreakCount="1">
    <brk id="14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view="pageBreakPreview" topLeftCell="A67" zoomScaleNormal="120" zoomScaleSheetLayoutView="100" workbookViewId="0">
      <selection activeCell="O63" sqref="O63:O99"/>
    </sheetView>
  </sheetViews>
  <sheetFormatPr defaultColWidth="9" defaultRowHeight="19.8"/>
  <cols>
    <col min="1" max="1" width="6.21875" style="1" customWidth="1"/>
    <col min="2" max="2" width="4.33203125" style="204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2" width="5.21875" style="1" customWidth="1"/>
    <col min="13" max="13" width="9.88671875" style="1" customWidth="1"/>
    <col min="14" max="14" width="12.88671875" style="5" customWidth="1"/>
    <col min="15" max="15" width="5.44140625" style="8" customWidth="1"/>
    <col min="16" max="16" width="5.33203125" style="9" customWidth="1"/>
    <col min="17" max="18" width="6.33203125" style="9" customWidth="1"/>
    <col min="19" max="19" width="6" style="9" customWidth="1"/>
    <col min="20" max="20" width="6.6640625" style="9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67"/>
      <c r="B1" s="189"/>
      <c r="C1" s="4"/>
      <c r="D1" s="1">
        <v>112</v>
      </c>
      <c r="E1" s="16" t="s">
        <v>2</v>
      </c>
      <c r="F1" s="4" t="s">
        <v>39</v>
      </c>
      <c r="G1" s="4" t="s">
        <v>38</v>
      </c>
      <c r="H1" s="14">
        <v>1</v>
      </c>
      <c r="I1" s="1" t="s">
        <v>190</v>
      </c>
      <c r="K1" s="56" t="s">
        <v>309</v>
      </c>
      <c r="M1" s="6"/>
      <c r="N1" s="56"/>
    </row>
    <row r="2" spans="1:23" ht="16.5" customHeight="1">
      <c r="A2" s="124" t="s">
        <v>26</v>
      </c>
      <c r="B2" s="190" t="s">
        <v>37</v>
      </c>
      <c r="C2" s="53" t="s">
        <v>5</v>
      </c>
      <c r="D2" s="153" t="s">
        <v>27</v>
      </c>
      <c r="E2" s="57" t="s">
        <v>6</v>
      </c>
      <c r="F2" s="101" t="s">
        <v>28</v>
      </c>
      <c r="G2" s="54" t="s">
        <v>7</v>
      </c>
      <c r="H2" s="102" t="s">
        <v>29</v>
      </c>
      <c r="I2" s="55" t="s">
        <v>8</v>
      </c>
      <c r="J2" s="101" t="s">
        <v>30</v>
      </c>
      <c r="K2" s="206" t="s">
        <v>9</v>
      </c>
      <c r="L2" s="34" t="s">
        <v>31</v>
      </c>
      <c r="M2" s="206" t="s">
        <v>3</v>
      </c>
      <c r="N2" s="34" t="s">
        <v>32</v>
      </c>
      <c r="O2" s="33" t="s">
        <v>84</v>
      </c>
      <c r="P2" s="33" t="s">
        <v>85</v>
      </c>
      <c r="Q2" s="30" t="s">
        <v>18</v>
      </c>
      <c r="R2" s="30" t="s">
        <v>19</v>
      </c>
      <c r="S2" s="31" t="s">
        <v>20</v>
      </c>
      <c r="T2" s="30" t="s">
        <v>21</v>
      </c>
      <c r="U2" s="32" t="s">
        <v>87</v>
      </c>
      <c r="V2" s="30" t="s">
        <v>22</v>
      </c>
      <c r="W2" s="31" t="s">
        <v>23</v>
      </c>
    </row>
    <row r="3" spans="1:23" ht="35.1" customHeight="1">
      <c r="A3" s="98">
        <v>45293</v>
      </c>
      <c r="B3" s="191" t="str">
        <f t="shared" ref="B3:B16" si="0">IF(A3="","",RIGHT(TEXT(WEEKDAY(A3),"[$-404]aaaa;@"),1))</f>
        <v>二</v>
      </c>
      <c r="C3" s="99" t="str">
        <f>C21</f>
        <v>白米飯</v>
      </c>
      <c r="D3" s="101" t="str">
        <f>C22&amp;B23</f>
        <v>米</v>
      </c>
      <c r="E3" s="19" t="str">
        <f>E21</f>
        <v>醬瓜素肉</v>
      </c>
      <c r="F3" s="97" t="str">
        <f>PHONETIC(E22:E26)</f>
        <v>素肉白蘿蔔胡蘿蔔醃漬花胡瓜薑</v>
      </c>
      <c r="G3" s="33" t="str">
        <f>G21</f>
        <v>茄汁豆腐</v>
      </c>
      <c r="H3" s="39" t="str">
        <f>PHONETIC(G22:G25)</f>
        <v>豆腐毛豆番茄醬薑</v>
      </c>
      <c r="I3" s="33" t="str">
        <f>I21</f>
        <v>野菜混炒</v>
      </c>
      <c r="J3" s="97" t="str">
        <f>PHONETIC(I22:I26)</f>
        <v>野菜天時蔬薑</v>
      </c>
      <c r="K3" s="35" t="s">
        <v>1</v>
      </c>
      <c r="L3" s="112" t="s">
        <v>187</v>
      </c>
      <c r="M3" s="96" t="str">
        <f>M21</f>
        <v>味噌芽湯</v>
      </c>
      <c r="N3" s="133" t="str">
        <f>PHONETIC(M22:M25)</f>
        <v>乾裙帶菜味噌薑</v>
      </c>
      <c r="O3" s="29" t="str">
        <f>O21</f>
        <v>水果</v>
      </c>
      <c r="P3" s="134" t="s">
        <v>83</v>
      </c>
      <c r="Q3" s="42">
        <v>5.6</v>
      </c>
      <c r="R3" s="42">
        <v>2.5</v>
      </c>
      <c r="S3" s="43">
        <v>1.7</v>
      </c>
      <c r="T3" s="42">
        <v>2.8</v>
      </c>
      <c r="U3" s="35"/>
      <c r="V3" s="44">
        <v>1</v>
      </c>
      <c r="W3" s="45">
        <f t="shared" ref="W3:W16" si="1">Q3*70+R3*75+S3*25+T3*45+U3*120+V3*60</f>
        <v>808</v>
      </c>
    </row>
    <row r="4" spans="1:23" ht="35.1" customHeight="1">
      <c r="A4" s="98">
        <f t="shared" ref="A4:A16" si="2">IF(A3="","",IF(MONTH(A3)&lt;&gt;MONTH(A3+1),"",A3+1))</f>
        <v>45294</v>
      </c>
      <c r="B4" s="191" t="str">
        <f t="shared" si="0"/>
        <v>三</v>
      </c>
      <c r="C4" s="100" t="str">
        <f>C27</f>
        <v>刈包特餐</v>
      </c>
      <c r="D4" s="101" t="str">
        <f>C28&amp;B29</f>
        <v>刈包</v>
      </c>
      <c r="E4" s="19" t="str">
        <f>E27</f>
        <v>酸菜麵腸</v>
      </c>
      <c r="F4" s="97" t="str">
        <f>PHONETIC(E28:E32)</f>
        <v>麵腸酸菜薑</v>
      </c>
      <c r="G4" s="18" t="str">
        <f>G27</f>
        <v>豆皮西魯</v>
      </c>
      <c r="H4" s="39" t="str">
        <f>PHONETIC(G28:G32)</f>
        <v>豆皮結球白菜乾香菇胡蘿蔔薑</v>
      </c>
      <c r="I4" s="33" t="str">
        <f>I27</f>
        <v>醬味豆干</v>
      </c>
      <c r="J4" s="39" t="str">
        <f>PHONETIC(I28:I32)</f>
        <v>豆干</v>
      </c>
      <c r="K4" s="35" t="s">
        <v>1</v>
      </c>
      <c r="L4" s="112" t="s">
        <v>187</v>
      </c>
      <c r="M4" s="29" t="str">
        <f>M27</f>
        <v>糙米粥</v>
      </c>
      <c r="N4" s="133" t="str">
        <f>PHONETIC(M28:M32)</f>
        <v>雞蛋糙米胡蘿蔔乾香菇時瓜</v>
      </c>
      <c r="O4" s="29" t="str">
        <f>O27</f>
        <v>小餐包</v>
      </c>
      <c r="Q4" s="42">
        <v>5</v>
      </c>
      <c r="R4" s="42">
        <v>2.5</v>
      </c>
      <c r="S4" s="43">
        <v>1.8</v>
      </c>
      <c r="T4" s="42">
        <v>2.9</v>
      </c>
      <c r="U4" s="35"/>
      <c r="V4" s="44"/>
      <c r="W4" s="45">
        <f t="shared" si="1"/>
        <v>713</v>
      </c>
    </row>
    <row r="5" spans="1:23" ht="35.1" customHeight="1">
      <c r="A5" s="98">
        <f t="shared" si="2"/>
        <v>45295</v>
      </c>
      <c r="B5" s="191" t="str">
        <f t="shared" si="0"/>
        <v>四</v>
      </c>
      <c r="C5" s="100" t="str">
        <f>C33</f>
        <v>糙米飯</v>
      </c>
      <c r="D5" s="101" t="str">
        <f>C34&amp;B35</f>
        <v>米</v>
      </c>
      <c r="E5" s="19" t="str">
        <f>E33</f>
        <v>咖哩百頁</v>
      </c>
      <c r="F5" s="97" t="str">
        <f>PHONETIC(E34:E38)</f>
        <v>百頁馬鈴薯洋蔥咖哩粉</v>
      </c>
      <c r="G5" s="18" t="str">
        <f>G33</f>
        <v>毛豆豆芽</v>
      </c>
      <c r="H5" s="97" t="str">
        <f>PHONETIC(G34:G38)</f>
        <v>毛豆綠豆芽胡蘿蔔薑</v>
      </c>
      <c r="I5" s="71" t="str">
        <f>I33</f>
        <v>素火腿</v>
      </c>
      <c r="J5" s="39" t="str">
        <f>PHONETIC(I34:I38)</f>
        <v>素火腿</v>
      </c>
      <c r="K5" s="35" t="s">
        <v>1</v>
      </c>
      <c r="L5" s="112" t="s">
        <v>187</v>
      </c>
      <c r="M5" s="40" t="str">
        <f>M33</f>
        <v>綠豆湯</v>
      </c>
      <c r="N5" s="133" t="str">
        <f>PHONETIC(M34:M38)</f>
        <v>綠豆紅砂糖</v>
      </c>
      <c r="O5" s="29" t="str">
        <f>O33</f>
        <v>TAP豆漿</v>
      </c>
      <c r="Q5" s="42">
        <v>5</v>
      </c>
      <c r="R5" s="42">
        <v>2.5</v>
      </c>
      <c r="S5" s="43">
        <v>1.6</v>
      </c>
      <c r="T5" s="42">
        <v>2.9</v>
      </c>
      <c r="U5" s="35"/>
      <c r="V5" s="44"/>
      <c r="W5" s="45">
        <f t="shared" si="1"/>
        <v>708</v>
      </c>
    </row>
    <row r="6" spans="1:23" ht="35.1" customHeight="1">
      <c r="A6" s="98">
        <f t="shared" si="2"/>
        <v>45296</v>
      </c>
      <c r="B6" s="191" t="str">
        <f t="shared" si="0"/>
        <v>五</v>
      </c>
      <c r="C6" s="100" t="str">
        <f>C39</f>
        <v>燕麥飯</v>
      </c>
      <c r="D6" s="101" t="str">
        <f>C40&amp;C41</f>
        <v>米燕麥</v>
      </c>
      <c r="E6" s="19" t="str">
        <f>E39</f>
        <v>海結麵輪</v>
      </c>
      <c r="F6" s="39" t="str">
        <f>PHONETIC(E40:E44)</f>
        <v>麵輪海帶結薑</v>
      </c>
      <c r="G6" s="18" t="str">
        <f>G39</f>
        <v>甘藍蛋香</v>
      </c>
      <c r="H6" s="97" t="str">
        <f>PHONETIC(G40:G44)</f>
        <v>雞蛋甘藍胡蘿蔔薑</v>
      </c>
      <c r="I6" s="33" t="str">
        <f>I39</f>
        <v>綜滷雙享</v>
      </c>
      <c r="J6" s="39" t="str">
        <f>PHONETIC(I40:I43)</f>
        <v>香竹腸時蔬薑</v>
      </c>
      <c r="K6" s="35" t="s">
        <v>1</v>
      </c>
      <c r="L6" s="112" t="s">
        <v>187</v>
      </c>
      <c r="M6" s="29" t="str">
        <f>M39</f>
        <v>金針湯</v>
      </c>
      <c r="N6" s="133" t="str">
        <f>PHONETIC(M40:M43)</f>
        <v>金針菜乾榨菜薑</v>
      </c>
      <c r="O6" s="221" t="str">
        <f>O39</f>
        <v>果汁</v>
      </c>
      <c r="Q6" s="131">
        <v>5</v>
      </c>
      <c r="R6" s="42">
        <v>2.5</v>
      </c>
      <c r="S6" s="43">
        <v>2</v>
      </c>
      <c r="T6" s="42">
        <v>2.7</v>
      </c>
      <c r="U6" s="35"/>
      <c r="V6" s="44"/>
      <c r="W6" s="45">
        <f t="shared" si="1"/>
        <v>709</v>
      </c>
    </row>
    <row r="7" spans="1:23" ht="35.1" customHeight="1">
      <c r="A7" s="98">
        <f>IF(A6="","",IF(MONTH(A6)&lt;&gt;MONTH(A6+1),"",A6+3))</f>
        <v>45299</v>
      </c>
      <c r="B7" s="191" t="str">
        <f t="shared" si="0"/>
        <v>一</v>
      </c>
      <c r="C7" s="100" t="str">
        <f>C45</f>
        <v>白米飯</v>
      </c>
      <c r="D7" s="101" t="str">
        <f>C46&amp;C47</f>
        <v>米</v>
      </c>
      <c r="E7" s="19" t="str">
        <f>E45</f>
        <v>調味豆包</v>
      </c>
      <c r="F7" s="39" t="str">
        <f>PHONETIC(E46:E50)</f>
        <v>豆包</v>
      </c>
      <c r="G7" s="18" t="str">
        <f>G45</f>
        <v>白菜豆腐</v>
      </c>
      <c r="H7" s="39" t="str">
        <f>PHONETIC(G46:G50)</f>
        <v>豆腐結球白菜乾木耳薑</v>
      </c>
      <c r="I7" s="33" t="str">
        <f>I45</f>
        <v>毛豆銀蘿</v>
      </c>
      <c r="J7" s="39" t="str">
        <f>PHONETIC(I46:I49)</f>
        <v>冷凍毛豆白蘿蔔胡蘿蔔薑</v>
      </c>
      <c r="K7" s="35" t="s">
        <v>1</v>
      </c>
      <c r="L7" s="112" t="s">
        <v>187</v>
      </c>
      <c r="M7" s="29" t="str">
        <f>M45</f>
        <v>蛋花芽湯</v>
      </c>
      <c r="N7" s="133" t="str">
        <f>PHONETIC(M46:M50)</f>
        <v>乾裙帶菜雞蛋薑</v>
      </c>
      <c r="O7" s="29" t="str">
        <f>O45</f>
        <v>果汁</v>
      </c>
      <c r="Q7" s="42">
        <v>5.2</v>
      </c>
      <c r="R7" s="42">
        <v>2.5</v>
      </c>
      <c r="S7" s="43">
        <v>2</v>
      </c>
      <c r="T7" s="42">
        <v>2.9</v>
      </c>
      <c r="U7" s="35"/>
      <c r="V7" s="44"/>
      <c r="W7" s="45">
        <f t="shared" si="1"/>
        <v>732</v>
      </c>
    </row>
    <row r="8" spans="1:23" ht="35.1" customHeight="1">
      <c r="A8" s="98">
        <f>IF(A7="","",IF(MONTH(A7)&lt;&gt;MONTH(A7+1),"",A7+1))</f>
        <v>45300</v>
      </c>
      <c r="B8" s="191" t="str">
        <f t="shared" si="0"/>
        <v>二</v>
      </c>
      <c r="C8" s="100" t="str">
        <f>C51</f>
        <v>糙米飯</v>
      </c>
      <c r="D8" s="101" t="str">
        <f>C52&amp;B53</f>
        <v>米</v>
      </c>
      <c r="E8" s="19" t="str">
        <f>E51</f>
        <v>筍干麵輪</v>
      </c>
      <c r="F8" s="97" t="str">
        <f>PHONETIC(E52:E56)</f>
        <v>麵輪麻竹筍干薑</v>
      </c>
      <c r="G8" s="18" t="str">
        <f>G51</f>
        <v>豆皮芽菜</v>
      </c>
      <c r="H8" s="39" t="str">
        <f>PHONETIC(G52:G56)</f>
        <v>豆皮綠豆芽乾木耳薑</v>
      </c>
      <c r="I8" s="18" t="str">
        <f>I51</f>
        <v>滷野菜天</v>
      </c>
      <c r="J8" s="39" t="str">
        <f>PHONETIC(I52:I55)</f>
        <v>野菜天薑</v>
      </c>
      <c r="K8" s="35" t="s">
        <v>1</v>
      </c>
      <c r="L8" s="112" t="s">
        <v>187</v>
      </c>
      <c r="M8" s="96" t="str">
        <f>M51</f>
        <v>鮮蔬湯</v>
      </c>
      <c r="N8" s="133" t="str">
        <f>PHONETIC(M52:M56)</f>
        <v>時蔬胡蘿蔔薑</v>
      </c>
      <c r="O8" s="29" t="str">
        <f>O51</f>
        <v>水果</v>
      </c>
      <c r="P8" s="134" t="s">
        <v>83</v>
      </c>
      <c r="Q8" s="42">
        <v>5</v>
      </c>
      <c r="R8" s="42">
        <v>2.5</v>
      </c>
      <c r="S8" s="43">
        <v>1.7</v>
      </c>
      <c r="T8" s="42">
        <v>3</v>
      </c>
      <c r="U8" s="35"/>
      <c r="V8" s="44">
        <v>1</v>
      </c>
      <c r="W8" s="45">
        <f t="shared" si="1"/>
        <v>775</v>
      </c>
    </row>
    <row r="9" spans="1:23" ht="35.1" customHeight="1">
      <c r="A9" s="98">
        <f t="shared" si="2"/>
        <v>45301</v>
      </c>
      <c r="B9" s="191" t="str">
        <f t="shared" si="0"/>
        <v>三</v>
      </c>
      <c r="C9" s="100" t="str">
        <f>C57</f>
        <v>炊飯特餐</v>
      </c>
      <c r="D9" s="101" t="str">
        <f>C58&amp;C59</f>
        <v>米糙米</v>
      </c>
      <c r="E9" s="19" t="str">
        <f>E57</f>
        <v>滷味雙享</v>
      </c>
      <c r="F9" s="39" t="str">
        <f>PHONETIC(E58:E61)</f>
        <v>雞水煮蛋白蘿蔔胡蘿蔔薑</v>
      </c>
      <c r="G9" s="18" t="str">
        <f>G57</f>
        <v>炊飯配料</v>
      </c>
      <c r="H9" s="39" t="str">
        <f>PHONETIC(G58:G61)</f>
        <v>素肉蘿蔔乾乾香菇薑</v>
      </c>
      <c r="I9" s="33" t="str">
        <f>I57</f>
        <v>蜜汁豆干</v>
      </c>
      <c r="J9" s="97" t="str">
        <f>PHONETIC(I58:I62)</f>
        <v>豆干滷包薑</v>
      </c>
      <c r="K9" s="35" t="s">
        <v>1</v>
      </c>
      <c r="L9" s="112" t="s">
        <v>187</v>
      </c>
      <c r="M9" s="29" t="str">
        <f>M57</f>
        <v>麻油菇湯</v>
      </c>
      <c r="N9" s="133" t="str">
        <f>PHONETIC(M58:M62)</f>
        <v>金針菇乾木耳時蔬麻油枸杞</v>
      </c>
      <c r="O9" s="29" t="str">
        <f>O57</f>
        <v>小餐包</v>
      </c>
      <c r="Q9" s="42">
        <v>5</v>
      </c>
      <c r="R9" s="42">
        <v>2.5</v>
      </c>
      <c r="S9" s="43">
        <v>1.6</v>
      </c>
      <c r="T9" s="42">
        <v>2.9</v>
      </c>
      <c r="U9" s="35"/>
      <c r="V9" s="44"/>
      <c r="W9" s="45">
        <f t="shared" si="1"/>
        <v>708</v>
      </c>
    </row>
    <row r="10" spans="1:23" ht="35.1" customHeight="1">
      <c r="A10" s="98">
        <f t="shared" si="2"/>
        <v>45302</v>
      </c>
      <c r="B10" s="191" t="str">
        <f t="shared" si="0"/>
        <v>四</v>
      </c>
      <c r="C10" s="100" t="str">
        <f>C63</f>
        <v>糙米飯</v>
      </c>
      <c r="D10" s="101" t="str">
        <f>C64&amp;B65</f>
        <v>米</v>
      </c>
      <c r="E10" s="19" t="str">
        <f>E63</f>
        <v>豆瓣百頁</v>
      </c>
      <c r="F10" s="39" t="str">
        <f>PHONETIC(E64:E68)</f>
        <v>百頁海帶結薑</v>
      </c>
      <c r="G10" s="18" t="str">
        <f>G63</f>
        <v>豆皮甘藍</v>
      </c>
      <c r="H10" s="39" t="str">
        <f>PHONETIC(G64:G68)</f>
        <v>豆皮甘藍胡蘿蔔薑</v>
      </c>
      <c r="I10" s="33" t="str">
        <f>I63</f>
        <v>滷香竹腸</v>
      </c>
      <c r="J10" s="39" t="str">
        <f>PHONETIC(I64:I68)</f>
        <v>香竹腸乾木耳薑</v>
      </c>
      <c r="K10" s="35" t="s">
        <v>1</v>
      </c>
      <c r="L10" s="112" t="s">
        <v>187</v>
      </c>
      <c r="M10" s="40" t="str">
        <f>M63</f>
        <v>燒仙草</v>
      </c>
      <c r="N10" s="133" t="str">
        <f>PHONETIC(M64:M67)</f>
        <v>仙草凍紅砂糖西谷米</v>
      </c>
      <c r="O10" s="29" t="str">
        <f>O63</f>
        <v>海苔</v>
      </c>
      <c r="Q10" s="42">
        <v>4</v>
      </c>
      <c r="R10" s="42">
        <v>2.5</v>
      </c>
      <c r="S10" s="43">
        <v>1.6</v>
      </c>
      <c r="T10" s="42">
        <v>2.9</v>
      </c>
      <c r="U10" s="35"/>
      <c r="V10" s="44"/>
      <c r="W10" s="45">
        <f t="shared" si="1"/>
        <v>638</v>
      </c>
    </row>
    <row r="11" spans="1:23" ht="35.1" customHeight="1">
      <c r="A11" s="98">
        <f t="shared" si="2"/>
        <v>45303</v>
      </c>
      <c r="B11" s="191" t="str">
        <f t="shared" si="0"/>
        <v>五</v>
      </c>
      <c r="C11" s="100" t="str">
        <f>C69</f>
        <v>紅藜飯</v>
      </c>
      <c r="D11" s="101" t="str">
        <f>C70&amp;C71</f>
        <v>米紅藜</v>
      </c>
      <c r="E11" s="19" t="str">
        <f>E69</f>
        <v>豉相油腐</v>
      </c>
      <c r="F11" s="39" t="str">
        <f>PHONETIC(E70:E74)</f>
        <v>油豆腐白蘿蔔薑</v>
      </c>
      <c r="G11" s="19" t="str">
        <f>G69</f>
        <v>螞蟻上樹</v>
      </c>
      <c r="H11" s="39" t="str">
        <f>PHONETIC(G70:G74)</f>
        <v>素肉時蔬冬粉乾木耳薑</v>
      </c>
      <c r="I11" s="33" t="str">
        <f>I69</f>
        <v>素火腿</v>
      </c>
      <c r="J11" s="39" t="str">
        <f>PHONETIC(I70:I74)</f>
        <v>素火腿</v>
      </c>
      <c r="K11" s="35" t="s">
        <v>1</v>
      </c>
      <c r="L11" s="112" t="s">
        <v>187</v>
      </c>
      <c r="M11" s="96" t="str">
        <f>M69</f>
        <v>時瓜湯</v>
      </c>
      <c r="N11" s="133" t="str">
        <f>PHONETIC(M70:M74)</f>
        <v>時瓜胡蘿蔔薑</v>
      </c>
      <c r="O11" s="8" t="str">
        <f>O69</f>
        <v>TAP豆漿</v>
      </c>
      <c r="Q11" s="131">
        <v>5.4</v>
      </c>
      <c r="R11" s="42">
        <v>2.5</v>
      </c>
      <c r="S11" s="43">
        <v>1.8</v>
      </c>
      <c r="T11" s="42">
        <v>2.9</v>
      </c>
      <c r="U11" s="35"/>
      <c r="V11" s="44"/>
      <c r="W11" s="45">
        <f t="shared" si="1"/>
        <v>741</v>
      </c>
    </row>
    <row r="12" spans="1:23" ht="35.1" customHeight="1">
      <c r="A12" s="98">
        <f>IF(A11="","",IF(MONTH(A11)&lt;&gt;MONTH(A11+1),"",A11+3))</f>
        <v>45306</v>
      </c>
      <c r="B12" s="191" t="str">
        <f t="shared" si="0"/>
        <v>一</v>
      </c>
      <c r="C12" s="100" t="str">
        <f>C75</f>
        <v>白米飯</v>
      </c>
      <c r="D12" s="101" t="str">
        <f>C76&amp;C77</f>
        <v>米</v>
      </c>
      <c r="E12" s="19" t="str">
        <f>E75</f>
        <v>醬香麵輪</v>
      </c>
      <c r="F12" s="39" t="str">
        <f>PHONETIC(E76:E80)</f>
        <v>麵輪薑</v>
      </c>
      <c r="G12" s="19" t="str">
        <f>G75</f>
        <v>麻婆豆腐</v>
      </c>
      <c r="H12" s="39" t="str">
        <f>PHONETIC(G76:G79)</f>
        <v>冷凍毛豆豆腐薑豆瓣醬</v>
      </c>
      <c r="I12" s="19" t="str">
        <f>I75</f>
        <v>雙味錦滷</v>
      </c>
      <c r="J12" s="97" t="str">
        <f>PHONETIC(I76:I80)</f>
        <v>香竹腸冷凍胡蘿蔔薑</v>
      </c>
      <c r="K12" s="35" t="s">
        <v>1</v>
      </c>
      <c r="L12" s="112" t="s">
        <v>187</v>
      </c>
      <c r="M12" s="19" t="str">
        <f>M75</f>
        <v>味噌芽湯</v>
      </c>
      <c r="N12" s="132" t="str">
        <f>PHONETIC(M76:M80)</f>
        <v>乾裙帶菜味噌薑</v>
      </c>
      <c r="O12" s="29" t="str">
        <f>O75</f>
        <v>果汁</v>
      </c>
      <c r="Q12" s="42">
        <v>5</v>
      </c>
      <c r="R12" s="42">
        <v>2.5</v>
      </c>
      <c r="S12" s="43">
        <v>2</v>
      </c>
      <c r="T12" s="42">
        <v>2.9</v>
      </c>
      <c r="U12" s="35"/>
      <c r="V12" s="44"/>
      <c r="W12" s="45">
        <f t="shared" si="1"/>
        <v>718</v>
      </c>
    </row>
    <row r="13" spans="1:23" ht="35.1" customHeight="1">
      <c r="A13" s="98">
        <f>IF(A12="","",IF(MONTH(A12)&lt;&gt;MONTH(A12+1),"",A12+1))</f>
        <v>45307</v>
      </c>
      <c r="B13" s="191" t="str">
        <f t="shared" si="0"/>
        <v>二</v>
      </c>
      <c r="C13" s="100" t="str">
        <f>C81</f>
        <v>糙米飯</v>
      </c>
      <c r="D13" s="101" t="str">
        <f>C82&amp;B83</f>
        <v>米</v>
      </c>
      <c r="E13" s="19" t="str">
        <f>E81</f>
        <v>沙茶百頁</v>
      </c>
      <c r="F13" s="39" t="str">
        <f>PHONETIC(E82:E85)</f>
        <v>百頁結球白菜素沙茶醬薑</v>
      </c>
      <c r="G13" s="19" t="str">
        <f>G81</f>
        <v>豆皮芽菜</v>
      </c>
      <c r="H13" s="39" t="str">
        <f>PHONETIC(G82:G86)</f>
        <v>豆皮綠豆芽胡蘿蔔薑</v>
      </c>
      <c r="I13" s="19" t="str">
        <f>I81</f>
        <v>滷野菜天</v>
      </c>
      <c r="J13" s="39" t="str">
        <f>PHONETIC(I82:I86)</f>
        <v>野菜天薑</v>
      </c>
      <c r="K13" s="35" t="s">
        <v>1</v>
      </c>
      <c r="L13" s="112" t="s">
        <v>187</v>
      </c>
      <c r="M13" s="19" t="str">
        <f>M81</f>
        <v>蘿蔔湯</v>
      </c>
      <c r="N13" s="132" t="str">
        <f>PHONETIC(M82:M86)</f>
        <v>白蘿蔔胡蘿蔔薑</v>
      </c>
      <c r="O13" s="29" t="str">
        <f>O81</f>
        <v>水果</v>
      </c>
      <c r="P13" s="134" t="s">
        <v>83</v>
      </c>
      <c r="Q13" s="42">
        <v>5</v>
      </c>
      <c r="R13" s="42">
        <v>2.5</v>
      </c>
      <c r="S13" s="43">
        <v>2</v>
      </c>
      <c r="T13" s="42">
        <v>2.9</v>
      </c>
      <c r="U13" s="35"/>
      <c r="V13" s="44">
        <v>1</v>
      </c>
      <c r="W13" s="45">
        <f t="shared" si="1"/>
        <v>778</v>
      </c>
    </row>
    <row r="14" spans="1:23" ht="35.1" customHeight="1">
      <c r="A14" s="98">
        <f t="shared" si="2"/>
        <v>45308</v>
      </c>
      <c r="B14" s="191" t="str">
        <f t="shared" si="0"/>
        <v>三</v>
      </c>
      <c r="C14" s="100" t="str">
        <f>C87</f>
        <v>西式特餐</v>
      </c>
      <c r="D14" s="101" t="str">
        <f>C88&amp;C89</f>
        <v>義大利麵</v>
      </c>
      <c r="E14" s="19" t="str">
        <f>E87</f>
        <v>茄汁素肉</v>
      </c>
      <c r="F14" s="97" t="str">
        <f>PHONETIC(E88:E91)</f>
        <v>素肉馬鈴薯蕃茄醬薑</v>
      </c>
      <c r="G14" s="19" t="str">
        <f>G87</f>
        <v>毛豆甘藍</v>
      </c>
      <c r="H14" s="39" t="str">
        <f>PHONETIC(G88:G92)</f>
        <v>毛豆甘藍胡蘿蔔薑</v>
      </c>
      <c r="I14" s="19" t="str">
        <f>I87</f>
        <v>素火腿</v>
      </c>
      <c r="J14" s="39" t="str">
        <f>PHONETIC(I88:I92)</f>
        <v>素火腿</v>
      </c>
      <c r="K14" s="35" t="s">
        <v>1</v>
      </c>
      <c r="L14" s="112" t="s">
        <v>187</v>
      </c>
      <c r="M14" s="19" t="str">
        <f>M87</f>
        <v>玉米濃湯</v>
      </c>
      <c r="N14" s="132" t="str">
        <f>PHONETIC(M88:M92)</f>
        <v>雞蛋玉米粒罐頭玉米醬罐頭玉米濃湯粉</v>
      </c>
      <c r="O14" s="29" t="str">
        <f>O87</f>
        <v>小餐包</v>
      </c>
      <c r="Q14" s="42">
        <v>5</v>
      </c>
      <c r="R14" s="42">
        <v>2.5</v>
      </c>
      <c r="S14" s="43">
        <v>1.7</v>
      </c>
      <c r="T14" s="42">
        <v>2.8</v>
      </c>
      <c r="U14" s="35"/>
      <c r="V14" s="44"/>
      <c r="W14" s="45">
        <f t="shared" si="1"/>
        <v>706</v>
      </c>
    </row>
    <row r="15" spans="1:23" ht="35.1" customHeight="1">
      <c r="A15" s="98">
        <f t="shared" si="2"/>
        <v>45309</v>
      </c>
      <c r="B15" s="191" t="str">
        <f t="shared" si="0"/>
        <v>四</v>
      </c>
      <c r="C15" s="100" t="str">
        <f>C93</f>
        <v>糙米飯</v>
      </c>
      <c r="D15" s="101" t="str">
        <f>C94&amp;C95</f>
        <v>米糙米</v>
      </c>
      <c r="E15" s="19" t="str">
        <f>E93</f>
        <v>醬瓜麵筋</v>
      </c>
      <c r="F15" s="39" t="str">
        <f>PHONETIC(E94:E98)</f>
        <v>麵筋白蘿蔔胡蘿蔔醃漬花胡瓜薑</v>
      </c>
      <c r="G15" s="19" t="str">
        <f>G93</f>
        <v>蛋香冬粉</v>
      </c>
      <c r="H15" s="97" t="str">
        <f>PHONETIC(G94:G98)</f>
        <v>雞蛋冬粉時蔬乾木耳薑</v>
      </c>
      <c r="I15" s="19" t="str">
        <f>I93</f>
        <v>五香豆干</v>
      </c>
      <c r="J15" s="97" t="str">
        <f>PHONETIC(I94:I98)</f>
        <v>豆干滷包</v>
      </c>
      <c r="K15" s="35" t="s">
        <v>1</v>
      </c>
      <c r="L15" s="112" t="s">
        <v>187</v>
      </c>
      <c r="M15" s="19" t="str">
        <f>M93</f>
        <v>枸杞銀耳</v>
      </c>
      <c r="N15" s="132" t="str">
        <f>PHONETIC(M94:M98)</f>
        <v>乾銀耳枸杞紅砂糖</v>
      </c>
      <c r="O15" s="221" t="str">
        <f>O99</f>
        <v>乳品/小饅頭</v>
      </c>
      <c r="Q15" s="42">
        <v>4.2</v>
      </c>
      <c r="R15" s="42">
        <v>2.5</v>
      </c>
      <c r="S15" s="43">
        <v>1.5</v>
      </c>
      <c r="T15" s="42">
        <v>2.8</v>
      </c>
      <c r="U15" s="35"/>
      <c r="V15" s="44"/>
      <c r="W15" s="45">
        <f t="shared" si="1"/>
        <v>645</v>
      </c>
    </row>
    <row r="16" spans="1:23" ht="35.1" customHeight="1">
      <c r="A16" s="98">
        <f t="shared" si="2"/>
        <v>45310</v>
      </c>
      <c r="B16" s="191" t="str">
        <f t="shared" si="0"/>
        <v>五</v>
      </c>
      <c r="C16" s="100" t="str">
        <f>C99</f>
        <v>芝麻飯</v>
      </c>
      <c r="D16" s="101" t="str">
        <f>C100&amp;C101</f>
        <v>米芝麻(熟)</v>
      </c>
      <c r="E16" s="19" t="str">
        <f>E99</f>
        <v>泡菜油腐</v>
      </c>
      <c r="F16" s="39" t="str">
        <f>PHONETIC(E100:E104)</f>
        <v>油豆腐韓式泡菜胡蘿蔔薑</v>
      </c>
      <c r="G16" s="19" t="str">
        <f>G99</f>
        <v>雙色花椰</v>
      </c>
      <c r="H16" s="39" t="str">
        <f>PHONETIC(G100:G104)</f>
        <v>花椰菜毛豆胡蘿蔔薑</v>
      </c>
      <c r="I16" s="19" t="str">
        <f>I99</f>
        <v>昆布滷味</v>
      </c>
      <c r="J16" s="39" t="str">
        <f>PHONETIC(I100:I104)</f>
        <v>豆捲乾海帶薑</v>
      </c>
      <c r="K16" s="35" t="s">
        <v>1</v>
      </c>
      <c r="L16" s="112" t="s">
        <v>187</v>
      </c>
      <c r="M16" s="19" t="str">
        <f>M99</f>
        <v>時蔬湯</v>
      </c>
      <c r="N16" s="132" t="str">
        <f>PHONETIC(M100:M104)</f>
        <v>時蔬胡蘿蔔</v>
      </c>
      <c r="O16" s="29" t="str">
        <f>O93</f>
        <v>TAP豆漿</v>
      </c>
      <c r="Q16" s="131">
        <v>5.6</v>
      </c>
      <c r="R16" s="42">
        <v>2.5</v>
      </c>
      <c r="S16" s="43">
        <v>2.2000000000000002</v>
      </c>
      <c r="T16" s="42">
        <v>2.9</v>
      </c>
      <c r="U16" s="35">
        <v>1</v>
      </c>
      <c r="V16" s="44"/>
      <c r="W16" s="45">
        <f t="shared" si="1"/>
        <v>885</v>
      </c>
    </row>
    <row r="17" spans="1:28" ht="23.1" customHeight="1">
      <c r="A17" s="2" t="s">
        <v>310</v>
      </c>
      <c r="B17" s="192"/>
      <c r="C17" s="136"/>
      <c r="D17" s="154"/>
      <c r="E17" s="41"/>
      <c r="F17" s="137"/>
      <c r="G17" s="41"/>
      <c r="H17" s="137"/>
      <c r="I17" s="41"/>
      <c r="J17" s="137"/>
      <c r="K17" s="135"/>
      <c r="L17" s="138"/>
      <c r="M17" s="41"/>
      <c r="N17" s="137"/>
      <c r="O17" s="41"/>
      <c r="P17" s="139"/>
      <c r="Q17" s="10"/>
      <c r="R17" s="10"/>
      <c r="S17" s="10"/>
      <c r="T17" s="10"/>
      <c r="U17" s="4"/>
      <c r="V17" s="10"/>
      <c r="W17" s="125"/>
    </row>
    <row r="18" spans="1:28" ht="23.1" customHeight="1">
      <c r="A18" s="15" t="s">
        <v>273</v>
      </c>
      <c r="B18" s="192"/>
      <c r="C18" s="3"/>
      <c r="D18" s="3"/>
    </row>
    <row r="19" spans="1:28">
      <c r="A19" s="27" t="s">
        <v>311</v>
      </c>
      <c r="B19" s="193"/>
      <c r="C19" s="28"/>
      <c r="D19" s="26"/>
      <c r="E19" s="28"/>
      <c r="F19" s="26"/>
      <c r="G19" s="28"/>
      <c r="H19" s="26"/>
      <c r="I19" s="28"/>
      <c r="J19" s="2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4"/>
    </row>
    <row r="20" spans="1:28">
      <c r="A20" s="156" t="s">
        <v>97</v>
      </c>
      <c r="B20" s="194" t="s">
        <v>47</v>
      </c>
      <c r="C20" s="113" t="s">
        <v>5</v>
      </c>
      <c r="D20" s="107" t="s">
        <v>14</v>
      </c>
      <c r="E20" s="17" t="s">
        <v>6</v>
      </c>
      <c r="F20" s="17" t="s">
        <v>14</v>
      </c>
      <c r="G20" s="105" t="s">
        <v>7</v>
      </c>
      <c r="H20" s="107" t="s">
        <v>14</v>
      </c>
      <c r="I20" s="105" t="s">
        <v>8</v>
      </c>
      <c r="J20" s="107" t="s">
        <v>14</v>
      </c>
      <c r="K20" s="114" t="s">
        <v>9</v>
      </c>
      <c r="L20" s="107" t="s">
        <v>14</v>
      </c>
      <c r="M20" s="105" t="s">
        <v>3</v>
      </c>
      <c r="N20" s="106" t="s">
        <v>16</v>
      </c>
      <c r="O20" s="33" t="s">
        <v>84</v>
      </c>
      <c r="P20" s="33" t="s">
        <v>85</v>
      </c>
      <c r="Q20" s="21"/>
      <c r="R20" s="21"/>
      <c r="S20" s="22"/>
      <c r="T20" s="21"/>
      <c r="U20" s="23"/>
      <c r="V20" s="23"/>
      <c r="W20" s="23"/>
      <c r="X20" s="23"/>
      <c r="Y20" s="23"/>
      <c r="Z20" s="23"/>
      <c r="AA20" s="23"/>
    </row>
    <row r="21" spans="1:28" s="7" customFormat="1" ht="16.5" customHeight="1">
      <c r="A21" s="162" t="s">
        <v>216</v>
      </c>
      <c r="B21" s="195" t="str">
        <f>B3</f>
        <v>二</v>
      </c>
      <c r="C21" s="145" t="s">
        <v>42</v>
      </c>
      <c r="D21" s="147"/>
      <c r="E21" s="182" t="s">
        <v>312</v>
      </c>
      <c r="F21" s="183"/>
      <c r="G21" s="130" t="s">
        <v>34</v>
      </c>
      <c r="H21" s="73"/>
      <c r="I21" s="129" t="s">
        <v>114</v>
      </c>
      <c r="J21" s="129"/>
      <c r="K21" s="74" t="s">
        <v>1</v>
      </c>
      <c r="L21" s="75"/>
      <c r="M21" s="206" t="s">
        <v>117</v>
      </c>
      <c r="N21" s="17"/>
      <c r="O21" s="95" t="s">
        <v>270</v>
      </c>
      <c r="P21" s="134" t="s">
        <v>83</v>
      </c>
      <c r="Q21" s="49"/>
      <c r="R21" s="50"/>
      <c r="S21" s="13"/>
      <c r="T21" s="11"/>
    </row>
    <row r="22" spans="1:28" s="7" customFormat="1" ht="16.5" customHeight="1">
      <c r="B22" s="199">
        <f>A3</f>
        <v>45293</v>
      </c>
      <c r="C22" s="148" t="s">
        <v>10</v>
      </c>
      <c r="D22" s="147">
        <v>10</v>
      </c>
      <c r="E22" s="163" t="s">
        <v>313</v>
      </c>
      <c r="F22" s="157">
        <v>1</v>
      </c>
      <c r="G22" s="85" t="s">
        <v>25</v>
      </c>
      <c r="H22" s="77">
        <v>4</v>
      </c>
      <c r="I22" s="164" t="s">
        <v>115</v>
      </c>
      <c r="J22" s="129">
        <v>3</v>
      </c>
      <c r="K22" s="78" t="s">
        <v>9</v>
      </c>
      <c r="L22" s="79">
        <v>7</v>
      </c>
      <c r="M22" s="206" t="s">
        <v>118</v>
      </c>
      <c r="N22" s="17">
        <v>0.2</v>
      </c>
      <c r="O22" s="111"/>
      <c r="P22" s="77"/>
      <c r="Q22" s="46"/>
      <c r="R22" s="51"/>
      <c r="S22" s="12"/>
      <c r="T22" s="11"/>
    </row>
    <row r="23" spans="1:28" s="7" customFormat="1" ht="16.5" customHeight="1">
      <c r="A23" s="68"/>
      <c r="B23" s="200"/>
      <c r="C23" s="148"/>
      <c r="D23" s="89"/>
      <c r="E23" s="108" t="s">
        <v>99</v>
      </c>
      <c r="F23" s="17">
        <v>1</v>
      </c>
      <c r="G23" s="82" t="s">
        <v>314</v>
      </c>
      <c r="H23" s="77">
        <v>1</v>
      </c>
      <c r="I23" s="165" t="s">
        <v>116</v>
      </c>
      <c r="J23" s="129">
        <v>2</v>
      </c>
      <c r="K23" s="74" t="s">
        <v>60</v>
      </c>
      <c r="L23" s="75">
        <v>0.05</v>
      </c>
      <c r="M23" s="206" t="s">
        <v>119</v>
      </c>
      <c r="N23" s="17">
        <v>0.1</v>
      </c>
      <c r="O23" s="103"/>
      <c r="P23" s="77"/>
      <c r="Q23" s="49"/>
      <c r="R23" s="51"/>
      <c r="S23" s="12"/>
      <c r="T23" s="11"/>
    </row>
    <row r="24" spans="1:28" s="7" customFormat="1" ht="16.5" customHeight="1">
      <c r="A24" s="68"/>
      <c r="B24" s="197"/>
      <c r="C24" s="119"/>
      <c r="D24" s="89"/>
      <c r="E24" s="31" t="s">
        <v>59</v>
      </c>
      <c r="F24" s="117">
        <v>0.5</v>
      </c>
      <c r="G24" s="36" t="s">
        <v>35</v>
      </c>
      <c r="H24" s="69"/>
      <c r="I24" s="165" t="s">
        <v>60</v>
      </c>
      <c r="J24" s="129">
        <v>0.05</v>
      </c>
      <c r="K24" s="74"/>
      <c r="L24" s="75"/>
      <c r="M24" s="206" t="s">
        <v>60</v>
      </c>
      <c r="N24" s="17">
        <v>0.05</v>
      </c>
      <c r="O24" s="104"/>
      <c r="P24" s="69"/>
      <c r="Q24" s="49"/>
      <c r="R24" s="51"/>
      <c r="S24" s="12"/>
      <c r="T24" s="11"/>
    </row>
    <row r="25" spans="1:28" s="7" customFormat="1" ht="16.5" customHeight="1">
      <c r="A25" s="68"/>
      <c r="B25" s="197"/>
      <c r="C25" s="119"/>
      <c r="D25" s="89"/>
      <c r="E25" s="108" t="s">
        <v>255</v>
      </c>
      <c r="F25" s="117">
        <v>1</v>
      </c>
      <c r="G25" s="36" t="s">
        <v>60</v>
      </c>
      <c r="H25" s="69">
        <v>0.5</v>
      </c>
      <c r="I25" s="151"/>
      <c r="J25" s="150"/>
      <c r="K25" s="74"/>
      <c r="L25" s="75"/>
      <c r="M25" s="206"/>
      <c r="N25" s="17"/>
      <c r="O25" s="104"/>
      <c r="P25" s="69"/>
      <c r="Q25" s="47"/>
      <c r="R25" s="52"/>
      <c r="S25" s="12"/>
      <c r="T25" s="11"/>
    </row>
    <row r="26" spans="1:28" s="7" customFormat="1" ht="16.5" customHeight="1">
      <c r="A26" s="68"/>
      <c r="B26" s="200"/>
      <c r="C26" s="148"/>
      <c r="D26" s="89"/>
      <c r="E26" s="108" t="s">
        <v>60</v>
      </c>
      <c r="F26" s="117">
        <v>0.05</v>
      </c>
      <c r="I26" s="151"/>
      <c r="J26" s="150"/>
      <c r="K26" s="74"/>
      <c r="L26" s="75"/>
      <c r="M26" s="148"/>
      <c r="N26" s="150"/>
      <c r="Q26" s="11"/>
      <c r="R26" s="11"/>
      <c r="S26" s="12"/>
      <c r="T26" s="11"/>
    </row>
    <row r="27" spans="1:28" s="7" customFormat="1" ht="16.5" customHeight="1">
      <c r="A27" s="7" t="s">
        <v>217</v>
      </c>
      <c r="B27" s="195" t="str">
        <f>B4</f>
        <v>三</v>
      </c>
      <c r="C27" s="152" t="s">
        <v>45</v>
      </c>
      <c r="D27" s="155"/>
      <c r="E27" s="88" t="s">
        <v>280</v>
      </c>
      <c r="F27" s="17"/>
      <c r="G27" s="206" t="s">
        <v>110</v>
      </c>
      <c r="H27" s="166"/>
      <c r="I27" s="17" t="s">
        <v>221</v>
      </c>
      <c r="J27" s="17"/>
      <c r="K27" s="168" t="s">
        <v>1</v>
      </c>
      <c r="L27" s="75"/>
      <c r="M27" s="206" t="s">
        <v>81</v>
      </c>
      <c r="N27" s="206"/>
      <c r="O27" s="123" t="s">
        <v>271</v>
      </c>
      <c r="Q27" s="11"/>
      <c r="R27" s="11"/>
      <c r="S27" s="13"/>
      <c r="T27" s="11"/>
    </row>
    <row r="28" spans="1:28" s="7" customFormat="1" ht="16.5" customHeight="1">
      <c r="B28" s="199">
        <f>A4</f>
        <v>45294</v>
      </c>
      <c r="C28" s="206" t="s">
        <v>46</v>
      </c>
      <c r="D28" s="17">
        <v>4</v>
      </c>
      <c r="E28" s="108" t="s">
        <v>281</v>
      </c>
      <c r="F28" s="17">
        <v>7</v>
      </c>
      <c r="G28" s="163" t="s">
        <v>75</v>
      </c>
      <c r="H28" s="167">
        <v>0.3</v>
      </c>
      <c r="I28" s="17" t="s">
        <v>143</v>
      </c>
      <c r="J28" s="17">
        <v>4</v>
      </c>
      <c r="K28" s="169" t="s">
        <v>9</v>
      </c>
      <c r="L28" s="79">
        <v>7</v>
      </c>
      <c r="M28" s="206" t="s">
        <v>66</v>
      </c>
      <c r="N28" s="17">
        <v>1</v>
      </c>
      <c r="Q28" s="11"/>
      <c r="R28" s="11"/>
      <c r="S28" s="12"/>
      <c r="T28" s="11"/>
    </row>
    <row r="29" spans="1:28" s="7" customFormat="1" ht="16.5" customHeight="1">
      <c r="A29" s="81"/>
      <c r="B29" s="198"/>
      <c r="C29" s="206"/>
      <c r="D29" s="17"/>
      <c r="E29" s="108" t="s">
        <v>62</v>
      </c>
      <c r="F29" s="17">
        <v>3</v>
      </c>
      <c r="G29" s="108" t="s">
        <v>78</v>
      </c>
      <c r="H29" s="17">
        <v>7</v>
      </c>
      <c r="I29" s="171"/>
      <c r="J29" s="172"/>
      <c r="K29" s="74" t="s">
        <v>60</v>
      </c>
      <c r="L29" s="75">
        <v>0.05</v>
      </c>
      <c r="M29" s="206" t="s">
        <v>12</v>
      </c>
      <c r="N29" s="17">
        <v>4</v>
      </c>
      <c r="Q29" s="11"/>
      <c r="R29" s="11"/>
      <c r="S29" s="12"/>
      <c r="T29" s="11"/>
    </row>
    <row r="30" spans="1:28" s="7" customFormat="1" ht="16.5" customHeight="1">
      <c r="A30" s="81"/>
      <c r="B30" s="197"/>
      <c r="C30" s="119"/>
      <c r="D30" s="89"/>
      <c r="E30" s="108" t="s">
        <v>60</v>
      </c>
      <c r="F30" s="17">
        <v>0.05</v>
      </c>
      <c r="G30" s="108" t="s">
        <v>71</v>
      </c>
      <c r="H30" s="17">
        <v>0.01</v>
      </c>
      <c r="I30" s="36"/>
      <c r="J30" s="80"/>
      <c r="K30" s="74"/>
      <c r="L30" s="75"/>
      <c r="M30" s="206" t="s">
        <v>51</v>
      </c>
      <c r="N30" s="17">
        <v>0.5</v>
      </c>
      <c r="Q30" s="11"/>
      <c r="R30" s="11"/>
      <c r="S30" s="12"/>
      <c r="T30" s="11"/>
    </row>
    <row r="31" spans="1:28" s="7" customFormat="1" ht="16.5" customHeight="1">
      <c r="A31" s="81"/>
      <c r="B31" s="197"/>
      <c r="C31" s="119"/>
      <c r="D31" s="89"/>
      <c r="E31" s="108"/>
      <c r="F31" s="17"/>
      <c r="G31" s="108" t="s">
        <v>51</v>
      </c>
      <c r="H31" s="17">
        <v>0.5</v>
      </c>
      <c r="I31" s="36"/>
      <c r="J31" s="80"/>
      <c r="K31" s="74"/>
      <c r="L31" s="75"/>
      <c r="M31" s="206" t="s">
        <v>71</v>
      </c>
      <c r="N31" s="17">
        <v>0.05</v>
      </c>
      <c r="Q31" s="11"/>
      <c r="R31" s="11"/>
      <c r="S31" s="12"/>
      <c r="T31" s="11"/>
    </row>
    <row r="32" spans="1:28" s="7" customFormat="1" ht="16.5" customHeight="1">
      <c r="A32" s="81"/>
      <c r="B32" s="197"/>
      <c r="C32" s="119"/>
      <c r="D32" s="89"/>
      <c r="E32" s="206"/>
      <c r="F32" s="17"/>
      <c r="G32" s="108" t="s">
        <v>60</v>
      </c>
      <c r="H32" s="17">
        <v>0.05</v>
      </c>
      <c r="I32" s="36"/>
      <c r="J32" s="80"/>
      <c r="K32" s="74"/>
      <c r="L32" s="75"/>
      <c r="M32" s="206" t="s">
        <v>122</v>
      </c>
      <c r="N32" s="17">
        <v>2</v>
      </c>
      <c r="Q32" s="11"/>
      <c r="R32" s="11"/>
      <c r="S32" s="12"/>
      <c r="T32" s="11"/>
    </row>
    <row r="33" spans="1:22" s="7" customFormat="1" ht="16.5" customHeight="1">
      <c r="A33" s="7" t="s">
        <v>218</v>
      </c>
      <c r="B33" s="195" t="str">
        <f>B5</f>
        <v>四</v>
      </c>
      <c r="C33" s="152" t="s">
        <v>0</v>
      </c>
      <c r="D33" s="155"/>
      <c r="E33" s="88" t="s">
        <v>282</v>
      </c>
      <c r="F33" s="17"/>
      <c r="G33" s="88" t="s">
        <v>295</v>
      </c>
      <c r="H33" s="17"/>
      <c r="I33" s="17" t="s">
        <v>285</v>
      </c>
      <c r="J33" s="17"/>
      <c r="K33" s="168" t="s">
        <v>1</v>
      </c>
      <c r="L33" s="75"/>
      <c r="M33" s="206" t="s">
        <v>72</v>
      </c>
      <c r="N33" s="17"/>
      <c r="O33" s="123" t="s">
        <v>86</v>
      </c>
      <c r="Q33" s="11"/>
      <c r="T33" s="11"/>
    </row>
    <row r="34" spans="1:22" s="7" customFormat="1" ht="16.5" customHeight="1">
      <c r="B34" s="199">
        <f>A5</f>
        <v>45295</v>
      </c>
      <c r="C34" s="206" t="s">
        <v>10</v>
      </c>
      <c r="D34" s="17">
        <v>7</v>
      </c>
      <c r="E34" s="108" t="s">
        <v>73</v>
      </c>
      <c r="F34" s="17">
        <v>6</v>
      </c>
      <c r="G34" s="108" t="s">
        <v>296</v>
      </c>
      <c r="H34" s="17">
        <v>1</v>
      </c>
      <c r="I34" s="17" t="s">
        <v>285</v>
      </c>
      <c r="J34" s="17">
        <v>4</v>
      </c>
      <c r="K34" s="169" t="s">
        <v>9</v>
      </c>
      <c r="L34" s="79">
        <v>7</v>
      </c>
      <c r="M34" s="206" t="s">
        <v>74</v>
      </c>
      <c r="N34" s="17">
        <v>2</v>
      </c>
      <c r="Q34" s="11"/>
      <c r="T34" s="11"/>
    </row>
    <row r="35" spans="1:22" s="7" customFormat="1" ht="16.5" customHeight="1">
      <c r="A35" s="68"/>
      <c r="B35" s="198"/>
      <c r="C35" s="206" t="s">
        <v>12</v>
      </c>
      <c r="D35" s="17">
        <v>3</v>
      </c>
      <c r="E35" s="108" t="s">
        <v>55</v>
      </c>
      <c r="F35" s="17">
        <v>4.5</v>
      </c>
      <c r="G35" s="108" t="s">
        <v>64</v>
      </c>
      <c r="H35" s="17">
        <v>6</v>
      </c>
      <c r="I35" s="171"/>
      <c r="J35" s="172"/>
      <c r="K35" s="74" t="s">
        <v>60</v>
      </c>
      <c r="L35" s="75">
        <v>0.05</v>
      </c>
      <c r="M35" s="31" t="s">
        <v>157</v>
      </c>
      <c r="N35" s="17">
        <v>1</v>
      </c>
      <c r="Q35" s="11"/>
      <c r="T35" s="11"/>
    </row>
    <row r="36" spans="1:22" s="7" customFormat="1" ht="16.5" customHeight="1">
      <c r="A36" s="68"/>
      <c r="B36" s="198"/>
      <c r="C36" s="94"/>
      <c r="D36" s="89"/>
      <c r="E36" s="108" t="s">
        <v>53</v>
      </c>
      <c r="F36" s="17">
        <v>2</v>
      </c>
      <c r="G36" s="108" t="s">
        <v>51</v>
      </c>
      <c r="H36" s="17">
        <v>0.5</v>
      </c>
      <c r="I36" s="36"/>
      <c r="J36" s="80"/>
      <c r="K36" s="74"/>
      <c r="L36" s="75"/>
      <c r="M36" s="206"/>
      <c r="N36" s="17"/>
      <c r="Q36" s="11"/>
      <c r="T36" s="11"/>
    </row>
    <row r="37" spans="1:22" s="7" customFormat="1" ht="16.5" customHeight="1">
      <c r="A37" s="68"/>
      <c r="B37" s="198"/>
      <c r="C37" s="206"/>
      <c r="D37" s="89"/>
      <c r="E37" s="108" t="s">
        <v>58</v>
      </c>
      <c r="F37" s="17"/>
      <c r="G37" s="108" t="s">
        <v>60</v>
      </c>
      <c r="H37" s="17">
        <v>0.05</v>
      </c>
      <c r="I37" s="36"/>
      <c r="J37" s="80"/>
      <c r="K37" s="74"/>
      <c r="L37" s="75"/>
      <c r="M37" s="206"/>
      <c r="N37" s="17"/>
      <c r="Q37" s="11"/>
      <c r="T37" s="11"/>
    </row>
    <row r="38" spans="1:22" s="7" customFormat="1" ht="16.5" customHeight="1">
      <c r="A38" s="68"/>
      <c r="B38" s="197"/>
      <c r="C38" s="119"/>
      <c r="D38" s="89"/>
      <c r="E38" s="206"/>
      <c r="F38" s="17"/>
      <c r="G38" s="108"/>
      <c r="H38" s="17"/>
      <c r="I38" s="36"/>
      <c r="J38" s="80"/>
      <c r="K38" s="74"/>
      <c r="L38" s="75"/>
      <c r="M38" s="206"/>
      <c r="N38" s="17"/>
      <c r="Q38" s="11"/>
      <c r="T38" s="11"/>
    </row>
    <row r="39" spans="1:22" s="7" customFormat="1" ht="16.5" customHeight="1">
      <c r="A39" s="7" t="s">
        <v>203</v>
      </c>
      <c r="B39" s="195" t="str">
        <f>B6</f>
        <v>五</v>
      </c>
      <c r="C39" s="152" t="s">
        <v>204</v>
      </c>
      <c r="D39" s="155"/>
      <c r="E39" s="88" t="s">
        <v>283</v>
      </c>
      <c r="F39" s="17"/>
      <c r="G39" s="206" t="s">
        <v>112</v>
      </c>
      <c r="H39" s="17"/>
      <c r="I39" s="129" t="s">
        <v>279</v>
      </c>
      <c r="J39" s="129"/>
      <c r="K39" s="74" t="s">
        <v>1</v>
      </c>
      <c r="L39" s="75"/>
      <c r="M39" s="88" t="s">
        <v>126</v>
      </c>
      <c r="N39" s="88"/>
      <c r="O39" s="95" t="s">
        <v>68</v>
      </c>
      <c r="P39" s="134"/>
      <c r="Q39" s="60"/>
      <c r="R39" s="61"/>
      <c r="S39" s="50"/>
      <c r="T39" s="61"/>
      <c r="V39" s="50"/>
    </row>
    <row r="40" spans="1:22" s="7" customFormat="1" ht="16.5" customHeight="1">
      <c r="B40" s="199">
        <f>A6</f>
        <v>45296</v>
      </c>
      <c r="C40" s="206" t="s">
        <v>10</v>
      </c>
      <c r="D40" s="17">
        <v>10</v>
      </c>
      <c r="E40" s="108" t="s">
        <v>80</v>
      </c>
      <c r="F40" s="17">
        <v>1</v>
      </c>
      <c r="G40" s="108" t="s">
        <v>66</v>
      </c>
      <c r="H40" s="17">
        <v>1.2</v>
      </c>
      <c r="I40" s="158" t="s">
        <v>136</v>
      </c>
      <c r="J40" s="129">
        <v>4</v>
      </c>
      <c r="K40" s="78" t="s">
        <v>9</v>
      </c>
      <c r="L40" s="79">
        <v>7</v>
      </c>
      <c r="M40" s="206" t="s">
        <v>76</v>
      </c>
      <c r="N40" s="17">
        <v>0.1</v>
      </c>
      <c r="P40" s="59"/>
      <c r="Q40" s="52"/>
      <c r="R40" s="46"/>
      <c r="S40" s="51"/>
      <c r="T40" s="46"/>
      <c r="V40" s="51"/>
    </row>
    <row r="41" spans="1:22" s="7" customFormat="1" ht="16.5" customHeight="1">
      <c r="B41" s="201"/>
      <c r="C41" s="206" t="s">
        <v>205</v>
      </c>
      <c r="D41" s="17">
        <v>0.4</v>
      </c>
      <c r="E41" s="108" t="s">
        <v>109</v>
      </c>
      <c r="F41" s="17">
        <v>4</v>
      </c>
      <c r="G41" s="108" t="s">
        <v>113</v>
      </c>
      <c r="H41" s="17">
        <v>5</v>
      </c>
      <c r="I41" s="165" t="s">
        <v>116</v>
      </c>
      <c r="J41" s="129">
        <v>1</v>
      </c>
      <c r="K41" s="74" t="s">
        <v>60</v>
      </c>
      <c r="L41" s="75">
        <v>0.05</v>
      </c>
      <c r="M41" s="206" t="s">
        <v>127</v>
      </c>
      <c r="N41" s="17">
        <v>1</v>
      </c>
      <c r="P41" s="59"/>
      <c r="Q41" s="52"/>
      <c r="R41" s="62"/>
      <c r="S41" s="62"/>
      <c r="T41" s="62"/>
      <c r="V41" s="63"/>
    </row>
    <row r="42" spans="1:22" s="7" customFormat="1" ht="16.5" customHeight="1">
      <c r="A42" s="81"/>
      <c r="B42" s="198"/>
      <c r="C42" s="206"/>
      <c r="D42" s="89"/>
      <c r="E42" s="108"/>
      <c r="F42" s="117"/>
      <c r="G42" s="108" t="s">
        <v>107</v>
      </c>
      <c r="H42" s="17">
        <v>1</v>
      </c>
      <c r="I42" s="165" t="s">
        <v>60</v>
      </c>
      <c r="J42" s="129">
        <v>0.05</v>
      </c>
      <c r="K42" s="74"/>
      <c r="L42" s="75"/>
      <c r="M42" s="206" t="s">
        <v>60</v>
      </c>
      <c r="N42" s="17">
        <v>0.05</v>
      </c>
      <c r="P42" s="59"/>
      <c r="Q42" s="52"/>
      <c r="R42" s="49"/>
      <c r="S42" s="51"/>
      <c r="T42" s="49"/>
      <c r="V42" s="51"/>
    </row>
    <row r="43" spans="1:22" s="7" customFormat="1" ht="16.5" customHeight="1">
      <c r="A43" s="81"/>
      <c r="B43" s="198"/>
      <c r="C43" s="206"/>
      <c r="D43" s="89"/>
      <c r="E43" s="108" t="s">
        <v>60</v>
      </c>
      <c r="F43" s="17">
        <v>0.05</v>
      </c>
      <c r="G43" s="108" t="s">
        <v>60</v>
      </c>
      <c r="H43" s="17">
        <v>0.05</v>
      </c>
      <c r="I43" s="121"/>
      <c r="J43" s="17"/>
      <c r="K43" s="74"/>
      <c r="L43" s="75"/>
      <c r="M43" s="206"/>
      <c r="N43" s="17"/>
      <c r="P43" s="59"/>
      <c r="Q43" s="52"/>
      <c r="R43" s="62"/>
      <c r="S43" s="62"/>
      <c r="T43" s="49"/>
      <c r="V43" s="51"/>
    </row>
    <row r="44" spans="1:22" s="7" customFormat="1" ht="16.5" customHeight="1">
      <c r="A44" s="81"/>
      <c r="B44" s="198"/>
      <c r="C44" s="206"/>
      <c r="D44" s="89"/>
      <c r="E44" s="90"/>
      <c r="F44" s="37"/>
      <c r="G44" s="83"/>
      <c r="H44" s="37"/>
      <c r="I44" s="36"/>
      <c r="J44" s="69"/>
      <c r="K44" s="74"/>
      <c r="L44" s="75"/>
      <c r="M44" s="83"/>
      <c r="N44" s="80"/>
      <c r="P44" s="64"/>
      <c r="Q44" s="60"/>
      <c r="R44" s="47"/>
      <c r="S44" s="65"/>
      <c r="T44" s="66"/>
      <c r="V44" s="66"/>
    </row>
    <row r="45" spans="1:22" s="7" customFormat="1" ht="16.5" customHeight="1">
      <c r="A45" s="7" t="s">
        <v>206</v>
      </c>
      <c r="B45" s="195" t="str">
        <f>B7</f>
        <v>一</v>
      </c>
      <c r="C45" s="120" t="s">
        <v>219</v>
      </c>
      <c r="D45" s="17"/>
      <c r="E45" s="17" t="s">
        <v>302</v>
      </c>
      <c r="F45" s="17"/>
      <c r="G45" s="206" t="s">
        <v>288</v>
      </c>
      <c r="H45" s="17"/>
      <c r="I45" s="129" t="s">
        <v>291</v>
      </c>
      <c r="J45" s="129"/>
      <c r="K45" s="74" t="s">
        <v>1</v>
      </c>
      <c r="L45" s="75"/>
      <c r="M45" s="206" t="s">
        <v>137</v>
      </c>
      <c r="N45" s="17"/>
      <c r="O45" s="95" t="s">
        <v>68</v>
      </c>
      <c r="P45" s="59"/>
      <c r="Q45" s="58"/>
      <c r="R45" s="58"/>
      <c r="S45" s="12"/>
      <c r="T45" s="58"/>
      <c r="V45" s="66"/>
    </row>
    <row r="46" spans="1:22" s="7" customFormat="1" ht="16.5" customHeight="1">
      <c r="B46" s="199">
        <f>A7</f>
        <v>45299</v>
      </c>
      <c r="C46" s="206" t="s">
        <v>10</v>
      </c>
      <c r="D46" s="17">
        <v>10</v>
      </c>
      <c r="E46" s="17" t="s">
        <v>284</v>
      </c>
      <c r="F46" s="17">
        <v>6</v>
      </c>
      <c r="G46" s="108" t="s">
        <v>289</v>
      </c>
      <c r="H46" s="17">
        <v>5</v>
      </c>
      <c r="I46" s="158" t="s">
        <v>292</v>
      </c>
      <c r="J46" s="177">
        <v>3</v>
      </c>
      <c r="K46" s="78" t="s">
        <v>9</v>
      </c>
      <c r="L46" s="79">
        <v>7</v>
      </c>
      <c r="M46" s="206" t="s">
        <v>118</v>
      </c>
      <c r="N46" s="17">
        <v>0.2</v>
      </c>
      <c r="O46" s="111"/>
      <c r="P46" s="59"/>
      <c r="Q46" s="11"/>
      <c r="R46" s="11"/>
      <c r="S46" s="12"/>
      <c r="T46" s="11"/>
    </row>
    <row r="47" spans="1:22" s="7" customFormat="1" ht="16.5" customHeight="1">
      <c r="A47" s="81"/>
      <c r="B47" s="195"/>
      <c r="C47" s="206"/>
      <c r="D47" s="17"/>
      <c r="E47" s="108"/>
      <c r="F47" s="17"/>
      <c r="G47" s="108" t="s">
        <v>132</v>
      </c>
      <c r="H47" s="17">
        <v>3</v>
      </c>
      <c r="I47" s="122" t="s">
        <v>99</v>
      </c>
      <c r="J47" s="116">
        <v>3</v>
      </c>
      <c r="K47" s="74" t="s">
        <v>60</v>
      </c>
      <c r="L47" s="75">
        <v>0.05</v>
      </c>
      <c r="M47" s="206" t="s">
        <v>138</v>
      </c>
      <c r="N47" s="17">
        <v>1</v>
      </c>
      <c r="O47" s="103"/>
      <c r="P47" s="59"/>
      <c r="Q47" s="11"/>
      <c r="R47" s="11"/>
      <c r="S47" s="12"/>
      <c r="T47" s="11"/>
    </row>
    <row r="48" spans="1:22" s="7" customFormat="1" ht="16.5" customHeight="1">
      <c r="A48" s="81"/>
      <c r="B48" s="198"/>
      <c r="C48" s="206"/>
      <c r="D48" s="89"/>
      <c r="E48" s="108"/>
      <c r="F48" s="117"/>
      <c r="G48" s="108" t="s">
        <v>153</v>
      </c>
      <c r="H48" s="17">
        <v>0.01</v>
      </c>
      <c r="I48" s="122" t="s">
        <v>107</v>
      </c>
      <c r="J48" s="116">
        <v>1</v>
      </c>
      <c r="K48" s="74"/>
      <c r="L48" s="75"/>
      <c r="M48" s="206" t="s">
        <v>60</v>
      </c>
      <c r="N48" s="17">
        <v>0.05</v>
      </c>
      <c r="O48" s="104"/>
      <c r="P48" s="59"/>
      <c r="Q48" s="11"/>
      <c r="R48" s="11"/>
      <c r="S48" s="12"/>
      <c r="T48" s="11"/>
    </row>
    <row r="49" spans="1:22" s="7" customFormat="1" ht="16.5" customHeight="1">
      <c r="A49" s="81"/>
      <c r="B49" s="198"/>
      <c r="C49" s="206"/>
      <c r="D49" s="89"/>
      <c r="E49" s="108"/>
      <c r="F49" s="17"/>
      <c r="G49" s="108" t="s">
        <v>60</v>
      </c>
      <c r="H49" s="17">
        <v>0.05</v>
      </c>
      <c r="I49" s="122" t="s">
        <v>60</v>
      </c>
      <c r="J49" s="116">
        <v>0.05</v>
      </c>
      <c r="K49" s="74"/>
      <c r="L49" s="75"/>
      <c r="M49" s="206"/>
      <c r="N49" s="17"/>
      <c r="O49" s="104"/>
      <c r="P49" s="59"/>
      <c r="Q49" s="11"/>
      <c r="R49" s="11"/>
      <c r="S49" s="12"/>
      <c r="T49" s="11"/>
    </row>
    <row r="50" spans="1:22" s="7" customFormat="1" ht="16.5" customHeight="1">
      <c r="A50" s="81"/>
      <c r="B50" s="198"/>
      <c r="C50" s="206"/>
      <c r="D50" s="89"/>
      <c r="E50" s="70"/>
      <c r="F50" s="69"/>
      <c r="G50" s="108"/>
      <c r="H50" s="17"/>
      <c r="I50" s="119"/>
      <c r="J50" s="119"/>
      <c r="K50" s="74"/>
      <c r="L50" s="75"/>
      <c r="M50" s="36"/>
      <c r="N50" s="80"/>
      <c r="P50" s="64"/>
      <c r="Q50" s="11"/>
      <c r="R50" s="11"/>
      <c r="S50" s="12"/>
      <c r="T50" s="11"/>
    </row>
    <row r="51" spans="1:22" s="7" customFormat="1" ht="16.5" customHeight="1">
      <c r="A51" s="7" t="s">
        <v>207</v>
      </c>
      <c r="B51" s="195" t="str">
        <f>B8</f>
        <v>二</v>
      </c>
      <c r="C51" s="120" t="s">
        <v>0</v>
      </c>
      <c r="D51" s="166"/>
      <c r="E51" s="121" t="s">
        <v>286</v>
      </c>
      <c r="F51" s="17"/>
      <c r="G51" s="173" t="s">
        <v>294</v>
      </c>
      <c r="H51" s="116"/>
      <c r="I51" s="116" t="s">
        <v>158</v>
      </c>
      <c r="J51" s="116"/>
      <c r="K51" s="74" t="s">
        <v>1</v>
      </c>
      <c r="L51" s="75"/>
      <c r="M51" s="206" t="s">
        <v>224</v>
      </c>
      <c r="N51" s="17"/>
      <c r="O51" s="123" t="s">
        <v>201</v>
      </c>
      <c r="P51" s="134" t="s">
        <v>83</v>
      </c>
      <c r="Q51" s="60"/>
      <c r="R51" s="61"/>
      <c r="S51" s="50"/>
      <c r="T51" s="61"/>
      <c r="V51" s="50"/>
    </row>
    <row r="52" spans="1:22" s="7" customFormat="1" ht="16.5" customHeight="1">
      <c r="B52" s="196">
        <f>A8</f>
        <v>45300</v>
      </c>
      <c r="C52" s="206" t="s">
        <v>10</v>
      </c>
      <c r="D52" s="166">
        <v>7</v>
      </c>
      <c r="E52" s="108" t="s">
        <v>80</v>
      </c>
      <c r="F52" s="17">
        <v>1</v>
      </c>
      <c r="G52" s="108" t="s">
        <v>293</v>
      </c>
      <c r="H52" s="116">
        <v>0.3</v>
      </c>
      <c r="I52" s="121" t="s">
        <v>115</v>
      </c>
      <c r="J52" s="116">
        <v>4</v>
      </c>
      <c r="K52" s="78" t="s">
        <v>9</v>
      </c>
      <c r="L52" s="79">
        <v>7</v>
      </c>
      <c r="M52" s="206" t="s">
        <v>116</v>
      </c>
      <c r="N52" s="17">
        <v>3</v>
      </c>
      <c r="P52" s="48"/>
      <c r="Q52" s="52"/>
      <c r="R52" s="46"/>
      <c r="S52" s="51"/>
      <c r="T52" s="46"/>
      <c r="V52" s="51"/>
    </row>
    <row r="53" spans="1:22" s="7" customFormat="1" ht="16.5" customHeight="1">
      <c r="B53" s="197"/>
      <c r="C53" s="206" t="s">
        <v>12</v>
      </c>
      <c r="D53" s="166">
        <v>3</v>
      </c>
      <c r="E53" s="108" t="s">
        <v>226</v>
      </c>
      <c r="F53" s="17">
        <v>4</v>
      </c>
      <c r="G53" s="118" t="s">
        <v>152</v>
      </c>
      <c r="H53" s="116">
        <v>6</v>
      </c>
      <c r="I53" s="121"/>
      <c r="J53" s="116"/>
      <c r="K53" s="74" t="s">
        <v>60</v>
      </c>
      <c r="L53" s="75">
        <v>0.05</v>
      </c>
      <c r="M53" s="31" t="s">
        <v>107</v>
      </c>
      <c r="N53" s="17">
        <v>1</v>
      </c>
      <c r="P53" s="48"/>
      <c r="Q53" s="52"/>
      <c r="R53" s="62"/>
      <c r="S53" s="62"/>
      <c r="T53" s="62"/>
      <c r="V53" s="63"/>
    </row>
    <row r="54" spans="1:22" s="7" customFormat="1" ht="16.5" customHeight="1">
      <c r="A54" s="119"/>
      <c r="B54" s="197"/>
      <c r="C54" s="119"/>
      <c r="D54" s="89"/>
      <c r="E54" s="108"/>
      <c r="F54" s="117"/>
      <c r="G54" s="118" t="s">
        <v>153</v>
      </c>
      <c r="H54" s="116">
        <v>0.01</v>
      </c>
      <c r="I54" s="121" t="s">
        <v>60</v>
      </c>
      <c r="J54" s="17">
        <v>0.05</v>
      </c>
      <c r="K54" s="74"/>
      <c r="L54" s="75"/>
      <c r="M54" s="206"/>
      <c r="N54" s="17"/>
      <c r="P54" s="48"/>
      <c r="Q54" s="52"/>
      <c r="R54" s="49"/>
      <c r="S54" s="51"/>
      <c r="T54" s="49"/>
      <c r="V54" s="51"/>
    </row>
    <row r="55" spans="1:22" s="7" customFormat="1" ht="16.5" customHeight="1">
      <c r="A55" s="91"/>
      <c r="B55" s="198"/>
      <c r="C55" s="206"/>
      <c r="D55" s="89"/>
      <c r="E55" s="108" t="s">
        <v>60</v>
      </c>
      <c r="F55" s="17">
        <v>0.05</v>
      </c>
      <c r="G55" s="108" t="s">
        <v>60</v>
      </c>
      <c r="H55" s="17">
        <v>0.05</v>
      </c>
      <c r="I55" s="36"/>
      <c r="J55" s="69"/>
      <c r="K55" s="74"/>
      <c r="L55" s="75"/>
      <c r="M55" s="206" t="s">
        <v>139</v>
      </c>
      <c r="N55" s="17">
        <v>0.01</v>
      </c>
      <c r="P55" s="48"/>
      <c r="Q55" s="52"/>
      <c r="R55" s="62"/>
      <c r="S55" s="62"/>
      <c r="T55" s="49"/>
      <c r="V55" s="51"/>
    </row>
    <row r="56" spans="1:22" s="7" customFormat="1" ht="16.5" customHeight="1">
      <c r="A56" s="91"/>
      <c r="B56" s="198"/>
      <c r="C56" s="206"/>
      <c r="D56" s="89"/>
      <c r="E56" s="210"/>
      <c r="F56" s="170"/>
      <c r="G56" s="211"/>
      <c r="H56" s="212"/>
      <c r="I56" s="36"/>
      <c r="J56" s="69"/>
      <c r="K56" s="74"/>
      <c r="L56" s="75"/>
      <c r="M56" s="36"/>
      <c r="N56" s="109"/>
      <c r="Q56" s="60"/>
      <c r="R56" s="47"/>
      <c r="S56" s="65"/>
      <c r="T56" s="66"/>
      <c r="V56" s="66"/>
    </row>
    <row r="57" spans="1:22" s="7" customFormat="1" ht="16.5" customHeight="1">
      <c r="A57" s="7" t="s">
        <v>208</v>
      </c>
      <c r="B57" s="202" t="str">
        <f>B9</f>
        <v>三</v>
      </c>
      <c r="C57" s="152" t="s">
        <v>160</v>
      </c>
      <c r="D57" s="155"/>
      <c r="E57" s="121" t="s">
        <v>227</v>
      </c>
      <c r="F57" s="17"/>
      <c r="G57" s="86" t="s">
        <v>161</v>
      </c>
      <c r="H57" s="109"/>
      <c r="I57" s="208" t="s">
        <v>228</v>
      </c>
      <c r="J57" s="116"/>
      <c r="K57" s="74" t="s">
        <v>1</v>
      </c>
      <c r="L57" s="75"/>
      <c r="M57" s="206" t="s">
        <v>220</v>
      </c>
      <c r="N57" s="17"/>
      <c r="O57" s="123" t="s">
        <v>69</v>
      </c>
      <c r="Q57" s="11"/>
      <c r="S57" s="130"/>
      <c r="T57" s="73"/>
    </row>
    <row r="58" spans="1:22" s="7" customFormat="1" ht="16.5" customHeight="1">
      <c r="B58" s="203">
        <f>A9</f>
        <v>45301</v>
      </c>
      <c r="C58" s="206" t="s">
        <v>10</v>
      </c>
      <c r="D58" s="17">
        <v>8</v>
      </c>
      <c r="E58" s="163" t="s">
        <v>159</v>
      </c>
      <c r="F58" s="157">
        <v>5.5</v>
      </c>
      <c r="G58" s="163" t="s">
        <v>188</v>
      </c>
      <c r="H58" s="157">
        <v>1</v>
      </c>
      <c r="I58" s="209" t="s">
        <v>143</v>
      </c>
      <c r="J58" s="116">
        <v>4.5</v>
      </c>
      <c r="K58" s="78" t="s">
        <v>9</v>
      </c>
      <c r="L58" s="79">
        <v>7</v>
      </c>
      <c r="M58" s="206" t="s">
        <v>82</v>
      </c>
      <c r="N58" s="17">
        <v>2</v>
      </c>
      <c r="Q58" s="11"/>
      <c r="S58" s="85"/>
      <c r="T58" s="77"/>
    </row>
    <row r="59" spans="1:22" s="7" customFormat="1" ht="16.5" customHeight="1">
      <c r="A59" s="119"/>
      <c r="B59" s="202"/>
      <c r="C59" s="206" t="s">
        <v>12</v>
      </c>
      <c r="D59" s="17">
        <v>3</v>
      </c>
      <c r="E59" s="108" t="s">
        <v>99</v>
      </c>
      <c r="F59" s="17">
        <v>3</v>
      </c>
      <c r="G59" s="108" t="s">
        <v>105</v>
      </c>
      <c r="H59" s="17">
        <v>4</v>
      </c>
      <c r="I59" s="209"/>
      <c r="J59" s="206"/>
      <c r="K59" s="74" t="s">
        <v>60</v>
      </c>
      <c r="L59" s="75">
        <v>0.05</v>
      </c>
      <c r="M59" s="206" t="s">
        <v>153</v>
      </c>
      <c r="N59" s="17">
        <v>0.05</v>
      </c>
      <c r="Q59" s="58"/>
      <c r="S59" s="82"/>
      <c r="T59" s="77"/>
    </row>
    <row r="60" spans="1:22" s="7" customFormat="1" ht="16.5" customHeight="1">
      <c r="A60" s="119"/>
      <c r="B60" s="197"/>
      <c r="C60" s="119"/>
      <c r="D60" s="181"/>
      <c r="E60" s="31" t="s">
        <v>59</v>
      </c>
      <c r="F60" s="117">
        <v>0.5</v>
      </c>
      <c r="G60" s="108" t="s">
        <v>162</v>
      </c>
      <c r="H60" s="17">
        <v>0.05</v>
      </c>
      <c r="I60" s="209" t="s">
        <v>144</v>
      </c>
      <c r="J60" s="17"/>
      <c r="K60" s="74"/>
      <c r="L60" s="75"/>
      <c r="M60" s="206" t="s">
        <v>116</v>
      </c>
      <c r="N60" s="17">
        <v>2</v>
      </c>
      <c r="Q60" s="58"/>
      <c r="S60" s="82"/>
      <c r="T60" s="77"/>
    </row>
    <row r="61" spans="1:22" s="7" customFormat="1" ht="16.5" customHeight="1">
      <c r="A61" s="81"/>
      <c r="B61" s="198"/>
      <c r="C61" s="206"/>
      <c r="D61" s="181"/>
      <c r="E61" s="121" t="s">
        <v>60</v>
      </c>
      <c r="F61" s="17">
        <v>0.05</v>
      </c>
      <c r="G61" s="108" t="s">
        <v>60</v>
      </c>
      <c r="H61" s="17">
        <v>0.05</v>
      </c>
      <c r="I61" s="209" t="s">
        <v>60</v>
      </c>
      <c r="J61" s="17">
        <v>0.05</v>
      </c>
      <c r="K61" s="74"/>
      <c r="L61" s="75"/>
      <c r="M61" s="206" t="s">
        <v>165</v>
      </c>
      <c r="N61" s="17">
        <v>0.01</v>
      </c>
      <c r="Q61" s="11"/>
      <c r="S61" s="36"/>
      <c r="T61" s="69"/>
    </row>
    <row r="62" spans="1:22" s="7" customFormat="1" ht="16.5" customHeight="1">
      <c r="A62" s="81"/>
      <c r="B62" s="198"/>
      <c r="C62" s="206"/>
      <c r="D62" s="181"/>
      <c r="I62" s="104"/>
      <c r="J62" s="69"/>
      <c r="K62" s="74"/>
      <c r="L62" s="75"/>
      <c r="M62" s="31" t="s">
        <v>166</v>
      </c>
      <c r="N62" s="176">
        <v>0.01</v>
      </c>
      <c r="Q62" s="11"/>
      <c r="R62" s="11"/>
      <c r="S62" s="12"/>
      <c r="T62" s="11"/>
    </row>
    <row r="63" spans="1:22" s="7" customFormat="1" ht="16.5" customHeight="1">
      <c r="A63" s="1" t="s">
        <v>209</v>
      </c>
      <c r="B63" s="195" t="str">
        <f>B10</f>
        <v>四</v>
      </c>
      <c r="C63" s="152" t="s">
        <v>0</v>
      </c>
      <c r="D63" s="155"/>
      <c r="E63" s="88" t="s">
        <v>287</v>
      </c>
      <c r="F63" s="117"/>
      <c r="G63" s="218" t="s">
        <v>263</v>
      </c>
      <c r="H63" s="220"/>
      <c r="I63" s="116" t="s">
        <v>167</v>
      </c>
      <c r="J63" s="116"/>
      <c r="K63" s="74" t="s">
        <v>1</v>
      </c>
      <c r="L63" s="75"/>
      <c r="M63" s="206" t="s">
        <v>123</v>
      </c>
      <c r="N63" s="17"/>
      <c r="O63" s="8" t="s">
        <v>202</v>
      </c>
      <c r="P63" s="9"/>
    </row>
    <row r="64" spans="1:22" s="7" customFormat="1" ht="16.5" customHeight="1">
      <c r="A64" s="1"/>
      <c r="B64" s="196">
        <f>A10</f>
        <v>45302</v>
      </c>
      <c r="C64" s="206" t="s">
        <v>10</v>
      </c>
      <c r="D64" s="17">
        <v>7</v>
      </c>
      <c r="E64" s="108" t="s">
        <v>73</v>
      </c>
      <c r="F64" s="117">
        <v>6</v>
      </c>
      <c r="G64" s="108" t="s">
        <v>189</v>
      </c>
      <c r="H64" s="17">
        <v>0.3</v>
      </c>
      <c r="I64" s="158" t="s">
        <v>136</v>
      </c>
      <c r="J64" s="177">
        <v>4</v>
      </c>
      <c r="K64" s="78" t="s">
        <v>9</v>
      </c>
      <c r="L64" s="79">
        <v>7</v>
      </c>
      <c r="M64" s="206" t="s">
        <v>124</v>
      </c>
      <c r="N64" s="17">
        <v>3</v>
      </c>
      <c r="P64" s="48"/>
    </row>
    <row r="65" spans="1:16" s="7" customFormat="1" ht="16.5" customHeight="1">
      <c r="A65" s="91"/>
      <c r="B65" s="197"/>
      <c r="C65" s="206" t="s">
        <v>12</v>
      </c>
      <c r="D65" s="17">
        <v>3</v>
      </c>
      <c r="E65" s="108" t="s">
        <v>185</v>
      </c>
      <c r="F65" s="117">
        <v>3</v>
      </c>
      <c r="G65" s="219" t="s">
        <v>265</v>
      </c>
      <c r="H65" s="183">
        <v>6</v>
      </c>
      <c r="I65" s="121" t="s">
        <v>153</v>
      </c>
      <c r="J65" s="17">
        <v>0.01</v>
      </c>
      <c r="K65" s="74" t="s">
        <v>60</v>
      </c>
      <c r="L65" s="75">
        <v>0.05</v>
      </c>
      <c r="M65" s="206" t="s">
        <v>79</v>
      </c>
      <c r="N65" s="17">
        <v>1</v>
      </c>
      <c r="P65" s="48"/>
    </row>
    <row r="66" spans="1:16" s="7" customFormat="1" ht="16.5" customHeight="1">
      <c r="A66" s="23"/>
      <c r="B66" s="197"/>
      <c r="C66" s="206"/>
      <c r="D66" s="89"/>
      <c r="E66" s="108"/>
      <c r="F66" s="117"/>
      <c r="G66" s="219" t="s">
        <v>174</v>
      </c>
      <c r="H66" s="183">
        <v>0.5</v>
      </c>
      <c r="I66" s="121" t="s">
        <v>60</v>
      </c>
      <c r="J66" s="17">
        <v>0.05</v>
      </c>
      <c r="K66" s="74"/>
      <c r="L66" s="75"/>
      <c r="M66" s="206" t="s">
        <v>125</v>
      </c>
      <c r="N66" s="17">
        <v>0.1</v>
      </c>
      <c r="P66" s="9"/>
    </row>
    <row r="67" spans="1:16" s="7" customFormat="1" ht="16.5" customHeight="1">
      <c r="A67" s="23"/>
      <c r="B67" s="197"/>
      <c r="C67" s="206"/>
      <c r="D67" s="89"/>
      <c r="E67" s="108" t="s">
        <v>60</v>
      </c>
      <c r="F67" s="117">
        <v>0.05</v>
      </c>
      <c r="G67" s="219" t="s">
        <v>60</v>
      </c>
      <c r="H67" s="183">
        <v>0.05</v>
      </c>
      <c r="I67" s="36"/>
      <c r="J67" s="69"/>
      <c r="K67" s="74"/>
      <c r="L67" s="75"/>
      <c r="M67" s="175"/>
      <c r="N67" s="157"/>
      <c r="P67" s="9"/>
    </row>
    <row r="68" spans="1:16" s="7" customFormat="1" ht="16.5" customHeight="1">
      <c r="A68" s="23"/>
      <c r="B68" s="197"/>
      <c r="C68" s="119"/>
      <c r="D68" s="89"/>
      <c r="E68" s="108"/>
      <c r="F68" s="17"/>
      <c r="G68" s="219"/>
      <c r="H68" s="183"/>
      <c r="I68" s="83"/>
      <c r="J68" s="37"/>
      <c r="K68" s="74"/>
      <c r="L68" s="75"/>
      <c r="M68" s="82"/>
      <c r="N68" s="110"/>
      <c r="P68" s="9"/>
    </row>
    <row r="69" spans="1:16" ht="16.5" customHeight="1">
      <c r="A69" s="1" t="s">
        <v>210</v>
      </c>
      <c r="B69" s="202" t="str">
        <f>B11</f>
        <v>五</v>
      </c>
      <c r="C69" s="88" t="s">
        <v>40</v>
      </c>
      <c r="D69" s="17"/>
      <c r="E69" s="88" t="s">
        <v>304</v>
      </c>
      <c r="F69" s="17"/>
      <c r="G69" s="116" t="s">
        <v>140</v>
      </c>
      <c r="H69" s="116"/>
      <c r="I69" s="17" t="s">
        <v>285</v>
      </c>
      <c r="J69" s="17"/>
      <c r="K69" s="74" t="s">
        <v>1</v>
      </c>
      <c r="L69" s="75"/>
      <c r="M69" s="206" t="s">
        <v>243</v>
      </c>
      <c r="N69" s="17"/>
      <c r="O69" s="123" t="s">
        <v>86</v>
      </c>
    </row>
    <row r="70" spans="1:16" ht="16.5" customHeight="1">
      <c r="B70" s="203">
        <f>A11</f>
        <v>45303</v>
      </c>
      <c r="C70" s="206" t="s">
        <v>10</v>
      </c>
      <c r="D70" s="17">
        <v>10</v>
      </c>
      <c r="E70" s="121" t="s">
        <v>306</v>
      </c>
      <c r="F70" s="17">
        <v>6</v>
      </c>
      <c r="G70" s="121" t="s">
        <v>188</v>
      </c>
      <c r="H70" s="116">
        <v>1</v>
      </c>
      <c r="I70" s="17" t="s">
        <v>285</v>
      </c>
      <c r="J70" s="17">
        <v>4</v>
      </c>
      <c r="K70" s="78" t="s">
        <v>9</v>
      </c>
      <c r="L70" s="79">
        <v>7</v>
      </c>
      <c r="M70" s="206" t="s">
        <v>245</v>
      </c>
      <c r="N70" s="17">
        <v>4</v>
      </c>
    </row>
    <row r="71" spans="1:16" ht="16.5" customHeight="1">
      <c r="C71" s="206" t="s">
        <v>41</v>
      </c>
      <c r="D71" s="17">
        <v>0.1</v>
      </c>
      <c r="E71" s="158" t="s">
        <v>99</v>
      </c>
      <c r="F71" s="157">
        <v>4</v>
      </c>
      <c r="G71" s="121" t="s">
        <v>116</v>
      </c>
      <c r="H71" s="116">
        <v>3</v>
      </c>
      <c r="I71" s="121"/>
      <c r="J71" s="116"/>
      <c r="K71" s="74" t="s">
        <v>60</v>
      </c>
      <c r="L71" s="75">
        <v>0.05</v>
      </c>
      <c r="M71" s="31" t="s">
        <v>174</v>
      </c>
      <c r="N71" s="17">
        <v>1</v>
      </c>
    </row>
    <row r="72" spans="1:16" ht="16.5" customHeight="1">
      <c r="B72" s="205"/>
      <c r="C72" s="23"/>
      <c r="D72" s="89"/>
      <c r="E72" s="158" t="s">
        <v>60</v>
      </c>
      <c r="F72" s="157">
        <v>0.05</v>
      </c>
      <c r="G72" s="121" t="s">
        <v>262</v>
      </c>
      <c r="H72" s="17">
        <v>1</v>
      </c>
      <c r="I72" s="121"/>
      <c r="J72" s="17"/>
      <c r="K72" s="74"/>
      <c r="L72" s="75"/>
      <c r="M72" s="36"/>
      <c r="N72" s="109"/>
    </row>
    <row r="73" spans="1:16" ht="16.5" customHeight="1">
      <c r="B73" s="205"/>
      <c r="C73" s="23"/>
      <c r="D73" s="89"/>
      <c r="G73" s="219" t="s">
        <v>65</v>
      </c>
      <c r="H73" s="183">
        <v>0.01</v>
      </c>
      <c r="I73" s="36"/>
      <c r="J73" s="69"/>
      <c r="K73" s="74"/>
      <c r="L73" s="75"/>
      <c r="M73" s="36" t="s">
        <v>232</v>
      </c>
      <c r="N73" s="109">
        <v>0.05</v>
      </c>
    </row>
    <row r="74" spans="1:16" ht="16.5" customHeight="1">
      <c r="B74" s="205"/>
      <c r="C74" s="23"/>
      <c r="D74" s="89"/>
      <c r="E74" s="108"/>
      <c r="F74" s="17"/>
      <c r="G74" s="244" t="s">
        <v>60</v>
      </c>
      <c r="H74" s="245">
        <v>0.05</v>
      </c>
      <c r="I74" s="83"/>
      <c r="J74" s="37"/>
      <c r="K74" s="74"/>
      <c r="L74" s="75"/>
      <c r="M74" s="83"/>
      <c r="N74" s="109"/>
    </row>
    <row r="75" spans="1:16" ht="16.5" customHeight="1">
      <c r="A75" s="1" t="s">
        <v>211</v>
      </c>
      <c r="B75" s="202" t="str">
        <f>B12</f>
        <v>一</v>
      </c>
      <c r="C75" s="152" t="s">
        <v>42</v>
      </c>
      <c r="D75" s="155"/>
      <c r="E75" s="174" t="s">
        <v>303</v>
      </c>
      <c r="F75" s="166"/>
      <c r="G75" s="173" t="s">
        <v>134</v>
      </c>
      <c r="H75" s="116"/>
      <c r="I75" s="208" t="s">
        <v>239</v>
      </c>
      <c r="J75" s="116"/>
      <c r="K75" s="74" t="s">
        <v>1</v>
      </c>
      <c r="L75" s="75"/>
      <c r="M75" s="206" t="s">
        <v>117</v>
      </c>
      <c r="N75" s="17"/>
      <c r="O75" s="184" t="s">
        <v>68</v>
      </c>
    </row>
    <row r="76" spans="1:16" ht="16.5" customHeight="1">
      <c r="B76" s="203">
        <f>A12</f>
        <v>45306</v>
      </c>
      <c r="C76" s="206" t="s">
        <v>10</v>
      </c>
      <c r="D76" s="17">
        <v>10</v>
      </c>
      <c r="E76" s="121" t="s">
        <v>80</v>
      </c>
      <c r="F76" s="166">
        <v>1</v>
      </c>
      <c r="G76" s="118" t="s">
        <v>299</v>
      </c>
      <c r="H76" s="116">
        <v>1</v>
      </c>
      <c r="I76" s="209" t="s">
        <v>136</v>
      </c>
      <c r="J76" s="116">
        <v>4</v>
      </c>
      <c r="K76" s="78" t="s">
        <v>9</v>
      </c>
      <c r="L76" s="79">
        <v>7</v>
      </c>
      <c r="M76" s="206" t="s">
        <v>118</v>
      </c>
      <c r="N76" s="17">
        <v>0.2</v>
      </c>
    </row>
    <row r="77" spans="1:16" ht="16.5" customHeight="1">
      <c r="A77" s="91"/>
      <c r="B77" s="205"/>
      <c r="C77" s="206"/>
      <c r="D77" s="17"/>
      <c r="E77" s="108" t="s">
        <v>60</v>
      </c>
      <c r="F77" s="166">
        <v>0.05</v>
      </c>
      <c r="G77" s="118" t="s">
        <v>172</v>
      </c>
      <c r="H77" s="116">
        <v>5</v>
      </c>
      <c r="I77" s="209" t="s">
        <v>276</v>
      </c>
      <c r="J77" s="116">
        <v>1</v>
      </c>
      <c r="K77" s="74" t="s">
        <v>60</v>
      </c>
      <c r="L77" s="75">
        <v>0.05</v>
      </c>
      <c r="M77" s="206" t="s">
        <v>119</v>
      </c>
      <c r="N77" s="17">
        <v>0.1</v>
      </c>
    </row>
    <row r="78" spans="1:16" ht="16.5" customHeight="1">
      <c r="A78" s="91"/>
      <c r="B78" s="198"/>
      <c r="C78" s="206"/>
      <c r="D78" s="89"/>
      <c r="E78" s="108"/>
      <c r="F78" s="166"/>
      <c r="G78" s="108" t="s">
        <v>60</v>
      </c>
      <c r="H78" s="17">
        <v>0.05</v>
      </c>
      <c r="I78" s="209" t="s">
        <v>60</v>
      </c>
      <c r="J78" s="17">
        <v>0.05</v>
      </c>
      <c r="K78" s="74"/>
      <c r="L78" s="75"/>
      <c r="M78" s="206" t="s">
        <v>60</v>
      </c>
      <c r="N78" s="17">
        <v>0.05</v>
      </c>
    </row>
    <row r="79" spans="1:16" ht="16.5" customHeight="1">
      <c r="A79" s="91"/>
      <c r="B79" s="205"/>
      <c r="C79" s="23"/>
      <c r="D79" s="23"/>
      <c r="E79" s="108"/>
      <c r="F79" s="17"/>
      <c r="G79" s="246" t="s">
        <v>238</v>
      </c>
      <c r="H79" s="172"/>
      <c r="I79" s="121"/>
      <c r="J79" s="17"/>
      <c r="K79" s="74"/>
      <c r="L79" s="75"/>
      <c r="M79" s="206"/>
      <c r="N79" s="17"/>
    </row>
    <row r="80" spans="1:16" ht="16.5" customHeight="1">
      <c r="A80" s="23"/>
      <c r="B80" s="205"/>
      <c r="C80" s="23"/>
      <c r="D80" s="23"/>
      <c r="E80" s="108"/>
      <c r="F80" s="17"/>
      <c r="G80" s="238"/>
      <c r="H80" s="239"/>
      <c r="I80" s="82"/>
      <c r="J80" s="38"/>
      <c r="K80" s="74"/>
      <c r="L80" s="75"/>
      <c r="M80" s="185"/>
      <c r="N80" s="186"/>
    </row>
    <row r="81" spans="1:19" ht="16.5" customHeight="1">
      <c r="A81" s="1" t="s">
        <v>212</v>
      </c>
      <c r="B81" s="202" t="str">
        <f>B13</f>
        <v>二</v>
      </c>
      <c r="C81" s="152" t="s">
        <v>0</v>
      </c>
      <c r="D81" s="180"/>
      <c r="E81" s="121" t="s">
        <v>300</v>
      </c>
      <c r="F81" s="17"/>
      <c r="G81" s="215" t="s">
        <v>294</v>
      </c>
      <c r="H81" s="216"/>
      <c r="I81" s="116" t="s">
        <v>158</v>
      </c>
      <c r="J81" s="116"/>
      <c r="K81" s="74" t="s">
        <v>1</v>
      </c>
      <c r="L81" s="75"/>
      <c r="M81" s="206" t="s">
        <v>259</v>
      </c>
      <c r="N81" s="17"/>
      <c r="O81" s="123" t="s">
        <v>201</v>
      </c>
      <c r="P81" s="134" t="s">
        <v>83</v>
      </c>
      <c r="R81" s="46"/>
      <c r="S81" s="13"/>
    </row>
    <row r="82" spans="1:19" ht="16.5" customHeight="1">
      <c r="B82" s="203">
        <f>A13</f>
        <v>45307</v>
      </c>
      <c r="C82" s="206" t="s">
        <v>10</v>
      </c>
      <c r="D82" s="166">
        <v>7</v>
      </c>
      <c r="E82" s="121" t="s">
        <v>73</v>
      </c>
      <c r="F82" s="17">
        <v>6</v>
      </c>
      <c r="G82" s="76" t="s">
        <v>293</v>
      </c>
      <c r="H82" s="217">
        <v>1</v>
      </c>
      <c r="I82" s="121" t="s">
        <v>115</v>
      </c>
      <c r="J82" s="116">
        <v>4</v>
      </c>
      <c r="K82" s="78" t="s">
        <v>9</v>
      </c>
      <c r="L82" s="79">
        <v>7</v>
      </c>
      <c r="M82" s="206" t="s">
        <v>99</v>
      </c>
      <c r="N82" s="17">
        <v>4</v>
      </c>
      <c r="O82" s="111"/>
      <c r="R82" s="47"/>
      <c r="S82" s="48"/>
    </row>
    <row r="83" spans="1:19" ht="16.5" customHeight="1">
      <c r="B83" s="197"/>
      <c r="C83" s="206" t="s">
        <v>12</v>
      </c>
      <c r="D83" s="166">
        <v>3</v>
      </c>
      <c r="E83" s="121" t="s">
        <v>77</v>
      </c>
      <c r="F83" s="17">
        <v>4</v>
      </c>
      <c r="G83" s="72" t="s">
        <v>17</v>
      </c>
      <c r="H83" s="77">
        <v>5</v>
      </c>
      <c r="I83" s="121"/>
      <c r="J83" s="116"/>
      <c r="K83" s="74" t="s">
        <v>60</v>
      </c>
      <c r="L83" s="75">
        <v>0.05</v>
      </c>
      <c r="M83" s="206" t="s">
        <v>174</v>
      </c>
      <c r="N83" s="17">
        <v>0.5</v>
      </c>
      <c r="O83" s="103"/>
      <c r="R83" s="47"/>
      <c r="S83" s="48"/>
    </row>
    <row r="84" spans="1:19" ht="16.5" customHeight="1">
      <c r="A84" s="91"/>
      <c r="B84" s="197"/>
      <c r="C84" s="119"/>
      <c r="D84" s="89"/>
      <c r="E84" s="121" t="s">
        <v>301</v>
      </c>
      <c r="F84" s="17">
        <v>0.01</v>
      </c>
      <c r="G84" s="72" t="s">
        <v>176</v>
      </c>
      <c r="H84" s="77">
        <v>1</v>
      </c>
      <c r="I84" s="121" t="s">
        <v>60</v>
      </c>
      <c r="J84" s="17">
        <v>0.05</v>
      </c>
      <c r="K84" s="74"/>
      <c r="L84" s="75"/>
      <c r="M84" s="206" t="s">
        <v>60</v>
      </c>
      <c r="N84" s="17">
        <v>0.05</v>
      </c>
      <c r="O84" s="104"/>
      <c r="R84" s="47"/>
      <c r="S84" s="48"/>
    </row>
    <row r="85" spans="1:19" ht="16.5" customHeight="1">
      <c r="A85" s="91"/>
      <c r="B85" s="197"/>
      <c r="C85" s="119"/>
      <c r="D85" s="89"/>
      <c r="E85" s="121" t="s">
        <v>60</v>
      </c>
      <c r="F85" s="17">
        <v>0.05</v>
      </c>
      <c r="G85" s="36" t="s">
        <v>60</v>
      </c>
      <c r="H85" s="69">
        <v>0.05</v>
      </c>
      <c r="I85" s="122"/>
      <c r="J85" s="116"/>
      <c r="K85" s="74"/>
      <c r="L85" s="75"/>
      <c r="M85" s="206"/>
      <c r="N85" s="17"/>
      <c r="O85" s="104"/>
      <c r="R85" s="47"/>
      <c r="S85" s="48"/>
    </row>
    <row r="86" spans="1:19" ht="16.5" customHeight="1">
      <c r="A86" s="91"/>
      <c r="B86" s="205"/>
      <c r="C86" s="23"/>
      <c r="D86" s="23"/>
      <c r="E86" s="240"/>
      <c r="F86" s="241"/>
      <c r="G86" s="82"/>
      <c r="H86" s="110"/>
      <c r="I86" s="82"/>
      <c r="J86" s="38"/>
      <c r="K86" s="74"/>
      <c r="L86" s="75"/>
      <c r="M86" s="187"/>
      <c r="N86" s="188"/>
      <c r="O86" s="7"/>
    </row>
    <row r="87" spans="1:19" ht="16.5" customHeight="1">
      <c r="A87" s="1" t="s">
        <v>213</v>
      </c>
      <c r="B87" s="202" t="str">
        <f>B14</f>
        <v>三</v>
      </c>
      <c r="C87" s="152" t="s">
        <v>43</v>
      </c>
      <c r="D87" s="155"/>
      <c r="E87" s="182" t="s">
        <v>290</v>
      </c>
      <c r="F87" s="183"/>
      <c r="G87" s="213" t="s">
        <v>307</v>
      </c>
      <c r="H87" s="214"/>
      <c r="I87" s="17" t="s">
        <v>285</v>
      </c>
      <c r="J87" s="17"/>
      <c r="K87" s="74" t="s">
        <v>1</v>
      </c>
      <c r="L87" s="75"/>
      <c r="M87" s="175" t="s">
        <v>147</v>
      </c>
      <c r="N87" s="157"/>
      <c r="O87" s="123" t="s">
        <v>69</v>
      </c>
    </row>
    <row r="88" spans="1:19" ht="16.5" customHeight="1">
      <c r="B88" s="203">
        <f>A14</f>
        <v>45308</v>
      </c>
      <c r="C88" s="206" t="s">
        <v>44</v>
      </c>
      <c r="D88" s="17">
        <v>5</v>
      </c>
      <c r="E88" s="108" t="s">
        <v>188</v>
      </c>
      <c r="F88" s="117">
        <v>1</v>
      </c>
      <c r="G88" s="108" t="s">
        <v>308</v>
      </c>
      <c r="H88" s="116">
        <v>3</v>
      </c>
      <c r="I88" s="17" t="s">
        <v>285</v>
      </c>
      <c r="J88" s="17">
        <v>4</v>
      </c>
      <c r="K88" s="78" t="s">
        <v>9</v>
      </c>
      <c r="L88" s="79">
        <v>7</v>
      </c>
      <c r="M88" s="175" t="s">
        <v>138</v>
      </c>
      <c r="N88" s="157">
        <v>0.6</v>
      </c>
      <c r="O88" s="7"/>
    </row>
    <row r="89" spans="1:19" ht="16.5" customHeight="1">
      <c r="B89" s="202"/>
      <c r="C89" s="206"/>
      <c r="D89" s="166"/>
      <c r="E89" s="108" t="s">
        <v>55</v>
      </c>
      <c r="F89" s="117">
        <v>4.5</v>
      </c>
      <c r="G89" s="158" t="s">
        <v>113</v>
      </c>
      <c r="H89" s="116">
        <v>3</v>
      </c>
      <c r="I89" s="84"/>
      <c r="J89" s="69"/>
      <c r="K89" s="74" t="s">
        <v>60</v>
      </c>
      <c r="L89" s="75">
        <v>0.05</v>
      </c>
      <c r="M89" s="175" t="s">
        <v>148</v>
      </c>
      <c r="N89" s="157">
        <v>2</v>
      </c>
      <c r="O89" s="7"/>
    </row>
    <row r="90" spans="1:19" ht="16.5" customHeight="1">
      <c r="A90" s="91"/>
      <c r="B90" s="198"/>
      <c r="C90" s="206"/>
      <c r="D90" s="181"/>
      <c r="E90" s="108" t="s">
        <v>56</v>
      </c>
      <c r="F90" s="17"/>
      <c r="G90" s="108" t="s">
        <v>107</v>
      </c>
      <c r="H90" s="17">
        <v>0.5</v>
      </c>
      <c r="I90" s="36"/>
      <c r="J90" s="69"/>
      <c r="K90" s="74"/>
      <c r="L90" s="75"/>
      <c r="M90" s="175" t="s">
        <v>149</v>
      </c>
      <c r="N90" s="157">
        <v>1</v>
      </c>
      <c r="O90" s="7"/>
    </row>
    <row r="91" spans="1:19" ht="16.5" customHeight="1">
      <c r="A91" s="91"/>
      <c r="B91" s="198"/>
      <c r="C91" s="206"/>
      <c r="D91" s="181"/>
      <c r="E91" s="108" t="s">
        <v>60</v>
      </c>
      <c r="F91" s="17">
        <v>0.05</v>
      </c>
      <c r="G91" s="118" t="s">
        <v>60</v>
      </c>
      <c r="H91" s="116">
        <v>0.05</v>
      </c>
      <c r="I91" s="36"/>
      <c r="J91" s="69"/>
      <c r="K91" s="74"/>
      <c r="L91" s="75"/>
      <c r="M91" s="175" t="s">
        <v>150</v>
      </c>
      <c r="N91" s="157">
        <v>0.1</v>
      </c>
      <c r="O91" s="7"/>
    </row>
    <row r="92" spans="1:19" ht="16.5" customHeight="1">
      <c r="A92" s="91"/>
      <c r="B92" s="197"/>
      <c r="C92" s="119"/>
      <c r="D92" s="181"/>
      <c r="E92" s="243"/>
      <c r="F92" s="241"/>
      <c r="G92" s="86"/>
      <c r="H92" s="69"/>
      <c r="I92" s="83"/>
      <c r="J92" s="37"/>
      <c r="K92" s="74"/>
      <c r="L92" s="75"/>
      <c r="M92" s="82"/>
      <c r="N92" s="110"/>
      <c r="O92" s="7"/>
    </row>
    <row r="93" spans="1:19" ht="16.5" customHeight="1">
      <c r="A93" s="1" t="s">
        <v>214</v>
      </c>
      <c r="B93" s="202" t="str">
        <f>B15</f>
        <v>四</v>
      </c>
      <c r="C93" s="152" t="s">
        <v>0</v>
      </c>
      <c r="D93" s="155"/>
      <c r="E93" s="182" t="s">
        <v>297</v>
      </c>
      <c r="F93" s="183"/>
      <c r="G93" s="242" t="s">
        <v>100</v>
      </c>
      <c r="H93" s="183"/>
      <c r="I93" s="17" t="s">
        <v>142</v>
      </c>
      <c r="J93" s="17"/>
      <c r="K93" s="74" t="s">
        <v>1</v>
      </c>
      <c r="L93" s="75"/>
      <c r="M93" s="206" t="s">
        <v>180</v>
      </c>
      <c r="N93" s="17"/>
      <c r="O93" s="123" t="s">
        <v>86</v>
      </c>
      <c r="P93" s="134"/>
    </row>
    <row r="94" spans="1:19" ht="16.5" customHeight="1">
      <c r="B94" s="203">
        <f>A15</f>
        <v>45309</v>
      </c>
      <c r="C94" s="206" t="s">
        <v>10</v>
      </c>
      <c r="D94" s="17">
        <v>7</v>
      </c>
      <c r="E94" s="163" t="s">
        <v>298</v>
      </c>
      <c r="F94" s="157">
        <v>1</v>
      </c>
      <c r="G94" s="108" t="s">
        <v>66</v>
      </c>
      <c r="H94" s="17">
        <v>1.1000000000000001</v>
      </c>
      <c r="I94" s="17" t="s">
        <v>143</v>
      </c>
      <c r="J94" s="17">
        <v>4</v>
      </c>
      <c r="K94" s="78" t="s">
        <v>9</v>
      </c>
      <c r="L94" s="79">
        <v>7</v>
      </c>
      <c r="M94" s="206" t="s">
        <v>181</v>
      </c>
      <c r="N94" s="17">
        <v>0.2</v>
      </c>
      <c r="O94" s="7"/>
    </row>
    <row r="95" spans="1:19" ht="16.5" customHeight="1">
      <c r="B95" s="202"/>
      <c r="C95" s="206" t="s">
        <v>12</v>
      </c>
      <c r="D95" s="17">
        <v>3</v>
      </c>
      <c r="E95" s="108" t="s">
        <v>99</v>
      </c>
      <c r="F95" s="17">
        <v>1</v>
      </c>
      <c r="G95" s="219" t="s">
        <v>67</v>
      </c>
      <c r="H95" s="183">
        <v>1</v>
      </c>
      <c r="I95" s="121" t="s">
        <v>249</v>
      </c>
      <c r="J95" s="206"/>
      <c r="K95" s="74" t="s">
        <v>60</v>
      </c>
      <c r="L95" s="75">
        <v>0.05</v>
      </c>
      <c r="M95" s="206" t="s">
        <v>166</v>
      </c>
      <c r="N95" s="17">
        <v>0.01</v>
      </c>
      <c r="O95" s="7"/>
    </row>
    <row r="96" spans="1:19" ht="16.5" customHeight="1">
      <c r="A96" s="23"/>
      <c r="B96" s="198"/>
      <c r="C96" s="206"/>
      <c r="D96" s="89"/>
      <c r="E96" s="31" t="s">
        <v>59</v>
      </c>
      <c r="F96" s="117">
        <v>0.5</v>
      </c>
      <c r="G96" s="219" t="s">
        <v>116</v>
      </c>
      <c r="H96" s="183">
        <v>3</v>
      </c>
      <c r="I96" s="121"/>
      <c r="J96" s="17"/>
      <c r="K96" s="74"/>
      <c r="L96" s="75"/>
      <c r="M96" s="31" t="s">
        <v>157</v>
      </c>
      <c r="N96" s="17">
        <v>1</v>
      </c>
      <c r="O96" s="7"/>
    </row>
    <row r="97" spans="1:16" ht="16.5" customHeight="1">
      <c r="A97" s="91"/>
      <c r="B97" s="198"/>
      <c r="C97" s="206"/>
      <c r="D97" s="89"/>
      <c r="E97" s="108" t="s">
        <v>255</v>
      </c>
      <c r="F97" s="117">
        <v>1</v>
      </c>
      <c r="G97" s="219" t="s">
        <v>65</v>
      </c>
      <c r="H97" s="183">
        <v>0.01</v>
      </c>
      <c r="I97" s="121"/>
      <c r="J97" s="17"/>
      <c r="K97" s="74"/>
      <c r="L97" s="75"/>
      <c r="M97" s="206"/>
      <c r="N97" s="17"/>
      <c r="O97" s="7"/>
    </row>
    <row r="98" spans="1:16" ht="16.5" customHeight="1">
      <c r="A98" s="91"/>
      <c r="B98" s="198"/>
      <c r="C98" s="206"/>
      <c r="D98" s="89"/>
      <c r="E98" s="108" t="s">
        <v>60</v>
      </c>
      <c r="F98" s="117">
        <v>0.05</v>
      </c>
      <c r="G98" s="219" t="s">
        <v>60</v>
      </c>
      <c r="H98" s="183">
        <v>0.05</v>
      </c>
      <c r="I98" s="36"/>
      <c r="J98" s="69"/>
      <c r="K98" s="74"/>
      <c r="L98" s="75"/>
      <c r="M98" s="31"/>
      <c r="N98" s="176"/>
      <c r="O98" s="7"/>
    </row>
    <row r="99" spans="1:16" ht="16.5" customHeight="1">
      <c r="A99" s="1" t="s">
        <v>215</v>
      </c>
      <c r="B99" s="202" t="str">
        <f>B16</f>
        <v>五</v>
      </c>
      <c r="C99" s="115" t="s">
        <v>192</v>
      </c>
      <c r="D99" s="17"/>
      <c r="E99" s="17" t="s">
        <v>305</v>
      </c>
      <c r="F99" s="17"/>
      <c r="G99" s="161" t="s">
        <v>251</v>
      </c>
      <c r="H99" s="160"/>
      <c r="I99" s="116" t="s">
        <v>250</v>
      </c>
      <c r="J99" s="116"/>
      <c r="K99" s="74" t="s">
        <v>1</v>
      </c>
      <c r="L99" s="75"/>
      <c r="M99" s="206" t="s">
        <v>121</v>
      </c>
      <c r="N99" s="17"/>
      <c r="O99" s="197" t="s">
        <v>316</v>
      </c>
      <c r="P99" s="134"/>
    </row>
    <row r="100" spans="1:16" ht="16.5" customHeight="1">
      <c r="B100" s="203">
        <f>A16</f>
        <v>45310</v>
      </c>
      <c r="C100" s="206" t="s">
        <v>10</v>
      </c>
      <c r="D100" s="17">
        <v>10</v>
      </c>
      <c r="E100" s="121" t="s">
        <v>306</v>
      </c>
      <c r="F100" s="17">
        <v>6</v>
      </c>
      <c r="G100" s="159" t="s">
        <v>252</v>
      </c>
      <c r="H100" s="160">
        <v>3</v>
      </c>
      <c r="I100" s="158" t="s">
        <v>274</v>
      </c>
      <c r="J100" s="177">
        <v>0.3</v>
      </c>
      <c r="K100" s="78" t="s">
        <v>9</v>
      </c>
      <c r="L100" s="79">
        <v>7</v>
      </c>
      <c r="M100" s="206" t="s">
        <v>116</v>
      </c>
      <c r="N100" s="17">
        <v>3</v>
      </c>
    </row>
    <row r="101" spans="1:16" ht="16.5" customHeight="1">
      <c r="B101" s="202"/>
      <c r="C101" s="206" t="s">
        <v>193</v>
      </c>
      <c r="D101" s="17">
        <v>0.05</v>
      </c>
      <c r="E101" s="121" t="s">
        <v>179</v>
      </c>
      <c r="F101" s="17">
        <v>1</v>
      </c>
      <c r="G101" s="108" t="s">
        <v>308</v>
      </c>
      <c r="H101" s="160">
        <v>3</v>
      </c>
      <c r="I101" s="121" t="s">
        <v>275</v>
      </c>
      <c r="J101" s="17">
        <v>1</v>
      </c>
      <c r="K101" s="74" t="s">
        <v>60</v>
      </c>
      <c r="L101" s="75">
        <v>0.05</v>
      </c>
      <c r="M101" s="206" t="s">
        <v>174</v>
      </c>
      <c r="N101" s="17">
        <v>1</v>
      </c>
      <c r="O101" s="7"/>
    </row>
    <row r="102" spans="1:16" ht="16.5" customHeight="1">
      <c r="B102" s="205"/>
      <c r="C102" s="23"/>
      <c r="D102" s="23"/>
      <c r="E102" s="121" t="s">
        <v>51</v>
      </c>
      <c r="F102" s="17">
        <v>0.5</v>
      </c>
      <c r="G102" s="159" t="s">
        <v>174</v>
      </c>
      <c r="H102" s="160">
        <v>0.5</v>
      </c>
      <c r="I102" s="121" t="s">
        <v>60</v>
      </c>
      <c r="J102" s="17">
        <v>0.05</v>
      </c>
      <c r="K102" s="74"/>
      <c r="L102" s="75"/>
      <c r="M102" s="31"/>
      <c r="N102" s="17"/>
      <c r="O102" s="7"/>
    </row>
    <row r="103" spans="1:16" ht="16.5" customHeight="1">
      <c r="B103" s="198"/>
      <c r="C103" s="206"/>
      <c r="D103" s="89"/>
      <c r="E103" s="108" t="s">
        <v>60</v>
      </c>
      <c r="F103" s="117">
        <v>0.05</v>
      </c>
      <c r="G103" s="159" t="s">
        <v>60</v>
      </c>
      <c r="H103" s="160">
        <v>0.05</v>
      </c>
      <c r="I103" s="36"/>
      <c r="J103" s="69"/>
      <c r="K103" s="74"/>
      <c r="L103" s="75"/>
      <c r="M103" s="36"/>
      <c r="N103" s="80"/>
      <c r="O103" s="7"/>
    </row>
    <row r="104" spans="1:16" ht="16.5" customHeight="1">
      <c r="B104" s="198"/>
      <c r="C104" s="206"/>
      <c r="D104" s="89"/>
      <c r="E104" s="92"/>
      <c r="F104" s="110"/>
      <c r="G104" s="36"/>
      <c r="H104" s="109"/>
      <c r="I104" s="178"/>
      <c r="J104" s="179"/>
      <c r="K104" s="74"/>
      <c r="L104" s="75"/>
      <c r="M104" s="82"/>
      <c r="N104" s="93"/>
      <c r="O104" s="7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3" manualBreakCount="3">
    <brk id="18" max="15" man="1"/>
    <brk id="44" max="15" man="1"/>
    <brk id="74" max="15" man="1"/>
  </rowBreaks>
  <colBreaks count="1" manualBreakCount="1">
    <brk id="16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view="pageBreakPreview" topLeftCell="A67" zoomScaleNormal="120" zoomScaleSheetLayoutView="100" workbookViewId="0">
      <selection activeCell="M63" sqref="M63:M99"/>
    </sheetView>
  </sheetViews>
  <sheetFormatPr defaultColWidth="9" defaultRowHeight="19.8"/>
  <cols>
    <col min="1" max="1" width="6.21875" style="1" customWidth="1"/>
    <col min="2" max="2" width="4.33203125" style="204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67"/>
      <c r="B1" s="189"/>
      <c r="C1" s="4"/>
      <c r="D1" s="1">
        <v>112</v>
      </c>
      <c r="E1" s="16" t="s">
        <v>2</v>
      </c>
      <c r="F1" s="4" t="s">
        <v>39</v>
      </c>
      <c r="G1" s="4" t="s">
        <v>191</v>
      </c>
      <c r="H1" s="14">
        <v>1</v>
      </c>
      <c r="I1" s="1" t="s">
        <v>190</v>
      </c>
      <c r="K1" s="6"/>
      <c r="L1" s="56" t="s">
        <v>309</v>
      </c>
    </row>
    <row r="2" spans="1:21" ht="16.5" customHeight="1">
      <c r="A2" s="124" t="s">
        <v>26</v>
      </c>
      <c r="B2" s="190" t="s">
        <v>37</v>
      </c>
      <c r="C2" s="53" t="s">
        <v>5</v>
      </c>
      <c r="D2" s="153" t="s">
        <v>27</v>
      </c>
      <c r="E2" s="57" t="s">
        <v>6</v>
      </c>
      <c r="F2" s="101" t="s">
        <v>28</v>
      </c>
      <c r="G2" s="54" t="s">
        <v>7</v>
      </c>
      <c r="H2" s="102" t="s">
        <v>29</v>
      </c>
      <c r="I2" s="206" t="s">
        <v>9</v>
      </c>
      <c r="J2" s="34" t="s">
        <v>31</v>
      </c>
      <c r="K2" s="206" t="s">
        <v>3</v>
      </c>
      <c r="L2" s="34" t="s">
        <v>32</v>
      </c>
      <c r="M2" s="33" t="s">
        <v>84</v>
      </c>
      <c r="N2" s="33" t="s">
        <v>85</v>
      </c>
      <c r="O2" s="30" t="s">
        <v>18</v>
      </c>
      <c r="P2" s="30" t="s">
        <v>19</v>
      </c>
      <c r="Q2" s="31" t="s">
        <v>20</v>
      </c>
      <c r="R2" s="30" t="s">
        <v>21</v>
      </c>
      <c r="S2" s="32" t="s">
        <v>87</v>
      </c>
      <c r="T2" s="30" t="s">
        <v>22</v>
      </c>
      <c r="U2" s="31" t="s">
        <v>23</v>
      </c>
    </row>
    <row r="3" spans="1:21" ht="35.1" customHeight="1">
      <c r="A3" s="98">
        <v>45293</v>
      </c>
      <c r="B3" s="191" t="str">
        <f t="shared" ref="B3:B16" si="0">IF(A3="","",RIGHT(TEXT(WEEKDAY(A3),"[$-404]aaaa;@"),1))</f>
        <v>二</v>
      </c>
      <c r="C3" s="99" t="str">
        <f>C21</f>
        <v>白米飯</v>
      </c>
      <c r="D3" s="101" t="str">
        <f>C22&amp;B23</f>
        <v>米</v>
      </c>
      <c r="E3" s="19" t="str">
        <f>E21</f>
        <v>醬瓜素肉</v>
      </c>
      <c r="F3" s="97" t="str">
        <f>PHONETIC(E22:E26)</f>
        <v>素肉白蘿蔔胡蘿蔔醃漬花胡瓜薑</v>
      </c>
      <c r="G3" s="33" t="str">
        <f>G21</f>
        <v>茄汁豆腐</v>
      </c>
      <c r="H3" s="39" t="str">
        <f>PHONETIC(G22:G25)</f>
        <v>豆腐毛豆番茄醬薑</v>
      </c>
      <c r="I3" s="35" t="s">
        <v>1</v>
      </c>
      <c r="J3" s="112" t="s">
        <v>187</v>
      </c>
      <c r="K3" s="96" t="str">
        <f>K21</f>
        <v>味噌芽湯</v>
      </c>
      <c r="L3" s="133" t="str">
        <f>PHONETIC(K22:K25)</f>
        <v>乾裙帶菜味噌薑</v>
      </c>
      <c r="M3" s="29" t="str">
        <f>M21</f>
        <v>水果</v>
      </c>
      <c r="N3" s="134" t="s">
        <v>83</v>
      </c>
      <c r="O3" s="42">
        <v>5.6</v>
      </c>
      <c r="P3" s="42">
        <v>2.5</v>
      </c>
      <c r="Q3" s="43">
        <v>1.7</v>
      </c>
      <c r="R3" s="42">
        <v>2.8</v>
      </c>
      <c r="S3" s="35"/>
      <c r="T3" s="44">
        <v>1</v>
      </c>
      <c r="U3" s="45">
        <f t="shared" ref="U3:U16" si="1">O3*70+P3*75+Q3*25+R3*45+S3*120+T3*60</f>
        <v>808</v>
      </c>
    </row>
    <row r="4" spans="1:21" ht="35.1" customHeight="1">
      <c r="A4" s="98">
        <f t="shared" ref="A4:A16" si="2">IF(A3="","",IF(MONTH(A3)&lt;&gt;MONTH(A3+1),"",A3+1))</f>
        <v>45294</v>
      </c>
      <c r="B4" s="191" t="str">
        <f t="shared" si="0"/>
        <v>三</v>
      </c>
      <c r="C4" s="100" t="str">
        <f>C27</f>
        <v>刈包特餐</v>
      </c>
      <c r="D4" s="101" t="str">
        <f>C28&amp;B29</f>
        <v>刈包</v>
      </c>
      <c r="E4" s="19" t="str">
        <f>E27</f>
        <v>酸菜麵腸</v>
      </c>
      <c r="F4" s="97" t="str">
        <f>PHONETIC(E28:E32)</f>
        <v>麵腸酸菜薑</v>
      </c>
      <c r="G4" s="18" t="str">
        <f>G27</f>
        <v>豆皮西魯</v>
      </c>
      <c r="H4" s="39" t="str">
        <f>PHONETIC(G28:G32)</f>
        <v>豆皮結球白菜乾香菇胡蘿蔔薑</v>
      </c>
      <c r="I4" s="35" t="s">
        <v>1</v>
      </c>
      <c r="J4" s="112" t="s">
        <v>187</v>
      </c>
      <c r="K4" s="29" t="str">
        <f>K27</f>
        <v>糙米粥</v>
      </c>
      <c r="L4" s="133" t="str">
        <f>PHONETIC(K28:K32)</f>
        <v>雞蛋糙米胡蘿蔔乾香菇時瓜</v>
      </c>
      <c r="M4" s="29" t="str">
        <f>M27</f>
        <v>小餐包</v>
      </c>
      <c r="O4" s="42">
        <v>5</v>
      </c>
      <c r="P4" s="42">
        <v>2.5</v>
      </c>
      <c r="Q4" s="43">
        <v>1.8</v>
      </c>
      <c r="R4" s="42">
        <v>2.9</v>
      </c>
      <c r="S4" s="35"/>
      <c r="T4" s="44"/>
      <c r="U4" s="45">
        <f t="shared" si="1"/>
        <v>713</v>
      </c>
    </row>
    <row r="5" spans="1:21" ht="35.1" customHeight="1">
      <c r="A5" s="98">
        <f t="shared" si="2"/>
        <v>45295</v>
      </c>
      <c r="B5" s="191" t="str">
        <f t="shared" si="0"/>
        <v>四</v>
      </c>
      <c r="C5" s="100" t="str">
        <f>C33</f>
        <v>糙米飯</v>
      </c>
      <c r="D5" s="101" t="str">
        <f>C34&amp;B35</f>
        <v>米</v>
      </c>
      <c r="E5" s="19" t="str">
        <f>E33</f>
        <v>咖哩百頁</v>
      </c>
      <c r="F5" s="97" t="str">
        <f>PHONETIC(E34:E38)</f>
        <v>百頁馬鈴薯洋蔥咖哩粉</v>
      </c>
      <c r="G5" s="18" t="str">
        <f>G33</f>
        <v>毛豆豆芽</v>
      </c>
      <c r="H5" s="97" t="str">
        <f>PHONETIC(G34:G38)</f>
        <v>毛豆綠豆芽胡蘿蔔薑</v>
      </c>
      <c r="I5" s="35" t="s">
        <v>1</v>
      </c>
      <c r="J5" s="112" t="s">
        <v>187</v>
      </c>
      <c r="K5" s="40" t="str">
        <f>K33</f>
        <v>綠豆湯</v>
      </c>
      <c r="L5" s="133" t="str">
        <f>PHONETIC(K34:K38)</f>
        <v>綠豆紅砂糖</v>
      </c>
      <c r="M5" s="29" t="str">
        <f>M33</f>
        <v>TAP豆漿</v>
      </c>
      <c r="O5" s="42">
        <v>5</v>
      </c>
      <c r="P5" s="42">
        <v>2.5</v>
      </c>
      <c r="Q5" s="43">
        <v>1.6</v>
      </c>
      <c r="R5" s="42">
        <v>2.9</v>
      </c>
      <c r="S5" s="35"/>
      <c r="T5" s="44"/>
      <c r="U5" s="45">
        <f t="shared" si="1"/>
        <v>708</v>
      </c>
    </row>
    <row r="6" spans="1:21" ht="35.1" customHeight="1">
      <c r="A6" s="98">
        <f t="shared" si="2"/>
        <v>45296</v>
      </c>
      <c r="B6" s="191" t="str">
        <f t="shared" si="0"/>
        <v>五</v>
      </c>
      <c r="C6" s="100" t="str">
        <f>C39</f>
        <v>燕麥飯</v>
      </c>
      <c r="D6" s="101" t="str">
        <f>C40&amp;C41</f>
        <v>米燕麥</v>
      </c>
      <c r="E6" s="19" t="str">
        <f>E39</f>
        <v>海結麵輪</v>
      </c>
      <c r="F6" s="39" t="str">
        <f>PHONETIC(E40:E44)</f>
        <v>麵輪海帶結薑</v>
      </c>
      <c r="G6" s="18" t="str">
        <f>G39</f>
        <v>甘藍蛋香</v>
      </c>
      <c r="H6" s="97" t="str">
        <f>PHONETIC(G40:G44)</f>
        <v>雞蛋甘藍胡蘿蔔薑</v>
      </c>
      <c r="I6" s="35" t="s">
        <v>1</v>
      </c>
      <c r="J6" s="112" t="s">
        <v>187</v>
      </c>
      <c r="K6" s="29" t="str">
        <f>K39</f>
        <v>金針湯</v>
      </c>
      <c r="L6" s="133" t="str">
        <f>PHONETIC(K40:K43)</f>
        <v>金針菜乾榨菜薑</v>
      </c>
      <c r="M6" s="221" t="str">
        <f>M39</f>
        <v>果汁</v>
      </c>
      <c r="O6" s="131">
        <v>5</v>
      </c>
      <c r="P6" s="42">
        <v>2.5</v>
      </c>
      <c r="Q6" s="43">
        <v>2</v>
      </c>
      <c r="R6" s="42">
        <v>2.7</v>
      </c>
      <c r="S6" s="35"/>
      <c r="T6" s="44"/>
      <c r="U6" s="45">
        <f t="shared" si="1"/>
        <v>709</v>
      </c>
    </row>
    <row r="7" spans="1:21" ht="35.1" customHeight="1">
      <c r="A7" s="98">
        <f>IF(A6="","",IF(MONTH(A6)&lt;&gt;MONTH(A6+1),"",A6+3))</f>
        <v>45299</v>
      </c>
      <c r="B7" s="191" t="str">
        <f t="shared" si="0"/>
        <v>一</v>
      </c>
      <c r="C7" s="100" t="str">
        <f>C45</f>
        <v>白米飯</v>
      </c>
      <c r="D7" s="101" t="str">
        <f>C46&amp;C47</f>
        <v>米</v>
      </c>
      <c r="E7" s="19" t="str">
        <f>E45</f>
        <v>調味豆包</v>
      </c>
      <c r="F7" s="39" t="str">
        <f>PHONETIC(E46:E50)</f>
        <v>豆包</v>
      </c>
      <c r="G7" s="18" t="str">
        <f>G45</f>
        <v>白菜豆腐</v>
      </c>
      <c r="H7" s="39" t="str">
        <f>PHONETIC(G46:G50)</f>
        <v>豆腐結球白菜乾木耳薑</v>
      </c>
      <c r="I7" s="35" t="s">
        <v>1</v>
      </c>
      <c r="J7" s="112" t="s">
        <v>187</v>
      </c>
      <c r="K7" s="29" t="str">
        <f>K45</f>
        <v>蛋花芽湯</v>
      </c>
      <c r="L7" s="133" t="str">
        <f>PHONETIC(K46:K50)</f>
        <v>乾裙帶菜雞蛋薑</v>
      </c>
      <c r="M7" s="29" t="str">
        <f>M45</f>
        <v>果汁</v>
      </c>
      <c r="O7" s="42">
        <v>5.2</v>
      </c>
      <c r="P7" s="42">
        <v>2.5</v>
      </c>
      <c r="Q7" s="43">
        <v>2</v>
      </c>
      <c r="R7" s="42">
        <v>2.9</v>
      </c>
      <c r="S7" s="35"/>
      <c r="T7" s="44"/>
      <c r="U7" s="45">
        <f t="shared" si="1"/>
        <v>732</v>
      </c>
    </row>
    <row r="8" spans="1:21" ht="35.1" customHeight="1">
      <c r="A8" s="98">
        <f>IF(A7="","",IF(MONTH(A7)&lt;&gt;MONTH(A7+1),"",A7+1))</f>
        <v>45300</v>
      </c>
      <c r="B8" s="191" t="str">
        <f t="shared" si="0"/>
        <v>二</v>
      </c>
      <c r="C8" s="100" t="str">
        <f>C51</f>
        <v>糙米飯</v>
      </c>
      <c r="D8" s="101" t="str">
        <f>C52&amp;B53</f>
        <v>米</v>
      </c>
      <c r="E8" s="19" t="str">
        <f>E51</f>
        <v>筍干麵輪</v>
      </c>
      <c r="F8" s="97" t="str">
        <f>PHONETIC(E52:E56)</f>
        <v>麵輪麻竹筍干薑</v>
      </c>
      <c r="G8" s="18" t="str">
        <f>G51</f>
        <v>豆皮芽菜</v>
      </c>
      <c r="H8" s="39" t="str">
        <f>PHONETIC(G52:G56)</f>
        <v>豆皮綠豆芽乾木耳薑</v>
      </c>
      <c r="I8" s="35" t="s">
        <v>1</v>
      </c>
      <c r="J8" s="112" t="s">
        <v>187</v>
      </c>
      <c r="K8" s="96" t="str">
        <f>K51</f>
        <v>鮮蔬湯</v>
      </c>
      <c r="L8" s="133" t="str">
        <f>PHONETIC(K52:K56)</f>
        <v>時蔬胡蘿蔔薑</v>
      </c>
      <c r="M8" s="29" t="str">
        <f>M51</f>
        <v>水果</v>
      </c>
      <c r="N8" s="134" t="s">
        <v>83</v>
      </c>
      <c r="O8" s="42">
        <v>5</v>
      </c>
      <c r="P8" s="42">
        <v>2.5</v>
      </c>
      <c r="Q8" s="43">
        <v>1.7</v>
      </c>
      <c r="R8" s="42">
        <v>3</v>
      </c>
      <c r="S8" s="35"/>
      <c r="T8" s="44">
        <v>1</v>
      </c>
      <c r="U8" s="45">
        <f t="shared" si="1"/>
        <v>775</v>
      </c>
    </row>
    <row r="9" spans="1:21" ht="35.1" customHeight="1">
      <c r="A9" s="98">
        <f t="shared" si="2"/>
        <v>45301</v>
      </c>
      <c r="B9" s="191" t="str">
        <f t="shared" si="0"/>
        <v>三</v>
      </c>
      <c r="C9" s="100" t="str">
        <f>C57</f>
        <v>炊飯特餐</v>
      </c>
      <c r="D9" s="101" t="str">
        <f>C58&amp;C59</f>
        <v>米糙米</v>
      </c>
      <c r="E9" s="19" t="str">
        <f>E57</f>
        <v>滷味雙享</v>
      </c>
      <c r="F9" s="39" t="str">
        <f>PHONETIC(E58:E61)</f>
        <v>雞水煮蛋白蘿蔔胡蘿蔔薑</v>
      </c>
      <c r="G9" s="18" t="str">
        <f>G57</f>
        <v>炊飯配料</v>
      </c>
      <c r="H9" s="39" t="str">
        <f>PHONETIC(G58:G61)</f>
        <v>素肉蘿蔔乾乾香菇薑</v>
      </c>
      <c r="I9" s="35" t="s">
        <v>1</v>
      </c>
      <c r="J9" s="112" t="s">
        <v>187</v>
      </c>
      <c r="K9" s="29" t="str">
        <f>K57</f>
        <v>麻油菇湯</v>
      </c>
      <c r="L9" s="133" t="str">
        <f>PHONETIC(K58:K62)</f>
        <v>金針菇乾木耳時蔬麻油枸杞</v>
      </c>
      <c r="M9" s="29" t="str">
        <f>M57</f>
        <v>小餐包</v>
      </c>
      <c r="O9" s="42">
        <v>5</v>
      </c>
      <c r="P9" s="42">
        <v>2.5</v>
      </c>
      <c r="Q9" s="43">
        <v>1.6</v>
      </c>
      <c r="R9" s="42">
        <v>2.9</v>
      </c>
      <c r="S9" s="35"/>
      <c r="T9" s="44"/>
      <c r="U9" s="45">
        <f t="shared" si="1"/>
        <v>708</v>
      </c>
    </row>
    <row r="10" spans="1:21" ht="35.1" customHeight="1">
      <c r="A10" s="98">
        <f t="shared" si="2"/>
        <v>45302</v>
      </c>
      <c r="B10" s="191" t="str">
        <f t="shared" si="0"/>
        <v>四</v>
      </c>
      <c r="C10" s="100" t="str">
        <f>C63</f>
        <v>糙米飯</v>
      </c>
      <c r="D10" s="101" t="str">
        <f>C64&amp;B65</f>
        <v>米</v>
      </c>
      <c r="E10" s="19" t="str">
        <f>E63</f>
        <v>豆瓣百頁</v>
      </c>
      <c r="F10" s="39" t="str">
        <f>PHONETIC(E64:E68)</f>
        <v>百頁海帶結薑</v>
      </c>
      <c r="G10" s="18" t="str">
        <f>G63</f>
        <v>豆皮甘藍</v>
      </c>
      <c r="H10" s="39" t="str">
        <f>PHONETIC(G64:G68)</f>
        <v>豆皮甘藍胡蘿蔔薑</v>
      </c>
      <c r="I10" s="35" t="s">
        <v>1</v>
      </c>
      <c r="J10" s="112" t="s">
        <v>187</v>
      </c>
      <c r="K10" s="40" t="str">
        <f>K63</f>
        <v>燒仙草</v>
      </c>
      <c r="L10" s="133" t="str">
        <f>PHONETIC(K64:K67)</f>
        <v>仙草凍紅砂糖西谷米</v>
      </c>
      <c r="M10" s="29" t="str">
        <f>M63</f>
        <v>海苔</v>
      </c>
      <c r="O10" s="42">
        <v>4</v>
      </c>
      <c r="P10" s="42">
        <v>2.5</v>
      </c>
      <c r="Q10" s="43">
        <v>1.6</v>
      </c>
      <c r="R10" s="42">
        <v>2.9</v>
      </c>
      <c r="S10" s="35"/>
      <c r="T10" s="44"/>
      <c r="U10" s="45">
        <f t="shared" si="1"/>
        <v>638</v>
      </c>
    </row>
    <row r="11" spans="1:21" ht="35.1" customHeight="1">
      <c r="A11" s="98">
        <f t="shared" si="2"/>
        <v>45303</v>
      </c>
      <c r="B11" s="191" t="str">
        <f t="shared" si="0"/>
        <v>五</v>
      </c>
      <c r="C11" s="100" t="str">
        <f>C69</f>
        <v>紅藜飯</v>
      </c>
      <c r="D11" s="101" t="str">
        <f>C70&amp;C71</f>
        <v>米紅藜</v>
      </c>
      <c r="E11" s="19" t="str">
        <f>E69</f>
        <v>豉相油腐</v>
      </c>
      <c r="F11" s="39" t="str">
        <f>PHONETIC(E70:E74)</f>
        <v>油豆腐白蘿蔔薑</v>
      </c>
      <c r="G11" s="19" t="str">
        <f>G69</f>
        <v>螞蟻上樹</v>
      </c>
      <c r="H11" s="39" t="str">
        <f>PHONETIC(G70:G74)</f>
        <v>素肉時蔬冬粉乾木耳薑</v>
      </c>
      <c r="I11" s="35" t="s">
        <v>1</v>
      </c>
      <c r="J11" s="112" t="s">
        <v>187</v>
      </c>
      <c r="K11" s="96" t="str">
        <f>K69</f>
        <v>時瓜湯</v>
      </c>
      <c r="L11" s="133" t="str">
        <f>PHONETIC(K70:K74)</f>
        <v>時瓜胡蘿蔔薑</v>
      </c>
      <c r="M11" s="8" t="str">
        <f>M69</f>
        <v>TAP豆漿</v>
      </c>
      <c r="O11" s="131">
        <v>5.4</v>
      </c>
      <c r="P11" s="42">
        <v>2.5</v>
      </c>
      <c r="Q11" s="43">
        <v>1.8</v>
      </c>
      <c r="R11" s="42">
        <v>2.9</v>
      </c>
      <c r="S11" s="35"/>
      <c r="T11" s="44"/>
      <c r="U11" s="45">
        <f t="shared" si="1"/>
        <v>741</v>
      </c>
    </row>
    <row r="12" spans="1:21" ht="35.1" customHeight="1">
      <c r="A12" s="98">
        <f>IF(A11="","",IF(MONTH(A11)&lt;&gt;MONTH(A11+1),"",A11+3))</f>
        <v>45306</v>
      </c>
      <c r="B12" s="191" t="str">
        <f t="shared" si="0"/>
        <v>一</v>
      </c>
      <c r="C12" s="100" t="str">
        <f>C75</f>
        <v>白米飯</v>
      </c>
      <c r="D12" s="101" t="str">
        <f>C76&amp;C77</f>
        <v>米</v>
      </c>
      <c r="E12" s="19" t="str">
        <f>E75</f>
        <v>醬香麵輪</v>
      </c>
      <c r="F12" s="39" t="str">
        <f>PHONETIC(E76:E80)</f>
        <v>麵輪薑</v>
      </c>
      <c r="G12" s="19" t="str">
        <f>G75</f>
        <v>麻婆豆腐</v>
      </c>
      <c r="H12" s="39" t="str">
        <f>PHONETIC(G76:G79)</f>
        <v>冷凍毛豆豆腐薑豆瓣醬</v>
      </c>
      <c r="I12" s="35" t="s">
        <v>1</v>
      </c>
      <c r="J12" s="112" t="s">
        <v>187</v>
      </c>
      <c r="K12" s="19" t="str">
        <f>K75</f>
        <v>味噌芽湯</v>
      </c>
      <c r="L12" s="132" t="str">
        <f>PHONETIC(K76:K80)</f>
        <v>乾裙帶菜味噌薑</v>
      </c>
      <c r="M12" s="29" t="str">
        <f>M75</f>
        <v>果汁</v>
      </c>
      <c r="O12" s="42">
        <v>5</v>
      </c>
      <c r="P12" s="42">
        <v>2.5</v>
      </c>
      <c r="Q12" s="43">
        <v>2</v>
      </c>
      <c r="R12" s="42">
        <v>2.9</v>
      </c>
      <c r="S12" s="35"/>
      <c r="T12" s="44"/>
      <c r="U12" s="45">
        <f t="shared" si="1"/>
        <v>718</v>
      </c>
    </row>
    <row r="13" spans="1:21" ht="35.1" customHeight="1">
      <c r="A13" s="98">
        <f>IF(A12="","",IF(MONTH(A12)&lt;&gt;MONTH(A12+1),"",A12+1))</f>
        <v>45307</v>
      </c>
      <c r="B13" s="191" t="str">
        <f t="shared" si="0"/>
        <v>二</v>
      </c>
      <c r="C13" s="100" t="str">
        <f>C81</f>
        <v>糙米飯</v>
      </c>
      <c r="D13" s="101" t="str">
        <f>C82&amp;B83</f>
        <v>米</v>
      </c>
      <c r="E13" s="19" t="str">
        <f>E81</f>
        <v>沙茶百頁</v>
      </c>
      <c r="F13" s="39" t="str">
        <f>PHONETIC(E82:E85)</f>
        <v>百頁結球白菜素沙茶醬薑</v>
      </c>
      <c r="G13" s="19" t="str">
        <f>G81</f>
        <v>豆皮芽菜</v>
      </c>
      <c r="H13" s="39" t="str">
        <f>PHONETIC(G82:G86)</f>
        <v>豆皮綠豆芽胡蘿蔔薑</v>
      </c>
      <c r="I13" s="35" t="s">
        <v>1</v>
      </c>
      <c r="J13" s="112" t="s">
        <v>187</v>
      </c>
      <c r="K13" s="19" t="str">
        <f>K81</f>
        <v>蘿蔔湯</v>
      </c>
      <c r="L13" s="132" t="str">
        <f>PHONETIC(K82:K86)</f>
        <v>白蘿蔔胡蘿蔔薑</v>
      </c>
      <c r="M13" s="29" t="str">
        <f>M81</f>
        <v>水果</v>
      </c>
      <c r="N13" s="134" t="s">
        <v>83</v>
      </c>
      <c r="O13" s="42">
        <v>5</v>
      </c>
      <c r="P13" s="42">
        <v>2.5</v>
      </c>
      <c r="Q13" s="43">
        <v>2</v>
      </c>
      <c r="R13" s="42">
        <v>2.9</v>
      </c>
      <c r="S13" s="35"/>
      <c r="T13" s="44">
        <v>1</v>
      </c>
      <c r="U13" s="45">
        <f t="shared" si="1"/>
        <v>778</v>
      </c>
    </row>
    <row r="14" spans="1:21" ht="35.1" customHeight="1">
      <c r="A14" s="98">
        <f t="shared" si="2"/>
        <v>45308</v>
      </c>
      <c r="B14" s="191" t="str">
        <f t="shared" si="0"/>
        <v>三</v>
      </c>
      <c r="C14" s="100" t="str">
        <f>C87</f>
        <v>西式特餐</v>
      </c>
      <c r="D14" s="101" t="str">
        <f>C88&amp;C89</f>
        <v>義大利麵</v>
      </c>
      <c r="E14" s="19" t="str">
        <f>E87</f>
        <v>茄汁素肉</v>
      </c>
      <c r="F14" s="97" t="str">
        <f>PHONETIC(E88:E91)</f>
        <v>素肉馬鈴薯蕃茄醬薑</v>
      </c>
      <c r="G14" s="19" t="str">
        <f>G87</f>
        <v>毛豆甘藍</v>
      </c>
      <c r="H14" s="39" t="str">
        <f>PHONETIC(G88:G92)</f>
        <v>毛豆甘藍胡蘿蔔薑</v>
      </c>
      <c r="I14" s="35" t="s">
        <v>1</v>
      </c>
      <c r="J14" s="112" t="s">
        <v>187</v>
      </c>
      <c r="K14" s="19" t="str">
        <f>K87</f>
        <v>玉米濃湯</v>
      </c>
      <c r="L14" s="132" t="str">
        <f>PHONETIC(K88:K92)</f>
        <v>雞蛋玉米粒罐頭玉米醬罐頭玉米濃湯粉</v>
      </c>
      <c r="M14" s="29" t="str">
        <f>M87</f>
        <v>小餐包</v>
      </c>
      <c r="O14" s="42">
        <v>5</v>
      </c>
      <c r="P14" s="42">
        <v>2.5</v>
      </c>
      <c r="Q14" s="43">
        <v>1.7</v>
      </c>
      <c r="R14" s="42">
        <v>2.8</v>
      </c>
      <c r="S14" s="35"/>
      <c r="T14" s="44"/>
      <c r="U14" s="45">
        <f t="shared" si="1"/>
        <v>706</v>
      </c>
    </row>
    <row r="15" spans="1:21" ht="35.1" customHeight="1">
      <c r="A15" s="98">
        <f t="shared" si="2"/>
        <v>45309</v>
      </c>
      <c r="B15" s="191" t="str">
        <f t="shared" si="0"/>
        <v>四</v>
      </c>
      <c r="C15" s="100" t="str">
        <f>C93</f>
        <v>糙米飯</v>
      </c>
      <c r="D15" s="101" t="str">
        <f>C94&amp;C95</f>
        <v>米糙米</v>
      </c>
      <c r="E15" s="19" t="str">
        <f>E93</f>
        <v>醬瓜麵筋</v>
      </c>
      <c r="F15" s="39" t="str">
        <f>PHONETIC(E94:E98)</f>
        <v>麵筋白蘿蔔胡蘿蔔醃漬花胡瓜薑</v>
      </c>
      <c r="G15" s="19" t="str">
        <f>G93</f>
        <v>蛋香冬粉</v>
      </c>
      <c r="H15" s="97" t="str">
        <f>PHONETIC(G94:G98)</f>
        <v>雞蛋冬粉時蔬乾木耳薑</v>
      </c>
      <c r="I15" s="35" t="s">
        <v>1</v>
      </c>
      <c r="J15" s="112" t="s">
        <v>187</v>
      </c>
      <c r="K15" s="19" t="str">
        <f>K93</f>
        <v>枸杞銀耳</v>
      </c>
      <c r="L15" s="132" t="str">
        <f>PHONETIC(K94:K98)</f>
        <v>乾銀耳枸杞紅砂糖</v>
      </c>
      <c r="M15" s="221" t="str">
        <f>M93</f>
        <v>TAP豆漿</v>
      </c>
      <c r="O15" s="42">
        <v>4.2</v>
      </c>
      <c r="P15" s="42">
        <v>2.5</v>
      </c>
      <c r="Q15" s="43">
        <v>1.5</v>
      </c>
      <c r="R15" s="42">
        <v>2.8</v>
      </c>
      <c r="S15" s="35"/>
      <c r="T15" s="44"/>
      <c r="U15" s="45">
        <f t="shared" si="1"/>
        <v>645</v>
      </c>
    </row>
    <row r="16" spans="1:21" ht="35.1" customHeight="1">
      <c r="A16" s="98">
        <f t="shared" si="2"/>
        <v>45310</v>
      </c>
      <c r="B16" s="191" t="str">
        <f t="shared" si="0"/>
        <v>五</v>
      </c>
      <c r="C16" s="100" t="str">
        <f>C99</f>
        <v>芝麻飯</v>
      </c>
      <c r="D16" s="101" t="str">
        <f>C100&amp;C101</f>
        <v>米芝麻(熟)</v>
      </c>
      <c r="E16" s="19" t="str">
        <f>E99</f>
        <v>泡菜油腐</v>
      </c>
      <c r="F16" s="39" t="str">
        <f>PHONETIC(E100:E104)</f>
        <v>油豆腐韓式泡菜胡蘿蔔薑</v>
      </c>
      <c r="G16" s="19" t="str">
        <f>G99</f>
        <v>雙色花椰</v>
      </c>
      <c r="H16" s="39" t="str">
        <f>PHONETIC(G100:G104)</f>
        <v>花椰菜毛豆胡蘿蔔薑</v>
      </c>
      <c r="I16" s="35" t="s">
        <v>1</v>
      </c>
      <c r="J16" s="112" t="s">
        <v>187</v>
      </c>
      <c r="K16" s="19" t="str">
        <f>K99</f>
        <v>時蔬湯</v>
      </c>
      <c r="L16" s="132" t="str">
        <f>PHONETIC(K100:K104)</f>
        <v>時蔬胡蘿蔔</v>
      </c>
      <c r="M16" s="29" t="str">
        <f>M99</f>
        <v>乳品/小饅頭</v>
      </c>
      <c r="O16" s="131">
        <v>5.6</v>
      </c>
      <c r="P16" s="42">
        <v>2.5</v>
      </c>
      <c r="Q16" s="43">
        <v>2.2000000000000002</v>
      </c>
      <c r="R16" s="42">
        <v>2.9</v>
      </c>
      <c r="S16" s="35">
        <v>1</v>
      </c>
      <c r="T16" s="44"/>
      <c r="U16" s="45">
        <f t="shared" si="1"/>
        <v>885</v>
      </c>
    </row>
    <row r="17" spans="1:26" ht="23.1" customHeight="1">
      <c r="A17" s="2" t="s">
        <v>310</v>
      </c>
      <c r="B17" s="192"/>
      <c r="C17" s="136"/>
      <c r="D17" s="154"/>
      <c r="E17" s="41"/>
      <c r="F17" s="137"/>
      <c r="G17" s="41"/>
      <c r="H17" s="137"/>
      <c r="I17" s="135"/>
      <c r="J17" s="138"/>
      <c r="K17" s="41"/>
      <c r="L17" s="137"/>
      <c r="M17" s="41"/>
      <c r="N17" s="139"/>
      <c r="O17" s="10"/>
      <c r="P17" s="10"/>
      <c r="Q17" s="10"/>
      <c r="R17" s="10"/>
      <c r="S17" s="4"/>
      <c r="T17" s="10"/>
      <c r="U17" s="125"/>
    </row>
    <row r="18" spans="1:26" ht="23.1" customHeight="1">
      <c r="A18" s="15" t="s">
        <v>273</v>
      </c>
      <c r="B18" s="192"/>
      <c r="C18" s="3"/>
      <c r="D18" s="3"/>
    </row>
    <row r="19" spans="1:26">
      <c r="A19" s="27" t="s">
        <v>311</v>
      </c>
      <c r="B19" s="193"/>
      <c r="C19" s="28"/>
      <c r="D19" s="26"/>
      <c r="E19" s="28"/>
      <c r="F19" s="26"/>
      <c r="G19" s="28"/>
      <c r="H19" s="26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4"/>
    </row>
    <row r="20" spans="1:26">
      <c r="A20" s="156" t="s">
        <v>97</v>
      </c>
      <c r="B20" s="194" t="s">
        <v>47</v>
      </c>
      <c r="C20" s="113" t="s">
        <v>5</v>
      </c>
      <c r="D20" s="107" t="s">
        <v>14</v>
      </c>
      <c r="E20" s="17" t="s">
        <v>6</v>
      </c>
      <c r="F20" s="17" t="s">
        <v>14</v>
      </c>
      <c r="G20" s="105" t="s">
        <v>7</v>
      </c>
      <c r="H20" s="107" t="s">
        <v>14</v>
      </c>
      <c r="I20" s="114" t="s">
        <v>9</v>
      </c>
      <c r="J20" s="107" t="s">
        <v>14</v>
      </c>
      <c r="K20" s="105" t="s">
        <v>3</v>
      </c>
      <c r="L20" s="106" t="s">
        <v>16</v>
      </c>
      <c r="M20" s="33" t="s">
        <v>84</v>
      </c>
      <c r="N20" s="33" t="s">
        <v>85</v>
      </c>
      <c r="O20" s="21"/>
      <c r="P20" s="21"/>
      <c r="Q20" s="22"/>
      <c r="R20" s="21"/>
      <c r="S20" s="23"/>
      <c r="T20" s="23"/>
      <c r="U20" s="23"/>
      <c r="V20" s="23"/>
      <c r="W20" s="23"/>
      <c r="X20" s="23"/>
      <c r="Y20" s="23"/>
    </row>
    <row r="21" spans="1:26" s="7" customFormat="1" ht="16.5" customHeight="1">
      <c r="A21" s="162" t="s">
        <v>216</v>
      </c>
      <c r="B21" s="195" t="str">
        <f>B3</f>
        <v>二</v>
      </c>
      <c r="C21" s="145" t="s">
        <v>42</v>
      </c>
      <c r="D21" s="147"/>
      <c r="E21" s="182" t="s">
        <v>312</v>
      </c>
      <c r="F21" s="183"/>
      <c r="G21" s="130" t="s">
        <v>34</v>
      </c>
      <c r="H21" s="73"/>
      <c r="I21" s="74" t="s">
        <v>1</v>
      </c>
      <c r="J21" s="75"/>
      <c r="K21" s="206" t="s">
        <v>117</v>
      </c>
      <c r="L21" s="17"/>
      <c r="M21" s="95" t="s">
        <v>270</v>
      </c>
      <c r="N21" s="134" t="s">
        <v>83</v>
      </c>
      <c r="O21" s="49"/>
      <c r="P21" s="50"/>
      <c r="Q21" s="13"/>
      <c r="R21" s="11"/>
    </row>
    <row r="22" spans="1:26" s="7" customFormat="1" ht="16.5" customHeight="1">
      <c r="B22" s="199">
        <f>A3</f>
        <v>45293</v>
      </c>
      <c r="C22" s="148" t="s">
        <v>10</v>
      </c>
      <c r="D22" s="147">
        <v>10</v>
      </c>
      <c r="E22" s="163" t="s">
        <v>313</v>
      </c>
      <c r="F22" s="157">
        <v>1</v>
      </c>
      <c r="G22" s="85" t="s">
        <v>25</v>
      </c>
      <c r="H22" s="77">
        <v>4</v>
      </c>
      <c r="I22" s="78" t="s">
        <v>9</v>
      </c>
      <c r="J22" s="79">
        <v>7</v>
      </c>
      <c r="K22" s="206" t="s">
        <v>118</v>
      </c>
      <c r="L22" s="17">
        <v>0.2</v>
      </c>
      <c r="M22" s="111"/>
      <c r="N22" s="77"/>
      <c r="O22" s="46"/>
      <c r="P22" s="51"/>
      <c r="Q22" s="12"/>
      <c r="R22" s="11"/>
    </row>
    <row r="23" spans="1:26" s="7" customFormat="1" ht="16.5" customHeight="1">
      <c r="A23" s="68"/>
      <c r="B23" s="200"/>
      <c r="C23" s="148"/>
      <c r="D23" s="89"/>
      <c r="E23" s="108" t="s">
        <v>99</v>
      </c>
      <c r="F23" s="17">
        <v>1</v>
      </c>
      <c r="G23" s="82" t="s">
        <v>314</v>
      </c>
      <c r="H23" s="77">
        <v>1</v>
      </c>
      <c r="I23" s="74" t="s">
        <v>60</v>
      </c>
      <c r="J23" s="75">
        <v>0.05</v>
      </c>
      <c r="K23" s="206" t="s">
        <v>119</v>
      </c>
      <c r="L23" s="17">
        <v>0.1</v>
      </c>
      <c r="M23" s="103"/>
      <c r="N23" s="77"/>
      <c r="O23" s="49"/>
      <c r="P23" s="51"/>
      <c r="Q23" s="12"/>
      <c r="R23" s="11"/>
    </row>
    <row r="24" spans="1:26" s="7" customFormat="1" ht="16.5" customHeight="1">
      <c r="A24" s="68"/>
      <c r="B24" s="197"/>
      <c r="C24" s="119"/>
      <c r="D24" s="89"/>
      <c r="E24" s="31" t="s">
        <v>59</v>
      </c>
      <c r="F24" s="117">
        <v>0.5</v>
      </c>
      <c r="G24" s="36" t="s">
        <v>35</v>
      </c>
      <c r="H24" s="69"/>
      <c r="I24" s="74"/>
      <c r="J24" s="75"/>
      <c r="K24" s="206" t="s">
        <v>60</v>
      </c>
      <c r="L24" s="17">
        <v>0.05</v>
      </c>
      <c r="M24" s="104"/>
      <c r="N24" s="69"/>
      <c r="O24" s="49"/>
      <c r="P24" s="51"/>
      <c r="Q24" s="12"/>
      <c r="R24" s="11"/>
    </row>
    <row r="25" spans="1:26" s="7" customFormat="1" ht="16.5" customHeight="1">
      <c r="A25" s="68"/>
      <c r="B25" s="197"/>
      <c r="C25" s="119"/>
      <c r="D25" s="89"/>
      <c r="E25" s="108" t="s">
        <v>255</v>
      </c>
      <c r="F25" s="117">
        <v>1</v>
      </c>
      <c r="G25" s="36" t="s">
        <v>60</v>
      </c>
      <c r="H25" s="69">
        <v>0.5</v>
      </c>
      <c r="I25" s="74"/>
      <c r="J25" s="75"/>
      <c r="K25" s="206"/>
      <c r="L25" s="17"/>
      <c r="M25" s="104"/>
      <c r="N25" s="69"/>
      <c r="O25" s="47"/>
      <c r="P25" s="52"/>
      <c r="Q25" s="12"/>
      <c r="R25" s="11"/>
    </row>
    <row r="26" spans="1:26" s="7" customFormat="1" ht="16.5" customHeight="1">
      <c r="A26" s="68"/>
      <c r="B26" s="200"/>
      <c r="C26" s="148"/>
      <c r="D26" s="89"/>
      <c r="E26" s="108" t="s">
        <v>60</v>
      </c>
      <c r="F26" s="117">
        <v>0.05</v>
      </c>
      <c r="I26" s="74"/>
      <c r="J26" s="75"/>
      <c r="K26" s="148"/>
      <c r="L26" s="150"/>
      <c r="O26" s="11"/>
      <c r="P26" s="11"/>
      <c r="Q26" s="12"/>
      <c r="R26" s="11"/>
    </row>
    <row r="27" spans="1:26" s="7" customFormat="1" ht="16.5" customHeight="1">
      <c r="A27" s="7" t="s">
        <v>217</v>
      </c>
      <c r="B27" s="195" t="str">
        <f>B4</f>
        <v>三</v>
      </c>
      <c r="C27" s="152" t="s">
        <v>45</v>
      </c>
      <c r="D27" s="155"/>
      <c r="E27" s="88" t="s">
        <v>280</v>
      </c>
      <c r="F27" s="17"/>
      <c r="G27" s="206" t="s">
        <v>110</v>
      </c>
      <c r="H27" s="166"/>
      <c r="I27" s="168" t="s">
        <v>1</v>
      </c>
      <c r="J27" s="75"/>
      <c r="K27" s="206" t="s">
        <v>81</v>
      </c>
      <c r="L27" s="206"/>
      <c r="M27" s="123" t="s">
        <v>271</v>
      </c>
      <c r="O27" s="11"/>
      <c r="P27" s="11"/>
      <c r="Q27" s="13"/>
      <c r="R27" s="11"/>
    </row>
    <row r="28" spans="1:26" s="7" customFormat="1" ht="16.5" customHeight="1">
      <c r="B28" s="199">
        <f>A4</f>
        <v>45294</v>
      </c>
      <c r="C28" s="206" t="s">
        <v>46</v>
      </c>
      <c r="D28" s="17">
        <v>4</v>
      </c>
      <c r="E28" s="108" t="s">
        <v>281</v>
      </c>
      <c r="F28" s="17">
        <v>7</v>
      </c>
      <c r="G28" s="163" t="s">
        <v>75</v>
      </c>
      <c r="H28" s="167">
        <v>0.3</v>
      </c>
      <c r="I28" s="169" t="s">
        <v>9</v>
      </c>
      <c r="J28" s="79">
        <v>7</v>
      </c>
      <c r="K28" s="206" t="s">
        <v>66</v>
      </c>
      <c r="L28" s="17">
        <v>1</v>
      </c>
      <c r="O28" s="11"/>
      <c r="P28" s="11"/>
      <c r="Q28" s="12"/>
      <c r="R28" s="11"/>
    </row>
    <row r="29" spans="1:26" s="7" customFormat="1" ht="16.5" customHeight="1">
      <c r="A29" s="81"/>
      <c r="B29" s="198"/>
      <c r="C29" s="206"/>
      <c r="D29" s="17"/>
      <c r="E29" s="108" t="s">
        <v>62</v>
      </c>
      <c r="F29" s="17">
        <v>3</v>
      </c>
      <c r="G29" s="108" t="s">
        <v>78</v>
      </c>
      <c r="H29" s="17">
        <v>7</v>
      </c>
      <c r="I29" s="74" t="s">
        <v>60</v>
      </c>
      <c r="J29" s="75">
        <v>0.05</v>
      </c>
      <c r="K29" s="206" t="s">
        <v>12</v>
      </c>
      <c r="L29" s="17">
        <v>4</v>
      </c>
      <c r="O29" s="11"/>
      <c r="P29" s="11"/>
      <c r="Q29" s="12"/>
      <c r="R29" s="11"/>
    </row>
    <row r="30" spans="1:26" s="7" customFormat="1" ht="16.5" customHeight="1">
      <c r="A30" s="81"/>
      <c r="B30" s="197"/>
      <c r="C30" s="119"/>
      <c r="D30" s="89"/>
      <c r="E30" s="108" t="s">
        <v>60</v>
      </c>
      <c r="F30" s="17">
        <v>0.05</v>
      </c>
      <c r="G30" s="108" t="s">
        <v>71</v>
      </c>
      <c r="H30" s="17">
        <v>0.01</v>
      </c>
      <c r="I30" s="74"/>
      <c r="J30" s="75"/>
      <c r="K30" s="206" t="s">
        <v>51</v>
      </c>
      <c r="L30" s="17">
        <v>0.5</v>
      </c>
      <c r="O30" s="11"/>
      <c r="P30" s="11"/>
      <c r="Q30" s="12"/>
      <c r="R30" s="11"/>
    </row>
    <row r="31" spans="1:26" s="7" customFormat="1" ht="16.5" customHeight="1">
      <c r="A31" s="81"/>
      <c r="B31" s="197"/>
      <c r="C31" s="119"/>
      <c r="D31" s="89"/>
      <c r="E31" s="108"/>
      <c r="F31" s="17"/>
      <c r="G31" s="108" t="s">
        <v>51</v>
      </c>
      <c r="H31" s="17">
        <v>0.5</v>
      </c>
      <c r="I31" s="74"/>
      <c r="J31" s="75"/>
      <c r="K31" s="206" t="s">
        <v>71</v>
      </c>
      <c r="L31" s="17">
        <v>0.05</v>
      </c>
      <c r="O31" s="11"/>
      <c r="P31" s="11"/>
      <c r="Q31" s="12"/>
      <c r="R31" s="11"/>
    </row>
    <row r="32" spans="1:26" s="7" customFormat="1" ht="16.5" customHeight="1">
      <c r="A32" s="81"/>
      <c r="B32" s="197"/>
      <c r="C32" s="119"/>
      <c r="D32" s="89"/>
      <c r="E32" s="206"/>
      <c r="F32" s="17"/>
      <c r="G32" s="108" t="s">
        <v>60</v>
      </c>
      <c r="H32" s="17">
        <v>0.05</v>
      </c>
      <c r="I32" s="74"/>
      <c r="J32" s="75"/>
      <c r="K32" s="206" t="s">
        <v>122</v>
      </c>
      <c r="L32" s="17">
        <v>2</v>
      </c>
      <c r="O32" s="11"/>
      <c r="P32" s="11"/>
      <c r="Q32" s="12"/>
      <c r="R32" s="11"/>
    </row>
    <row r="33" spans="1:20" s="7" customFormat="1" ht="16.5" customHeight="1">
      <c r="A33" s="7" t="s">
        <v>218</v>
      </c>
      <c r="B33" s="195" t="str">
        <f>B5</f>
        <v>四</v>
      </c>
      <c r="C33" s="152" t="s">
        <v>0</v>
      </c>
      <c r="D33" s="155"/>
      <c r="E33" s="88" t="s">
        <v>282</v>
      </c>
      <c r="F33" s="17"/>
      <c r="G33" s="88" t="s">
        <v>295</v>
      </c>
      <c r="H33" s="17"/>
      <c r="I33" s="168" t="s">
        <v>1</v>
      </c>
      <c r="J33" s="75"/>
      <c r="K33" s="206" t="s">
        <v>72</v>
      </c>
      <c r="L33" s="17"/>
      <c r="M33" s="123" t="s">
        <v>86</v>
      </c>
      <c r="O33" s="11"/>
      <c r="R33" s="11"/>
    </row>
    <row r="34" spans="1:20" s="7" customFormat="1" ht="16.5" customHeight="1">
      <c r="B34" s="199">
        <f>A5</f>
        <v>45295</v>
      </c>
      <c r="C34" s="206" t="s">
        <v>10</v>
      </c>
      <c r="D34" s="17">
        <v>7</v>
      </c>
      <c r="E34" s="108" t="s">
        <v>73</v>
      </c>
      <c r="F34" s="17">
        <v>6</v>
      </c>
      <c r="G34" s="108" t="s">
        <v>296</v>
      </c>
      <c r="H34" s="17">
        <v>1</v>
      </c>
      <c r="I34" s="169" t="s">
        <v>9</v>
      </c>
      <c r="J34" s="79">
        <v>7</v>
      </c>
      <c r="K34" s="206" t="s">
        <v>74</v>
      </c>
      <c r="L34" s="17">
        <v>2</v>
      </c>
      <c r="O34" s="11"/>
      <c r="R34" s="11"/>
    </row>
    <row r="35" spans="1:20" s="7" customFormat="1" ht="16.5" customHeight="1">
      <c r="A35" s="68"/>
      <c r="B35" s="198"/>
      <c r="C35" s="206" t="s">
        <v>12</v>
      </c>
      <c r="D35" s="17">
        <v>3</v>
      </c>
      <c r="E35" s="108" t="s">
        <v>55</v>
      </c>
      <c r="F35" s="17">
        <v>4.5</v>
      </c>
      <c r="G35" s="108" t="s">
        <v>64</v>
      </c>
      <c r="H35" s="17">
        <v>6</v>
      </c>
      <c r="I35" s="74" t="s">
        <v>60</v>
      </c>
      <c r="J35" s="75">
        <v>0.05</v>
      </c>
      <c r="K35" s="31" t="s">
        <v>157</v>
      </c>
      <c r="L35" s="17">
        <v>1</v>
      </c>
      <c r="O35" s="11"/>
      <c r="R35" s="11"/>
    </row>
    <row r="36" spans="1:20" s="7" customFormat="1" ht="16.5" customHeight="1">
      <c r="A36" s="68"/>
      <c r="B36" s="198"/>
      <c r="C36" s="94"/>
      <c r="D36" s="89"/>
      <c r="E36" s="108" t="s">
        <v>53</v>
      </c>
      <c r="F36" s="17">
        <v>2</v>
      </c>
      <c r="G36" s="108" t="s">
        <v>51</v>
      </c>
      <c r="H36" s="17">
        <v>0.5</v>
      </c>
      <c r="I36" s="74"/>
      <c r="J36" s="75"/>
      <c r="K36" s="206"/>
      <c r="L36" s="17"/>
      <c r="O36" s="11"/>
      <c r="R36" s="11"/>
    </row>
    <row r="37" spans="1:20" s="7" customFormat="1" ht="16.5" customHeight="1">
      <c r="A37" s="68"/>
      <c r="B37" s="198"/>
      <c r="C37" s="206"/>
      <c r="D37" s="89"/>
      <c r="E37" s="108" t="s">
        <v>58</v>
      </c>
      <c r="F37" s="17"/>
      <c r="G37" s="108" t="s">
        <v>60</v>
      </c>
      <c r="H37" s="17">
        <v>0.05</v>
      </c>
      <c r="I37" s="74"/>
      <c r="J37" s="75"/>
      <c r="K37" s="206"/>
      <c r="L37" s="17"/>
      <c r="O37" s="11"/>
      <c r="R37" s="11"/>
    </row>
    <row r="38" spans="1:20" s="7" customFormat="1" ht="16.5" customHeight="1">
      <c r="A38" s="68"/>
      <c r="B38" s="197"/>
      <c r="C38" s="119"/>
      <c r="D38" s="89"/>
      <c r="E38" s="206"/>
      <c r="F38" s="17"/>
      <c r="G38" s="108"/>
      <c r="H38" s="17"/>
      <c r="I38" s="74"/>
      <c r="J38" s="75"/>
      <c r="K38" s="206"/>
      <c r="L38" s="17"/>
      <c r="O38" s="11"/>
      <c r="R38" s="11"/>
    </row>
    <row r="39" spans="1:20" s="7" customFormat="1" ht="16.5" customHeight="1">
      <c r="A39" s="7" t="s">
        <v>203</v>
      </c>
      <c r="B39" s="195" t="str">
        <f>B6</f>
        <v>五</v>
      </c>
      <c r="C39" s="152" t="s">
        <v>204</v>
      </c>
      <c r="D39" s="155"/>
      <c r="E39" s="88" t="s">
        <v>283</v>
      </c>
      <c r="F39" s="17"/>
      <c r="G39" s="206" t="s">
        <v>112</v>
      </c>
      <c r="H39" s="17"/>
      <c r="I39" s="74" t="s">
        <v>1</v>
      </c>
      <c r="J39" s="75"/>
      <c r="K39" s="88" t="s">
        <v>126</v>
      </c>
      <c r="L39" s="88"/>
      <c r="M39" s="95" t="s">
        <v>68</v>
      </c>
      <c r="N39" s="134"/>
      <c r="O39" s="60"/>
      <c r="P39" s="61"/>
      <c r="Q39" s="50"/>
      <c r="R39" s="61"/>
      <c r="T39" s="50"/>
    </row>
    <row r="40" spans="1:20" s="7" customFormat="1" ht="16.5" customHeight="1">
      <c r="B40" s="199">
        <f>A6</f>
        <v>45296</v>
      </c>
      <c r="C40" s="206" t="s">
        <v>10</v>
      </c>
      <c r="D40" s="17">
        <v>10</v>
      </c>
      <c r="E40" s="108" t="s">
        <v>80</v>
      </c>
      <c r="F40" s="17">
        <v>1</v>
      </c>
      <c r="G40" s="108" t="s">
        <v>66</v>
      </c>
      <c r="H40" s="17">
        <v>1.2</v>
      </c>
      <c r="I40" s="78" t="s">
        <v>9</v>
      </c>
      <c r="J40" s="79">
        <v>7</v>
      </c>
      <c r="K40" s="206" t="s">
        <v>76</v>
      </c>
      <c r="L40" s="17">
        <v>0.1</v>
      </c>
      <c r="N40" s="59"/>
      <c r="O40" s="52"/>
      <c r="P40" s="46"/>
      <c r="Q40" s="51"/>
      <c r="R40" s="46"/>
      <c r="T40" s="51"/>
    </row>
    <row r="41" spans="1:20" s="7" customFormat="1" ht="16.5" customHeight="1">
      <c r="B41" s="201"/>
      <c r="C41" s="206" t="s">
        <v>205</v>
      </c>
      <c r="D41" s="17">
        <v>0.4</v>
      </c>
      <c r="E41" s="108" t="s">
        <v>109</v>
      </c>
      <c r="F41" s="17">
        <v>4</v>
      </c>
      <c r="G41" s="108" t="s">
        <v>113</v>
      </c>
      <c r="H41" s="17">
        <v>5</v>
      </c>
      <c r="I41" s="74" t="s">
        <v>60</v>
      </c>
      <c r="J41" s="75">
        <v>0.05</v>
      </c>
      <c r="K41" s="206" t="s">
        <v>127</v>
      </c>
      <c r="L41" s="17">
        <v>1</v>
      </c>
      <c r="N41" s="59"/>
      <c r="O41" s="52"/>
      <c r="P41" s="62"/>
      <c r="Q41" s="62"/>
      <c r="R41" s="62"/>
      <c r="T41" s="63"/>
    </row>
    <row r="42" spans="1:20" s="7" customFormat="1" ht="16.5" customHeight="1">
      <c r="A42" s="81"/>
      <c r="B42" s="198"/>
      <c r="C42" s="206"/>
      <c r="D42" s="89"/>
      <c r="E42" s="108"/>
      <c r="F42" s="117"/>
      <c r="G42" s="108" t="s">
        <v>107</v>
      </c>
      <c r="H42" s="17">
        <v>1</v>
      </c>
      <c r="I42" s="74"/>
      <c r="J42" s="75"/>
      <c r="K42" s="206" t="s">
        <v>60</v>
      </c>
      <c r="L42" s="17">
        <v>0.05</v>
      </c>
      <c r="N42" s="59"/>
      <c r="O42" s="52"/>
      <c r="P42" s="49"/>
      <c r="Q42" s="51"/>
      <c r="R42" s="49"/>
      <c r="T42" s="51"/>
    </row>
    <row r="43" spans="1:20" s="7" customFormat="1" ht="16.5" customHeight="1">
      <c r="A43" s="81"/>
      <c r="B43" s="198"/>
      <c r="C43" s="206"/>
      <c r="D43" s="89"/>
      <c r="E43" s="108" t="s">
        <v>60</v>
      </c>
      <c r="F43" s="17">
        <v>0.05</v>
      </c>
      <c r="G43" s="108" t="s">
        <v>60</v>
      </c>
      <c r="H43" s="17">
        <v>0.05</v>
      </c>
      <c r="I43" s="74"/>
      <c r="J43" s="75"/>
      <c r="K43" s="206"/>
      <c r="L43" s="17"/>
      <c r="N43" s="59"/>
      <c r="O43" s="52"/>
      <c r="P43" s="62"/>
      <c r="Q43" s="62"/>
      <c r="R43" s="49"/>
      <c r="T43" s="51"/>
    </row>
    <row r="44" spans="1:20" s="7" customFormat="1" ht="16.5" customHeight="1">
      <c r="A44" s="81"/>
      <c r="B44" s="198"/>
      <c r="C44" s="206"/>
      <c r="D44" s="89"/>
      <c r="E44" s="90"/>
      <c r="F44" s="37"/>
      <c r="G44" s="83"/>
      <c r="H44" s="37"/>
      <c r="I44" s="74"/>
      <c r="J44" s="75"/>
      <c r="K44" s="83"/>
      <c r="L44" s="80"/>
      <c r="N44" s="64"/>
      <c r="O44" s="60"/>
      <c r="P44" s="47"/>
      <c r="Q44" s="65"/>
      <c r="R44" s="66"/>
      <c r="T44" s="66"/>
    </row>
    <row r="45" spans="1:20" s="7" customFormat="1" ht="16.5" customHeight="1">
      <c r="A45" s="7" t="s">
        <v>206</v>
      </c>
      <c r="B45" s="195" t="str">
        <f>B7</f>
        <v>一</v>
      </c>
      <c r="C45" s="120" t="s">
        <v>219</v>
      </c>
      <c r="D45" s="17"/>
      <c r="E45" s="17" t="s">
        <v>302</v>
      </c>
      <c r="F45" s="17"/>
      <c r="G45" s="206" t="s">
        <v>288</v>
      </c>
      <c r="H45" s="17"/>
      <c r="I45" s="74" t="s">
        <v>1</v>
      </c>
      <c r="J45" s="75"/>
      <c r="K45" s="206" t="s">
        <v>137</v>
      </c>
      <c r="L45" s="17"/>
      <c r="M45" s="95" t="s">
        <v>68</v>
      </c>
      <c r="N45" s="59"/>
      <c r="O45" s="58"/>
      <c r="P45" s="58"/>
      <c r="Q45" s="12"/>
      <c r="R45" s="58"/>
      <c r="T45" s="66"/>
    </row>
    <row r="46" spans="1:20" s="7" customFormat="1" ht="16.5" customHeight="1">
      <c r="B46" s="199">
        <f>A7</f>
        <v>45299</v>
      </c>
      <c r="C46" s="206" t="s">
        <v>10</v>
      </c>
      <c r="D46" s="17">
        <v>10</v>
      </c>
      <c r="E46" s="17" t="s">
        <v>284</v>
      </c>
      <c r="F46" s="17">
        <v>6</v>
      </c>
      <c r="G46" s="108" t="s">
        <v>25</v>
      </c>
      <c r="H46" s="17">
        <v>5</v>
      </c>
      <c r="I46" s="78" t="s">
        <v>9</v>
      </c>
      <c r="J46" s="79">
        <v>7</v>
      </c>
      <c r="K46" s="206" t="s">
        <v>118</v>
      </c>
      <c r="L46" s="17">
        <v>0.2</v>
      </c>
      <c r="M46" s="111"/>
      <c r="N46" s="59"/>
      <c r="O46" s="11"/>
      <c r="P46" s="11"/>
      <c r="Q46" s="12"/>
      <c r="R46" s="11"/>
    </row>
    <row r="47" spans="1:20" s="7" customFormat="1" ht="16.5" customHeight="1">
      <c r="A47" s="81"/>
      <c r="B47" s="195"/>
      <c r="C47" s="206"/>
      <c r="D47" s="17"/>
      <c r="E47" s="108"/>
      <c r="F47" s="17"/>
      <c r="G47" s="108" t="s">
        <v>132</v>
      </c>
      <c r="H47" s="17">
        <v>3</v>
      </c>
      <c r="I47" s="74" t="s">
        <v>60</v>
      </c>
      <c r="J47" s="75">
        <v>0.05</v>
      </c>
      <c r="K47" s="206" t="s">
        <v>138</v>
      </c>
      <c r="L47" s="17">
        <v>1</v>
      </c>
      <c r="M47" s="103"/>
      <c r="N47" s="59"/>
      <c r="O47" s="11"/>
      <c r="P47" s="11"/>
      <c r="Q47" s="12"/>
      <c r="R47" s="11"/>
    </row>
    <row r="48" spans="1:20" s="7" customFormat="1" ht="16.5" customHeight="1">
      <c r="A48" s="81"/>
      <c r="B48" s="198"/>
      <c r="C48" s="206"/>
      <c r="D48" s="89"/>
      <c r="E48" s="108"/>
      <c r="F48" s="117"/>
      <c r="G48" s="108" t="s">
        <v>153</v>
      </c>
      <c r="H48" s="17">
        <v>0.01</v>
      </c>
      <c r="I48" s="74"/>
      <c r="J48" s="75"/>
      <c r="K48" s="206" t="s">
        <v>60</v>
      </c>
      <c r="L48" s="17">
        <v>0.05</v>
      </c>
      <c r="M48" s="104"/>
      <c r="N48" s="59"/>
      <c r="O48" s="11"/>
      <c r="P48" s="11"/>
      <c r="Q48" s="12"/>
      <c r="R48" s="11"/>
    </row>
    <row r="49" spans="1:20" s="7" customFormat="1" ht="16.5" customHeight="1">
      <c r="A49" s="81"/>
      <c r="B49" s="198"/>
      <c r="C49" s="206"/>
      <c r="D49" s="89"/>
      <c r="E49" s="108"/>
      <c r="F49" s="17"/>
      <c r="G49" s="108" t="s">
        <v>60</v>
      </c>
      <c r="H49" s="17">
        <v>0.05</v>
      </c>
      <c r="I49" s="74"/>
      <c r="J49" s="75"/>
      <c r="K49" s="206"/>
      <c r="L49" s="17"/>
      <c r="M49" s="104"/>
      <c r="N49" s="59"/>
      <c r="O49" s="11"/>
      <c r="P49" s="11"/>
      <c r="Q49" s="12"/>
      <c r="R49" s="11"/>
    </row>
    <row r="50" spans="1:20" s="7" customFormat="1" ht="16.5" customHeight="1">
      <c r="A50" s="81"/>
      <c r="B50" s="198"/>
      <c r="C50" s="206"/>
      <c r="D50" s="89"/>
      <c r="E50" s="70"/>
      <c r="F50" s="69"/>
      <c r="G50" s="108"/>
      <c r="H50" s="17"/>
      <c r="I50" s="74"/>
      <c r="J50" s="75"/>
      <c r="K50" s="36"/>
      <c r="L50" s="80"/>
      <c r="N50" s="64"/>
      <c r="O50" s="11"/>
      <c r="P50" s="11"/>
      <c r="Q50" s="12"/>
      <c r="R50" s="11"/>
    </row>
    <row r="51" spans="1:20" s="7" customFormat="1" ht="16.5" customHeight="1">
      <c r="A51" s="7" t="s">
        <v>207</v>
      </c>
      <c r="B51" s="195" t="str">
        <f>B8</f>
        <v>二</v>
      </c>
      <c r="C51" s="120" t="s">
        <v>0</v>
      </c>
      <c r="D51" s="166"/>
      <c r="E51" s="121" t="s">
        <v>286</v>
      </c>
      <c r="F51" s="17"/>
      <c r="G51" s="173" t="s">
        <v>294</v>
      </c>
      <c r="H51" s="116"/>
      <c r="I51" s="74" t="s">
        <v>1</v>
      </c>
      <c r="J51" s="75"/>
      <c r="K51" s="206" t="s">
        <v>224</v>
      </c>
      <c r="L51" s="17"/>
      <c r="M51" s="123" t="s">
        <v>201</v>
      </c>
      <c r="N51" s="134" t="s">
        <v>83</v>
      </c>
      <c r="O51" s="60"/>
      <c r="P51" s="61"/>
      <c r="Q51" s="50"/>
      <c r="R51" s="61"/>
      <c r="T51" s="50"/>
    </row>
    <row r="52" spans="1:20" s="7" customFormat="1" ht="16.5" customHeight="1">
      <c r="B52" s="196">
        <f>A8</f>
        <v>45300</v>
      </c>
      <c r="C52" s="206" t="s">
        <v>10</v>
      </c>
      <c r="D52" s="166">
        <v>7</v>
      </c>
      <c r="E52" s="108" t="s">
        <v>80</v>
      </c>
      <c r="F52" s="17">
        <v>1</v>
      </c>
      <c r="G52" s="108" t="s">
        <v>293</v>
      </c>
      <c r="H52" s="116">
        <v>0.3</v>
      </c>
      <c r="I52" s="78" t="s">
        <v>9</v>
      </c>
      <c r="J52" s="79">
        <v>7</v>
      </c>
      <c r="K52" s="206" t="s">
        <v>116</v>
      </c>
      <c r="L52" s="17">
        <v>3</v>
      </c>
      <c r="N52" s="48"/>
      <c r="O52" s="52"/>
      <c r="P52" s="46"/>
      <c r="Q52" s="51"/>
      <c r="R52" s="46"/>
      <c r="T52" s="51"/>
    </row>
    <row r="53" spans="1:20" s="7" customFormat="1" ht="16.5" customHeight="1">
      <c r="B53" s="197"/>
      <c r="C53" s="206" t="s">
        <v>12</v>
      </c>
      <c r="D53" s="166">
        <v>3</v>
      </c>
      <c r="E53" s="108" t="s">
        <v>226</v>
      </c>
      <c r="F53" s="17">
        <v>4</v>
      </c>
      <c r="G53" s="118" t="s">
        <v>152</v>
      </c>
      <c r="H53" s="116">
        <v>6</v>
      </c>
      <c r="I53" s="74" t="s">
        <v>60</v>
      </c>
      <c r="J53" s="75">
        <v>0.05</v>
      </c>
      <c r="K53" s="31" t="s">
        <v>107</v>
      </c>
      <c r="L53" s="17">
        <v>1</v>
      </c>
      <c r="N53" s="48"/>
      <c r="O53" s="52"/>
      <c r="P53" s="62"/>
      <c r="Q53" s="62"/>
      <c r="R53" s="62"/>
      <c r="T53" s="63"/>
    </row>
    <row r="54" spans="1:20" s="7" customFormat="1" ht="16.5" customHeight="1">
      <c r="A54" s="119"/>
      <c r="B54" s="197"/>
      <c r="C54" s="119"/>
      <c r="D54" s="89"/>
      <c r="E54" s="108"/>
      <c r="F54" s="117"/>
      <c r="G54" s="118" t="s">
        <v>153</v>
      </c>
      <c r="H54" s="116">
        <v>0.01</v>
      </c>
      <c r="I54" s="74"/>
      <c r="J54" s="75"/>
      <c r="K54" s="206"/>
      <c r="L54" s="17"/>
      <c r="N54" s="48"/>
      <c r="O54" s="52"/>
      <c r="P54" s="49"/>
      <c r="Q54" s="51"/>
      <c r="R54" s="49"/>
      <c r="T54" s="51"/>
    </row>
    <row r="55" spans="1:20" s="7" customFormat="1" ht="16.5" customHeight="1">
      <c r="A55" s="91"/>
      <c r="B55" s="198"/>
      <c r="C55" s="206"/>
      <c r="D55" s="89"/>
      <c r="E55" s="108" t="s">
        <v>60</v>
      </c>
      <c r="F55" s="17">
        <v>0.05</v>
      </c>
      <c r="G55" s="108" t="s">
        <v>60</v>
      </c>
      <c r="H55" s="17">
        <v>0.05</v>
      </c>
      <c r="I55" s="74"/>
      <c r="J55" s="75"/>
      <c r="K55" s="206" t="s">
        <v>139</v>
      </c>
      <c r="L55" s="17">
        <v>0.01</v>
      </c>
      <c r="N55" s="48"/>
      <c r="O55" s="52"/>
      <c r="P55" s="62"/>
      <c r="Q55" s="62"/>
      <c r="R55" s="49"/>
      <c r="T55" s="51"/>
    </row>
    <row r="56" spans="1:20" s="7" customFormat="1" ht="16.5" customHeight="1">
      <c r="A56" s="91"/>
      <c r="B56" s="198"/>
      <c r="C56" s="206"/>
      <c r="D56" s="89"/>
      <c r="E56" s="210"/>
      <c r="F56" s="170"/>
      <c r="G56" s="211"/>
      <c r="H56" s="212"/>
      <c r="I56" s="74"/>
      <c r="J56" s="75"/>
      <c r="K56" s="36"/>
      <c r="L56" s="109"/>
      <c r="O56" s="60"/>
      <c r="P56" s="47"/>
      <c r="Q56" s="65"/>
      <c r="R56" s="66"/>
      <c r="T56" s="66"/>
    </row>
    <row r="57" spans="1:20" s="7" customFormat="1" ht="16.5" customHeight="1">
      <c r="A57" s="7" t="s">
        <v>208</v>
      </c>
      <c r="B57" s="202" t="str">
        <f>B9</f>
        <v>三</v>
      </c>
      <c r="C57" s="152" t="s">
        <v>160</v>
      </c>
      <c r="D57" s="155"/>
      <c r="E57" s="121" t="s">
        <v>227</v>
      </c>
      <c r="F57" s="17"/>
      <c r="G57" s="86" t="s">
        <v>161</v>
      </c>
      <c r="H57" s="109"/>
      <c r="I57" s="74" t="s">
        <v>1</v>
      </c>
      <c r="J57" s="75"/>
      <c r="K57" s="206" t="s">
        <v>220</v>
      </c>
      <c r="L57" s="17"/>
      <c r="M57" s="123" t="s">
        <v>69</v>
      </c>
      <c r="O57" s="11"/>
      <c r="Q57" s="130"/>
      <c r="R57" s="73"/>
    </row>
    <row r="58" spans="1:20" s="7" customFormat="1" ht="16.5" customHeight="1">
      <c r="B58" s="203">
        <f>A9</f>
        <v>45301</v>
      </c>
      <c r="C58" s="206" t="s">
        <v>10</v>
      </c>
      <c r="D58" s="17">
        <v>8</v>
      </c>
      <c r="E58" s="163" t="s">
        <v>159</v>
      </c>
      <c r="F58" s="157">
        <v>5.5</v>
      </c>
      <c r="G58" s="163" t="s">
        <v>188</v>
      </c>
      <c r="H58" s="157">
        <v>1</v>
      </c>
      <c r="I58" s="78" t="s">
        <v>9</v>
      </c>
      <c r="J58" s="79">
        <v>7</v>
      </c>
      <c r="K58" s="206" t="s">
        <v>82</v>
      </c>
      <c r="L58" s="17">
        <v>2</v>
      </c>
      <c r="O58" s="11"/>
      <c r="Q58" s="85"/>
      <c r="R58" s="77"/>
    </row>
    <row r="59" spans="1:20" s="7" customFormat="1" ht="16.5" customHeight="1">
      <c r="A59" s="119"/>
      <c r="B59" s="202"/>
      <c r="C59" s="206" t="s">
        <v>12</v>
      </c>
      <c r="D59" s="17">
        <v>3</v>
      </c>
      <c r="E59" s="108" t="s">
        <v>99</v>
      </c>
      <c r="F59" s="17">
        <v>3</v>
      </c>
      <c r="G59" s="108" t="s">
        <v>105</v>
      </c>
      <c r="H59" s="17">
        <v>4</v>
      </c>
      <c r="I59" s="74" t="s">
        <v>60</v>
      </c>
      <c r="J59" s="75">
        <v>0.05</v>
      </c>
      <c r="K59" s="206" t="s">
        <v>153</v>
      </c>
      <c r="L59" s="17">
        <v>0.05</v>
      </c>
      <c r="O59" s="58"/>
      <c r="Q59" s="82"/>
      <c r="R59" s="77"/>
    </row>
    <row r="60" spans="1:20" s="7" customFormat="1" ht="16.5" customHeight="1">
      <c r="A60" s="119"/>
      <c r="B60" s="197"/>
      <c r="C60" s="119"/>
      <c r="D60" s="181"/>
      <c r="E60" s="31" t="s">
        <v>59</v>
      </c>
      <c r="F60" s="117">
        <v>0.5</v>
      </c>
      <c r="G60" s="108" t="s">
        <v>162</v>
      </c>
      <c r="H60" s="17">
        <v>0.05</v>
      </c>
      <c r="I60" s="74"/>
      <c r="J60" s="75"/>
      <c r="K60" s="206" t="s">
        <v>116</v>
      </c>
      <c r="L60" s="17">
        <v>2</v>
      </c>
      <c r="O60" s="58"/>
      <c r="Q60" s="82"/>
      <c r="R60" s="77"/>
    </row>
    <row r="61" spans="1:20" s="7" customFormat="1" ht="16.5" customHeight="1">
      <c r="A61" s="81"/>
      <c r="B61" s="198"/>
      <c r="C61" s="206"/>
      <c r="D61" s="181"/>
      <c r="E61" s="121" t="s">
        <v>60</v>
      </c>
      <c r="F61" s="17">
        <v>0.05</v>
      </c>
      <c r="G61" s="108" t="s">
        <v>60</v>
      </c>
      <c r="H61" s="17">
        <v>0.05</v>
      </c>
      <c r="I61" s="74"/>
      <c r="J61" s="75"/>
      <c r="K61" s="206" t="s">
        <v>165</v>
      </c>
      <c r="L61" s="17">
        <v>0.01</v>
      </c>
      <c r="O61" s="11"/>
      <c r="Q61" s="36"/>
      <c r="R61" s="69"/>
    </row>
    <row r="62" spans="1:20" s="7" customFormat="1" ht="16.5" customHeight="1">
      <c r="A62" s="81"/>
      <c r="B62" s="198"/>
      <c r="C62" s="206"/>
      <c r="D62" s="181"/>
      <c r="I62" s="74"/>
      <c r="J62" s="75"/>
      <c r="K62" s="31" t="s">
        <v>166</v>
      </c>
      <c r="L62" s="176">
        <v>0.01</v>
      </c>
      <c r="O62" s="11"/>
      <c r="P62" s="11"/>
      <c r="Q62" s="12"/>
      <c r="R62" s="11"/>
    </row>
    <row r="63" spans="1:20" s="7" customFormat="1" ht="16.5" customHeight="1">
      <c r="A63" s="1" t="s">
        <v>209</v>
      </c>
      <c r="B63" s="195" t="str">
        <f>B10</f>
        <v>四</v>
      </c>
      <c r="C63" s="152" t="s">
        <v>0</v>
      </c>
      <c r="D63" s="155"/>
      <c r="E63" s="88" t="s">
        <v>287</v>
      </c>
      <c r="F63" s="117"/>
      <c r="G63" s="218" t="s">
        <v>263</v>
      </c>
      <c r="H63" s="220"/>
      <c r="I63" s="74" t="s">
        <v>1</v>
      </c>
      <c r="J63" s="75"/>
      <c r="K63" s="206" t="s">
        <v>123</v>
      </c>
      <c r="L63" s="17"/>
      <c r="M63" s="8" t="s">
        <v>202</v>
      </c>
      <c r="N63" s="9"/>
    </row>
    <row r="64" spans="1:20" s="7" customFormat="1" ht="16.5" customHeight="1">
      <c r="A64" s="1"/>
      <c r="B64" s="196">
        <f>A10</f>
        <v>45302</v>
      </c>
      <c r="C64" s="206" t="s">
        <v>10</v>
      </c>
      <c r="D64" s="17">
        <v>7</v>
      </c>
      <c r="E64" s="108" t="s">
        <v>73</v>
      </c>
      <c r="F64" s="117">
        <v>6</v>
      </c>
      <c r="G64" s="108" t="s">
        <v>189</v>
      </c>
      <c r="H64" s="17">
        <v>0.3</v>
      </c>
      <c r="I64" s="78" t="s">
        <v>9</v>
      </c>
      <c r="J64" s="79">
        <v>7</v>
      </c>
      <c r="K64" s="206" t="s">
        <v>124</v>
      </c>
      <c r="L64" s="17">
        <v>3</v>
      </c>
      <c r="N64" s="48"/>
    </row>
    <row r="65" spans="1:14" s="7" customFormat="1" ht="16.5" customHeight="1">
      <c r="A65" s="91"/>
      <c r="B65" s="197"/>
      <c r="C65" s="206" t="s">
        <v>12</v>
      </c>
      <c r="D65" s="17">
        <v>3</v>
      </c>
      <c r="E65" s="108" t="s">
        <v>185</v>
      </c>
      <c r="F65" s="117">
        <v>3</v>
      </c>
      <c r="G65" s="219" t="s">
        <v>265</v>
      </c>
      <c r="H65" s="183">
        <v>6</v>
      </c>
      <c r="I65" s="74" t="s">
        <v>60</v>
      </c>
      <c r="J65" s="75">
        <v>0.05</v>
      </c>
      <c r="K65" s="206" t="s">
        <v>79</v>
      </c>
      <c r="L65" s="17">
        <v>1</v>
      </c>
      <c r="N65" s="48"/>
    </row>
    <row r="66" spans="1:14" s="7" customFormat="1" ht="16.5" customHeight="1">
      <c r="A66" s="23"/>
      <c r="B66" s="197"/>
      <c r="C66" s="206"/>
      <c r="D66" s="89"/>
      <c r="E66" s="108"/>
      <c r="F66" s="117"/>
      <c r="G66" s="219" t="s">
        <v>174</v>
      </c>
      <c r="H66" s="183">
        <v>0.5</v>
      </c>
      <c r="I66" s="74"/>
      <c r="J66" s="75"/>
      <c r="K66" s="206" t="s">
        <v>125</v>
      </c>
      <c r="L66" s="17">
        <v>0.1</v>
      </c>
      <c r="N66" s="9"/>
    </row>
    <row r="67" spans="1:14" s="7" customFormat="1" ht="16.5" customHeight="1">
      <c r="A67" s="23"/>
      <c r="B67" s="197"/>
      <c r="C67" s="206"/>
      <c r="D67" s="89"/>
      <c r="E67" s="108" t="s">
        <v>60</v>
      </c>
      <c r="F67" s="117">
        <v>0.05</v>
      </c>
      <c r="G67" s="219" t="s">
        <v>60</v>
      </c>
      <c r="H67" s="183">
        <v>0.05</v>
      </c>
      <c r="I67" s="74"/>
      <c r="J67" s="75"/>
      <c r="K67" s="175"/>
      <c r="L67" s="157"/>
      <c r="N67" s="9"/>
    </row>
    <row r="68" spans="1:14" s="7" customFormat="1" ht="16.5" customHeight="1">
      <c r="A68" s="23"/>
      <c r="B68" s="197"/>
      <c r="C68" s="119"/>
      <c r="D68" s="89"/>
      <c r="E68" s="108"/>
      <c r="F68" s="17"/>
      <c r="G68" s="219"/>
      <c r="H68" s="183"/>
      <c r="I68" s="74"/>
      <c r="J68" s="75"/>
      <c r="K68" s="82"/>
      <c r="L68" s="110"/>
      <c r="N68" s="9"/>
    </row>
    <row r="69" spans="1:14" ht="16.5" customHeight="1">
      <c r="A69" s="1" t="s">
        <v>210</v>
      </c>
      <c r="B69" s="202" t="str">
        <f>B11</f>
        <v>五</v>
      </c>
      <c r="C69" s="88" t="s">
        <v>40</v>
      </c>
      <c r="D69" s="17"/>
      <c r="E69" s="88" t="s">
        <v>304</v>
      </c>
      <c r="F69" s="17"/>
      <c r="G69" s="116" t="s">
        <v>140</v>
      </c>
      <c r="H69" s="116"/>
      <c r="I69" s="74" t="s">
        <v>1</v>
      </c>
      <c r="J69" s="75"/>
      <c r="K69" s="206" t="s">
        <v>243</v>
      </c>
      <c r="L69" s="17"/>
      <c r="M69" s="123" t="s">
        <v>86</v>
      </c>
    </row>
    <row r="70" spans="1:14" ht="16.5" customHeight="1">
      <c r="B70" s="203">
        <f>A11</f>
        <v>45303</v>
      </c>
      <c r="C70" s="206" t="s">
        <v>10</v>
      </c>
      <c r="D70" s="17">
        <v>10</v>
      </c>
      <c r="E70" s="121" t="s">
        <v>306</v>
      </c>
      <c r="F70" s="17">
        <v>6</v>
      </c>
      <c r="G70" s="121" t="s">
        <v>188</v>
      </c>
      <c r="H70" s="116">
        <v>1</v>
      </c>
      <c r="I70" s="78" t="s">
        <v>9</v>
      </c>
      <c r="J70" s="79">
        <v>7</v>
      </c>
      <c r="K70" s="206" t="s">
        <v>245</v>
      </c>
      <c r="L70" s="17">
        <v>4</v>
      </c>
    </row>
    <row r="71" spans="1:14" ht="16.5" customHeight="1">
      <c r="C71" s="206" t="s">
        <v>41</v>
      </c>
      <c r="D71" s="17">
        <v>0.1</v>
      </c>
      <c r="E71" s="158" t="s">
        <v>99</v>
      </c>
      <c r="F71" s="157">
        <v>4</v>
      </c>
      <c r="G71" s="121" t="s">
        <v>116</v>
      </c>
      <c r="H71" s="116">
        <v>3</v>
      </c>
      <c r="I71" s="74" t="s">
        <v>60</v>
      </c>
      <c r="J71" s="75">
        <v>0.05</v>
      </c>
      <c r="K71" s="31" t="s">
        <v>174</v>
      </c>
      <c r="L71" s="17">
        <v>1</v>
      </c>
    </row>
    <row r="72" spans="1:14" ht="16.5" customHeight="1">
      <c r="B72" s="205"/>
      <c r="C72" s="23"/>
      <c r="D72" s="89"/>
      <c r="E72" s="158" t="s">
        <v>60</v>
      </c>
      <c r="F72" s="157">
        <v>0.05</v>
      </c>
      <c r="G72" s="121" t="s">
        <v>262</v>
      </c>
      <c r="H72" s="17">
        <v>1</v>
      </c>
      <c r="I72" s="74"/>
      <c r="J72" s="75"/>
      <c r="K72" s="36"/>
      <c r="L72" s="109"/>
    </row>
    <row r="73" spans="1:14" ht="16.5" customHeight="1">
      <c r="B73" s="205"/>
      <c r="C73" s="23"/>
      <c r="D73" s="89"/>
      <c r="G73" s="219" t="s">
        <v>65</v>
      </c>
      <c r="H73" s="183">
        <v>0.01</v>
      </c>
      <c r="I73" s="74"/>
      <c r="J73" s="75"/>
      <c r="K73" s="36" t="s">
        <v>232</v>
      </c>
      <c r="L73" s="109">
        <v>0.05</v>
      </c>
    </row>
    <row r="74" spans="1:14" ht="16.5" customHeight="1">
      <c r="B74" s="205"/>
      <c r="C74" s="23"/>
      <c r="D74" s="89"/>
      <c r="E74" s="108"/>
      <c r="F74" s="17"/>
      <c r="G74" s="244" t="s">
        <v>60</v>
      </c>
      <c r="H74" s="245">
        <v>0.05</v>
      </c>
      <c r="I74" s="74"/>
      <c r="J74" s="75"/>
      <c r="K74" s="83"/>
      <c r="L74" s="109"/>
    </row>
    <row r="75" spans="1:14" ht="16.5" customHeight="1">
      <c r="A75" s="1" t="s">
        <v>211</v>
      </c>
      <c r="B75" s="202" t="str">
        <f>B12</f>
        <v>一</v>
      </c>
      <c r="C75" s="152" t="s">
        <v>42</v>
      </c>
      <c r="D75" s="155"/>
      <c r="E75" s="174" t="s">
        <v>303</v>
      </c>
      <c r="F75" s="166"/>
      <c r="G75" s="173" t="s">
        <v>134</v>
      </c>
      <c r="H75" s="116"/>
      <c r="I75" s="74" t="s">
        <v>1</v>
      </c>
      <c r="J75" s="75"/>
      <c r="K75" s="206" t="s">
        <v>117</v>
      </c>
      <c r="L75" s="17"/>
      <c r="M75" s="184" t="s">
        <v>68</v>
      </c>
    </row>
    <row r="76" spans="1:14" ht="16.5" customHeight="1">
      <c r="B76" s="203">
        <f>A12</f>
        <v>45306</v>
      </c>
      <c r="C76" s="206" t="s">
        <v>10</v>
      </c>
      <c r="D76" s="17">
        <v>10</v>
      </c>
      <c r="E76" s="121" t="s">
        <v>80</v>
      </c>
      <c r="F76" s="166">
        <v>1</v>
      </c>
      <c r="G76" s="118" t="s">
        <v>299</v>
      </c>
      <c r="H76" s="116">
        <v>1</v>
      </c>
      <c r="I76" s="78" t="s">
        <v>9</v>
      </c>
      <c r="J76" s="79">
        <v>7</v>
      </c>
      <c r="K76" s="206" t="s">
        <v>118</v>
      </c>
      <c r="L76" s="17">
        <v>0.2</v>
      </c>
    </row>
    <row r="77" spans="1:14" ht="16.5" customHeight="1">
      <c r="A77" s="91"/>
      <c r="B77" s="205"/>
      <c r="C77" s="206"/>
      <c r="D77" s="17"/>
      <c r="E77" s="108" t="s">
        <v>60</v>
      </c>
      <c r="F77" s="166">
        <v>0.05</v>
      </c>
      <c r="G77" s="118" t="s">
        <v>172</v>
      </c>
      <c r="H77" s="116">
        <v>5</v>
      </c>
      <c r="I77" s="74" t="s">
        <v>60</v>
      </c>
      <c r="J77" s="75">
        <v>0.05</v>
      </c>
      <c r="K77" s="206" t="s">
        <v>119</v>
      </c>
      <c r="L77" s="17">
        <v>0.1</v>
      </c>
    </row>
    <row r="78" spans="1:14" ht="16.5" customHeight="1">
      <c r="A78" s="91"/>
      <c r="B78" s="198"/>
      <c r="C78" s="206"/>
      <c r="D78" s="89"/>
      <c r="E78" s="108"/>
      <c r="F78" s="166"/>
      <c r="G78" s="108" t="s">
        <v>60</v>
      </c>
      <c r="H78" s="17">
        <v>0.05</v>
      </c>
      <c r="I78" s="74"/>
      <c r="J78" s="75"/>
      <c r="K78" s="206" t="s">
        <v>60</v>
      </c>
      <c r="L78" s="17">
        <v>0.05</v>
      </c>
    </row>
    <row r="79" spans="1:14" ht="16.5" customHeight="1">
      <c r="A79" s="91"/>
      <c r="B79" s="205"/>
      <c r="C79" s="23"/>
      <c r="D79" s="23"/>
      <c r="E79" s="108"/>
      <c r="F79" s="17"/>
      <c r="G79" s="246" t="s">
        <v>238</v>
      </c>
      <c r="H79" s="172"/>
      <c r="I79" s="74"/>
      <c r="J79" s="75"/>
      <c r="K79" s="206"/>
      <c r="L79" s="17"/>
    </row>
    <row r="80" spans="1:14" ht="16.5" customHeight="1">
      <c r="A80" s="23"/>
      <c r="B80" s="205"/>
      <c r="C80" s="23"/>
      <c r="D80" s="23"/>
      <c r="E80" s="108"/>
      <c r="F80" s="17"/>
      <c r="G80" s="238"/>
      <c r="H80" s="239"/>
      <c r="I80" s="74"/>
      <c r="J80" s="75"/>
      <c r="K80" s="185"/>
      <c r="L80" s="186"/>
    </row>
    <row r="81" spans="1:17" ht="16.5" customHeight="1">
      <c r="A81" s="1" t="s">
        <v>212</v>
      </c>
      <c r="B81" s="202" t="str">
        <f>B13</f>
        <v>二</v>
      </c>
      <c r="C81" s="152" t="s">
        <v>0</v>
      </c>
      <c r="D81" s="180"/>
      <c r="E81" s="121" t="s">
        <v>300</v>
      </c>
      <c r="F81" s="17"/>
      <c r="G81" s="215" t="s">
        <v>294</v>
      </c>
      <c r="H81" s="216"/>
      <c r="I81" s="74" t="s">
        <v>1</v>
      </c>
      <c r="J81" s="75"/>
      <c r="K81" s="206" t="s">
        <v>259</v>
      </c>
      <c r="L81" s="17"/>
      <c r="M81" s="123" t="s">
        <v>201</v>
      </c>
      <c r="N81" s="134" t="s">
        <v>83</v>
      </c>
      <c r="P81" s="46"/>
      <c r="Q81" s="13"/>
    </row>
    <row r="82" spans="1:17" ht="16.5" customHeight="1">
      <c r="B82" s="203">
        <f>A13</f>
        <v>45307</v>
      </c>
      <c r="C82" s="206" t="s">
        <v>10</v>
      </c>
      <c r="D82" s="166">
        <v>7</v>
      </c>
      <c r="E82" s="121" t="s">
        <v>73</v>
      </c>
      <c r="F82" s="17">
        <v>6</v>
      </c>
      <c r="G82" s="76" t="s">
        <v>293</v>
      </c>
      <c r="H82" s="217">
        <v>1</v>
      </c>
      <c r="I82" s="78" t="s">
        <v>9</v>
      </c>
      <c r="J82" s="79">
        <v>7</v>
      </c>
      <c r="K82" s="206" t="s">
        <v>99</v>
      </c>
      <c r="L82" s="17">
        <v>4</v>
      </c>
      <c r="M82" s="111"/>
      <c r="P82" s="47"/>
      <c r="Q82" s="48"/>
    </row>
    <row r="83" spans="1:17" ht="16.5" customHeight="1">
      <c r="B83" s="197"/>
      <c r="C83" s="206" t="s">
        <v>12</v>
      </c>
      <c r="D83" s="166">
        <v>3</v>
      </c>
      <c r="E83" s="121" t="s">
        <v>77</v>
      </c>
      <c r="F83" s="17">
        <v>4</v>
      </c>
      <c r="G83" s="72" t="s">
        <v>17</v>
      </c>
      <c r="H83" s="77">
        <v>5</v>
      </c>
      <c r="I83" s="74" t="s">
        <v>60</v>
      </c>
      <c r="J83" s="75">
        <v>0.05</v>
      </c>
      <c r="K83" s="206" t="s">
        <v>174</v>
      </c>
      <c r="L83" s="17">
        <v>0.5</v>
      </c>
      <c r="M83" s="103"/>
      <c r="P83" s="47"/>
      <c r="Q83" s="48"/>
    </row>
    <row r="84" spans="1:17" ht="16.5" customHeight="1">
      <c r="A84" s="91"/>
      <c r="B84" s="197"/>
      <c r="C84" s="119"/>
      <c r="D84" s="89"/>
      <c r="E84" s="121" t="s">
        <v>301</v>
      </c>
      <c r="F84" s="17">
        <v>0.01</v>
      </c>
      <c r="G84" s="72" t="s">
        <v>176</v>
      </c>
      <c r="H84" s="77">
        <v>1</v>
      </c>
      <c r="I84" s="74"/>
      <c r="J84" s="75"/>
      <c r="K84" s="206" t="s">
        <v>60</v>
      </c>
      <c r="L84" s="17">
        <v>0.05</v>
      </c>
      <c r="M84" s="104"/>
      <c r="P84" s="47"/>
      <c r="Q84" s="48"/>
    </row>
    <row r="85" spans="1:17" ht="16.5" customHeight="1">
      <c r="A85" s="91"/>
      <c r="B85" s="197"/>
      <c r="C85" s="119"/>
      <c r="D85" s="89"/>
      <c r="E85" s="121" t="s">
        <v>60</v>
      </c>
      <c r="F85" s="17">
        <v>0.05</v>
      </c>
      <c r="G85" s="36" t="s">
        <v>60</v>
      </c>
      <c r="H85" s="69">
        <v>0.05</v>
      </c>
      <c r="I85" s="74"/>
      <c r="J85" s="75"/>
      <c r="K85" s="206"/>
      <c r="L85" s="17"/>
      <c r="M85" s="104"/>
      <c r="P85" s="47"/>
      <c r="Q85" s="48"/>
    </row>
    <row r="86" spans="1:17" ht="16.5" customHeight="1">
      <c r="A86" s="91"/>
      <c r="B86" s="205"/>
      <c r="C86" s="23"/>
      <c r="D86" s="23"/>
      <c r="E86" s="240"/>
      <c r="F86" s="241"/>
      <c r="G86" s="82"/>
      <c r="H86" s="110"/>
      <c r="I86" s="74"/>
      <c r="J86" s="75"/>
      <c r="K86" s="187"/>
      <c r="L86" s="188"/>
      <c r="M86" s="7"/>
    </row>
    <row r="87" spans="1:17" ht="16.5" customHeight="1">
      <c r="A87" s="1" t="s">
        <v>213</v>
      </c>
      <c r="B87" s="202" t="str">
        <f>B14</f>
        <v>三</v>
      </c>
      <c r="C87" s="152" t="s">
        <v>43</v>
      </c>
      <c r="D87" s="155"/>
      <c r="E87" s="182" t="s">
        <v>290</v>
      </c>
      <c r="F87" s="183"/>
      <c r="G87" s="213" t="s">
        <v>307</v>
      </c>
      <c r="H87" s="214"/>
      <c r="I87" s="74" t="s">
        <v>1</v>
      </c>
      <c r="J87" s="75"/>
      <c r="K87" s="175" t="s">
        <v>147</v>
      </c>
      <c r="L87" s="157"/>
      <c r="M87" s="123" t="s">
        <v>69</v>
      </c>
    </row>
    <row r="88" spans="1:17" ht="16.5" customHeight="1">
      <c r="B88" s="203">
        <f>A14</f>
        <v>45308</v>
      </c>
      <c r="C88" s="206" t="s">
        <v>44</v>
      </c>
      <c r="D88" s="17">
        <v>5</v>
      </c>
      <c r="E88" s="108" t="s">
        <v>188</v>
      </c>
      <c r="F88" s="117">
        <v>1</v>
      </c>
      <c r="G88" s="108" t="s">
        <v>296</v>
      </c>
      <c r="H88" s="116">
        <v>3</v>
      </c>
      <c r="I88" s="78" t="s">
        <v>9</v>
      </c>
      <c r="J88" s="79">
        <v>7</v>
      </c>
      <c r="K88" s="175" t="s">
        <v>138</v>
      </c>
      <c r="L88" s="157">
        <v>0.6</v>
      </c>
      <c r="M88" s="7"/>
    </row>
    <row r="89" spans="1:17" ht="16.5" customHeight="1">
      <c r="B89" s="202"/>
      <c r="C89" s="206"/>
      <c r="D89" s="166"/>
      <c r="E89" s="108" t="s">
        <v>55</v>
      </c>
      <c r="F89" s="117">
        <v>4.5</v>
      </c>
      <c r="G89" s="158" t="s">
        <v>113</v>
      </c>
      <c r="H89" s="116">
        <v>3</v>
      </c>
      <c r="I89" s="74" t="s">
        <v>60</v>
      </c>
      <c r="J89" s="75">
        <v>0.05</v>
      </c>
      <c r="K89" s="175" t="s">
        <v>148</v>
      </c>
      <c r="L89" s="157">
        <v>2</v>
      </c>
      <c r="M89" s="7"/>
    </row>
    <row r="90" spans="1:17" ht="16.5" customHeight="1">
      <c r="A90" s="91"/>
      <c r="B90" s="198"/>
      <c r="C90" s="206"/>
      <c r="D90" s="181"/>
      <c r="E90" s="108" t="s">
        <v>56</v>
      </c>
      <c r="F90" s="17"/>
      <c r="G90" s="108" t="s">
        <v>107</v>
      </c>
      <c r="H90" s="17">
        <v>0.5</v>
      </c>
      <c r="I90" s="74"/>
      <c r="J90" s="75"/>
      <c r="K90" s="175" t="s">
        <v>149</v>
      </c>
      <c r="L90" s="157">
        <v>1</v>
      </c>
      <c r="M90" s="7"/>
    </row>
    <row r="91" spans="1:17" ht="16.5" customHeight="1">
      <c r="A91" s="91"/>
      <c r="B91" s="198"/>
      <c r="C91" s="206"/>
      <c r="D91" s="181"/>
      <c r="E91" s="108" t="s">
        <v>60</v>
      </c>
      <c r="F91" s="17">
        <v>0.05</v>
      </c>
      <c r="G91" s="118" t="s">
        <v>60</v>
      </c>
      <c r="H91" s="116">
        <v>0.05</v>
      </c>
      <c r="I91" s="74"/>
      <c r="J91" s="75"/>
      <c r="K91" s="175" t="s">
        <v>150</v>
      </c>
      <c r="L91" s="157">
        <v>0.1</v>
      </c>
      <c r="M91" s="7"/>
    </row>
    <row r="92" spans="1:17" ht="16.5" customHeight="1">
      <c r="A92" s="91"/>
      <c r="B92" s="197"/>
      <c r="C92" s="119"/>
      <c r="D92" s="181"/>
      <c r="E92" s="243"/>
      <c r="F92" s="241"/>
      <c r="G92" s="86"/>
      <c r="H92" s="69"/>
      <c r="I92" s="74"/>
      <c r="J92" s="75"/>
      <c r="K92" s="82"/>
      <c r="L92" s="110"/>
      <c r="M92" s="7"/>
    </row>
    <row r="93" spans="1:17" ht="16.5" customHeight="1">
      <c r="A93" s="1" t="s">
        <v>214</v>
      </c>
      <c r="B93" s="202" t="str">
        <f>B15</f>
        <v>四</v>
      </c>
      <c r="C93" s="152" t="s">
        <v>0</v>
      </c>
      <c r="D93" s="155"/>
      <c r="E93" s="182" t="s">
        <v>297</v>
      </c>
      <c r="F93" s="183"/>
      <c r="G93" s="242" t="s">
        <v>100</v>
      </c>
      <c r="H93" s="183"/>
      <c r="I93" s="74" t="s">
        <v>1</v>
      </c>
      <c r="J93" s="75"/>
      <c r="K93" s="206" t="s">
        <v>180</v>
      </c>
      <c r="L93" s="17"/>
      <c r="M93" s="123" t="s">
        <v>86</v>
      </c>
      <c r="N93" s="134"/>
    </row>
    <row r="94" spans="1:17" ht="16.5" customHeight="1">
      <c r="B94" s="203">
        <f>A15</f>
        <v>45309</v>
      </c>
      <c r="C94" s="206" t="s">
        <v>10</v>
      </c>
      <c r="D94" s="17">
        <v>7</v>
      </c>
      <c r="E94" s="163" t="s">
        <v>298</v>
      </c>
      <c r="F94" s="157">
        <v>1</v>
      </c>
      <c r="G94" s="108" t="s">
        <v>66</v>
      </c>
      <c r="H94" s="17">
        <v>1.1000000000000001</v>
      </c>
      <c r="I94" s="78" t="s">
        <v>9</v>
      </c>
      <c r="J94" s="79">
        <v>7</v>
      </c>
      <c r="K94" s="206" t="s">
        <v>181</v>
      </c>
      <c r="L94" s="17">
        <v>0.2</v>
      </c>
      <c r="M94" s="7"/>
    </row>
    <row r="95" spans="1:17" ht="16.5" customHeight="1">
      <c r="B95" s="202"/>
      <c r="C95" s="206" t="s">
        <v>12</v>
      </c>
      <c r="D95" s="17">
        <v>3</v>
      </c>
      <c r="E95" s="108" t="s">
        <v>99</v>
      </c>
      <c r="F95" s="17">
        <v>1</v>
      </c>
      <c r="G95" s="219" t="s">
        <v>67</v>
      </c>
      <c r="H95" s="183">
        <v>1</v>
      </c>
      <c r="I95" s="74" t="s">
        <v>60</v>
      </c>
      <c r="J95" s="75">
        <v>0.05</v>
      </c>
      <c r="K95" s="206" t="s">
        <v>166</v>
      </c>
      <c r="L95" s="17">
        <v>0.01</v>
      </c>
      <c r="M95" s="7"/>
    </row>
    <row r="96" spans="1:17" ht="16.5" customHeight="1">
      <c r="A96" s="23"/>
      <c r="B96" s="198"/>
      <c r="C96" s="206"/>
      <c r="D96" s="89"/>
      <c r="E96" s="31" t="s">
        <v>59</v>
      </c>
      <c r="F96" s="117">
        <v>0.5</v>
      </c>
      <c r="G96" s="219" t="s">
        <v>116</v>
      </c>
      <c r="H96" s="183">
        <v>3</v>
      </c>
      <c r="I96" s="74"/>
      <c r="J96" s="75"/>
      <c r="K96" s="31" t="s">
        <v>157</v>
      </c>
      <c r="L96" s="17">
        <v>1</v>
      </c>
      <c r="M96" s="7"/>
    </row>
    <row r="97" spans="1:14" ht="16.5" customHeight="1">
      <c r="A97" s="91"/>
      <c r="B97" s="198"/>
      <c r="C97" s="206"/>
      <c r="D97" s="89"/>
      <c r="E97" s="108" t="s">
        <v>255</v>
      </c>
      <c r="F97" s="117">
        <v>1</v>
      </c>
      <c r="G97" s="219" t="s">
        <v>65</v>
      </c>
      <c r="H97" s="183">
        <v>0.01</v>
      </c>
      <c r="I97" s="74"/>
      <c r="J97" s="75"/>
      <c r="K97" s="206"/>
      <c r="L97" s="17"/>
      <c r="M97" s="7"/>
    </row>
    <row r="98" spans="1:14" ht="16.5" customHeight="1">
      <c r="A98" s="91"/>
      <c r="B98" s="198"/>
      <c r="C98" s="206"/>
      <c r="D98" s="89"/>
      <c r="E98" s="108" t="s">
        <v>60</v>
      </c>
      <c r="F98" s="117">
        <v>0.05</v>
      </c>
      <c r="G98" s="219" t="s">
        <v>60</v>
      </c>
      <c r="H98" s="183">
        <v>0.05</v>
      </c>
      <c r="I98" s="74"/>
      <c r="J98" s="75"/>
      <c r="K98" s="31"/>
      <c r="L98" s="176"/>
      <c r="M98" s="7"/>
    </row>
    <row r="99" spans="1:14" ht="16.5" customHeight="1">
      <c r="A99" s="1" t="s">
        <v>215</v>
      </c>
      <c r="B99" s="202" t="str">
        <f>B16</f>
        <v>五</v>
      </c>
      <c r="C99" s="115" t="s">
        <v>192</v>
      </c>
      <c r="D99" s="17"/>
      <c r="E99" s="17" t="s">
        <v>305</v>
      </c>
      <c r="F99" s="17"/>
      <c r="G99" s="161" t="s">
        <v>251</v>
      </c>
      <c r="H99" s="160"/>
      <c r="I99" s="74" t="s">
        <v>1</v>
      </c>
      <c r="J99" s="75"/>
      <c r="K99" s="206" t="s">
        <v>121</v>
      </c>
      <c r="L99" s="17"/>
      <c r="M99" s="197" t="s">
        <v>316</v>
      </c>
      <c r="N99" s="134"/>
    </row>
    <row r="100" spans="1:14" ht="16.5" customHeight="1">
      <c r="B100" s="203">
        <f>A16</f>
        <v>45310</v>
      </c>
      <c r="C100" s="206" t="s">
        <v>10</v>
      </c>
      <c r="D100" s="17">
        <v>10</v>
      </c>
      <c r="E100" s="121" t="s">
        <v>306</v>
      </c>
      <c r="F100" s="17">
        <v>6</v>
      </c>
      <c r="G100" s="159" t="s">
        <v>252</v>
      </c>
      <c r="H100" s="160">
        <v>3</v>
      </c>
      <c r="I100" s="78" t="s">
        <v>9</v>
      </c>
      <c r="J100" s="79">
        <v>7</v>
      </c>
      <c r="K100" s="206" t="s">
        <v>116</v>
      </c>
      <c r="L100" s="17">
        <v>3</v>
      </c>
      <c r="M100" s="7"/>
    </row>
    <row r="101" spans="1:14" ht="16.5" customHeight="1">
      <c r="B101" s="202"/>
      <c r="C101" s="206" t="s">
        <v>193</v>
      </c>
      <c r="D101" s="17">
        <v>0.05</v>
      </c>
      <c r="E101" s="121" t="s">
        <v>179</v>
      </c>
      <c r="F101" s="17">
        <v>1</v>
      </c>
      <c r="G101" s="108" t="s">
        <v>296</v>
      </c>
      <c r="H101" s="160">
        <v>3</v>
      </c>
      <c r="I101" s="74" t="s">
        <v>60</v>
      </c>
      <c r="J101" s="75">
        <v>0.05</v>
      </c>
      <c r="K101" s="206" t="s">
        <v>174</v>
      </c>
      <c r="L101" s="17">
        <v>1</v>
      </c>
      <c r="M101" s="7"/>
    </row>
    <row r="102" spans="1:14" ht="16.5" customHeight="1">
      <c r="B102" s="205"/>
      <c r="C102" s="23"/>
      <c r="D102" s="23"/>
      <c r="E102" s="121" t="s">
        <v>51</v>
      </c>
      <c r="F102" s="17">
        <v>0.5</v>
      </c>
      <c r="G102" s="159" t="s">
        <v>174</v>
      </c>
      <c r="H102" s="160">
        <v>0.5</v>
      </c>
      <c r="I102" s="74"/>
      <c r="J102" s="75"/>
      <c r="K102" s="31"/>
      <c r="L102" s="17"/>
      <c r="M102" s="7"/>
    </row>
    <row r="103" spans="1:14" ht="16.5" customHeight="1">
      <c r="B103" s="198"/>
      <c r="C103" s="206"/>
      <c r="D103" s="89"/>
      <c r="E103" s="108" t="s">
        <v>60</v>
      </c>
      <c r="F103" s="117">
        <v>0.05</v>
      </c>
      <c r="G103" s="159" t="s">
        <v>60</v>
      </c>
      <c r="H103" s="160">
        <v>0.05</v>
      </c>
      <c r="I103" s="74"/>
      <c r="J103" s="75"/>
      <c r="K103" s="36"/>
      <c r="L103" s="80"/>
      <c r="M103" s="7"/>
    </row>
    <row r="104" spans="1:14" ht="16.5" customHeight="1">
      <c r="B104" s="198"/>
      <c r="C104" s="206"/>
      <c r="D104" s="89"/>
      <c r="E104" s="92"/>
      <c r="F104" s="110"/>
      <c r="G104" s="36"/>
      <c r="H104" s="109"/>
      <c r="I104" s="74"/>
      <c r="J104" s="75"/>
      <c r="K104" s="82"/>
      <c r="L104" s="93"/>
      <c r="M104" s="7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scale="105" orientation="landscape" r:id="rId1"/>
  <rowBreaks count="3" manualBreakCount="3">
    <brk id="18" max="15" man="1"/>
    <brk id="44" max="15" man="1"/>
    <brk id="74" max="15" man="1"/>
  </rowBreaks>
  <colBreaks count="1" manualBreakCount="1">
    <brk id="14" max="1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30" sqref="G30"/>
    </sheetView>
  </sheetViews>
  <sheetFormatPr defaultRowHeight="16.2"/>
  <cols>
    <col min="1" max="1" width="6.88671875" customWidth="1"/>
    <col min="2" max="2" width="5.77734375" customWidth="1"/>
    <col min="3" max="4" width="9.77734375" customWidth="1"/>
  </cols>
  <sheetData>
    <row r="1" spans="1:4">
      <c r="A1" s="222" t="s">
        <v>196</v>
      </c>
      <c r="B1" s="222"/>
      <c r="C1" s="232" t="s">
        <v>199</v>
      </c>
      <c r="D1" s="233"/>
    </row>
    <row r="2" spans="1:4" ht="16.5" customHeight="1">
      <c r="A2" s="234" t="s">
        <v>197</v>
      </c>
      <c r="B2" s="234" t="s">
        <v>198</v>
      </c>
      <c r="C2" s="234" t="str">
        <f>國小!$M2</f>
        <v>附餐一</v>
      </c>
      <c r="D2" s="234" t="str">
        <f>國小!$N2</f>
        <v>附餐二</v>
      </c>
    </row>
    <row r="3" spans="1:4" ht="16.5" customHeight="1">
      <c r="A3" s="235">
        <f>國中!$A3</f>
        <v>45293</v>
      </c>
      <c r="B3" s="234" t="str">
        <f>國中!B3</f>
        <v>二</v>
      </c>
      <c r="C3" s="234" t="str">
        <f>國小!$M3</f>
        <v>水果</v>
      </c>
      <c r="D3" s="234" t="str">
        <f>國小!$N3</f>
        <v>有機豆漿</v>
      </c>
    </row>
    <row r="4" spans="1:4" ht="16.5" customHeight="1">
      <c r="A4" s="235">
        <f>國中!$A4</f>
        <v>45294</v>
      </c>
      <c r="B4" s="234" t="str">
        <f>國中!B4</f>
        <v>三</v>
      </c>
      <c r="C4" s="234" t="s">
        <v>201</v>
      </c>
      <c r="D4" s="234"/>
    </row>
    <row r="5" spans="1:4" ht="16.5" customHeight="1">
      <c r="A5" s="235">
        <f>國中!$A5</f>
        <v>45295</v>
      </c>
      <c r="B5" s="234" t="str">
        <f>國中!B5</f>
        <v>四</v>
      </c>
      <c r="C5" s="234" t="str">
        <f>國小!$M5</f>
        <v>TAP豆漿</v>
      </c>
      <c r="D5" s="234"/>
    </row>
    <row r="6" spans="1:4">
      <c r="A6" s="235">
        <f>國中!$A6</f>
        <v>45296</v>
      </c>
      <c r="B6" s="234" t="str">
        <f>國中!B6</f>
        <v>五</v>
      </c>
      <c r="C6" s="234" t="str">
        <f>國小!$M6</f>
        <v>果汁</v>
      </c>
      <c r="D6" s="234"/>
    </row>
    <row r="7" spans="1:4">
      <c r="A7" s="235">
        <f>國中!$A7</f>
        <v>45299</v>
      </c>
      <c r="B7" s="234" t="str">
        <f>國中!B7</f>
        <v>一</v>
      </c>
      <c r="C7" s="234" t="s">
        <v>200</v>
      </c>
    </row>
    <row r="8" spans="1:4">
      <c r="A8" s="235">
        <f>國中!$A8</f>
        <v>45300</v>
      </c>
      <c r="B8" s="234" t="str">
        <f>國中!B8</f>
        <v>二</v>
      </c>
      <c r="C8" s="234" t="str">
        <f>國小!$M8</f>
        <v>水果</v>
      </c>
      <c r="D8" s="234" t="str">
        <f>國小!$N8</f>
        <v>有機豆漿</v>
      </c>
    </row>
    <row r="9" spans="1:4">
      <c r="A9" s="235">
        <f>國中!$A9</f>
        <v>45301</v>
      </c>
      <c r="B9" s="234" t="str">
        <f>國中!B9</f>
        <v>三</v>
      </c>
      <c r="C9" s="234" t="str">
        <f>國小!$M9</f>
        <v>小餐包</v>
      </c>
      <c r="D9" s="234"/>
    </row>
    <row r="10" spans="1:4">
      <c r="A10" s="235">
        <f>國中!$A10</f>
        <v>45302</v>
      </c>
      <c r="B10" s="234" t="str">
        <f>國中!B10</f>
        <v>四</v>
      </c>
      <c r="C10" s="234" t="str">
        <f>國小!$M10</f>
        <v>海苔</v>
      </c>
      <c r="D10" s="234"/>
    </row>
    <row r="11" spans="1:4">
      <c r="A11" s="235">
        <f>國中!$A11</f>
        <v>45303</v>
      </c>
      <c r="B11" s="234" t="str">
        <f>國中!B11</f>
        <v>五</v>
      </c>
      <c r="C11" s="234" t="str">
        <f>國小!$M11</f>
        <v>TAP豆漿</v>
      </c>
      <c r="D11" s="234"/>
    </row>
    <row r="12" spans="1:4">
      <c r="A12" s="235">
        <f>國中!$A12</f>
        <v>45306</v>
      </c>
      <c r="B12" s="234" t="str">
        <f>國中!B12</f>
        <v>一</v>
      </c>
      <c r="C12" s="234" t="str">
        <f>國小!$M12</f>
        <v>果汁</v>
      </c>
    </row>
    <row r="13" spans="1:4">
      <c r="A13" s="235">
        <f>國中!$A13</f>
        <v>45307</v>
      </c>
      <c r="B13" s="234" t="str">
        <f>國中!B13</f>
        <v>二</v>
      </c>
      <c r="C13" s="234" t="str">
        <f>國小!$M13</f>
        <v>水果</v>
      </c>
      <c r="D13" s="234" t="str">
        <f>國小!$N8</f>
        <v>有機豆漿</v>
      </c>
    </row>
    <row r="14" spans="1:4">
      <c r="A14" s="235">
        <f>國中!$A14</f>
        <v>45308</v>
      </c>
      <c r="B14" s="234" t="str">
        <f>國中!B14</f>
        <v>三</v>
      </c>
      <c r="C14" s="234" t="str">
        <f>國小!$M14</f>
        <v>小餐包</v>
      </c>
      <c r="D14" s="234"/>
    </row>
    <row r="15" spans="1:4">
      <c r="A15" s="235">
        <f>國中!$A15</f>
        <v>45309</v>
      </c>
      <c r="B15" s="234" t="str">
        <f>國中!B15</f>
        <v>四</v>
      </c>
      <c r="C15" s="234" t="str">
        <f>國小!$M15</f>
        <v>TAP豆漿</v>
      </c>
      <c r="D15" s="234"/>
    </row>
    <row r="16" spans="1:4">
      <c r="A16" s="235">
        <f>國中!$A16</f>
        <v>45310</v>
      </c>
      <c r="B16" s="234" t="str">
        <f>國中!B16</f>
        <v>五</v>
      </c>
      <c r="C16" s="234" t="str">
        <f>國小!$M16</f>
        <v>乳品/小饅頭</v>
      </c>
      <c r="D16" s="234"/>
    </row>
  </sheetData>
  <phoneticPr fontId="1" type="noConversion"/>
  <pageMargins left="0.7" right="0.7" top="0.75" bottom="0.75" header="0.3" footer="0.3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4" sqref="G14"/>
    </sheetView>
  </sheetViews>
  <sheetFormatPr defaultRowHeight="16.2"/>
  <cols>
    <col min="8" max="8" width="4.109375" customWidth="1"/>
  </cols>
  <sheetData>
    <row r="1" spans="1:10" ht="19.8">
      <c r="A1" s="140"/>
      <c r="B1" s="140"/>
      <c r="C1" s="230" t="s">
        <v>195</v>
      </c>
      <c r="D1" s="231" t="s">
        <v>194</v>
      </c>
      <c r="E1" s="229"/>
      <c r="F1" s="229"/>
      <c r="G1" s="229"/>
      <c r="H1" s="140"/>
      <c r="I1" s="140"/>
      <c r="J1" s="140"/>
    </row>
    <row r="2" spans="1:10">
      <c r="A2" s="140"/>
      <c r="B2" s="140"/>
      <c r="C2" s="141" t="s">
        <v>88</v>
      </c>
      <c r="D2" s="140" t="s">
        <v>89</v>
      </c>
      <c r="F2" s="140"/>
      <c r="G2" s="140"/>
      <c r="H2" s="140"/>
      <c r="I2" s="140"/>
      <c r="J2" s="140"/>
    </row>
    <row r="3" spans="1:10">
      <c r="A3" s="223" t="s">
        <v>90</v>
      </c>
      <c r="B3" s="223" t="s">
        <v>91</v>
      </c>
      <c r="C3" s="223" t="s">
        <v>92</v>
      </c>
      <c r="D3" s="223" t="s">
        <v>94</v>
      </c>
      <c r="E3" s="223" t="s">
        <v>95</v>
      </c>
      <c r="F3" s="223" t="s">
        <v>96</v>
      </c>
      <c r="G3" s="223" t="s">
        <v>93</v>
      </c>
    </row>
    <row r="4" spans="1:10" ht="24" customHeight="1">
      <c r="A4" s="226" t="e">
        <f>國中!#REF!</f>
        <v>#REF!</v>
      </c>
      <c r="B4" s="224" t="e">
        <f>國中!#REF!</f>
        <v>#REF!</v>
      </c>
      <c r="C4" s="224"/>
      <c r="D4" s="224" t="e">
        <f>國中!#REF!</f>
        <v>#REF!</v>
      </c>
      <c r="E4" s="224"/>
      <c r="F4" s="224"/>
      <c r="G4" s="224"/>
    </row>
    <row r="5" spans="1:10" ht="24" customHeight="1">
      <c r="A5" s="226" t="e">
        <f>IF(A4="","",IF(MONTH(A4)&lt;&gt;MONTH(A4+1),"",A4+3))</f>
        <v>#REF!</v>
      </c>
      <c r="B5" s="224" t="str">
        <f>國中!E3</f>
        <v>椒鹽魚排</v>
      </c>
      <c r="C5" s="224"/>
      <c r="D5" s="224" t="str">
        <f>國中!G3</f>
        <v>茄汁豆腐</v>
      </c>
      <c r="E5" s="224"/>
      <c r="F5" s="224"/>
      <c r="G5" s="224"/>
    </row>
    <row r="6" spans="1:10" ht="24" customHeight="1">
      <c r="A6" s="226" t="e">
        <f t="shared" ref="A6:A24" si="0">IF(A5="","",IF(MONTH(A5)&lt;&gt;MONTH(A5+1),"",A5+1))</f>
        <v>#REF!</v>
      </c>
      <c r="B6" s="224" t="str">
        <f>國中!E4</f>
        <v>酸菜肉片</v>
      </c>
      <c r="C6" s="224"/>
      <c r="D6" s="224" t="str">
        <f>國中!G4</f>
        <v>豆皮西魯</v>
      </c>
      <c r="E6" s="224"/>
      <c r="F6" s="224"/>
      <c r="G6" s="224"/>
    </row>
    <row r="7" spans="1:10" ht="24" customHeight="1">
      <c r="A7" s="226" t="e">
        <f t="shared" si="0"/>
        <v>#REF!</v>
      </c>
      <c r="B7" s="224" t="str">
        <f>國中!E5</f>
        <v>咖哩雞</v>
      </c>
      <c r="C7" s="224"/>
      <c r="D7" s="224" t="str">
        <f>國中!G5</f>
        <v>絞肉豆芽</v>
      </c>
      <c r="E7" s="224"/>
      <c r="F7" s="224"/>
      <c r="G7" s="224"/>
    </row>
    <row r="8" spans="1:10" ht="24" customHeight="1">
      <c r="A8" s="226" t="e">
        <f t="shared" si="0"/>
        <v>#REF!</v>
      </c>
      <c r="B8" s="224" t="str">
        <f>國中!E6</f>
        <v>海結燒肉</v>
      </c>
      <c r="C8" s="224"/>
      <c r="D8" s="224" t="str">
        <f>國中!G6</f>
        <v>甘藍蛋香</v>
      </c>
      <c r="E8" s="224"/>
      <c r="F8" s="224"/>
      <c r="G8" s="224"/>
    </row>
    <row r="9" spans="1:10" ht="24" customHeight="1">
      <c r="A9" s="226" t="e">
        <f>IF(A8="","",IF(MONTH(A8)&lt;&gt;MONTH(A8+1),"",A8+1))</f>
        <v>#REF!</v>
      </c>
      <c r="B9" s="224" t="str">
        <f>國中!E7</f>
        <v>調味里雞</v>
      </c>
      <c r="C9" s="224"/>
      <c r="D9" s="224" t="str">
        <f>國中!G7</f>
        <v>白菜豆腐</v>
      </c>
      <c r="E9" s="224"/>
      <c r="F9" s="224"/>
      <c r="G9" s="224"/>
    </row>
    <row r="10" spans="1:10" ht="24" customHeight="1">
      <c r="A10" s="226" t="e">
        <f>IF(A9="","",IF(MONTH(A9)&lt;&gt;MONTH(A9+1),"",A9+3))</f>
        <v>#REF!</v>
      </c>
      <c r="B10" s="224" t="str">
        <f>國中!E8</f>
        <v>筍干滷肉</v>
      </c>
      <c r="C10" s="224"/>
      <c r="D10" s="224" t="str">
        <f>國中!G8</f>
        <v>培根芽菜</v>
      </c>
      <c r="E10" s="224"/>
      <c r="F10" s="224"/>
      <c r="G10" s="224"/>
    </row>
    <row r="11" spans="1:10" ht="24" customHeight="1">
      <c r="A11" s="226" t="e">
        <f t="shared" si="0"/>
        <v>#REF!</v>
      </c>
      <c r="B11" s="224" t="str">
        <f>國中!E9</f>
        <v>滷味雙享</v>
      </c>
      <c r="C11" s="224"/>
      <c r="D11" s="224" t="str">
        <f>國中!G9</f>
        <v>炊飯配料</v>
      </c>
      <c r="E11" s="224"/>
      <c r="F11" s="224"/>
      <c r="G11" s="224"/>
    </row>
    <row r="12" spans="1:10" ht="24" customHeight="1">
      <c r="A12" s="226" t="e">
        <f t="shared" si="0"/>
        <v>#REF!</v>
      </c>
      <c r="B12" s="224" t="str">
        <f>國中!E10</f>
        <v>豆瓣燒雞</v>
      </c>
      <c r="C12" s="224"/>
      <c r="D12" s="224" t="str">
        <f>國中!G10</f>
        <v>豆皮甘藍</v>
      </c>
      <c r="E12" s="224"/>
      <c r="F12" s="224"/>
      <c r="G12" s="224"/>
    </row>
    <row r="13" spans="1:10" ht="24" customHeight="1">
      <c r="A13" s="226" t="e">
        <f t="shared" si="0"/>
        <v>#REF!</v>
      </c>
      <c r="B13" s="224" t="str">
        <f>國中!E11</f>
        <v>豉相參鮮</v>
      </c>
      <c r="C13" s="224"/>
      <c r="D13" s="224" t="str">
        <f>國中!G11</f>
        <v>螞蟻上樹</v>
      </c>
      <c r="E13" s="224"/>
      <c r="F13" s="224"/>
      <c r="G13" s="224"/>
    </row>
    <row r="14" spans="1:10" ht="24" customHeight="1">
      <c r="A14" s="226" t="e">
        <f>IF(A13="","",IF(MONTH(A13)&lt;&gt;MONTH(A13+1),"",A13+1))</f>
        <v>#REF!</v>
      </c>
      <c r="B14" s="224" t="str">
        <f>國中!E12</f>
        <v>醬香雞翅</v>
      </c>
      <c r="C14" s="224"/>
      <c r="D14" s="224" t="str">
        <f>國中!G12</f>
        <v>麻婆豆腐</v>
      </c>
      <c r="E14" s="224"/>
      <c r="F14" s="224"/>
      <c r="G14" s="224"/>
    </row>
    <row r="15" spans="1:10" ht="24" customHeight="1">
      <c r="A15" s="226" t="e">
        <f>IF(A14="","",IF(MONTH(A14)&lt;&gt;MONTH(A14+1),"",A14+3))</f>
        <v>#REF!</v>
      </c>
      <c r="B15" s="224" t="str">
        <f>國中!E13</f>
        <v>沙茶參鮮</v>
      </c>
      <c r="C15" s="224"/>
      <c r="D15" s="224" t="str">
        <f>國中!G13</f>
        <v>肉絲芽菜</v>
      </c>
      <c r="E15" s="224"/>
      <c r="F15" s="224"/>
      <c r="G15" s="224"/>
    </row>
    <row r="16" spans="1:10" ht="24" customHeight="1">
      <c r="A16" s="226" t="e">
        <f t="shared" si="0"/>
        <v>#REF!</v>
      </c>
      <c r="B16" s="224" t="str">
        <f>國中!E14</f>
        <v>茄汁肉醬</v>
      </c>
      <c r="C16" s="224"/>
      <c r="D16" s="224" t="str">
        <f>國中!G14</f>
        <v>培根甘藍</v>
      </c>
      <c r="E16" s="224"/>
      <c r="F16" s="224"/>
      <c r="G16" s="224"/>
    </row>
    <row r="17" spans="1:7" ht="24" customHeight="1">
      <c r="A17" s="226" t="e">
        <f t="shared" si="0"/>
        <v>#REF!</v>
      </c>
      <c r="B17" s="224" t="str">
        <f>國中!E15</f>
        <v>醬瓜燒雞</v>
      </c>
      <c r="C17" s="224"/>
      <c r="D17" s="224" t="str">
        <f>國中!G15</f>
        <v>蛋香冬粉</v>
      </c>
      <c r="E17" s="224"/>
      <c r="F17" s="224"/>
      <c r="G17" s="224"/>
    </row>
    <row r="18" spans="1:7" ht="24" customHeight="1">
      <c r="A18" s="226" t="e">
        <f t="shared" si="0"/>
        <v>#REF!</v>
      </c>
      <c r="B18" s="224" t="str">
        <f>國中!E16</f>
        <v>泡菜肉片</v>
      </c>
      <c r="C18" s="224"/>
      <c r="D18" s="224" t="str">
        <f>國中!G16</f>
        <v>雙色花椰</v>
      </c>
      <c r="E18" s="224"/>
      <c r="F18" s="224"/>
      <c r="G18" s="224"/>
    </row>
    <row r="19" spans="1:7" ht="24" customHeight="1">
      <c r="A19" s="226" t="e">
        <f>IF(A18="","",IF(MONTH(A18)&lt;&gt;MONTH(A18+1),"",A18+1))</f>
        <v>#REF!</v>
      </c>
      <c r="B19" s="224" t="e">
        <f>國中!#REF!</f>
        <v>#REF!</v>
      </c>
      <c r="C19" s="224"/>
      <c r="D19" s="224" t="e">
        <f>國中!#REF!</f>
        <v>#REF!</v>
      </c>
      <c r="E19" s="224"/>
      <c r="F19" s="224"/>
      <c r="G19" s="224"/>
    </row>
    <row r="20" spans="1:7" ht="24" customHeight="1">
      <c r="A20" s="226" t="e">
        <f>IF(A19="","",IF(MONTH(A19)&lt;&gt;MONTH(A19+1),"",A19+3))</f>
        <v>#REF!</v>
      </c>
      <c r="B20" s="224" t="e">
        <f>國中!#REF!</f>
        <v>#REF!</v>
      </c>
      <c r="C20" s="224"/>
      <c r="D20" s="224" t="e">
        <f>國中!#REF!</f>
        <v>#REF!</v>
      </c>
      <c r="E20" s="224"/>
      <c r="F20" s="224"/>
      <c r="G20" s="224"/>
    </row>
    <row r="21" spans="1:7" ht="24" customHeight="1">
      <c r="A21" s="226" t="e">
        <f>IF(A20="","",IF(MONTH(A20)&lt;&gt;MONTH(A20+1),"",A20+1))</f>
        <v>#REF!</v>
      </c>
      <c r="B21" s="224" t="e">
        <f>國中!#REF!</f>
        <v>#REF!</v>
      </c>
      <c r="C21" s="224"/>
      <c r="D21" s="224" t="e">
        <f>國中!#REF!</f>
        <v>#REF!</v>
      </c>
      <c r="E21" s="224"/>
      <c r="F21" s="224"/>
      <c r="G21" s="224"/>
    </row>
    <row r="22" spans="1:7" ht="24" customHeight="1">
      <c r="A22" s="226" t="e">
        <f t="shared" si="0"/>
        <v>#REF!</v>
      </c>
      <c r="B22" s="224" t="e">
        <f>國中!#REF!</f>
        <v>#REF!</v>
      </c>
      <c r="C22" s="224"/>
      <c r="D22" s="224" t="e">
        <f>國中!#REF!</f>
        <v>#REF!</v>
      </c>
      <c r="E22" s="224"/>
      <c r="F22" s="224"/>
      <c r="G22" s="224"/>
    </row>
    <row r="23" spans="1:7" ht="24" customHeight="1">
      <c r="A23" s="227" t="e">
        <f t="shared" si="0"/>
        <v>#REF!</v>
      </c>
      <c r="B23" s="225" t="e">
        <f>國中!#REF!</f>
        <v>#REF!</v>
      </c>
      <c r="C23" s="225"/>
      <c r="D23" s="225" t="e">
        <f>國中!#REF!</f>
        <v>#REF!</v>
      </c>
      <c r="E23" s="225"/>
      <c r="F23" s="225"/>
      <c r="G23" s="225"/>
    </row>
    <row r="24" spans="1:7" ht="24" customHeight="1">
      <c r="A24" s="228" t="e">
        <f t="shared" si="0"/>
        <v>#REF!</v>
      </c>
      <c r="B24" t="e">
        <f>國中!#REF!</f>
        <v>#REF!</v>
      </c>
      <c r="D24" t="e">
        <f>國中!#REF!</f>
        <v>#REF!</v>
      </c>
    </row>
  </sheetData>
  <phoneticPr fontId="1" type="noConversion"/>
  <pageMargins left="0" right="0" top="0" bottom="0" header="0.11811023622047245" footer="0.11811023622047245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國中</vt:lpstr>
      <vt:lpstr>國小</vt:lpstr>
      <vt:lpstr>偏鄉國小</vt:lpstr>
      <vt:lpstr>國中素</vt:lpstr>
      <vt:lpstr>國小素</vt:lpstr>
      <vt:lpstr>點心附餐</vt:lpstr>
      <vt:lpstr>中心溫度</vt:lpstr>
      <vt:lpstr>偏鄉國小!Print_Area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cp:lastPrinted>2023-12-26T01:29:16Z</cp:lastPrinted>
  <dcterms:created xsi:type="dcterms:W3CDTF">2022-02-02T14:26:32Z</dcterms:created>
  <dcterms:modified xsi:type="dcterms:W3CDTF">2023-12-28T11:29:37Z</dcterms:modified>
</cp:coreProperties>
</file>