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0" yWindow="-15" windowWidth="13980" windowHeight="12495" activeTab="3"/>
  </bookViews>
  <sheets>
    <sheet name="國中" sheetId="1" r:id="rId1"/>
    <sheet name="國小" sheetId="33" r:id="rId2"/>
    <sheet name="偏鄉國小" sheetId="34" r:id="rId3"/>
    <sheet name="國中素" sheetId="35" r:id="rId4"/>
    <sheet name="國小素" sheetId="36" r:id="rId5"/>
    <sheet name="附餐點心" sheetId="28" r:id="rId6"/>
    <sheet name="中心溫度" sheetId="27" r:id="rId7"/>
  </sheets>
  <externalReferences>
    <externalReference r:id="rId8"/>
    <externalReference r:id="rId9"/>
  </externalReferences>
  <definedNames>
    <definedName name="_xlnm.Print_Area" localSheetId="6">中心溫度!$A$1:$H$25</definedName>
    <definedName name="_xlnm.Print_Area" localSheetId="2">偏鄉國小!$A$1:$N$166</definedName>
    <definedName name="_xlnm.Print_Area" localSheetId="1">國小!$A$1:$N$166</definedName>
    <definedName name="_xlnm.Print_Area" localSheetId="4">國小素!$A$1:$N$166</definedName>
    <definedName name="_xlnm.Print_Area" localSheetId="0">國中!$A$1:$P$166</definedName>
    <definedName name="_xlnm.Print_Area" localSheetId="3">國中素!$A$1:$P$166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4" i="35" l="1"/>
  <c r="W23" i="35"/>
  <c r="U24" i="36"/>
  <c r="U23" i="36"/>
  <c r="U22" i="36"/>
  <c r="U21" i="36"/>
  <c r="U20" i="36"/>
  <c r="U19" i="36"/>
  <c r="U18" i="36"/>
  <c r="U17" i="36"/>
  <c r="U16" i="36"/>
  <c r="U15" i="36"/>
  <c r="U14" i="36"/>
  <c r="U13" i="36"/>
  <c r="U12" i="36"/>
  <c r="U11" i="36"/>
  <c r="U10" i="36"/>
  <c r="U9" i="36"/>
  <c r="U8" i="36"/>
  <c r="U7" i="36"/>
  <c r="U6" i="36"/>
  <c r="U5" i="36"/>
  <c r="U4" i="36"/>
  <c r="U3" i="36"/>
  <c r="U24" i="34"/>
  <c r="U23" i="34"/>
  <c r="U22" i="34"/>
  <c r="U21" i="34"/>
  <c r="U20" i="34"/>
  <c r="U19" i="34"/>
  <c r="U18" i="34"/>
  <c r="U17" i="34"/>
  <c r="U16" i="34"/>
  <c r="U15" i="34"/>
  <c r="U14" i="34"/>
  <c r="U13" i="34"/>
  <c r="U12" i="34"/>
  <c r="U11" i="34"/>
  <c r="U10" i="34"/>
  <c r="U9" i="34"/>
  <c r="U8" i="34"/>
  <c r="U7" i="34"/>
  <c r="U6" i="34"/>
  <c r="U5" i="34"/>
  <c r="U4" i="34"/>
  <c r="U3" i="34"/>
  <c r="W24" i="1"/>
  <c r="W23" i="1"/>
  <c r="U23" i="33"/>
  <c r="U24" i="33"/>
  <c r="M9" i="28" l="1"/>
  <c r="M14" i="28"/>
  <c r="M19" i="28"/>
  <c r="M24" i="28"/>
  <c r="M23" i="28"/>
  <c r="K12" i="28"/>
  <c r="I12" i="28"/>
  <c r="M11" i="28"/>
  <c r="M6" i="28"/>
  <c r="M4" i="28"/>
  <c r="M3" i="28"/>
  <c r="K23" i="28"/>
  <c r="K22" i="28"/>
  <c r="K21" i="28"/>
  <c r="K20" i="28"/>
  <c r="K19" i="28"/>
  <c r="K18" i="28"/>
  <c r="K16" i="28"/>
  <c r="K15" i="28"/>
  <c r="K14" i="28"/>
  <c r="K13" i="28"/>
  <c r="K11" i="28"/>
  <c r="K10" i="28"/>
  <c r="K9" i="28"/>
  <c r="K8" i="28"/>
  <c r="K7" i="28"/>
  <c r="K6" i="28"/>
  <c r="K5" i="28"/>
  <c r="K4" i="28"/>
  <c r="K3" i="28"/>
  <c r="G64" i="36"/>
  <c r="D34" i="36"/>
  <c r="D33" i="36"/>
  <c r="D32" i="36"/>
  <c r="D31" i="36"/>
  <c r="M24" i="36"/>
  <c r="K24" i="36"/>
  <c r="G24" i="36"/>
  <c r="E24" i="36"/>
  <c r="D24" i="36"/>
  <c r="C24" i="36"/>
  <c r="M23" i="36"/>
  <c r="K23" i="36"/>
  <c r="G23" i="36"/>
  <c r="E23" i="36"/>
  <c r="D23" i="36"/>
  <c r="C23" i="36"/>
  <c r="M22" i="36"/>
  <c r="K22" i="36"/>
  <c r="G22" i="36"/>
  <c r="E22" i="36"/>
  <c r="D22" i="36"/>
  <c r="C22" i="36"/>
  <c r="M21" i="36"/>
  <c r="K21" i="36"/>
  <c r="G21" i="36"/>
  <c r="E21" i="36"/>
  <c r="D21" i="36"/>
  <c r="C21" i="36"/>
  <c r="M20" i="36"/>
  <c r="K20" i="36"/>
  <c r="G20" i="36"/>
  <c r="E20" i="36"/>
  <c r="D20" i="36"/>
  <c r="C20" i="36"/>
  <c r="M19" i="36"/>
  <c r="K19" i="36"/>
  <c r="G19" i="36"/>
  <c r="E19" i="36"/>
  <c r="D19" i="36"/>
  <c r="C19" i="36"/>
  <c r="M18" i="36"/>
  <c r="K18" i="36"/>
  <c r="G18" i="36"/>
  <c r="E18" i="36"/>
  <c r="D18" i="36"/>
  <c r="C18" i="36"/>
  <c r="M17" i="36"/>
  <c r="K17" i="36"/>
  <c r="G17" i="36"/>
  <c r="E17" i="36"/>
  <c r="D17" i="36"/>
  <c r="C17" i="36"/>
  <c r="M16" i="36"/>
  <c r="K16" i="36"/>
  <c r="G16" i="36"/>
  <c r="E16" i="36"/>
  <c r="D16" i="36"/>
  <c r="C16" i="36"/>
  <c r="M15" i="36"/>
  <c r="K15" i="36"/>
  <c r="G15" i="36"/>
  <c r="E15" i="36"/>
  <c r="D15" i="36"/>
  <c r="C15" i="36"/>
  <c r="M14" i="36"/>
  <c r="K14" i="36"/>
  <c r="G14" i="36"/>
  <c r="E14" i="36"/>
  <c r="D14" i="36"/>
  <c r="C14" i="36"/>
  <c r="M13" i="36"/>
  <c r="K13" i="36"/>
  <c r="G13" i="36"/>
  <c r="E13" i="36"/>
  <c r="D13" i="36"/>
  <c r="C13" i="36"/>
  <c r="M12" i="36"/>
  <c r="K12" i="36"/>
  <c r="G12" i="36"/>
  <c r="E12" i="36"/>
  <c r="D12" i="36"/>
  <c r="C12" i="36"/>
  <c r="M11" i="36"/>
  <c r="K11" i="36"/>
  <c r="G11" i="36"/>
  <c r="E11" i="36"/>
  <c r="D11" i="36"/>
  <c r="C11" i="36"/>
  <c r="M10" i="36"/>
  <c r="K10" i="36"/>
  <c r="G10" i="36"/>
  <c r="E10" i="36"/>
  <c r="D10" i="36"/>
  <c r="C10" i="36"/>
  <c r="M9" i="36"/>
  <c r="K9" i="36"/>
  <c r="G9" i="36"/>
  <c r="E9" i="36"/>
  <c r="D9" i="36"/>
  <c r="C9" i="36"/>
  <c r="M8" i="36"/>
  <c r="K8" i="36"/>
  <c r="G8" i="36"/>
  <c r="E8" i="36"/>
  <c r="D8" i="36"/>
  <c r="C8" i="36"/>
  <c r="M7" i="36"/>
  <c r="K7" i="36"/>
  <c r="G7" i="36"/>
  <c r="E7" i="36"/>
  <c r="D7" i="36"/>
  <c r="C7" i="36"/>
  <c r="M6" i="36"/>
  <c r="K6" i="36"/>
  <c r="G6" i="36"/>
  <c r="E6" i="36"/>
  <c r="D6" i="36"/>
  <c r="C6" i="36"/>
  <c r="M5" i="36"/>
  <c r="K5" i="36"/>
  <c r="G5" i="36"/>
  <c r="E5" i="36"/>
  <c r="D5" i="36"/>
  <c r="C5" i="36"/>
  <c r="M4" i="36"/>
  <c r="K4" i="36"/>
  <c r="G4" i="36"/>
  <c r="E4" i="36"/>
  <c r="D4" i="36"/>
  <c r="C4" i="36"/>
  <c r="M3" i="36"/>
  <c r="K3" i="36"/>
  <c r="G3" i="36"/>
  <c r="E3" i="36"/>
  <c r="D3" i="36"/>
  <c r="C3" i="36"/>
  <c r="A3" i="36"/>
  <c r="B3" i="36" s="1"/>
  <c r="B29" i="36" s="1"/>
  <c r="I123" i="35"/>
  <c r="I121" i="35"/>
  <c r="G64" i="35"/>
  <c r="D34" i="35"/>
  <c r="D33" i="35"/>
  <c r="D32" i="35"/>
  <c r="D31" i="35"/>
  <c r="B30" i="35"/>
  <c r="O24" i="35"/>
  <c r="M24" i="35"/>
  <c r="I24" i="35"/>
  <c r="G24" i="35"/>
  <c r="E24" i="35"/>
  <c r="D24" i="35"/>
  <c r="C24" i="35"/>
  <c r="O23" i="35"/>
  <c r="M23" i="35"/>
  <c r="I23" i="35"/>
  <c r="G23" i="35"/>
  <c r="E23" i="35"/>
  <c r="D23" i="35"/>
  <c r="C23" i="35"/>
  <c r="W22" i="35"/>
  <c r="O22" i="35"/>
  <c r="M22" i="35"/>
  <c r="I22" i="35"/>
  <c r="G22" i="35"/>
  <c r="E22" i="35"/>
  <c r="D22" i="35"/>
  <c r="C22" i="35"/>
  <c r="W21" i="35"/>
  <c r="O21" i="35"/>
  <c r="M21" i="35"/>
  <c r="I21" i="35"/>
  <c r="G21" i="35"/>
  <c r="E21" i="35"/>
  <c r="D21" i="35"/>
  <c r="C21" i="35"/>
  <c r="W20" i="35"/>
  <c r="O20" i="35"/>
  <c r="M20" i="35"/>
  <c r="I20" i="35"/>
  <c r="G20" i="35"/>
  <c r="E20" i="35"/>
  <c r="D20" i="35"/>
  <c r="C20" i="35"/>
  <c r="W19" i="35"/>
  <c r="O19" i="35"/>
  <c r="M19" i="35"/>
  <c r="I19" i="35"/>
  <c r="G19" i="35"/>
  <c r="E19" i="35"/>
  <c r="D19" i="35"/>
  <c r="C19" i="35"/>
  <c r="W18" i="35"/>
  <c r="O18" i="35"/>
  <c r="M18" i="35"/>
  <c r="I18" i="35"/>
  <c r="G18" i="35"/>
  <c r="E18" i="35"/>
  <c r="D18" i="35"/>
  <c r="C18" i="35"/>
  <c r="W17" i="35"/>
  <c r="O17" i="35"/>
  <c r="M17" i="35"/>
  <c r="I17" i="35"/>
  <c r="G17" i="35"/>
  <c r="E17" i="35"/>
  <c r="D17" i="35"/>
  <c r="C17" i="35"/>
  <c r="W16" i="35"/>
  <c r="O16" i="35"/>
  <c r="M16" i="35"/>
  <c r="I16" i="35"/>
  <c r="G16" i="35"/>
  <c r="E16" i="35"/>
  <c r="D16" i="35"/>
  <c r="C16" i="35"/>
  <c r="W15" i="35"/>
  <c r="O15" i="35"/>
  <c r="M15" i="35"/>
  <c r="I15" i="35"/>
  <c r="G15" i="35"/>
  <c r="E15" i="35"/>
  <c r="D15" i="35"/>
  <c r="C15" i="35"/>
  <c r="W14" i="35"/>
  <c r="O14" i="35"/>
  <c r="M14" i="35"/>
  <c r="I14" i="35"/>
  <c r="G14" i="35"/>
  <c r="E14" i="35"/>
  <c r="D14" i="35"/>
  <c r="C14" i="35"/>
  <c r="W13" i="35"/>
  <c r="O13" i="35"/>
  <c r="M13" i="35"/>
  <c r="I13" i="35"/>
  <c r="G13" i="35"/>
  <c r="E13" i="35"/>
  <c r="D13" i="35"/>
  <c r="C13" i="35"/>
  <c r="W12" i="35"/>
  <c r="O12" i="35"/>
  <c r="M12" i="35"/>
  <c r="I12" i="35"/>
  <c r="G12" i="35"/>
  <c r="E12" i="35"/>
  <c r="D12" i="35"/>
  <c r="C12" i="35"/>
  <c r="W11" i="35"/>
  <c r="O11" i="35"/>
  <c r="M11" i="35"/>
  <c r="I11" i="35"/>
  <c r="G11" i="35"/>
  <c r="E11" i="35"/>
  <c r="D11" i="35"/>
  <c r="C11" i="35"/>
  <c r="W10" i="35"/>
  <c r="O10" i="35"/>
  <c r="M10" i="35"/>
  <c r="I10" i="35"/>
  <c r="G10" i="35"/>
  <c r="E10" i="35"/>
  <c r="D10" i="35"/>
  <c r="C10" i="35"/>
  <c r="W9" i="35"/>
  <c r="O9" i="35"/>
  <c r="M9" i="35"/>
  <c r="I9" i="35"/>
  <c r="G9" i="35"/>
  <c r="E9" i="35"/>
  <c r="D9" i="35"/>
  <c r="C9" i="35"/>
  <c r="W8" i="35"/>
  <c r="O8" i="35"/>
  <c r="M8" i="35"/>
  <c r="I8" i="35"/>
  <c r="G8" i="35"/>
  <c r="E8" i="35"/>
  <c r="D8" i="35"/>
  <c r="C8" i="35"/>
  <c r="W7" i="35"/>
  <c r="O7" i="35"/>
  <c r="M7" i="35"/>
  <c r="I7" i="35"/>
  <c r="G7" i="35"/>
  <c r="E7" i="35"/>
  <c r="D7" i="35"/>
  <c r="C7" i="35"/>
  <c r="W6" i="35"/>
  <c r="O6" i="35"/>
  <c r="M6" i="35"/>
  <c r="I6" i="35"/>
  <c r="G6" i="35"/>
  <c r="E6" i="35"/>
  <c r="D6" i="35"/>
  <c r="C6" i="35"/>
  <c r="W5" i="35"/>
  <c r="O5" i="35"/>
  <c r="M5" i="35"/>
  <c r="I5" i="35"/>
  <c r="G5" i="35"/>
  <c r="E5" i="35"/>
  <c r="D5" i="35"/>
  <c r="C5" i="35"/>
  <c r="W4" i="35"/>
  <c r="O4" i="35"/>
  <c r="M4" i="35"/>
  <c r="I4" i="35"/>
  <c r="G4" i="35"/>
  <c r="E4" i="35"/>
  <c r="D4" i="35"/>
  <c r="C4" i="35"/>
  <c r="A4" i="35"/>
  <c r="A5" i="35" s="1"/>
  <c r="W3" i="35"/>
  <c r="O3" i="35"/>
  <c r="M3" i="35"/>
  <c r="I3" i="35"/>
  <c r="G3" i="35"/>
  <c r="E3" i="35"/>
  <c r="D3" i="35"/>
  <c r="C3" i="35"/>
  <c r="B3" i="35"/>
  <c r="B29" i="35" s="1"/>
  <c r="A3" i="35"/>
  <c r="H24" i="36"/>
  <c r="H6" i="36"/>
  <c r="F4" i="36"/>
  <c r="H23" i="36"/>
  <c r="L21" i="36"/>
  <c r="F21" i="36"/>
  <c r="H20" i="36"/>
  <c r="L18" i="36"/>
  <c r="F18" i="36"/>
  <c r="H17" i="36"/>
  <c r="L15" i="36"/>
  <c r="F15" i="36"/>
  <c r="H14" i="36"/>
  <c r="L12" i="36"/>
  <c r="F12" i="36"/>
  <c r="H11" i="36"/>
  <c r="L9" i="36"/>
  <c r="F9" i="36"/>
  <c r="L6" i="36"/>
  <c r="F6" i="36"/>
  <c r="H5" i="36"/>
  <c r="L3" i="36"/>
  <c r="F3" i="36"/>
  <c r="L24" i="36"/>
  <c r="F24" i="36"/>
  <c r="L22" i="36"/>
  <c r="H18" i="36"/>
  <c r="L13" i="36"/>
  <c r="F13" i="36"/>
  <c r="H12" i="36"/>
  <c r="L10" i="36"/>
  <c r="F10" i="36"/>
  <c r="L7" i="36"/>
  <c r="F7" i="36"/>
  <c r="L23" i="36"/>
  <c r="F23" i="36"/>
  <c r="H22" i="36"/>
  <c r="L20" i="36"/>
  <c r="F20" i="36"/>
  <c r="H19" i="36"/>
  <c r="L17" i="36"/>
  <c r="F17" i="36"/>
  <c r="H16" i="36"/>
  <c r="L14" i="36"/>
  <c r="F14" i="36"/>
  <c r="H13" i="36"/>
  <c r="L11" i="36"/>
  <c r="F11" i="36"/>
  <c r="H10" i="36"/>
  <c r="L8" i="36"/>
  <c r="F8" i="36"/>
  <c r="H7" i="36"/>
  <c r="L5" i="36"/>
  <c r="F5" i="36"/>
  <c r="H4" i="36"/>
  <c r="F22" i="36"/>
  <c r="H21" i="36"/>
  <c r="L19" i="36"/>
  <c r="F19" i="36"/>
  <c r="L16" i="36"/>
  <c r="F16" i="36"/>
  <c r="H15" i="36"/>
  <c r="H9" i="36"/>
  <c r="L4" i="36"/>
  <c r="H3" i="36"/>
  <c r="H24" i="35"/>
  <c r="H5" i="35"/>
  <c r="F19" i="35"/>
  <c r="J17" i="35"/>
  <c r="F16" i="35"/>
  <c r="H15" i="35"/>
  <c r="J14" i="35"/>
  <c r="F13" i="35"/>
  <c r="H12" i="35"/>
  <c r="J11" i="35"/>
  <c r="H3" i="35"/>
  <c r="H23" i="35"/>
  <c r="J22" i="35"/>
  <c r="N21" i="35"/>
  <c r="F21" i="35"/>
  <c r="H20" i="35"/>
  <c r="J19" i="35"/>
  <c r="N18" i="35"/>
  <c r="F18" i="35"/>
  <c r="H17" i="35"/>
  <c r="J16" i="35"/>
  <c r="N15" i="35"/>
  <c r="F15" i="35"/>
  <c r="H14" i="35"/>
  <c r="J13" i="35"/>
  <c r="N12" i="35"/>
  <c r="F12" i="35"/>
  <c r="H11" i="35"/>
  <c r="J10" i="35"/>
  <c r="N9" i="35"/>
  <c r="F9" i="35"/>
  <c r="J7" i="35"/>
  <c r="N6" i="35"/>
  <c r="F6" i="35"/>
  <c r="J4" i="35"/>
  <c r="N3" i="35"/>
  <c r="F3" i="35"/>
  <c r="N24" i="35"/>
  <c r="F24" i="35"/>
  <c r="N19" i="35"/>
  <c r="N16" i="35"/>
  <c r="N13" i="35"/>
  <c r="N10" i="35"/>
  <c r="F10" i="35"/>
  <c r="J8" i="35"/>
  <c r="N7" i="35"/>
  <c r="N23" i="35"/>
  <c r="F23" i="35"/>
  <c r="H22" i="35"/>
  <c r="J21" i="35"/>
  <c r="N20" i="35"/>
  <c r="F20" i="35"/>
  <c r="H19" i="35"/>
  <c r="J18" i="35"/>
  <c r="N17" i="35"/>
  <c r="F17" i="35"/>
  <c r="H16" i="35"/>
  <c r="J15" i="35"/>
  <c r="N14" i="35"/>
  <c r="F14" i="35"/>
  <c r="H13" i="35"/>
  <c r="J12" i="35"/>
  <c r="N11" i="35"/>
  <c r="F11" i="35"/>
  <c r="H10" i="35"/>
  <c r="J9" i="35"/>
  <c r="N8" i="35"/>
  <c r="F8" i="35"/>
  <c r="H7" i="35"/>
  <c r="J6" i="35"/>
  <c r="N5" i="35"/>
  <c r="F5" i="35"/>
  <c r="H4" i="35"/>
  <c r="J3" i="35"/>
  <c r="J24" i="35"/>
  <c r="J23" i="35"/>
  <c r="N22" i="35"/>
  <c r="F22" i="35"/>
  <c r="H21" i="35"/>
  <c r="J20" i="35"/>
  <c r="H18" i="35"/>
  <c r="H9" i="35"/>
  <c r="F7" i="35"/>
  <c r="H6" i="35"/>
  <c r="J5" i="35"/>
  <c r="N4" i="35"/>
  <c r="F4" i="35"/>
  <c r="H8" i="36"/>
  <c r="H8" i="35"/>
  <c r="B30" i="36" l="1"/>
  <c r="A4" i="36"/>
  <c r="A6" i="35"/>
  <c r="B5" i="35"/>
  <c r="B41" i="35" s="1"/>
  <c r="B42" i="35"/>
  <c r="B4" i="35"/>
  <c r="B35" i="35" s="1"/>
  <c r="B36" i="35"/>
  <c r="G64" i="34"/>
  <c r="D34" i="34"/>
  <c r="D33" i="34"/>
  <c r="D32" i="34"/>
  <c r="D31" i="34"/>
  <c r="M24" i="34"/>
  <c r="K24" i="34"/>
  <c r="G24" i="34"/>
  <c r="E24" i="34"/>
  <c r="D24" i="34"/>
  <c r="C24" i="34"/>
  <c r="M23" i="34"/>
  <c r="K23" i="34"/>
  <c r="G23" i="34"/>
  <c r="E23" i="34"/>
  <c r="D23" i="34"/>
  <c r="C23" i="34"/>
  <c r="M22" i="34"/>
  <c r="K22" i="34"/>
  <c r="G22" i="34"/>
  <c r="E22" i="34"/>
  <c r="D22" i="34"/>
  <c r="C22" i="34"/>
  <c r="M21" i="34"/>
  <c r="K21" i="34"/>
  <c r="G21" i="34"/>
  <c r="E21" i="34"/>
  <c r="D21" i="34"/>
  <c r="C21" i="34"/>
  <c r="M20" i="34"/>
  <c r="K20" i="34"/>
  <c r="G20" i="34"/>
  <c r="E20" i="34"/>
  <c r="D20" i="34"/>
  <c r="C20" i="34"/>
  <c r="M19" i="34"/>
  <c r="K19" i="34"/>
  <c r="G19" i="34"/>
  <c r="E19" i="34"/>
  <c r="D19" i="34"/>
  <c r="C19" i="34"/>
  <c r="M18" i="34"/>
  <c r="K18" i="34"/>
  <c r="G18" i="34"/>
  <c r="E18" i="34"/>
  <c r="D18" i="34"/>
  <c r="C18" i="34"/>
  <c r="M17" i="34"/>
  <c r="K17" i="34"/>
  <c r="G17" i="34"/>
  <c r="E17" i="34"/>
  <c r="D17" i="34"/>
  <c r="C17" i="34"/>
  <c r="M16" i="34"/>
  <c r="K16" i="34"/>
  <c r="G16" i="34"/>
  <c r="E16" i="34"/>
  <c r="D16" i="34"/>
  <c r="C16" i="34"/>
  <c r="M15" i="34"/>
  <c r="K15" i="34"/>
  <c r="G15" i="34"/>
  <c r="E15" i="34"/>
  <c r="D15" i="34"/>
  <c r="C15" i="34"/>
  <c r="M14" i="34"/>
  <c r="K14" i="34"/>
  <c r="G14" i="34"/>
  <c r="E14" i="34"/>
  <c r="D14" i="34"/>
  <c r="C14" i="34"/>
  <c r="M13" i="34"/>
  <c r="K13" i="34"/>
  <c r="G13" i="34"/>
  <c r="E13" i="34"/>
  <c r="D13" i="34"/>
  <c r="C13" i="34"/>
  <c r="M12" i="34"/>
  <c r="K12" i="34"/>
  <c r="G12" i="34"/>
  <c r="E12" i="34"/>
  <c r="D12" i="34"/>
  <c r="C12" i="34"/>
  <c r="M11" i="34"/>
  <c r="K11" i="34"/>
  <c r="G11" i="34"/>
  <c r="E11" i="34"/>
  <c r="D11" i="34"/>
  <c r="C11" i="34"/>
  <c r="M10" i="34"/>
  <c r="K10" i="34"/>
  <c r="G10" i="34"/>
  <c r="E10" i="34"/>
  <c r="D10" i="34"/>
  <c r="C10" i="34"/>
  <c r="M9" i="34"/>
  <c r="K9" i="34"/>
  <c r="G9" i="34"/>
  <c r="E9" i="34"/>
  <c r="D9" i="34"/>
  <c r="C9" i="34"/>
  <c r="M8" i="34"/>
  <c r="K8" i="34"/>
  <c r="G8" i="34"/>
  <c r="E8" i="34"/>
  <c r="D8" i="34"/>
  <c r="C8" i="34"/>
  <c r="M7" i="34"/>
  <c r="K7" i="34"/>
  <c r="G7" i="34"/>
  <c r="E7" i="34"/>
  <c r="D7" i="34"/>
  <c r="C7" i="34"/>
  <c r="M6" i="34"/>
  <c r="K6" i="34"/>
  <c r="G6" i="34"/>
  <c r="E6" i="34"/>
  <c r="D6" i="34"/>
  <c r="C6" i="34"/>
  <c r="M5" i="34"/>
  <c r="K5" i="34"/>
  <c r="G5" i="34"/>
  <c r="E5" i="34"/>
  <c r="D5" i="34"/>
  <c r="C5" i="34"/>
  <c r="M4" i="34"/>
  <c r="K4" i="34"/>
  <c r="G4" i="34"/>
  <c r="E4" i="34"/>
  <c r="D4" i="34"/>
  <c r="C4" i="34"/>
  <c r="M3" i="34"/>
  <c r="K3" i="34"/>
  <c r="G3" i="34"/>
  <c r="E3" i="34"/>
  <c r="D3" i="34"/>
  <c r="C3" i="34"/>
  <c r="A3" i="34"/>
  <c r="B3" i="34" s="1"/>
  <c r="B29" i="34" s="1"/>
  <c r="G64" i="33"/>
  <c r="D34" i="33"/>
  <c r="D33" i="33"/>
  <c r="D32" i="33"/>
  <c r="D31" i="33"/>
  <c r="M24" i="33"/>
  <c r="K24" i="33"/>
  <c r="G24" i="33"/>
  <c r="E24" i="33"/>
  <c r="D24" i="33"/>
  <c r="C24" i="33"/>
  <c r="M23" i="33"/>
  <c r="K23" i="33"/>
  <c r="G23" i="33"/>
  <c r="E23" i="33"/>
  <c r="D23" i="33"/>
  <c r="C23" i="33"/>
  <c r="U22" i="33"/>
  <c r="M22" i="33"/>
  <c r="K22" i="33"/>
  <c r="G22" i="33"/>
  <c r="E22" i="33"/>
  <c r="D22" i="33"/>
  <c r="C22" i="33"/>
  <c r="U21" i="33"/>
  <c r="M21" i="33"/>
  <c r="K21" i="33"/>
  <c r="G21" i="33"/>
  <c r="E21" i="33"/>
  <c r="D21" i="33"/>
  <c r="C21" i="33"/>
  <c r="U20" i="33"/>
  <c r="M20" i="33"/>
  <c r="K20" i="33"/>
  <c r="G20" i="33"/>
  <c r="E20" i="33"/>
  <c r="D20" i="33"/>
  <c r="C20" i="33"/>
  <c r="U19" i="33"/>
  <c r="M19" i="33"/>
  <c r="K19" i="33"/>
  <c r="G19" i="33"/>
  <c r="E19" i="33"/>
  <c r="D19" i="33"/>
  <c r="C19" i="33"/>
  <c r="U18" i="33"/>
  <c r="M18" i="33"/>
  <c r="K18" i="33"/>
  <c r="G18" i="33"/>
  <c r="E18" i="33"/>
  <c r="D18" i="33"/>
  <c r="C18" i="33"/>
  <c r="U17" i="33"/>
  <c r="M17" i="33"/>
  <c r="K17" i="33"/>
  <c r="G17" i="33"/>
  <c r="E17" i="33"/>
  <c r="D17" i="33"/>
  <c r="C17" i="33"/>
  <c r="U16" i="33"/>
  <c r="M16" i="33"/>
  <c r="K16" i="33"/>
  <c r="G16" i="33"/>
  <c r="E16" i="33"/>
  <c r="D16" i="33"/>
  <c r="C16" i="33"/>
  <c r="U15" i="33"/>
  <c r="M15" i="33"/>
  <c r="K15" i="33"/>
  <c r="G15" i="33"/>
  <c r="E15" i="33"/>
  <c r="D15" i="33"/>
  <c r="C15" i="33"/>
  <c r="U14" i="33"/>
  <c r="M14" i="33"/>
  <c r="K14" i="33"/>
  <c r="G14" i="33"/>
  <c r="E14" i="33"/>
  <c r="D14" i="33"/>
  <c r="C14" i="33"/>
  <c r="U13" i="33"/>
  <c r="M13" i="33"/>
  <c r="K13" i="33"/>
  <c r="G13" i="33"/>
  <c r="E13" i="33"/>
  <c r="D13" i="33"/>
  <c r="C13" i="33"/>
  <c r="U12" i="33"/>
  <c r="M12" i="33"/>
  <c r="K12" i="33"/>
  <c r="G12" i="33"/>
  <c r="E12" i="33"/>
  <c r="D12" i="33"/>
  <c r="C12" i="33"/>
  <c r="U11" i="33"/>
  <c r="M11" i="33"/>
  <c r="K11" i="33"/>
  <c r="G11" i="33"/>
  <c r="E11" i="33"/>
  <c r="D11" i="33"/>
  <c r="C11" i="33"/>
  <c r="U10" i="33"/>
  <c r="M10" i="33"/>
  <c r="K10" i="33"/>
  <c r="G10" i="33"/>
  <c r="E10" i="33"/>
  <c r="D10" i="33"/>
  <c r="C10" i="33"/>
  <c r="U9" i="33"/>
  <c r="M9" i="33"/>
  <c r="K9" i="33"/>
  <c r="G9" i="33"/>
  <c r="E9" i="33"/>
  <c r="D9" i="33"/>
  <c r="C9" i="33"/>
  <c r="U8" i="33"/>
  <c r="M8" i="33"/>
  <c r="K8" i="33"/>
  <c r="G8" i="33"/>
  <c r="E8" i="33"/>
  <c r="D8" i="33"/>
  <c r="C8" i="33"/>
  <c r="U7" i="33"/>
  <c r="M7" i="33"/>
  <c r="K7" i="33"/>
  <c r="G7" i="33"/>
  <c r="E7" i="33"/>
  <c r="D7" i="33"/>
  <c r="C7" i="33"/>
  <c r="U6" i="33"/>
  <c r="M6" i="33"/>
  <c r="K6" i="33"/>
  <c r="G6" i="33"/>
  <c r="E6" i="33"/>
  <c r="D6" i="33"/>
  <c r="C6" i="33"/>
  <c r="U5" i="33"/>
  <c r="M5" i="33"/>
  <c r="K5" i="33"/>
  <c r="G5" i="33"/>
  <c r="E5" i="33"/>
  <c r="D5" i="33"/>
  <c r="C5" i="33"/>
  <c r="U4" i="33"/>
  <c r="M4" i="33"/>
  <c r="K4" i="33"/>
  <c r="G4" i="33"/>
  <c r="E4" i="33"/>
  <c r="D4" i="33"/>
  <c r="C4" i="33"/>
  <c r="U3" i="33"/>
  <c r="M3" i="33"/>
  <c r="K3" i="33"/>
  <c r="G3" i="33"/>
  <c r="E3" i="33"/>
  <c r="D3" i="33"/>
  <c r="C3" i="33"/>
  <c r="A3" i="33"/>
  <c r="A4" i="33" s="1"/>
  <c r="A5" i="33" s="1"/>
  <c r="H23" i="34"/>
  <c r="H22" i="34"/>
  <c r="H21" i="34"/>
  <c r="H20" i="34"/>
  <c r="H19" i="34"/>
  <c r="H17" i="34"/>
  <c r="H16" i="34"/>
  <c r="H15" i="34"/>
  <c r="H14" i="34"/>
  <c r="H13" i="34"/>
  <c r="H12" i="34"/>
  <c r="H10" i="34"/>
  <c r="H9" i="34"/>
  <c r="H7" i="34"/>
  <c r="H6" i="34"/>
  <c r="H5" i="34"/>
  <c r="H4" i="34"/>
  <c r="H3" i="34"/>
  <c r="L21" i="34"/>
  <c r="L20" i="34"/>
  <c r="L12" i="34"/>
  <c r="L6" i="34"/>
  <c r="L5" i="34"/>
  <c r="H24" i="34"/>
  <c r="L16" i="34"/>
  <c r="L13" i="34"/>
  <c r="L11" i="34"/>
  <c r="F23" i="34"/>
  <c r="F22" i="34"/>
  <c r="F21" i="34"/>
  <c r="F20" i="34"/>
  <c r="F19" i="34"/>
  <c r="F18" i="34"/>
  <c r="F17" i="34"/>
  <c r="F16" i="34"/>
  <c r="F15" i="34"/>
  <c r="F14" i="34"/>
  <c r="F13" i="34"/>
  <c r="F12" i="34"/>
  <c r="F11" i="34"/>
  <c r="F10" i="34"/>
  <c r="F9" i="34"/>
  <c r="F8" i="34"/>
  <c r="F7" i="34"/>
  <c r="F6" i="34"/>
  <c r="F5" i="34"/>
  <c r="F4" i="34"/>
  <c r="F3" i="34"/>
  <c r="L22" i="34"/>
  <c r="L18" i="34"/>
  <c r="L17" i="34"/>
  <c r="L14" i="34"/>
  <c r="L10" i="34"/>
  <c r="L9" i="34"/>
  <c r="L24" i="34"/>
  <c r="F24" i="34"/>
  <c r="L23" i="34"/>
  <c r="L19" i="34"/>
  <c r="L15" i="34"/>
  <c r="L8" i="34"/>
  <c r="L4" i="34"/>
  <c r="L3" i="34"/>
  <c r="H24" i="33"/>
  <c r="H23" i="33"/>
  <c r="H20" i="33"/>
  <c r="L15" i="33"/>
  <c r="F15" i="33"/>
  <c r="L12" i="33"/>
  <c r="F12" i="33"/>
  <c r="L9" i="33"/>
  <c r="F9" i="33"/>
  <c r="H21" i="33"/>
  <c r="F13" i="33"/>
  <c r="H6" i="33"/>
  <c r="L21" i="33"/>
  <c r="F21" i="33"/>
  <c r="L18" i="33"/>
  <c r="F18" i="33"/>
  <c r="H17" i="33"/>
  <c r="H14" i="33"/>
  <c r="H11" i="33"/>
  <c r="L6" i="33"/>
  <c r="F6" i="33"/>
  <c r="H5" i="33"/>
  <c r="L3" i="33"/>
  <c r="F3" i="33"/>
  <c r="L22" i="33"/>
  <c r="F22" i="33"/>
  <c r="L19" i="33"/>
  <c r="F19" i="33"/>
  <c r="L16" i="33"/>
  <c r="F16" i="33"/>
  <c r="L13" i="33"/>
  <c r="H12" i="33"/>
  <c r="L10" i="33"/>
  <c r="H9" i="33"/>
  <c r="F4" i="33"/>
  <c r="L24" i="33"/>
  <c r="F24" i="33"/>
  <c r="H15" i="33"/>
  <c r="F10" i="33"/>
  <c r="H3" i="33"/>
  <c r="L23" i="33"/>
  <c r="F23" i="33"/>
  <c r="L20" i="33"/>
  <c r="F20" i="33"/>
  <c r="H19" i="33"/>
  <c r="L17" i="33"/>
  <c r="F17" i="33"/>
  <c r="H16" i="33"/>
  <c r="L14" i="33"/>
  <c r="F14" i="33"/>
  <c r="H13" i="33"/>
  <c r="L11" i="33"/>
  <c r="F11" i="33"/>
  <c r="H10" i="33"/>
  <c r="L8" i="33"/>
  <c r="F8" i="33"/>
  <c r="H7" i="33"/>
  <c r="L5" i="33"/>
  <c r="F5" i="33"/>
  <c r="H4" i="33"/>
  <c r="F7" i="33"/>
  <c r="L4" i="33"/>
  <c r="H18" i="34"/>
  <c r="H18" i="33"/>
  <c r="L7" i="34"/>
  <c r="L7" i="33"/>
  <c r="H11" i="34"/>
  <c r="H22" i="33"/>
  <c r="H8" i="34"/>
  <c r="H8" i="33"/>
  <c r="A5" i="36" l="1"/>
  <c r="B36" i="36"/>
  <c r="B4" i="36"/>
  <c r="B35" i="36" s="1"/>
  <c r="B48" i="35"/>
  <c r="A7" i="35"/>
  <c r="B6" i="35"/>
  <c r="B47" i="35" s="1"/>
  <c r="B30" i="34"/>
  <c r="A4" i="34"/>
  <c r="B30" i="33"/>
  <c r="B3" i="33"/>
  <c r="B29" i="33" s="1"/>
  <c r="A6" i="33"/>
  <c r="B5" i="33"/>
  <c r="B41" i="33" s="1"/>
  <c r="B42" i="33"/>
  <c r="B4" i="33"/>
  <c r="B35" i="33" s="1"/>
  <c r="B36" i="33"/>
  <c r="A6" i="36" l="1"/>
  <c r="B5" i="36"/>
  <c r="B41" i="36" s="1"/>
  <c r="B42" i="36"/>
  <c r="A8" i="35"/>
  <c r="B54" i="35"/>
  <c r="B7" i="35"/>
  <c r="B53" i="35" s="1"/>
  <c r="B4" i="34"/>
  <c r="B35" i="34" s="1"/>
  <c r="A5" i="34"/>
  <c r="B36" i="34"/>
  <c r="B48" i="33"/>
  <c r="A7" i="33"/>
  <c r="B6" i="33"/>
  <c r="B47" i="33" s="1"/>
  <c r="B48" i="36" l="1"/>
  <c r="B6" i="36"/>
  <c r="B47" i="36" s="1"/>
  <c r="A7" i="36"/>
  <c r="A9" i="35"/>
  <c r="B8" i="35"/>
  <c r="B59" i="35" s="1"/>
  <c r="B60" i="35"/>
  <c r="B42" i="34"/>
  <c r="B5" i="34"/>
  <c r="B41" i="34" s="1"/>
  <c r="A6" i="34"/>
  <c r="A8" i="33"/>
  <c r="B54" i="33"/>
  <c r="B7" i="33"/>
  <c r="B53" i="33" s="1"/>
  <c r="A8" i="36" l="1"/>
  <c r="B54" i="36"/>
  <c r="B7" i="36"/>
  <c r="B53" i="36" s="1"/>
  <c r="B66" i="35"/>
  <c r="B9" i="35"/>
  <c r="B65" i="35" s="1"/>
  <c r="A10" i="35"/>
  <c r="B6" i="34"/>
  <c r="B47" i="34" s="1"/>
  <c r="A7" i="34"/>
  <c r="B48" i="34"/>
  <c r="A9" i="33"/>
  <c r="B8" i="33"/>
  <c r="B59" i="33" s="1"/>
  <c r="B60" i="33"/>
  <c r="B60" i="36" l="1"/>
  <c r="A9" i="36"/>
  <c r="B8" i="36"/>
  <c r="B59" i="36" s="1"/>
  <c r="A11" i="35"/>
  <c r="B10" i="35"/>
  <c r="B71" i="35" s="1"/>
  <c r="B72" i="35"/>
  <c r="B7" i="34"/>
  <c r="B53" i="34" s="1"/>
  <c r="A8" i="34"/>
  <c r="B54" i="34"/>
  <c r="B66" i="33"/>
  <c r="B9" i="33"/>
  <c r="B65" i="33" s="1"/>
  <c r="A10" i="33"/>
  <c r="A10" i="36" l="1"/>
  <c r="B66" i="36"/>
  <c r="B9" i="36"/>
  <c r="B65" i="36" s="1"/>
  <c r="A12" i="35"/>
  <c r="B11" i="35"/>
  <c r="B77" i="35" s="1"/>
  <c r="B78" i="35"/>
  <c r="B60" i="34"/>
  <c r="B8" i="34"/>
  <c r="B59" i="34" s="1"/>
  <c r="A9" i="34"/>
  <c r="A11" i="33"/>
  <c r="B10" i="33"/>
  <c r="B71" i="33" s="1"/>
  <c r="B72" i="33"/>
  <c r="B72" i="36" l="1"/>
  <c r="A11" i="36"/>
  <c r="B10" i="36"/>
  <c r="B71" i="36" s="1"/>
  <c r="B84" i="35"/>
  <c r="B12" i="35"/>
  <c r="B83" i="35" s="1"/>
  <c r="A13" i="35"/>
  <c r="B9" i="34"/>
  <c r="B65" i="34" s="1"/>
  <c r="A10" i="34"/>
  <c r="B66" i="34"/>
  <c r="A12" i="33"/>
  <c r="B11" i="33"/>
  <c r="B77" i="33" s="1"/>
  <c r="B78" i="33"/>
  <c r="B78" i="36" l="1"/>
  <c r="A12" i="36"/>
  <c r="B11" i="36"/>
  <c r="B77" i="36" s="1"/>
  <c r="A14" i="35"/>
  <c r="B13" i="35"/>
  <c r="B89" i="35" s="1"/>
  <c r="B90" i="35"/>
  <c r="B10" i="34"/>
  <c r="B71" i="34" s="1"/>
  <c r="B72" i="34"/>
  <c r="A11" i="34"/>
  <c r="B84" i="33"/>
  <c r="B12" i="33"/>
  <c r="B83" i="33" s="1"/>
  <c r="A13" i="33"/>
  <c r="B12" i="36" l="1"/>
  <c r="B83" i="36" s="1"/>
  <c r="B84" i="36"/>
  <c r="A13" i="36"/>
  <c r="A15" i="35"/>
  <c r="B14" i="35"/>
  <c r="B95" i="35" s="1"/>
  <c r="B96" i="35"/>
  <c r="B78" i="34"/>
  <c r="B11" i="34"/>
  <c r="B77" i="34" s="1"/>
  <c r="A12" i="34"/>
  <c r="A14" i="33"/>
  <c r="B90" i="33"/>
  <c r="B13" i="33"/>
  <c r="B89" i="33" s="1"/>
  <c r="B90" i="36" l="1"/>
  <c r="A14" i="36"/>
  <c r="B13" i="36"/>
  <c r="B89" i="36" s="1"/>
  <c r="B102" i="35"/>
  <c r="B15" i="35"/>
  <c r="B101" i="35" s="1"/>
  <c r="A16" i="35"/>
  <c r="B12" i="34"/>
  <c r="B83" i="34" s="1"/>
  <c r="A13" i="34"/>
  <c r="B84" i="34"/>
  <c r="A15" i="33"/>
  <c r="B14" i="33"/>
  <c r="B95" i="33" s="1"/>
  <c r="B96" i="33"/>
  <c r="A15" i="36" l="1"/>
  <c r="B14" i="36"/>
  <c r="B95" i="36" s="1"/>
  <c r="B96" i="36"/>
  <c r="A17" i="35"/>
  <c r="B16" i="35"/>
  <c r="B107" i="35" s="1"/>
  <c r="B108" i="35"/>
  <c r="B13" i="34"/>
  <c r="B89" i="34" s="1"/>
  <c r="B90" i="34"/>
  <c r="A14" i="34"/>
  <c r="B102" i="33"/>
  <c r="B15" i="33"/>
  <c r="B101" i="33" s="1"/>
  <c r="A16" i="33"/>
  <c r="B102" i="36" l="1"/>
  <c r="A16" i="36"/>
  <c r="B15" i="36"/>
  <c r="B101" i="36" s="1"/>
  <c r="A18" i="35"/>
  <c r="B17" i="35"/>
  <c r="B113" i="35" s="1"/>
  <c r="B114" i="35"/>
  <c r="B96" i="34"/>
  <c r="B14" i="34"/>
  <c r="B95" i="34" s="1"/>
  <c r="A15" i="34"/>
  <c r="A17" i="33"/>
  <c r="B16" i="33"/>
  <c r="B107" i="33" s="1"/>
  <c r="B108" i="33"/>
  <c r="A17" i="36" l="1"/>
  <c r="B16" i="36"/>
  <c r="B107" i="36" s="1"/>
  <c r="B108" i="36"/>
  <c r="B120" i="35"/>
  <c r="A19" i="35"/>
  <c r="B18" i="35"/>
  <c r="B119" i="35" s="1"/>
  <c r="B15" i="34"/>
  <c r="B101" i="34" s="1"/>
  <c r="A16" i="34"/>
  <c r="B102" i="34"/>
  <c r="A18" i="33"/>
  <c r="B17" i="33"/>
  <c r="B113" i="33" s="1"/>
  <c r="B114" i="33"/>
  <c r="A18" i="36" l="1"/>
  <c r="B17" i="36"/>
  <c r="B113" i="36" s="1"/>
  <c r="B114" i="36"/>
  <c r="A20" i="35"/>
  <c r="B126" i="35"/>
  <c r="B19" i="35"/>
  <c r="B125" i="35" s="1"/>
  <c r="B16" i="34"/>
  <c r="B107" i="34" s="1"/>
  <c r="B108" i="34"/>
  <c r="A17" i="34"/>
  <c r="B120" i="33"/>
  <c r="B18" i="33"/>
  <c r="B119" i="33" s="1"/>
  <c r="A19" i="33"/>
  <c r="B120" i="36" l="1"/>
  <c r="B18" i="36"/>
  <c r="B119" i="36" s="1"/>
  <c r="A19" i="36"/>
  <c r="B132" i="35"/>
  <c r="A21" i="35"/>
  <c r="B20" i="35"/>
  <c r="B131" i="35" s="1"/>
  <c r="B114" i="34"/>
  <c r="B17" i="34"/>
  <c r="B113" i="34" s="1"/>
  <c r="A18" i="34"/>
  <c r="B126" i="33"/>
  <c r="A20" i="33"/>
  <c r="B19" i="33"/>
  <c r="B125" i="33" s="1"/>
  <c r="A20" i="36" l="1"/>
  <c r="B126" i="36"/>
  <c r="B19" i="36"/>
  <c r="B125" i="36" s="1"/>
  <c r="A22" i="35"/>
  <c r="B21" i="35"/>
  <c r="B137" i="35" s="1"/>
  <c r="B138" i="35"/>
  <c r="B18" i="34"/>
  <c r="B119" i="34" s="1"/>
  <c r="A19" i="34"/>
  <c r="B120" i="34"/>
  <c r="B132" i="33"/>
  <c r="A21" i="33"/>
  <c r="B20" i="33"/>
  <c r="B131" i="33" s="1"/>
  <c r="B20" i="36" l="1"/>
  <c r="B131" i="36" s="1"/>
  <c r="B132" i="36"/>
  <c r="A21" i="36"/>
  <c r="A23" i="35"/>
  <c r="B144" i="35"/>
  <c r="B22" i="35"/>
  <c r="B143" i="35" s="1"/>
  <c r="B19" i="34"/>
  <c r="B125" i="34" s="1"/>
  <c r="B126" i="34"/>
  <c r="A20" i="34"/>
  <c r="A22" i="33"/>
  <c r="B21" i="33"/>
  <c r="B137" i="33" s="1"/>
  <c r="B138" i="33"/>
  <c r="B21" i="36" l="1"/>
  <c r="B137" i="36" s="1"/>
  <c r="A22" i="36"/>
  <c r="B138" i="36"/>
  <c r="B150" i="35"/>
  <c r="A24" i="35"/>
  <c r="B23" i="35"/>
  <c r="B132" i="34"/>
  <c r="B20" i="34"/>
  <c r="B131" i="34" s="1"/>
  <c r="A21" i="34"/>
  <c r="B144" i="33"/>
  <c r="A23" i="33"/>
  <c r="B22" i="33"/>
  <c r="B143" i="33" s="1"/>
  <c r="B22" i="36" l="1"/>
  <c r="B143" i="36" s="1"/>
  <c r="A23" i="36"/>
  <c r="B144" i="36"/>
  <c r="B156" i="35"/>
  <c r="B24" i="35"/>
  <c r="B21" i="34"/>
  <c r="B137" i="34" s="1"/>
  <c r="A22" i="34"/>
  <c r="B138" i="34"/>
  <c r="A24" i="33"/>
  <c r="B23" i="33"/>
  <c r="B150" i="33"/>
  <c r="A24" i="36" l="1"/>
  <c r="B23" i="36"/>
  <c r="B150" i="36"/>
  <c r="B22" i="34"/>
  <c r="B143" i="34" s="1"/>
  <c r="B144" i="34"/>
  <c r="A23" i="34"/>
  <c r="B156" i="33"/>
  <c r="B24" i="33"/>
  <c r="B24" i="36" l="1"/>
  <c r="B156" i="36"/>
  <c r="B150" i="34"/>
  <c r="B23" i="34"/>
  <c r="A24" i="34"/>
  <c r="O24" i="1"/>
  <c r="C24" i="28" s="1"/>
  <c r="O23" i="1"/>
  <c r="C4" i="28"/>
  <c r="C5" i="28"/>
  <c r="C6" i="28"/>
  <c r="C7" i="28"/>
  <c r="C8" i="28"/>
  <c r="C10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C3" i="28"/>
  <c r="A23" i="28"/>
  <c r="B23" i="28" s="1"/>
  <c r="A24" i="28"/>
  <c r="B24" i="28" s="1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3" i="28"/>
  <c r="G21" i="28" l="1"/>
  <c r="I21" i="28"/>
  <c r="E21" i="28"/>
  <c r="G15" i="28"/>
  <c r="I15" i="28"/>
  <c r="E15" i="28"/>
  <c r="G8" i="28"/>
  <c r="I8" i="28"/>
  <c r="E8" i="28"/>
  <c r="I24" i="28"/>
  <c r="G24" i="28"/>
  <c r="G20" i="28"/>
  <c r="E20" i="28"/>
  <c r="I20" i="28"/>
  <c r="G14" i="28"/>
  <c r="E14" i="28"/>
  <c r="I14" i="28"/>
  <c r="G7" i="28"/>
  <c r="E7" i="28"/>
  <c r="I7" i="28"/>
  <c r="I19" i="28"/>
  <c r="E19" i="28"/>
  <c r="G19" i="28"/>
  <c r="E13" i="28"/>
  <c r="I13" i="28"/>
  <c r="G13" i="28"/>
  <c r="E6" i="28"/>
  <c r="I6" i="28"/>
  <c r="G6" i="28"/>
  <c r="E3" i="28"/>
  <c r="I3" i="28"/>
  <c r="G3" i="28"/>
  <c r="I18" i="28"/>
  <c r="E18" i="28"/>
  <c r="G18" i="28"/>
  <c r="I5" i="28"/>
  <c r="E5" i="28"/>
  <c r="G5" i="28"/>
  <c r="E23" i="28"/>
  <c r="I23" i="28"/>
  <c r="G23" i="28"/>
  <c r="E17" i="28"/>
  <c r="G17" i="28"/>
  <c r="I11" i="28"/>
  <c r="E11" i="28"/>
  <c r="G11" i="28"/>
  <c r="E4" i="28"/>
  <c r="I4" i="28"/>
  <c r="G4" i="28"/>
  <c r="G22" i="28"/>
  <c r="I22" i="28"/>
  <c r="E22" i="28"/>
  <c r="I16" i="28"/>
  <c r="G16" i="28"/>
  <c r="E16" i="28"/>
  <c r="E10" i="28"/>
  <c r="I10" i="28"/>
  <c r="G10" i="28"/>
  <c r="B156" i="34"/>
  <c r="B24" i="34"/>
  <c r="M24" i="1"/>
  <c r="M23" i="1"/>
  <c r="I24" i="1"/>
  <c r="I23" i="1"/>
  <c r="G24" i="1"/>
  <c r="G23" i="1"/>
  <c r="E24" i="1"/>
  <c r="E23" i="1"/>
  <c r="D24" i="1"/>
  <c r="D23" i="1"/>
  <c r="C24" i="1"/>
  <c r="C23" i="1"/>
  <c r="E22" i="1"/>
  <c r="E21" i="1"/>
  <c r="E20" i="1"/>
  <c r="E18" i="1"/>
  <c r="E17" i="1"/>
  <c r="E19" i="1"/>
  <c r="E16" i="1"/>
  <c r="E15" i="1"/>
  <c r="E14" i="1"/>
  <c r="E13" i="1"/>
  <c r="E12" i="1"/>
  <c r="B156" i="1"/>
  <c r="B150" i="1"/>
  <c r="F24" i="1"/>
  <c r="F23" i="1"/>
  <c r="F21" i="1"/>
  <c r="F20" i="1"/>
  <c r="F19" i="1"/>
  <c r="F18" i="1"/>
  <c r="F17" i="1"/>
  <c r="F16" i="1"/>
  <c r="F15" i="1"/>
  <c r="F14" i="1"/>
  <c r="F13" i="1"/>
  <c r="J24" i="1"/>
  <c r="H24" i="1"/>
  <c r="N24" i="1"/>
  <c r="N23" i="1"/>
  <c r="J23" i="1"/>
  <c r="H23" i="1"/>
  <c r="F22" i="1"/>
  <c r="G64" i="1" l="1"/>
  <c r="B23" i="1" l="1"/>
  <c r="B24" i="1"/>
  <c r="A23" i="1"/>
  <c r="A24" i="1"/>
  <c r="A6" i="1"/>
  <c r="A3" i="1"/>
  <c r="D20" i="27" l="1"/>
  <c r="D22" i="27"/>
  <c r="A5" i="27"/>
  <c r="A6" i="27" s="1"/>
  <c r="A7" i="27" s="1"/>
  <c r="A8" i="27" s="1"/>
  <c r="A9" i="27" s="1"/>
  <c r="M12" i="1" l="1"/>
  <c r="N12" i="1"/>
  <c r="D4" i="1" l="1"/>
  <c r="M11" i="1"/>
  <c r="N11" i="1"/>
  <c r="O19" i="1" l="1"/>
  <c r="O14" i="1"/>
  <c r="I123" i="1"/>
  <c r="I121" i="1"/>
  <c r="D22" i="1" l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7" i="1"/>
  <c r="D6" i="1"/>
  <c r="D5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B3" i="28" l="1"/>
  <c r="A4" i="1"/>
  <c r="A5" i="1" s="1"/>
  <c r="B5" i="28" l="1"/>
  <c r="B4" i="28"/>
  <c r="B6" i="28" l="1"/>
  <c r="A10" i="27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B7" i="28" l="1"/>
  <c r="B8" i="28" l="1"/>
  <c r="B20" i="27"/>
  <c r="F3" i="1"/>
  <c r="B9" i="28" l="1"/>
  <c r="W3" i="1"/>
  <c r="B10" i="28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B11" i="28" l="1"/>
  <c r="B12" i="28" l="1"/>
  <c r="B13" i="28" l="1"/>
  <c r="B14" i="28" l="1"/>
  <c r="O21" i="1"/>
  <c r="E4" i="1"/>
  <c r="B5" i="27" s="1"/>
  <c r="F4" i="1"/>
  <c r="B15" i="28" l="1"/>
  <c r="O22" i="1"/>
  <c r="O20" i="1"/>
  <c r="O18" i="1"/>
  <c r="O17" i="1"/>
  <c r="O16" i="1"/>
  <c r="O15" i="1"/>
  <c r="O13" i="1"/>
  <c r="O12" i="1"/>
  <c r="O11" i="1"/>
  <c r="O10" i="1"/>
  <c r="O9" i="1"/>
  <c r="C9" i="28" s="1"/>
  <c r="O8" i="1"/>
  <c r="O7" i="1"/>
  <c r="O6" i="1"/>
  <c r="O5" i="1"/>
  <c r="O4" i="1"/>
  <c r="O3" i="1"/>
  <c r="I9" i="28" l="1"/>
  <c r="G9" i="28"/>
  <c r="E9" i="28"/>
  <c r="B16" i="28"/>
  <c r="B5" i="1"/>
  <c r="B4" i="1"/>
  <c r="B3" i="1"/>
  <c r="A7" i="1"/>
  <c r="A8" i="1" s="1"/>
  <c r="A9" i="1" l="1"/>
  <c r="B17" i="28"/>
  <c r="B6" i="1"/>
  <c r="B7" i="1"/>
  <c r="A10" i="1" l="1"/>
  <c r="B9" i="1"/>
  <c r="B8" i="1"/>
  <c r="B18" i="28"/>
  <c r="A11" i="1" l="1"/>
  <c r="B10" i="1"/>
  <c r="B71" i="1" s="1"/>
  <c r="B19" i="28"/>
  <c r="B65" i="1"/>
  <c r="B59" i="1"/>
  <c r="A12" i="1" l="1"/>
  <c r="B11" i="1"/>
  <c r="B77" i="1" s="1"/>
  <c r="B20" i="28"/>
  <c r="D34" i="1"/>
  <c r="D33" i="1"/>
  <c r="D32" i="1"/>
  <c r="D31" i="1"/>
  <c r="A13" i="1" l="1"/>
  <c r="B12" i="1"/>
  <c r="B83" i="1" s="1"/>
  <c r="B22" i="28"/>
  <c r="B21" i="28"/>
  <c r="A14" i="1" l="1"/>
  <c r="B13" i="1"/>
  <c r="B89" i="1" s="1"/>
  <c r="A15" i="1" l="1"/>
  <c r="B14" i="1"/>
  <c r="B95" i="1" s="1"/>
  <c r="A16" i="1" l="1"/>
  <c r="B15" i="1"/>
  <c r="B101" i="1" s="1"/>
  <c r="M22" i="1"/>
  <c r="M21" i="1"/>
  <c r="M20" i="1"/>
  <c r="M19" i="1"/>
  <c r="I22" i="1"/>
  <c r="I21" i="1"/>
  <c r="I20" i="1"/>
  <c r="I19" i="1"/>
  <c r="G22" i="1"/>
  <c r="D23" i="27" s="1"/>
  <c r="G21" i="1"/>
  <c r="G20" i="1"/>
  <c r="D21" i="27" s="1"/>
  <c r="G19" i="1"/>
  <c r="N21" i="1"/>
  <c r="N19" i="1"/>
  <c r="J22" i="1"/>
  <c r="H21" i="1"/>
  <c r="N20" i="1"/>
  <c r="N22" i="1"/>
  <c r="J21" i="1"/>
  <c r="H20" i="1"/>
  <c r="J20" i="1"/>
  <c r="J19" i="1"/>
  <c r="H19" i="1"/>
  <c r="H22" i="1"/>
  <c r="A17" i="1" l="1"/>
  <c r="B16" i="1"/>
  <c r="B107" i="1" s="1"/>
  <c r="M14" i="1"/>
  <c r="M10" i="1"/>
  <c r="I14" i="1"/>
  <c r="G14" i="1"/>
  <c r="D15" i="27" s="1"/>
  <c r="B15" i="27"/>
  <c r="B23" i="27"/>
  <c r="B22" i="27"/>
  <c r="B21" i="27"/>
  <c r="B53" i="1"/>
  <c r="N10" i="1"/>
  <c r="N14" i="1"/>
  <c r="J14" i="1"/>
  <c r="H14" i="1"/>
  <c r="A18" i="1" l="1"/>
  <c r="B17" i="1"/>
  <c r="B113" i="1" s="1"/>
  <c r="B47" i="1"/>
  <c r="B41" i="1"/>
  <c r="B35" i="1"/>
  <c r="B29" i="1"/>
  <c r="A19" i="1" l="1"/>
  <c r="B18" i="1"/>
  <c r="B119" i="1" s="1"/>
  <c r="A20" i="1" l="1"/>
  <c r="B19" i="1"/>
  <c r="B125" i="1" s="1"/>
  <c r="A21" i="1" l="1"/>
  <c r="B20" i="1"/>
  <c r="B131" i="1" s="1"/>
  <c r="A22" i="1" l="1"/>
  <c r="B22" i="1" s="1"/>
  <c r="B143" i="1" s="1"/>
  <c r="B21" i="1"/>
  <c r="B137" i="1" s="1"/>
  <c r="E8" i="1"/>
  <c r="B9" i="27" s="1"/>
  <c r="M18" i="1" l="1"/>
  <c r="M17" i="1"/>
  <c r="M16" i="1"/>
  <c r="M15" i="1"/>
  <c r="I18" i="1"/>
  <c r="I17" i="1"/>
  <c r="I16" i="1"/>
  <c r="I15" i="1"/>
  <c r="G18" i="1"/>
  <c r="D19" i="27" s="1"/>
  <c r="G17" i="1"/>
  <c r="D18" i="27" s="1"/>
  <c r="G16" i="1"/>
  <c r="D17" i="27" s="1"/>
  <c r="G15" i="1"/>
  <c r="D16" i="27" s="1"/>
  <c r="J15" i="1"/>
  <c r="N17" i="1"/>
  <c r="N16" i="1"/>
  <c r="N15" i="1"/>
  <c r="J18" i="1"/>
  <c r="N13" i="1"/>
  <c r="N18" i="1"/>
  <c r="H17" i="1"/>
  <c r="J16" i="1"/>
  <c r="J17" i="1"/>
  <c r="H16" i="1"/>
  <c r="H15" i="1"/>
  <c r="H18" i="1"/>
  <c r="B19" i="27" l="1"/>
  <c r="B18" i="27"/>
  <c r="B17" i="27"/>
  <c r="B16" i="27"/>
  <c r="G12" i="1" l="1"/>
  <c r="D13" i="27" s="1"/>
  <c r="H12" i="1"/>
  <c r="M7" i="1" l="1"/>
  <c r="M8" i="1"/>
  <c r="G13" i="1"/>
  <c r="D14" i="27" s="1"/>
  <c r="N5" i="1"/>
  <c r="N4" i="1"/>
  <c r="N3" i="1"/>
  <c r="J3" i="1"/>
  <c r="J10" i="1"/>
  <c r="F10" i="1"/>
  <c r="N9" i="1"/>
  <c r="J9" i="1"/>
  <c r="N8" i="1"/>
  <c r="J8" i="1"/>
  <c r="J7" i="1"/>
  <c r="N6" i="1"/>
  <c r="J6" i="1"/>
  <c r="J5" i="1"/>
  <c r="J13" i="1"/>
  <c r="H13" i="1"/>
  <c r="J12" i="1"/>
  <c r="J11" i="1"/>
  <c r="J4" i="1"/>
  <c r="N7" i="1"/>
  <c r="G8" i="1" l="1"/>
  <c r="D9" i="27" s="1"/>
  <c r="H4" i="1"/>
  <c r="H3" i="1"/>
  <c r="H10" i="1"/>
  <c r="F9" i="1"/>
  <c r="F8" i="1"/>
  <c r="H7" i="1"/>
  <c r="H6" i="1"/>
  <c r="H5" i="1"/>
  <c r="F5" i="1"/>
  <c r="H9" i="1"/>
  <c r="H11" i="1"/>
  <c r="F7" i="1"/>
  <c r="F6" i="1"/>
  <c r="F12" i="1"/>
  <c r="F11" i="1"/>
  <c r="H8" i="1"/>
  <c r="M13" i="1" l="1"/>
  <c r="M9" i="1"/>
  <c r="M6" i="1"/>
  <c r="M5" i="1"/>
  <c r="M4" i="1"/>
  <c r="M3" i="1"/>
  <c r="I13" i="1"/>
  <c r="I12" i="1"/>
  <c r="I11" i="1"/>
  <c r="I10" i="1"/>
  <c r="I9" i="1"/>
  <c r="I8" i="1"/>
  <c r="I7" i="1"/>
  <c r="I6" i="1"/>
  <c r="I5" i="1"/>
  <c r="I4" i="1"/>
  <c r="I3" i="1"/>
  <c r="G11" i="1"/>
  <c r="D12" i="27" s="1"/>
  <c r="G10" i="1"/>
  <c r="D11" i="27" s="1"/>
  <c r="G9" i="1"/>
  <c r="D10" i="27" s="1"/>
  <c r="G7" i="1"/>
  <c r="D8" i="27" s="1"/>
  <c r="G6" i="1"/>
  <c r="D7" i="27" s="1"/>
  <c r="G5" i="1"/>
  <c r="D6" i="27" s="1"/>
  <c r="G4" i="1"/>
  <c r="D5" i="27" s="1"/>
  <c r="G3" i="1"/>
  <c r="D4" i="27" s="1"/>
  <c r="B14" i="27"/>
  <c r="B13" i="27"/>
  <c r="E11" i="1"/>
  <c r="B12" i="27" s="1"/>
  <c r="E10" i="1"/>
  <c r="B11" i="27" s="1"/>
  <c r="E9" i="1"/>
  <c r="B10" i="27" s="1"/>
  <c r="E7" i="1"/>
  <c r="B8" i="27" s="1"/>
  <c r="E6" i="1"/>
  <c r="B7" i="27" s="1"/>
  <c r="E5" i="1"/>
  <c r="B6" i="27" s="1"/>
  <c r="E3" i="1"/>
  <c r="B4" i="27" s="1"/>
  <c r="D8" i="1"/>
  <c r="D3" i="1" l="1"/>
  <c r="C3" i="1"/>
  <c r="B30" i="1" l="1"/>
  <c r="B36" i="1" l="1"/>
  <c r="B42" i="1" l="1"/>
  <c r="B48" i="1" l="1"/>
  <c r="B54" i="1" l="1"/>
  <c r="B60" i="1" l="1"/>
  <c r="B66" i="1"/>
  <c r="B72" i="1" l="1"/>
  <c r="B78" i="1"/>
  <c r="B84" i="1" l="1"/>
  <c r="B90" i="1" l="1"/>
  <c r="B96" i="1"/>
  <c r="B108" i="1" l="1"/>
  <c r="B102" i="1"/>
  <c r="B114" i="1" l="1"/>
  <c r="B120" i="1"/>
  <c r="B126" i="1" l="1"/>
  <c r="B132" i="1" l="1"/>
  <c r="B138" i="1" l="1"/>
  <c r="B144" i="1" l="1"/>
</calcChain>
</file>

<file path=xl/sharedStrings.xml><?xml version="1.0" encoding="utf-8"?>
<sst xmlns="http://schemas.openxmlformats.org/spreadsheetml/2006/main" count="3170" uniqueCount="555">
  <si>
    <t>糙米飯</t>
  </si>
  <si>
    <t>時蔬</t>
  </si>
  <si>
    <t>學年度</t>
    <phoneticPr fontId="1" type="noConversion"/>
  </si>
  <si>
    <t>湯品</t>
  </si>
  <si>
    <t>過敏警語：「本月產品含有蛋、芝麻、含麩之穀物、花生、大豆、魚類、亞硫酸鹽類及其相關製品，不適合其過敏體質者食用」</t>
  </si>
  <si>
    <t>主食</t>
  </si>
  <si>
    <t>主菜</t>
  </si>
  <si>
    <t>副菜一</t>
  </si>
  <si>
    <t>副菜二</t>
  </si>
  <si>
    <t>蔬菜</t>
  </si>
  <si>
    <t>米</t>
  </si>
  <si>
    <t>大蒜</t>
  </si>
  <si>
    <t>糙米</t>
  </si>
  <si>
    <t>津吉-本店使用台灣豬肉</t>
    <phoneticPr fontId="1" type="noConversion"/>
  </si>
  <si>
    <t>重/公斤</t>
    <phoneticPr fontId="1" type="noConversion"/>
  </si>
  <si>
    <r>
      <rPr>
        <sz val="12"/>
        <color rgb="FF000000"/>
        <rFont val="DFKai-SB"/>
        <family val="4"/>
        <charset val="136"/>
      </rPr>
      <t>重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DFKai-SB"/>
        <family val="4"/>
        <charset val="136"/>
      </rPr>
      <t>公斤</t>
    </r>
    <phoneticPr fontId="1" type="noConversion"/>
  </si>
  <si>
    <t>紅砂糖</t>
    <phoneticPr fontId="1" type="noConversion"/>
  </si>
  <si>
    <t>番茄糊</t>
    <phoneticPr fontId="1" type="noConversion"/>
  </si>
  <si>
    <t>穀/份</t>
    <phoneticPr fontId="1" type="noConversion"/>
  </si>
  <si>
    <t>豆/份</t>
    <phoneticPr fontId="1" type="noConversion"/>
  </si>
  <si>
    <t>蔬/份</t>
    <phoneticPr fontId="1" type="noConversion"/>
  </si>
  <si>
    <t>油/份</t>
    <phoneticPr fontId="1" type="noConversion"/>
  </si>
  <si>
    <t>果/份</t>
    <phoneticPr fontId="1" type="noConversion"/>
  </si>
  <si>
    <t>熱量</t>
    <phoneticPr fontId="1" type="noConversion"/>
  </si>
  <si>
    <t>時蔬</t>
    <phoneticPr fontId="1" type="noConversion"/>
  </si>
  <si>
    <t>大蒜</t>
    <phoneticPr fontId="1" type="noConversion"/>
  </si>
  <si>
    <t>日期</t>
    <phoneticPr fontId="9" type="noConversion"/>
  </si>
  <si>
    <t>主食明細</t>
  </si>
  <si>
    <t>主菜明細</t>
  </si>
  <si>
    <t>副菜一明細</t>
  </si>
  <si>
    <t>副菜二明細</t>
  </si>
  <si>
    <t>蔬菜明細</t>
  </si>
  <si>
    <t>湯品明細</t>
  </si>
  <si>
    <t>蔬菜大蒜</t>
    <phoneticPr fontId="1" type="noConversion"/>
  </si>
  <si>
    <t>時瓜</t>
    <phoneticPr fontId="1" type="noConversion"/>
  </si>
  <si>
    <t>時瓜湯</t>
    <phoneticPr fontId="1" type="noConversion"/>
  </si>
  <si>
    <t>星期</t>
    <phoneticPr fontId="1" type="noConversion"/>
  </si>
  <si>
    <t>中學</t>
    <phoneticPr fontId="1" type="noConversion"/>
  </si>
  <si>
    <t>國民</t>
  </si>
  <si>
    <t>白米飯</t>
  </si>
  <si>
    <t>燕麥飯</t>
  </si>
  <si>
    <t>燕麥</t>
  </si>
  <si>
    <t>芝麻飯</t>
  </si>
  <si>
    <t>月葷食菜單-7案</t>
    <phoneticPr fontId="1" type="noConversion"/>
  </si>
  <si>
    <t>豬絞肉</t>
  </si>
  <si>
    <t>肉雞</t>
  </si>
  <si>
    <t>胡蘿蔔</t>
  </si>
  <si>
    <t>豬後腿肉</t>
  </si>
  <si>
    <t>洋蔥</t>
  </si>
  <si>
    <t>薑</t>
  </si>
  <si>
    <t>麻竹筍干</t>
  </si>
  <si>
    <t>滷包</t>
  </si>
  <si>
    <t>綠豆芽</t>
  </si>
  <si>
    <t>乾木耳</t>
  </si>
  <si>
    <t>豆干</t>
  </si>
  <si>
    <t>雞蛋</t>
  </si>
  <si>
    <t>冬粉</t>
  </si>
  <si>
    <t>豆腐</t>
  </si>
  <si>
    <t>胡蘿蔔</t>
    <phoneticPr fontId="1" type="noConversion"/>
  </si>
  <si>
    <t>時蔬</t>
    <phoneticPr fontId="1" type="noConversion"/>
  </si>
  <si>
    <t>時瓜</t>
    <phoneticPr fontId="1" type="noConversion"/>
  </si>
  <si>
    <t>果汁</t>
    <phoneticPr fontId="1" type="noConversion"/>
  </si>
  <si>
    <t>水果</t>
    <phoneticPr fontId="1" type="noConversion"/>
  </si>
  <si>
    <t>水果</t>
    <phoneticPr fontId="1" type="noConversion"/>
  </si>
  <si>
    <t>小餐包</t>
    <phoneticPr fontId="1" type="noConversion"/>
  </si>
  <si>
    <t>大蒜</t>
    <phoneticPr fontId="1" type="noConversion"/>
  </si>
  <si>
    <t>枸杞</t>
    <phoneticPr fontId="1" type="noConversion"/>
  </si>
  <si>
    <t>薑</t>
    <phoneticPr fontId="1" type="noConversion"/>
  </si>
  <si>
    <t>仙草甜湯</t>
    <phoneticPr fontId="1" type="noConversion"/>
  </si>
  <si>
    <t>仙草凍</t>
    <phoneticPr fontId="1" type="noConversion"/>
  </si>
  <si>
    <t>甘藍</t>
    <phoneticPr fontId="1" type="noConversion"/>
  </si>
  <si>
    <t>金針湯</t>
    <phoneticPr fontId="1" type="noConversion"/>
  </si>
  <si>
    <t>金針菜乾</t>
    <phoneticPr fontId="1" type="noConversion"/>
  </si>
  <si>
    <t>榨菜</t>
    <phoneticPr fontId="1" type="noConversion"/>
  </si>
  <si>
    <t>薑</t>
    <phoneticPr fontId="1" type="noConversion"/>
  </si>
  <si>
    <t>時蔬湯</t>
    <phoneticPr fontId="1" type="noConversion"/>
  </si>
  <si>
    <t xml:space="preserve"> 食材明細（食材重量以100人份計量，營養分析以個人計量,其中肉雞包含23%骨頭之採購量，每周供應特餐一次，當日得混搭供應，國中4菜1湯1附餐，國小3菜1湯1附餐）</t>
    <phoneticPr fontId="1" type="noConversion"/>
  </si>
  <si>
    <t>時瓜</t>
    <phoneticPr fontId="9" type="noConversion"/>
  </si>
  <si>
    <t>凍豆腐</t>
    <phoneticPr fontId="9" type="noConversion"/>
  </si>
  <si>
    <t>麵腸</t>
  </si>
  <si>
    <t>味噌蔬湯</t>
    <phoneticPr fontId="9" type="noConversion"/>
  </si>
  <si>
    <t>雞蛋</t>
    <phoneticPr fontId="9" type="noConversion"/>
  </si>
  <si>
    <t>味噌</t>
  </si>
  <si>
    <t>蛋花芽湯</t>
    <phoneticPr fontId="9" type="noConversion"/>
  </si>
  <si>
    <t>枸杞</t>
    <phoneticPr fontId="9" type="noConversion"/>
  </si>
  <si>
    <t>素火腿</t>
    <phoneticPr fontId="9" type="noConversion"/>
  </si>
  <si>
    <t>醬油</t>
  </si>
  <si>
    <t>紅砂糖</t>
  </si>
  <si>
    <t>豆干</t>
    <phoneticPr fontId="1" type="noConversion"/>
  </si>
  <si>
    <t>乾木耳</t>
    <phoneticPr fontId="1" type="noConversion"/>
  </si>
  <si>
    <t>豆干</t>
    <phoneticPr fontId="1" type="noConversion"/>
  </si>
  <si>
    <t>有機豆漿</t>
    <phoneticPr fontId="1" type="noConversion"/>
  </si>
  <si>
    <t>附餐一</t>
    <phoneticPr fontId="1" type="noConversion"/>
  </si>
  <si>
    <t>附餐二</t>
    <phoneticPr fontId="1" type="noConversion"/>
  </si>
  <si>
    <t>TAP豆漿</t>
    <phoneticPr fontId="1" type="noConversion"/>
  </si>
  <si>
    <t>乳/分</t>
    <phoneticPr fontId="1" type="noConversion"/>
  </si>
  <si>
    <r>
      <t>(1)素菜類：75</t>
    </r>
    <r>
      <rPr>
        <sz val="9"/>
        <color theme="1"/>
        <rFont val="新細明體"/>
        <family val="1"/>
        <charset val="136"/>
      </rPr>
      <t>℃以上，(2)葷菜類：85℃以上</t>
    </r>
    <phoneticPr fontId="1" type="noConversion"/>
  </si>
  <si>
    <t>日期</t>
    <phoneticPr fontId="1" type="noConversion"/>
  </si>
  <si>
    <t>菜餚名稱</t>
    <phoneticPr fontId="1" type="noConversion"/>
  </si>
  <si>
    <r>
      <t>溫度(</t>
    </r>
    <r>
      <rPr>
        <sz val="9"/>
        <color theme="1"/>
        <rFont val="新細明體"/>
        <family val="1"/>
        <charset val="136"/>
      </rPr>
      <t>℃)</t>
    </r>
    <phoneticPr fontId="1" type="noConversion"/>
  </si>
  <si>
    <t>確認者</t>
    <phoneticPr fontId="1" type="noConversion"/>
  </si>
  <si>
    <t>菜餚名稱</t>
    <phoneticPr fontId="1" type="noConversion"/>
  </si>
  <si>
    <r>
      <t>溫度(</t>
    </r>
    <r>
      <rPr>
        <sz val="9"/>
        <color theme="1"/>
        <rFont val="新細明體"/>
        <family val="1"/>
        <charset val="136"/>
      </rPr>
      <t>℃)</t>
    </r>
    <phoneticPr fontId="1" type="noConversion"/>
  </si>
  <si>
    <t>廚師</t>
    <phoneticPr fontId="1" type="noConversion"/>
  </si>
  <si>
    <t>水果</t>
    <phoneticPr fontId="1" type="noConversion"/>
  </si>
  <si>
    <t>小餐包</t>
    <phoneticPr fontId="1" type="noConversion"/>
  </si>
  <si>
    <t>果汁</t>
    <phoneticPr fontId="1" type="noConversion"/>
  </si>
  <si>
    <t>堅果</t>
    <phoneticPr fontId="1" type="noConversion"/>
  </si>
  <si>
    <t>海苔</t>
    <phoneticPr fontId="1" type="noConversion"/>
  </si>
  <si>
    <t>優酪乳</t>
    <phoneticPr fontId="1" type="noConversion"/>
  </si>
  <si>
    <t>保久乳</t>
    <phoneticPr fontId="1" type="noConversion"/>
  </si>
  <si>
    <t>保久乳</t>
    <phoneticPr fontId="1" type="noConversion"/>
  </si>
  <si>
    <t>點心順序</t>
    <phoneticPr fontId="1" type="noConversion"/>
  </si>
  <si>
    <t>日期</t>
    <phoneticPr fontId="1" type="noConversion"/>
  </si>
  <si>
    <t>星期</t>
    <phoneticPr fontId="1" type="noConversion"/>
  </si>
  <si>
    <t>美崙國中</t>
    <phoneticPr fontId="1" type="noConversion"/>
  </si>
  <si>
    <t>和平國小</t>
    <phoneticPr fontId="1" type="noConversion"/>
  </si>
  <si>
    <t>東華附小</t>
    <phoneticPr fontId="1" type="noConversion"/>
  </si>
  <si>
    <t>信義國小</t>
    <phoneticPr fontId="1" type="noConversion"/>
  </si>
  <si>
    <t>復興國小</t>
    <phoneticPr fontId="1" type="noConversion"/>
  </si>
  <si>
    <t>鑄強國小</t>
    <phoneticPr fontId="1" type="noConversion"/>
  </si>
  <si>
    <t>西式特餐</t>
    <phoneticPr fontId="9" type="noConversion"/>
  </si>
  <si>
    <t>義大利麵</t>
    <phoneticPr fontId="9" type="noConversion"/>
  </si>
  <si>
    <t>泰式特餐</t>
    <phoneticPr fontId="9" type="noConversion"/>
  </si>
  <si>
    <t>刈包特餐</t>
    <phoneticPr fontId="9" type="noConversion"/>
  </si>
  <si>
    <t>刈包</t>
    <phoneticPr fontId="9" type="noConversion"/>
  </si>
  <si>
    <t>時蔬</t>
    <phoneticPr fontId="9" type="noConversion"/>
  </si>
  <si>
    <t>油蔥酥</t>
    <phoneticPr fontId="9" type="noConversion"/>
  </si>
  <si>
    <t>筍干燒雞</t>
    <phoneticPr fontId="9" type="noConversion"/>
  </si>
  <si>
    <t>麻竹筍干</t>
    <phoneticPr fontId="9" type="noConversion"/>
  </si>
  <si>
    <t>沙茶三鮮</t>
    <phoneticPr fontId="9" type="noConversion"/>
  </si>
  <si>
    <t>阿根廷魷</t>
    <phoneticPr fontId="9" type="noConversion"/>
  </si>
  <si>
    <t>虱目魚丸</t>
    <phoneticPr fontId="9" type="noConversion"/>
  </si>
  <si>
    <t>白蘿蔔</t>
    <phoneticPr fontId="9" type="noConversion"/>
  </si>
  <si>
    <t>豬絞肉</t>
    <phoneticPr fontId="9" type="noConversion"/>
  </si>
  <si>
    <t>馬鈴薯</t>
    <phoneticPr fontId="9" type="noConversion"/>
  </si>
  <si>
    <t>洋蔥</t>
    <phoneticPr fontId="9" type="noConversion"/>
  </si>
  <si>
    <t>大蒜</t>
    <phoneticPr fontId="9" type="noConversion"/>
  </si>
  <si>
    <t>金黃魚塊</t>
    <phoneticPr fontId="9" type="noConversion"/>
  </si>
  <si>
    <t>麵輪</t>
    <phoneticPr fontId="9" type="noConversion"/>
  </si>
  <si>
    <t>肉雞</t>
    <phoneticPr fontId="9" type="noConversion"/>
  </si>
  <si>
    <t>甘藍</t>
    <phoneticPr fontId="9" type="noConversion"/>
  </si>
  <si>
    <t>梅乾菜</t>
    <phoneticPr fontId="9" type="noConversion"/>
  </si>
  <si>
    <t>酸菜肉片</t>
    <phoneticPr fontId="9" type="noConversion"/>
  </si>
  <si>
    <t>酸菜</t>
    <phoneticPr fontId="9" type="noConversion"/>
  </si>
  <si>
    <t>家常里雞</t>
    <phoneticPr fontId="9" type="noConversion"/>
  </si>
  <si>
    <t>義大利麵</t>
    <phoneticPr fontId="9" type="noConversion"/>
  </si>
  <si>
    <t>芝麻(熟)</t>
  </si>
  <si>
    <t>蘑菇肉醬</t>
    <phoneticPr fontId="9" type="noConversion"/>
  </si>
  <si>
    <t>番茄糊</t>
    <phoneticPr fontId="9" type="noConversion"/>
  </si>
  <si>
    <t>海結燒雞</t>
    <phoneticPr fontId="9" type="noConversion"/>
  </si>
  <si>
    <t>海帶結</t>
    <phoneticPr fontId="9" type="noConversion"/>
  </si>
  <si>
    <t>牛蒡豆腐</t>
    <phoneticPr fontId="9" type="noConversion"/>
  </si>
  <si>
    <t>豆腐</t>
    <phoneticPr fontId="9" type="noConversion"/>
  </si>
  <si>
    <t>牛蒡絲</t>
    <phoneticPr fontId="9" type="noConversion"/>
  </si>
  <si>
    <t>原味薯餅</t>
    <phoneticPr fontId="9" type="noConversion"/>
  </si>
  <si>
    <t>薯餅</t>
    <phoneticPr fontId="9" type="noConversion"/>
  </si>
  <si>
    <t>雞蛋</t>
    <phoneticPr fontId="9" type="noConversion"/>
  </si>
  <si>
    <t>蘿蔔乾</t>
    <phoneticPr fontId="9" type="noConversion"/>
  </si>
  <si>
    <t>豆干</t>
    <phoneticPr fontId="9" type="noConversion"/>
  </si>
  <si>
    <t>野菜天</t>
    <phoneticPr fontId="9" type="noConversion"/>
  </si>
  <si>
    <t>乾木耳</t>
    <phoneticPr fontId="9" type="noConversion"/>
  </si>
  <si>
    <t>培根豆芽</t>
    <phoneticPr fontId="9" type="noConversion"/>
  </si>
  <si>
    <t>乾裙帶菜</t>
    <phoneticPr fontId="9" type="noConversion"/>
  </si>
  <si>
    <t>番茄糊</t>
    <phoneticPr fontId="9" type="noConversion"/>
  </si>
  <si>
    <t>豬骨</t>
    <phoneticPr fontId="9" type="noConversion"/>
  </si>
  <si>
    <t>金針湯</t>
    <phoneticPr fontId="9" type="noConversion"/>
  </si>
  <si>
    <t>金針菜乾</t>
    <phoneticPr fontId="9" type="noConversion"/>
  </si>
  <si>
    <t>榨菜</t>
    <phoneticPr fontId="9" type="noConversion"/>
  </si>
  <si>
    <t>豬骨</t>
  </si>
  <si>
    <t>玉米濃湯</t>
    <phoneticPr fontId="9" type="noConversion"/>
  </si>
  <si>
    <t>玉米粒罐頭</t>
    <phoneticPr fontId="9" type="noConversion"/>
  </si>
  <si>
    <t>玉米醬罐頭</t>
    <phoneticPr fontId="9" type="noConversion"/>
  </si>
  <si>
    <t>玉米濃湯粉</t>
    <phoneticPr fontId="9" type="noConversion"/>
  </si>
  <si>
    <t>胡蘿蔔</t>
    <phoneticPr fontId="9" type="noConversion"/>
  </si>
  <si>
    <t>白蘿蔔</t>
    <phoneticPr fontId="9" type="noConversion"/>
  </si>
  <si>
    <t>五香豆干</t>
    <phoneticPr fontId="9" type="noConversion"/>
  </si>
  <si>
    <t>滷野菜天</t>
    <phoneticPr fontId="9" type="noConversion"/>
  </si>
  <si>
    <t>甘藍</t>
    <phoneticPr fontId="9" type="noConversion"/>
  </si>
  <si>
    <t>胡蘿蔔</t>
    <phoneticPr fontId="9" type="noConversion"/>
  </si>
  <si>
    <t>番茄蔬湯</t>
  </si>
  <si>
    <t>味噌芽湯</t>
    <phoneticPr fontId="9" type="noConversion"/>
  </si>
  <si>
    <t>味噌</t>
    <phoneticPr fontId="9" type="noConversion"/>
  </si>
  <si>
    <t>柴魚片</t>
  </si>
  <si>
    <t>冬蔭功湯</t>
    <phoneticPr fontId="9" type="noConversion"/>
  </si>
  <si>
    <t>金針菇</t>
    <phoneticPr fontId="9" type="noConversion"/>
  </si>
  <si>
    <t>南薑</t>
    <phoneticPr fontId="9" type="noConversion"/>
  </si>
  <si>
    <t>香茅</t>
    <phoneticPr fontId="9" type="noConversion"/>
  </si>
  <si>
    <t>枸杞銀耳</t>
    <phoneticPr fontId="9" type="noConversion"/>
  </si>
  <si>
    <t>乾銀耳</t>
    <phoneticPr fontId="9" type="noConversion"/>
  </si>
  <si>
    <t>枸杞</t>
    <phoneticPr fontId="9" type="noConversion"/>
  </si>
  <si>
    <t>紅砂糖</t>
    <phoneticPr fontId="9" type="noConversion"/>
  </si>
  <si>
    <t>滷香竹腸</t>
    <phoneticPr fontId="9" type="noConversion"/>
  </si>
  <si>
    <t>香竹腸</t>
    <phoneticPr fontId="9" type="noConversion"/>
  </si>
  <si>
    <t>玉筍豆腐</t>
    <phoneticPr fontId="9" type="noConversion"/>
  </si>
  <si>
    <t>豆腐</t>
    <phoneticPr fontId="9" type="noConversion"/>
  </si>
  <si>
    <t>大蒜</t>
    <phoneticPr fontId="9" type="noConversion"/>
  </si>
  <si>
    <t>雞塊</t>
    <phoneticPr fontId="9" type="noConversion"/>
  </si>
  <si>
    <t>培根豆芽</t>
    <phoneticPr fontId="9" type="noConversion"/>
  </si>
  <si>
    <t>綠豆芽</t>
    <phoneticPr fontId="9" type="noConversion"/>
  </si>
  <si>
    <t>培根</t>
    <phoneticPr fontId="9" type="noConversion"/>
  </si>
  <si>
    <t>秘汁豆干</t>
    <phoneticPr fontId="9" type="noConversion"/>
  </si>
  <si>
    <t>照燒凍腐</t>
    <phoneticPr fontId="9" type="noConversion"/>
  </si>
  <si>
    <t>蛋花湯</t>
    <phoneticPr fontId="9" type="noConversion"/>
  </si>
  <si>
    <t>雞蛋</t>
    <phoneticPr fontId="9" type="noConversion"/>
  </si>
  <si>
    <t>乾裙帶菜</t>
    <phoneticPr fontId="9" type="noConversion"/>
  </si>
  <si>
    <t>豬骨</t>
    <phoneticPr fontId="1" type="noConversion"/>
  </si>
  <si>
    <t>糙米粥</t>
    <phoneticPr fontId="9" type="noConversion"/>
  </si>
  <si>
    <t>時蔬</t>
    <phoneticPr fontId="9" type="noConversion"/>
  </si>
  <si>
    <t>味噌蔬湯</t>
    <phoneticPr fontId="9" type="noConversion"/>
  </si>
  <si>
    <t>鐵板豆腐</t>
    <phoneticPr fontId="9" type="noConversion"/>
  </si>
  <si>
    <t>脆筍</t>
    <phoneticPr fontId="9" type="noConversion"/>
  </si>
  <si>
    <t>滷野菜天</t>
    <phoneticPr fontId="9" type="noConversion"/>
  </si>
  <si>
    <t>野菜天</t>
    <phoneticPr fontId="9" type="noConversion"/>
  </si>
  <si>
    <t>三</t>
    <phoneticPr fontId="1" type="noConversion"/>
  </si>
  <si>
    <t>四</t>
    <phoneticPr fontId="1" type="noConversion"/>
  </si>
  <si>
    <t>蛋香冬粉</t>
    <phoneticPr fontId="9" type="noConversion"/>
  </si>
  <si>
    <t>柴魚片</t>
    <phoneticPr fontId="9" type="noConversion"/>
  </si>
  <si>
    <t>小饅頭</t>
    <phoneticPr fontId="1" type="noConversion"/>
  </si>
  <si>
    <t>番茄糊</t>
    <phoneticPr fontId="1" type="noConversion"/>
  </si>
  <si>
    <t>月菜單編排說明:一、每周三五吃有機蔬菜。二、每週五喝有機豆漿</t>
    <phoneticPr fontId="1" type="noConversion"/>
  </si>
  <si>
    <t>滷包</t>
    <phoneticPr fontId="1" type="noConversion"/>
  </si>
  <si>
    <t>魚排</t>
    <phoneticPr fontId="9" type="noConversion"/>
  </si>
  <si>
    <t>蔬菜薑</t>
  </si>
  <si>
    <t>素肉</t>
  </si>
  <si>
    <t xml:space="preserve"> 食材明細（食材重量以100人份計量，營養分析以個人計量,其中麵腸包含23%骨頭之採購量，每周供應特餐一次，當日得混搭供應，國中4菜1湯1附餐，國小3菜1湯1附餐）</t>
  </si>
  <si>
    <t>四角油豆腐</t>
    <phoneticPr fontId="9" type="noConversion"/>
  </si>
  <si>
    <t>豆皮</t>
    <phoneticPr fontId="1" type="noConversion"/>
  </si>
  <si>
    <t>麵腸</t>
    <phoneticPr fontId="1" type="noConversion"/>
  </si>
  <si>
    <t>麵輪</t>
    <phoneticPr fontId="1" type="noConversion"/>
  </si>
  <si>
    <t>月素食菜單-7案</t>
    <phoneticPr fontId="1" type="noConversion"/>
  </si>
  <si>
    <t>雞蛋</t>
    <phoneticPr fontId="1" type="noConversion"/>
  </si>
  <si>
    <t>香雞排</t>
    <phoneticPr fontId="9" type="noConversion"/>
  </si>
  <si>
    <t>烹調中心(產品)溫度標準值：</t>
    <phoneticPr fontId="1" type="noConversion"/>
  </si>
  <si>
    <t xml:space="preserve"> 午餐廚房  </t>
  </si>
  <si>
    <t>枸杞愛玉</t>
    <phoneticPr fontId="9" type="noConversion"/>
  </si>
  <si>
    <t>培根甘藍</t>
    <phoneticPr fontId="1" type="noConversion"/>
  </si>
  <si>
    <t>培根</t>
    <phoneticPr fontId="1" type="noConversion"/>
  </si>
  <si>
    <t>甘藍</t>
    <phoneticPr fontId="1" type="noConversion"/>
  </si>
  <si>
    <t>胡蘿蔔</t>
    <phoneticPr fontId="1" type="noConversion"/>
  </si>
  <si>
    <t>麥香雞塊</t>
    <phoneticPr fontId="1" type="noConversion"/>
  </si>
  <si>
    <t>雞塊</t>
    <phoneticPr fontId="1" type="noConversion"/>
  </si>
  <si>
    <t>堅果</t>
    <phoneticPr fontId="1" type="noConversion"/>
  </si>
  <si>
    <t>愛玉凍</t>
    <phoneticPr fontId="9" type="noConversion"/>
  </si>
  <si>
    <t>枸杞</t>
    <phoneticPr fontId="9" type="noConversion"/>
  </si>
  <si>
    <t>紅砂糖</t>
    <phoneticPr fontId="9" type="noConversion"/>
  </si>
  <si>
    <t>銀羅三絲</t>
    <phoneticPr fontId="1" type="noConversion"/>
  </si>
  <si>
    <t>豆皮</t>
    <phoneticPr fontId="1" type="noConversion"/>
  </si>
  <si>
    <t>蘑菇肉醬</t>
    <phoneticPr fontId="9" type="noConversion"/>
  </si>
  <si>
    <t>番茄糊</t>
    <phoneticPr fontId="9" type="noConversion"/>
  </si>
  <si>
    <t>蘑菇罐頭</t>
    <phoneticPr fontId="1" type="noConversion"/>
  </si>
  <si>
    <t>雙味錦燒</t>
    <phoneticPr fontId="9" type="noConversion"/>
  </si>
  <si>
    <t>冷凍玉米筍</t>
    <phoneticPr fontId="1" type="noConversion"/>
  </si>
  <si>
    <t>結球白菜</t>
    <phoneticPr fontId="9" type="noConversion"/>
  </si>
  <si>
    <t>肉絲芽相</t>
    <phoneticPr fontId="9" type="noConversion"/>
  </si>
  <si>
    <t>豬後腿肉</t>
    <phoneticPr fontId="9" type="noConversion"/>
  </si>
  <si>
    <t>綠豆芽</t>
    <phoneticPr fontId="1" type="noConversion"/>
  </si>
  <si>
    <t>胡蘿蔔</t>
    <phoneticPr fontId="1" type="noConversion"/>
  </si>
  <si>
    <t>大蒜</t>
    <phoneticPr fontId="1" type="noConversion"/>
  </si>
  <si>
    <t>鐵板油腐</t>
    <phoneticPr fontId="9" type="noConversion"/>
  </si>
  <si>
    <t>四角油豆腐</t>
    <phoneticPr fontId="1" type="noConversion"/>
  </si>
  <si>
    <t>脆筍</t>
    <phoneticPr fontId="9" type="noConversion"/>
  </si>
  <si>
    <t>乾木耳</t>
    <phoneticPr fontId="1" type="noConversion"/>
  </si>
  <si>
    <t>白米飯</t>
    <phoneticPr fontId="1" type="noConversion"/>
  </si>
  <si>
    <t>牛蒡豆腐</t>
    <phoneticPr fontId="9" type="noConversion"/>
  </si>
  <si>
    <t>牛蒡絲</t>
    <phoneticPr fontId="9" type="noConversion"/>
  </si>
  <si>
    <t>胡蘿蔔</t>
    <phoneticPr fontId="9" type="noConversion"/>
  </si>
  <si>
    <t>沙茶醬</t>
    <phoneticPr fontId="1" type="noConversion"/>
  </si>
  <si>
    <t>田園花椰</t>
    <phoneticPr fontId="9" type="noConversion"/>
  </si>
  <si>
    <t>青花菜</t>
    <phoneticPr fontId="9" type="noConversion"/>
  </si>
  <si>
    <t>馬鈴薯</t>
    <phoneticPr fontId="9" type="noConversion"/>
  </si>
  <si>
    <t>蛋花芽湯</t>
    <phoneticPr fontId="9" type="noConversion"/>
  </si>
  <si>
    <t>雞蛋</t>
    <phoneticPr fontId="9" type="noConversion"/>
  </si>
  <si>
    <t>乾裙帶菜</t>
    <phoneticPr fontId="9" type="noConversion"/>
  </si>
  <si>
    <t>時瓜湯</t>
    <phoneticPr fontId="9" type="noConversion"/>
  </si>
  <si>
    <t>時瓜</t>
    <phoneticPr fontId="9" type="noConversion"/>
  </si>
  <si>
    <t>豬骨</t>
    <phoneticPr fontId="9" type="noConversion"/>
  </si>
  <si>
    <t>甘藍蛋香</t>
    <phoneticPr fontId="9" type="noConversion"/>
  </si>
  <si>
    <t>甘藍</t>
    <phoneticPr fontId="9" type="noConversion"/>
  </si>
  <si>
    <t>野菜混炒</t>
    <phoneticPr fontId="9" type="noConversion"/>
  </si>
  <si>
    <t>野菜天</t>
    <phoneticPr fontId="9" type="noConversion"/>
  </si>
  <si>
    <t>時蔬</t>
    <phoneticPr fontId="9" type="noConversion"/>
  </si>
  <si>
    <t>米</t>
    <phoneticPr fontId="9" type="noConversion"/>
  </si>
  <si>
    <t>糯米</t>
    <phoneticPr fontId="9" type="noConversion"/>
  </si>
  <si>
    <t>油飯配料</t>
    <phoneticPr fontId="9" type="noConversion"/>
  </si>
  <si>
    <t>蘿蔔乾</t>
    <phoneticPr fontId="9" type="noConversion"/>
  </si>
  <si>
    <t>乾香菇</t>
    <phoneticPr fontId="9" type="noConversion"/>
  </si>
  <si>
    <t>油蔥酥</t>
    <phoneticPr fontId="9" type="noConversion"/>
  </si>
  <si>
    <t>大蒜</t>
    <phoneticPr fontId="9" type="noConversion"/>
  </si>
  <si>
    <t>滷蛋雙味</t>
    <phoneticPr fontId="9" type="noConversion"/>
  </si>
  <si>
    <t>雞水煮蛋</t>
    <phoneticPr fontId="9" type="noConversion"/>
  </si>
  <si>
    <t>白蘿蔔</t>
    <phoneticPr fontId="9" type="noConversion"/>
  </si>
  <si>
    <t>五香豆干</t>
    <phoneticPr fontId="9" type="noConversion"/>
  </si>
  <si>
    <t>豆干</t>
    <phoneticPr fontId="9" type="noConversion"/>
  </si>
  <si>
    <t>麻油菇湯</t>
    <phoneticPr fontId="9" type="noConversion"/>
  </si>
  <si>
    <t>金針菇</t>
    <phoneticPr fontId="9" type="noConversion"/>
  </si>
  <si>
    <t>乾木耳</t>
    <phoneticPr fontId="9" type="noConversion"/>
  </si>
  <si>
    <t>時蔬</t>
    <phoneticPr fontId="9" type="noConversion"/>
  </si>
  <si>
    <t>麻油</t>
    <phoneticPr fontId="9" type="noConversion"/>
  </si>
  <si>
    <t>咖哩雞</t>
    <phoneticPr fontId="9" type="noConversion"/>
  </si>
  <si>
    <t>肉雞</t>
    <phoneticPr fontId="9" type="noConversion"/>
  </si>
  <si>
    <t>馬鈴薯</t>
    <phoneticPr fontId="9" type="noConversion"/>
  </si>
  <si>
    <t>洋蔥</t>
    <phoneticPr fontId="9" type="noConversion"/>
  </si>
  <si>
    <t>咖哩粉</t>
    <phoneticPr fontId="9" type="noConversion"/>
  </si>
  <si>
    <t>培根芽菜</t>
    <phoneticPr fontId="9" type="noConversion"/>
  </si>
  <si>
    <t>培根</t>
    <phoneticPr fontId="9" type="noConversion"/>
  </si>
  <si>
    <t>胡蘿蔔</t>
    <phoneticPr fontId="9" type="noConversion"/>
  </si>
  <si>
    <t>香滷凍腐</t>
    <phoneticPr fontId="9" type="noConversion"/>
  </si>
  <si>
    <t>凍豆腐</t>
    <phoneticPr fontId="9" type="noConversion"/>
  </si>
  <si>
    <t>時瓜</t>
    <phoneticPr fontId="9" type="noConversion"/>
  </si>
  <si>
    <t>綠豆湯</t>
  </si>
  <si>
    <t>綠豆</t>
  </si>
  <si>
    <t>紅砂糖</t>
    <phoneticPr fontId="9" type="noConversion"/>
  </si>
  <si>
    <t>TAP豆漿</t>
    <phoneticPr fontId="1" type="noConversion"/>
  </si>
  <si>
    <t>紅藜飯</t>
    <phoneticPr fontId="1" type="noConversion"/>
  </si>
  <si>
    <t>紅藜</t>
    <phoneticPr fontId="1" type="noConversion"/>
  </si>
  <si>
    <t>筍乾燒肉</t>
    <phoneticPr fontId="9" type="noConversion"/>
  </si>
  <si>
    <t>麻竹筍干</t>
    <phoneticPr fontId="9" type="noConversion"/>
  </si>
  <si>
    <t>薯餅</t>
    <phoneticPr fontId="9" type="noConversion"/>
  </si>
  <si>
    <t>豆皮白菜</t>
    <phoneticPr fontId="9" type="noConversion"/>
  </si>
  <si>
    <t>豆皮</t>
    <phoneticPr fontId="9" type="noConversion"/>
  </si>
  <si>
    <t>日期</t>
    <phoneticPr fontId="1" type="noConversion"/>
  </si>
  <si>
    <t>循環</t>
    <phoneticPr fontId="1" type="noConversion"/>
  </si>
  <si>
    <t>立冬油飯</t>
    <phoneticPr fontId="9" type="noConversion"/>
  </si>
  <si>
    <t>五</t>
    <phoneticPr fontId="1" type="noConversion"/>
  </si>
  <si>
    <t>J3</t>
    <phoneticPr fontId="1" type="noConversion"/>
  </si>
  <si>
    <t>J4</t>
    <phoneticPr fontId="1" type="noConversion"/>
  </si>
  <si>
    <t>J5</t>
    <phoneticPr fontId="1" type="noConversion"/>
  </si>
  <si>
    <t>K1</t>
    <phoneticPr fontId="1" type="noConversion"/>
  </si>
  <si>
    <t>K2</t>
    <phoneticPr fontId="1" type="noConversion"/>
  </si>
  <si>
    <t>K3</t>
    <phoneticPr fontId="1" type="noConversion"/>
  </si>
  <si>
    <t>K4</t>
    <phoneticPr fontId="1" type="noConversion"/>
  </si>
  <si>
    <t>K5</t>
    <phoneticPr fontId="1" type="noConversion"/>
  </si>
  <si>
    <t>L1</t>
    <phoneticPr fontId="1" type="noConversion"/>
  </si>
  <si>
    <t>L2</t>
    <phoneticPr fontId="1" type="noConversion"/>
  </si>
  <si>
    <t>L3</t>
    <phoneticPr fontId="1" type="noConversion"/>
  </si>
  <si>
    <t>L4</t>
    <phoneticPr fontId="1" type="noConversion"/>
  </si>
  <si>
    <t>L5</t>
    <phoneticPr fontId="1" type="noConversion"/>
  </si>
  <si>
    <t>M1</t>
    <phoneticPr fontId="1" type="noConversion"/>
  </si>
  <si>
    <t>M2</t>
    <phoneticPr fontId="1" type="noConversion"/>
  </si>
  <si>
    <t>M3</t>
    <phoneticPr fontId="1" type="noConversion"/>
  </si>
  <si>
    <t>M4</t>
    <phoneticPr fontId="1" type="noConversion"/>
  </si>
  <si>
    <t>M5</t>
    <phoneticPr fontId="1" type="noConversion"/>
  </si>
  <si>
    <t>N1</t>
    <phoneticPr fontId="1" type="noConversion"/>
  </si>
  <si>
    <t>N2</t>
    <phoneticPr fontId="1" type="noConversion"/>
  </si>
  <si>
    <t>N3</t>
    <phoneticPr fontId="1" type="noConversion"/>
  </si>
  <si>
    <t>N4</t>
    <phoneticPr fontId="1" type="noConversion"/>
  </si>
  <si>
    <t>N5</t>
    <phoneticPr fontId="1" type="noConversion"/>
  </si>
  <si>
    <t>梅干肉末</t>
    <phoneticPr fontId="9" type="noConversion"/>
  </si>
  <si>
    <t>梅乾菜</t>
    <phoneticPr fontId="9" type="noConversion"/>
  </si>
  <si>
    <t>麵筋</t>
  </si>
  <si>
    <t>金黃魚塊</t>
    <phoneticPr fontId="9" type="noConversion"/>
  </si>
  <si>
    <t>虱目魚塊</t>
    <phoneticPr fontId="9" type="noConversion"/>
  </si>
  <si>
    <t>醬瓜燒雞</t>
    <phoneticPr fontId="9" type="noConversion"/>
  </si>
  <si>
    <t>肉雞</t>
    <phoneticPr fontId="9" type="noConversion"/>
  </si>
  <si>
    <t>醃漬花胡瓜</t>
    <phoneticPr fontId="9" type="noConversion"/>
  </si>
  <si>
    <t>白蘿蔔</t>
    <phoneticPr fontId="9" type="noConversion"/>
  </si>
  <si>
    <t>壽喜肉片</t>
    <phoneticPr fontId="9" type="noConversion"/>
  </si>
  <si>
    <t>豬後腿肉</t>
    <phoneticPr fontId="9" type="noConversion"/>
  </si>
  <si>
    <t>豉相參鮮</t>
    <phoneticPr fontId="9" type="noConversion"/>
  </si>
  <si>
    <t>魚丁</t>
    <phoneticPr fontId="9" type="noConversion"/>
  </si>
  <si>
    <t>虱目魚丸</t>
    <phoneticPr fontId="9" type="noConversion"/>
  </si>
  <si>
    <t>肉雞</t>
    <phoneticPr fontId="9" type="noConversion"/>
  </si>
  <si>
    <t>昆布滷肉</t>
    <phoneticPr fontId="9" type="noConversion"/>
  </si>
  <si>
    <t>海帶結</t>
    <phoneticPr fontId="9" type="noConversion"/>
  </si>
  <si>
    <t>豆輪</t>
    <phoneticPr fontId="9" type="noConversion"/>
  </si>
  <si>
    <t>御膳大排</t>
    <phoneticPr fontId="9" type="noConversion"/>
  </si>
  <si>
    <t>肉排</t>
    <phoneticPr fontId="9" type="noConversion"/>
  </si>
  <si>
    <t>茄汁雞丁</t>
    <phoneticPr fontId="9" type="noConversion"/>
  </si>
  <si>
    <t>肉雞</t>
    <phoneticPr fontId="9" type="noConversion"/>
  </si>
  <si>
    <t>打拋豬</t>
  </si>
  <si>
    <t>時蔬</t>
    <phoneticPr fontId="9" type="noConversion"/>
  </si>
  <si>
    <t>打拋醬</t>
  </si>
  <si>
    <t>鹹豬肉片</t>
  </si>
  <si>
    <t>醃鹹豬肉粉</t>
    <phoneticPr fontId="9" type="noConversion"/>
  </si>
  <si>
    <t>蔭鳳梨雞</t>
    <phoneticPr fontId="9" type="noConversion"/>
  </si>
  <si>
    <t>白蘿蔔</t>
    <phoneticPr fontId="9" type="noConversion"/>
  </si>
  <si>
    <t>泰式特餐</t>
    <phoneticPr fontId="9" type="noConversion"/>
  </si>
  <si>
    <t>三節翅</t>
    <phoneticPr fontId="9" type="noConversion"/>
  </si>
  <si>
    <t>椒鹽魚排</t>
    <phoneticPr fontId="9" type="noConversion"/>
  </si>
  <si>
    <t>魚排</t>
    <phoneticPr fontId="9" type="noConversion"/>
  </si>
  <si>
    <t>醬相雞翅</t>
    <phoneticPr fontId="9" type="noConversion"/>
  </si>
  <si>
    <t>三節翅</t>
    <phoneticPr fontId="1" type="noConversion"/>
  </si>
  <si>
    <t>大蒜</t>
    <phoneticPr fontId="1" type="noConversion"/>
  </si>
  <si>
    <t>滷包</t>
    <phoneticPr fontId="1" type="noConversion"/>
  </si>
  <si>
    <t>香雞排</t>
    <phoneticPr fontId="9" type="noConversion"/>
  </si>
  <si>
    <t>調味雞翅</t>
    <phoneticPr fontId="9" type="noConversion"/>
  </si>
  <si>
    <t>茄汁豆腐</t>
    <phoneticPr fontId="1" type="noConversion"/>
  </si>
  <si>
    <t>豆腐</t>
    <phoneticPr fontId="1" type="noConversion"/>
  </si>
  <si>
    <t>豬絞肉</t>
    <phoneticPr fontId="1" type="noConversion"/>
  </si>
  <si>
    <t>大根滷味</t>
    <phoneticPr fontId="9" type="noConversion"/>
  </si>
  <si>
    <t>白蘿蔔</t>
    <phoneticPr fontId="9" type="noConversion"/>
  </si>
  <si>
    <t>香竹腸</t>
    <phoneticPr fontId="1" type="noConversion"/>
  </si>
  <si>
    <t>番茄糊</t>
    <phoneticPr fontId="1" type="noConversion"/>
  </si>
  <si>
    <t>洋蔥</t>
    <phoneticPr fontId="1" type="noConversion"/>
  </si>
  <si>
    <t>蛋香冬粉</t>
    <phoneticPr fontId="1" type="noConversion"/>
  </si>
  <si>
    <t>雞蛋</t>
    <phoneticPr fontId="1" type="noConversion"/>
  </si>
  <si>
    <t>冬粉</t>
    <phoneticPr fontId="1" type="noConversion"/>
  </si>
  <si>
    <t>時蔬</t>
    <phoneticPr fontId="1" type="noConversion"/>
  </si>
  <si>
    <t>乾木耳</t>
    <phoneticPr fontId="1" type="noConversion"/>
  </si>
  <si>
    <t>野菜天</t>
    <phoneticPr fontId="1" type="noConversion"/>
  </si>
  <si>
    <t>越式特餐</t>
    <phoneticPr fontId="9" type="noConversion"/>
  </si>
  <si>
    <t>米粉</t>
    <phoneticPr fontId="1" type="noConversion"/>
  </si>
  <si>
    <t>越式配料</t>
    <phoneticPr fontId="9" type="noConversion"/>
  </si>
  <si>
    <t>豬絞肉</t>
    <phoneticPr fontId="9" type="noConversion"/>
  </si>
  <si>
    <t>洋蔥</t>
    <phoneticPr fontId="9" type="noConversion"/>
  </si>
  <si>
    <t>時蔬</t>
    <phoneticPr fontId="9" type="noConversion"/>
  </si>
  <si>
    <t>河內春捲</t>
    <phoneticPr fontId="9" type="noConversion"/>
  </si>
  <si>
    <t>春捲</t>
    <phoneticPr fontId="9" type="noConversion"/>
  </si>
  <si>
    <t>蛋香白菜</t>
    <phoneticPr fontId="1" type="noConversion"/>
  </si>
  <si>
    <t>雞蛋</t>
    <phoneticPr fontId="1" type="noConversion"/>
  </si>
  <si>
    <t>結球白菜</t>
    <phoneticPr fontId="1" type="noConversion"/>
  </si>
  <si>
    <t>胡蘿蔔</t>
    <phoneticPr fontId="1" type="noConversion"/>
  </si>
  <si>
    <t>乾香菇</t>
    <phoneticPr fontId="1" type="noConversion"/>
  </si>
  <si>
    <t>鮮蔬燒腐</t>
    <phoneticPr fontId="9" type="noConversion"/>
  </si>
  <si>
    <t>四角油豆腐</t>
    <phoneticPr fontId="9" type="noConversion"/>
  </si>
  <si>
    <t>越式高湯</t>
    <phoneticPr fontId="9" type="noConversion"/>
  </si>
  <si>
    <t>檸檬</t>
    <phoneticPr fontId="9" type="noConversion"/>
  </si>
  <si>
    <t>小米飯</t>
    <phoneticPr fontId="1" type="noConversion"/>
  </si>
  <si>
    <t>小米</t>
    <phoneticPr fontId="1" type="noConversion"/>
  </si>
  <si>
    <t>培根芽香</t>
    <phoneticPr fontId="1" type="noConversion"/>
  </si>
  <si>
    <t>蝦皮</t>
    <phoneticPr fontId="1" type="noConversion"/>
  </si>
  <si>
    <t>秘滷豆干</t>
    <phoneticPr fontId="1" type="noConversion"/>
  </si>
  <si>
    <t>香竹腸</t>
    <phoneticPr fontId="9" type="noConversion"/>
  </si>
  <si>
    <t>堅果</t>
    <phoneticPr fontId="1" type="noConversion"/>
  </si>
  <si>
    <t>海苔</t>
    <phoneticPr fontId="1" type="noConversion"/>
  </si>
  <si>
    <t>小饅頭</t>
    <phoneticPr fontId="1" type="noConversion"/>
  </si>
  <si>
    <t>紫米飯</t>
    <phoneticPr fontId="1" type="noConversion"/>
  </si>
  <si>
    <t>黑秈糯米</t>
    <phoneticPr fontId="1" type="noConversion"/>
  </si>
  <si>
    <t>香竹腸</t>
    <phoneticPr fontId="9" type="noConversion"/>
  </si>
  <si>
    <t>豆腐</t>
    <phoneticPr fontId="9" type="noConversion"/>
  </si>
  <si>
    <t>豬絞肉</t>
    <phoneticPr fontId="9" type="noConversion"/>
  </si>
  <si>
    <t>絞肉甘藍</t>
    <phoneticPr fontId="1" type="noConversion"/>
  </si>
  <si>
    <t>甘藍</t>
    <phoneticPr fontId="1" type="noConversion"/>
  </si>
  <si>
    <t>乾木耳</t>
    <phoneticPr fontId="1" type="noConversion"/>
  </si>
  <si>
    <t>凍豆腐</t>
    <phoneticPr fontId="9" type="noConversion"/>
  </si>
  <si>
    <t>豆皮西魯</t>
    <phoneticPr fontId="9" type="noConversion"/>
  </si>
  <si>
    <t>豆皮</t>
    <phoneticPr fontId="9" type="noConversion"/>
  </si>
  <si>
    <t>結球白菜</t>
    <phoneticPr fontId="9" type="noConversion"/>
  </si>
  <si>
    <t>乾香菇</t>
    <phoneticPr fontId="9" type="noConversion"/>
  </si>
  <si>
    <t>糙米</t>
    <phoneticPr fontId="1" type="noConversion"/>
  </si>
  <si>
    <t>胡蘿蔔</t>
    <phoneticPr fontId="9" type="noConversion"/>
  </si>
  <si>
    <t>家常雞塊</t>
    <phoneticPr fontId="9" type="noConversion"/>
  </si>
  <si>
    <t>椒鹽薯餅</t>
    <phoneticPr fontId="9" type="noConversion"/>
  </si>
  <si>
    <t>薯餅</t>
    <phoneticPr fontId="9" type="noConversion"/>
  </si>
  <si>
    <t>木須佐蛋</t>
    <phoneticPr fontId="1" type="noConversion"/>
  </si>
  <si>
    <t>雞蛋</t>
    <phoneticPr fontId="1" type="noConversion"/>
  </si>
  <si>
    <t>胡蘿蔔</t>
    <phoneticPr fontId="1" type="noConversion"/>
  </si>
  <si>
    <t>乾木耳</t>
    <phoneticPr fontId="1" type="noConversion"/>
  </si>
  <si>
    <t>洋蔥</t>
    <phoneticPr fontId="1" type="noConversion"/>
  </si>
  <si>
    <t>蛋香雙色</t>
    <phoneticPr fontId="9" type="noConversion"/>
  </si>
  <si>
    <t>白蘿蔔</t>
    <phoneticPr fontId="9" type="noConversion"/>
  </si>
  <si>
    <t>蘿蔔湯</t>
    <phoneticPr fontId="1" type="noConversion"/>
  </si>
  <si>
    <t>白蘿蔔</t>
    <phoneticPr fontId="1" type="noConversion"/>
  </si>
  <si>
    <t>培根</t>
    <phoneticPr fontId="9" type="noConversion"/>
  </si>
  <si>
    <t>海苔</t>
    <phoneticPr fontId="1" type="noConversion"/>
  </si>
  <si>
    <t>培根</t>
    <phoneticPr fontId="1" type="noConversion"/>
  </si>
  <si>
    <t>綠豆芽</t>
    <phoneticPr fontId="1" type="noConversion"/>
  </si>
  <si>
    <t>玉筍豆腐</t>
    <phoneticPr fontId="9" type="noConversion"/>
  </si>
  <si>
    <t>冷凍玉米筍</t>
    <phoneticPr fontId="1" type="noConversion"/>
  </si>
  <si>
    <t>培根</t>
    <phoneticPr fontId="9" type="noConversion"/>
  </si>
  <si>
    <t>綠豆芽</t>
    <phoneticPr fontId="9" type="noConversion"/>
  </si>
  <si>
    <t>胡蘿蔔</t>
    <phoneticPr fontId="9" type="noConversion"/>
  </si>
  <si>
    <t>大蒜</t>
    <phoneticPr fontId="1" type="noConversion"/>
  </si>
  <si>
    <t>醬油</t>
    <phoneticPr fontId="1" type="noConversion"/>
  </si>
  <si>
    <t>二砂糖</t>
    <phoneticPr fontId="1" type="noConversion"/>
  </si>
  <si>
    <t>馬鈴薯</t>
    <phoneticPr fontId="1" type="noConversion"/>
  </si>
  <si>
    <t>番茄醬</t>
    <phoneticPr fontId="9" type="noConversion"/>
  </si>
  <si>
    <t>沙嗲甘藍</t>
    <phoneticPr fontId="9" type="noConversion"/>
  </si>
  <si>
    <t>甘藍</t>
    <phoneticPr fontId="9" type="noConversion"/>
  </si>
  <si>
    <t>胡蘿蔔</t>
    <phoneticPr fontId="1" type="noConversion"/>
  </si>
  <si>
    <t>沙嗲醬</t>
    <phoneticPr fontId="1" type="noConversion"/>
  </si>
  <si>
    <t>南洋雞堡</t>
    <phoneticPr fontId="9" type="noConversion"/>
  </si>
  <si>
    <t>雞堡</t>
    <phoneticPr fontId="9" type="noConversion"/>
  </si>
  <si>
    <t>金針菇</t>
    <phoneticPr fontId="9" type="noConversion"/>
  </si>
  <si>
    <t>番茄糊</t>
    <phoneticPr fontId="9" type="noConversion"/>
  </si>
  <si>
    <t>豬骨</t>
    <phoneticPr fontId="9" type="noConversion"/>
  </si>
  <si>
    <t>南薑</t>
    <phoneticPr fontId="9" type="noConversion"/>
  </si>
  <si>
    <t>香茅</t>
    <phoneticPr fontId="1" type="noConversion"/>
  </si>
  <si>
    <t>粉圓甜湯</t>
    <phoneticPr fontId="9" type="noConversion"/>
  </si>
  <si>
    <t>粉圓</t>
    <phoneticPr fontId="9" type="noConversion"/>
  </si>
  <si>
    <t>豆干混炒</t>
    <phoneticPr fontId="1" type="noConversion"/>
  </si>
  <si>
    <t>豆干</t>
    <phoneticPr fontId="1" type="noConversion"/>
  </si>
  <si>
    <t>時蔬</t>
    <phoneticPr fontId="1" type="noConversion"/>
  </si>
  <si>
    <t>乾木耳</t>
    <phoneticPr fontId="1" type="noConversion"/>
  </si>
  <si>
    <t>香竹腸</t>
    <phoneticPr fontId="1" type="noConversion"/>
  </si>
  <si>
    <t>時瓜湯</t>
    <phoneticPr fontId="9" type="noConversion"/>
  </si>
  <si>
    <t>豬骨</t>
    <phoneticPr fontId="9" type="noConversion"/>
  </si>
  <si>
    <t>時瓜</t>
    <phoneticPr fontId="9" type="noConversion"/>
  </si>
  <si>
    <t>鮮蔬油腐</t>
    <phoneticPr fontId="9" type="noConversion"/>
  </si>
  <si>
    <t>四角油豆腐</t>
    <phoneticPr fontId="9" type="noConversion"/>
  </si>
  <si>
    <t>小學</t>
    <phoneticPr fontId="1" type="noConversion"/>
  </si>
  <si>
    <t>時蔬</t>
    <phoneticPr fontId="1" type="noConversion"/>
  </si>
  <si>
    <t>津吉</t>
    <phoneticPr fontId="1" type="noConversion"/>
  </si>
  <si>
    <t>蘑菇若醬</t>
    <phoneticPr fontId="9" type="noConversion"/>
  </si>
  <si>
    <t>素炒甘藍</t>
    <phoneticPr fontId="1" type="noConversion"/>
  </si>
  <si>
    <t>過敏警語：「本月產品含有蛋、芝麻、含麩之穀物、花生、大豆、亞硫酸鹽類及其相關製品，不適合其過敏體質者食用」</t>
    <phoneticPr fontId="1" type="noConversion"/>
  </si>
  <si>
    <t>醬燒百頁</t>
    <phoneticPr fontId="1" type="noConversion"/>
  </si>
  <si>
    <t>百頁</t>
    <phoneticPr fontId="1" type="noConversion"/>
  </si>
  <si>
    <t>素沙茶</t>
    <phoneticPr fontId="1" type="noConversion"/>
  </si>
  <si>
    <t>沙茶豆包</t>
    <phoneticPr fontId="9" type="noConversion"/>
  </si>
  <si>
    <t>豆包</t>
    <phoneticPr fontId="1" type="noConversion"/>
  </si>
  <si>
    <t>素肉芽相</t>
    <phoneticPr fontId="9" type="noConversion"/>
  </si>
  <si>
    <t>素肉</t>
    <phoneticPr fontId="9" type="noConversion"/>
  </si>
  <si>
    <t>保久乳/鮮乳</t>
    <phoneticPr fontId="1" type="noConversion"/>
  </si>
  <si>
    <t>優酪乳/保久乳</t>
    <phoneticPr fontId="1" type="noConversion"/>
  </si>
  <si>
    <t>保久乳</t>
    <phoneticPr fontId="1" type="noConversion"/>
  </si>
  <si>
    <t>蜂蜜蛋糕</t>
    <phoneticPr fontId="1" type="noConversion"/>
  </si>
  <si>
    <t>素炒芽菜</t>
    <phoneticPr fontId="9" type="noConversion"/>
  </si>
  <si>
    <t>家常豆包</t>
    <phoneticPr fontId="9" type="noConversion"/>
  </si>
  <si>
    <t>豆包</t>
    <phoneticPr fontId="9" type="noConversion"/>
  </si>
  <si>
    <t>芹菜</t>
    <phoneticPr fontId="1" type="noConversion"/>
  </si>
  <si>
    <t>素火腿</t>
    <phoneticPr fontId="9" type="noConversion"/>
  </si>
  <si>
    <t>河內百頁</t>
    <phoneticPr fontId="9" type="noConversion"/>
  </si>
  <si>
    <t>壽喜麵輪</t>
    <phoneticPr fontId="9" type="noConversion"/>
  </si>
  <si>
    <t>素炒芽香</t>
    <phoneticPr fontId="1" type="noConversion"/>
  </si>
  <si>
    <t>家常百頁</t>
    <phoneticPr fontId="9" type="noConversion"/>
  </si>
  <si>
    <t>酸菜麵腸</t>
    <phoneticPr fontId="9" type="noConversion"/>
  </si>
  <si>
    <t>麵腸</t>
    <phoneticPr fontId="9" type="noConversion"/>
  </si>
  <si>
    <t>筍干油腐</t>
    <phoneticPr fontId="9" type="noConversion"/>
  </si>
  <si>
    <t>油豆腐</t>
    <phoneticPr fontId="1" type="noConversion"/>
  </si>
  <si>
    <t>絞若甘藍</t>
    <phoneticPr fontId="1" type="noConversion"/>
  </si>
  <si>
    <t>素炒豆芽</t>
    <phoneticPr fontId="9" type="noConversion"/>
  </si>
  <si>
    <t>調味豆包</t>
    <phoneticPr fontId="9" type="noConversion"/>
  </si>
  <si>
    <t>豉相麵筋</t>
    <phoneticPr fontId="9" type="noConversion"/>
  </si>
  <si>
    <t>麵筋</t>
    <phoneticPr fontId="9" type="noConversion"/>
  </si>
  <si>
    <t>素炒芽菜</t>
    <phoneticPr fontId="9" type="noConversion"/>
  </si>
  <si>
    <t>麵輪</t>
    <phoneticPr fontId="9" type="noConversion"/>
  </si>
  <si>
    <t>鳳梨麵輪</t>
    <phoneticPr fontId="9" type="noConversion"/>
  </si>
  <si>
    <t>茄汁麵腸</t>
    <phoneticPr fontId="9" type="noConversion"/>
  </si>
  <si>
    <t>鹹相豆包</t>
    <phoneticPr fontId="1" type="noConversion"/>
  </si>
  <si>
    <t>豆包</t>
    <phoneticPr fontId="1" type="noConversion"/>
  </si>
  <si>
    <t>時蔬</t>
    <phoneticPr fontId="1" type="noConversion"/>
  </si>
  <si>
    <t>御膳百頁</t>
    <phoneticPr fontId="9" type="noConversion"/>
  </si>
  <si>
    <t>百頁</t>
    <phoneticPr fontId="9" type="noConversion"/>
  </si>
  <si>
    <t>南洋凍腐</t>
    <phoneticPr fontId="9" type="noConversion"/>
  </si>
  <si>
    <t>凍豆腐</t>
    <phoneticPr fontId="1" type="noConversion"/>
  </si>
  <si>
    <t>昆布麵輪</t>
    <phoneticPr fontId="9" type="noConversion"/>
  </si>
  <si>
    <t>田園毛豆</t>
    <phoneticPr fontId="9" type="noConversion"/>
  </si>
  <si>
    <t>毛豆</t>
    <phoneticPr fontId="9" type="noConversion"/>
  </si>
  <si>
    <t>海結麵腸</t>
    <phoneticPr fontId="9" type="noConversion"/>
  </si>
  <si>
    <t>醬相豆包</t>
    <phoneticPr fontId="9" type="noConversion"/>
  </si>
  <si>
    <t>咖哩油腐</t>
    <phoneticPr fontId="9" type="noConversion"/>
  </si>
  <si>
    <t>筍乾麵輪</t>
    <phoneticPr fontId="9" type="noConversion"/>
  </si>
  <si>
    <t>梅干麵腸</t>
    <phoneticPr fontId="9" type="noConversion"/>
  </si>
  <si>
    <t>麵腸</t>
    <phoneticPr fontId="1" type="noConversion"/>
  </si>
  <si>
    <t>醬瓜麵筋</t>
    <phoneticPr fontId="9" type="noConversion"/>
  </si>
  <si>
    <t>麵筋</t>
    <phoneticPr fontId="1" type="noConversion"/>
  </si>
  <si>
    <t>堅果</t>
    <phoneticPr fontId="1" type="noConversion"/>
  </si>
  <si>
    <t>鮮乳</t>
    <phoneticPr fontId="1" type="noConversion"/>
  </si>
  <si>
    <t>蜂蜜蛋糕</t>
    <phoneticPr fontId="1" type="noConversion"/>
  </si>
  <si>
    <t>水果</t>
    <phoneticPr fontId="1" type="noConversion"/>
  </si>
  <si>
    <t>保久乳</t>
    <phoneticPr fontId="1" type="noConversion"/>
  </si>
  <si>
    <t>國中</t>
  </si>
  <si>
    <t>美崙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</si>
</sst>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[$-404]aaaa;@"/>
  </numFmts>
  <fonts count="6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DFKai-SB"/>
      <family val="4"/>
      <charset val="136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9"/>
      <name val="新細明體"/>
      <family val="3"/>
      <charset val="136"/>
      <scheme val="minor"/>
    </font>
    <font>
      <sz val="8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11"/>
      <color theme="1"/>
      <name val="標楷體"/>
      <family val="4"/>
      <charset val="136"/>
    </font>
    <font>
      <sz val="11"/>
      <color rgb="FF000000"/>
      <name val="DFKai-SB"/>
      <family val="4"/>
      <charset val="136"/>
    </font>
    <font>
      <sz val="10"/>
      <color theme="1"/>
      <name val="標楷體"/>
      <family val="4"/>
      <charset val="136"/>
    </font>
    <font>
      <sz val="12"/>
      <color theme="1" tint="0.14999847407452621"/>
      <name val="DFKai-SB"/>
      <family val="4"/>
      <charset val="136"/>
    </font>
    <font>
      <sz val="12"/>
      <color theme="1" tint="0.14999847407452621"/>
      <name val="新細明體"/>
      <family val="2"/>
      <scheme val="minor"/>
    </font>
    <font>
      <sz val="14"/>
      <color theme="1" tint="0.14999847407452621"/>
      <name val="標楷體"/>
      <family val="4"/>
      <charset val="136"/>
    </font>
    <font>
      <sz val="12"/>
      <color theme="1" tint="0.14999847407452621"/>
      <name val="標楷體"/>
      <family val="4"/>
      <charset val="136"/>
    </font>
    <font>
      <sz val="12"/>
      <name val="DFKai-SB"/>
      <family val="4"/>
      <charset val="136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theme="1" tint="0.14999847407452621"/>
      <name val="Times New Roman"/>
      <family val="1"/>
    </font>
    <font>
      <sz val="12"/>
      <color theme="1" tint="0.249977111117893"/>
      <name val="標楷體"/>
      <family val="4"/>
      <charset val="136"/>
    </font>
    <font>
      <sz val="14"/>
      <color theme="1"/>
      <name val="Times New Roman"/>
      <family val="1"/>
    </font>
    <font>
      <sz val="12"/>
      <name val="Times New Roman"/>
      <family val="1"/>
    </font>
    <font>
      <sz val="11"/>
      <color theme="1"/>
      <name val="DFKai-SB"/>
      <family val="4"/>
      <charset val="136"/>
    </font>
    <font>
      <sz val="12"/>
      <name val="新細明體"/>
      <family val="2"/>
      <scheme val="minor"/>
    </font>
    <font>
      <sz val="11"/>
      <color theme="1"/>
      <name val="Times New Roman"/>
      <family val="1"/>
    </font>
    <font>
      <sz val="12"/>
      <color theme="1"/>
      <name val="Microsoft JhengHei UI"/>
      <family val="2"/>
      <charset val="136"/>
    </font>
    <font>
      <sz val="9"/>
      <color theme="1"/>
      <name val="DFKai-SB"/>
      <family val="4"/>
      <charset val="136"/>
    </font>
    <font>
      <sz val="10"/>
      <color theme="1"/>
      <name val="DFKai-SB"/>
      <family val="4"/>
      <charset val="136"/>
    </font>
    <font>
      <sz val="9"/>
      <name val="DFKai-SB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 tint="0.1499984740745262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1"/>
      <color theme="0" tint="-0.499984740745262"/>
      <name val="DFKai-SB"/>
      <family val="4"/>
      <charset val="136"/>
    </font>
    <font>
      <sz val="12"/>
      <color theme="1"/>
      <name val="細明體"/>
      <family val="3"/>
      <charset val="136"/>
    </font>
    <font>
      <sz val="9"/>
      <color theme="1"/>
      <name val="新細明體"/>
      <family val="2"/>
      <charset val="136"/>
      <scheme val="minor"/>
    </font>
    <font>
      <sz val="9"/>
      <color theme="1"/>
      <name val="新細明體"/>
      <family val="1"/>
      <charset val="136"/>
    </font>
    <font>
      <sz val="9"/>
      <color theme="1"/>
      <name val="新細明體"/>
      <family val="1"/>
      <charset val="136"/>
      <scheme val="minor"/>
    </font>
    <font>
      <sz val="12"/>
      <color theme="0" tint="-0.34998626667073579"/>
      <name val="Times New Roman"/>
      <family val="1"/>
    </font>
    <font>
      <sz val="12"/>
      <color theme="0" tint="-0.34998626667073579"/>
      <name val="DFKai-SB"/>
      <family val="4"/>
      <charset val="136"/>
    </font>
    <font>
      <sz val="14"/>
      <color theme="0" tint="-0.34998626667073579"/>
      <name val="標楷體"/>
      <family val="4"/>
      <charset val="136"/>
    </font>
    <font>
      <sz val="12"/>
      <color theme="0" tint="-0.34998626667073579"/>
      <name val="新細明體"/>
      <family val="2"/>
      <scheme val="minor"/>
    </font>
    <font>
      <sz val="12"/>
      <color rgb="FFFF0000"/>
      <name val="新細明體"/>
      <family val="2"/>
      <charset val="136"/>
      <scheme val="minor"/>
    </font>
    <font>
      <sz val="14"/>
      <name val="標楷體"/>
      <family val="4"/>
      <charset val="136"/>
    </font>
    <font>
      <b/>
      <sz val="12"/>
      <color rgb="FF0000CC"/>
      <name val="新細明體"/>
      <family val="1"/>
      <charset val="136"/>
      <scheme val="minor"/>
    </font>
    <font>
      <sz val="12"/>
      <color theme="1"/>
      <name val="新細明體"/>
      <family val="3"/>
      <charset val="136"/>
      <scheme val="minor"/>
    </font>
    <font>
      <sz val="12"/>
      <color theme="1" tint="0.14999847407452621"/>
      <name val="細明體"/>
      <family val="3"/>
      <charset val="136"/>
    </font>
    <font>
      <sz val="11"/>
      <name val="Times New Roman"/>
      <family val="1"/>
    </font>
    <font>
      <sz val="11"/>
      <color theme="1" tint="0.14999847407452621"/>
      <name val="Times New Roman"/>
      <family val="1"/>
    </font>
    <font>
      <sz val="9"/>
      <color theme="1" tint="0.14999847407452621"/>
      <name val="Times New Roman"/>
      <family val="1"/>
    </font>
    <font>
      <sz val="9"/>
      <color theme="1"/>
      <name val="標楷體"/>
      <family val="4"/>
      <charset val="136"/>
    </font>
    <font>
      <sz val="9"/>
      <color theme="1"/>
      <name val="Times New Roman"/>
      <family val="1"/>
    </font>
    <font>
      <sz val="12"/>
      <color theme="0" tint="-0.34998626667073579"/>
      <name val="新細明體"/>
      <family val="1"/>
      <charset val="136"/>
      <scheme val="minor"/>
    </font>
    <font>
      <b/>
      <sz val="12"/>
      <color theme="9" tint="-0.499984740745262"/>
      <name val="新細明體"/>
      <family val="1"/>
      <charset val="136"/>
      <scheme val="minor"/>
    </font>
    <font>
      <sz val="12"/>
      <color rgb="FF0000CC"/>
      <name val="新細明體"/>
      <family val="2"/>
      <charset val="136"/>
      <scheme val="minor"/>
    </font>
    <font>
      <sz val="12"/>
      <color rgb="FF0000CC"/>
      <name val="標楷體"/>
      <family val="4"/>
      <charset val="136"/>
    </font>
    <font>
      <b/>
      <sz val="10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34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Border="1" applyAlignment="1">
      <alignment horizontal="center" vertical="center" shrinkToFit="1"/>
    </xf>
    <xf numFmtId="0" fontId="24" fillId="0" borderId="0" xfId="0" applyFont="1" applyFill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left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/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/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shrinkToFit="1"/>
    </xf>
    <xf numFmtId="0" fontId="17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 shrinkToFi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shrinkToFit="1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shrinkToFit="1"/>
    </xf>
    <xf numFmtId="0" fontId="7" fillId="3" borderId="0" xfId="0" applyFont="1" applyFill="1" applyBorder="1" applyAlignment="1">
      <alignment horizontal="left" shrinkToFit="1"/>
    </xf>
    <xf numFmtId="0" fontId="20" fillId="2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4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left" vertical="center" shrinkToFit="1"/>
    </xf>
    <xf numFmtId="0" fontId="17" fillId="0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left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center" shrinkToFit="1"/>
    </xf>
    <xf numFmtId="0" fontId="17" fillId="0" borderId="1" xfId="0" applyFont="1" applyFill="1" applyBorder="1" applyAlignment="1">
      <alignment horizontal="left" shrinkToFit="1"/>
    </xf>
    <xf numFmtId="0" fontId="24" fillId="2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 shrinkToFit="1"/>
    </xf>
    <xf numFmtId="0" fontId="2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shrinkToFit="1"/>
    </xf>
    <xf numFmtId="0" fontId="33" fillId="0" borderId="1" xfId="0" applyFont="1" applyBorder="1" applyAlignment="1">
      <alignment horizontal="left" vertical="center" shrinkToFit="1"/>
    </xf>
    <xf numFmtId="177" fontId="14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176" fontId="13" fillId="0" borderId="9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shrinkToFit="1"/>
    </xf>
    <xf numFmtId="0" fontId="22" fillId="3" borderId="8" xfId="0" applyFont="1" applyFill="1" applyBorder="1" applyAlignment="1">
      <alignment horizontal="left" vertical="center" shrinkToFit="1"/>
    </xf>
    <xf numFmtId="0" fontId="24" fillId="2" borderId="3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shrinkToFit="1"/>
    </xf>
    <xf numFmtId="0" fontId="35" fillId="3" borderId="1" xfId="0" applyFont="1" applyFill="1" applyBorder="1" applyAlignment="1">
      <alignment horizontal="center" vertical="center" shrinkToFit="1"/>
    </xf>
    <xf numFmtId="0" fontId="38" fillId="2" borderId="1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left"/>
    </xf>
    <xf numFmtId="0" fontId="38" fillId="0" borderId="1" xfId="0" applyFont="1" applyBorder="1" applyAlignment="1">
      <alignment horizontal="left" vertical="center"/>
    </xf>
    <xf numFmtId="0" fontId="17" fillId="0" borderId="11" xfId="0" applyFont="1" applyFill="1" applyBorder="1" applyAlignment="1">
      <alignment vertical="center"/>
    </xf>
    <xf numFmtId="0" fontId="17" fillId="2" borderId="3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 vertical="center"/>
    </xf>
    <xf numFmtId="0" fontId="40" fillId="0" borderId="1" xfId="0" applyFont="1" applyBorder="1" applyAlignment="1">
      <alignment horizontal="left" vertical="center" shrinkToFit="1"/>
    </xf>
    <xf numFmtId="0" fontId="15" fillId="3" borderId="8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14" fillId="0" borderId="3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shrinkToFit="1"/>
    </xf>
    <xf numFmtId="0" fontId="36" fillId="3" borderId="1" xfId="0" applyFont="1" applyFill="1" applyBorder="1" applyAlignment="1">
      <alignment horizontal="left" vertical="center" shrinkToFit="1"/>
    </xf>
    <xf numFmtId="0" fontId="36" fillId="3" borderId="1" xfId="0" applyFont="1" applyFill="1" applyBorder="1" applyAlignment="1">
      <alignment horizontal="left" shrinkToFit="1"/>
    </xf>
    <xf numFmtId="0" fontId="35" fillId="3" borderId="1" xfId="0" applyFont="1" applyFill="1" applyBorder="1" applyAlignment="1">
      <alignment horizontal="center" shrinkToFit="1"/>
    </xf>
    <xf numFmtId="0" fontId="19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5" fillId="3" borderId="1" xfId="0" applyFont="1" applyFill="1" applyBorder="1" applyAlignment="1">
      <alignment horizontal="left" vertical="center"/>
    </xf>
    <xf numFmtId="0" fontId="35" fillId="3" borderId="1" xfId="0" applyFont="1" applyFill="1" applyBorder="1" applyAlignment="1">
      <alignment horizontal="left" vertical="center" shrinkToFit="1"/>
    </xf>
    <xf numFmtId="0" fontId="35" fillId="3" borderId="1" xfId="0" applyFont="1" applyFill="1" applyBorder="1" applyAlignment="1">
      <alignment horizontal="left" shrinkToFit="1"/>
    </xf>
    <xf numFmtId="0" fontId="14" fillId="0" borderId="0" xfId="0" applyFont="1" applyBorder="1" applyAlignment="1">
      <alignment horizontal="left" vertical="center"/>
    </xf>
    <xf numFmtId="0" fontId="31" fillId="0" borderId="9" xfId="0" applyFont="1" applyBorder="1" applyAlignment="1"/>
    <xf numFmtId="0" fontId="32" fillId="0" borderId="9" xfId="0" applyFont="1" applyBorder="1" applyAlignment="1">
      <alignment vertical="center"/>
    </xf>
    <xf numFmtId="0" fontId="28" fillId="0" borderId="2" xfId="0" applyFont="1" applyBorder="1" applyAlignment="1">
      <alignment horizontal="left" vertical="center" shrinkToFit="1"/>
    </xf>
    <xf numFmtId="0" fontId="19" fillId="0" borderId="9" xfId="0" applyFont="1" applyBorder="1" applyAlignment="1">
      <alignment horizontal="left" vertical="center" shrinkToFit="1"/>
    </xf>
    <xf numFmtId="0" fontId="14" fillId="2" borderId="0" xfId="0" applyFont="1" applyFill="1" applyBorder="1" applyAlignment="1">
      <alignment horizontal="left" vertical="center" shrinkToFit="1"/>
    </xf>
    <xf numFmtId="0" fontId="7" fillId="3" borderId="9" xfId="0" applyFont="1" applyFill="1" applyBorder="1" applyAlignment="1">
      <alignment horizontal="left" vertical="center" shrinkToFit="1"/>
    </xf>
    <xf numFmtId="0" fontId="20" fillId="0" borderId="1" xfId="0" applyFont="1" applyFill="1" applyBorder="1" applyAlignment="1">
      <alignment horizontal="left" vertical="center"/>
    </xf>
    <xf numFmtId="0" fontId="30" fillId="2" borderId="7" xfId="0" applyFont="1" applyFill="1" applyBorder="1" applyAlignment="1">
      <alignment horizontal="left" vertical="center" shrinkToFit="1"/>
    </xf>
    <xf numFmtId="0" fontId="14" fillId="0" borderId="2" xfId="0" applyFont="1" applyFill="1" applyBorder="1" applyAlignment="1">
      <alignment horizontal="left" vertical="center" shrinkToFit="1"/>
    </xf>
    <xf numFmtId="0" fontId="41" fillId="0" borderId="1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 shrinkToFit="1"/>
    </xf>
    <xf numFmtId="0" fontId="40" fillId="0" borderId="0" xfId="0" applyFont="1" applyBorder="1" applyAlignment="1">
      <alignment horizontal="left" vertical="center" shrinkToFit="1"/>
    </xf>
    <xf numFmtId="0" fontId="41" fillId="0" borderId="0" xfId="0" applyFont="1" applyBorder="1" applyAlignment="1">
      <alignment horizontal="left" vertical="center" shrinkToFit="1"/>
    </xf>
    <xf numFmtId="0" fontId="42" fillId="0" borderId="0" xfId="0" applyFont="1" applyBorder="1">
      <alignment vertical="center"/>
    </xf>
    <xf numFmtId="0" fontId="42" fillId="0" borderId="0" xfId="0" applyFont="1" applyBorder="1" applyAlignment="1">
      <alignment horizontal="right" vertical="center"/>
    </xf>
    <xf numFmtId="0" fontId="44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46" fillId="0" borderId="0" xfId="0" applyFont="1" applyFill="1" applyBorder="1" applyAlignment="1">
      <alignment horizontal="center"/>
    </xf>
    <xf numFmtId="0" fontId="48" fillId="2" borderId="0" xfId="0" applyFont="1" applyFill="1" applyBorder="1" applyAlignment="1">
      <alignment horizontal="left"/>
    </xf>
    <xf numFmtId="0" fontId="45" fillId="0" borderId="0" xfId="0" applyFont="1" applyFill="1" applyBorder="1" applyAlignment="1">
      <alignment vertical="center"/>
    </xf>
    <xf numFmtId="0" fontId="45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6" fillId="0" borderId="0" xfId="0" applyFont="1" applyFill="1" applyBorder="1" applyAlignment="1">
      <alignment vertical="center"/>
    </xf>
    <xf numFmtId="0" fontId="46" fillId="2" borderId="0" xfId="0" applyFont="1" applyFill="1" applyBorder="1" applyAlignment="1">
      <alignment horizontal="left"/>
    </xf>
    <xf numFmtId="0" fontId="45" fillId="0" borderId="0" xfId="0" applyFont="1" applyBorder="1" applyAlignment="1">
      <alignment horizontal="center" vertical="center" shrinkToFit="1"/>
    </xf>
    <xf numFmtId="0" fontId="46" fillId="0" borderId="0" xfId="0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left" vertical="center" shrinkToFit="1"/>
    </xf>
    <xf numFmtId="0" fontId="29" fillId="2" borderId="7" xfId="0" applyFont="1" applyFill="1" applyBorder="1" applyAlignment="1">
      <alignment horizontal="left"/>
    </xf>
    <xf numFmtId="0" fontId="21" fillId="3" borderId="1" xfId="0" applyFont="1" applyFill="1" applyBorder="1" applyAlignment="1">
      <alignment horizontal="center" vertical="center" shrinkToFit="1"/>
    </xf>
    <xf numFmtId="0" fontId="39" fillId="3" borderId="1" xfId="0" applyFont="1" applyFill="1" applyBorder="1" applyAlignment="1">
      <alignment horizontal="left" vertical="center" shrinkToFit="1"/>
    </xf>
    <xf numFmtId="0" fontId="11" fillId="3" borderId="1" xfId="0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horizontal="center" shrinkToFit="1"/>
    </xf>
    <xf numFmtId="0" fontId="21" fillId="0" borderId="1" xfId="0" applyFont="1" applyFill="1" applyBorder="1" applyAlignment="1">
      <alignment horizontal="left" shrinkToFit="1"/>
    </xf>
    <xf numFmtId="0" fontId="21" fillId="0" borderId="11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left"/>
    </xf>
    <xf numFmtId="0" fontId="21" fillId="0" borderId="7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shrinkToFit="1"/>
    </xf>
    <xf numFmtId="0" fontId="29" fillId="2" borderId="1" xfId="0" applyFont="1" applyFill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1" fillId="0" borderId="7" xfId="0" applyFont="1" applyBorder="1" applyAlignment="1">
      <alignment horizontal="left" vertical="center" shrinkToFit="1"/>
    </xf>
    <xf numFmtId="0" fontId="0" fillId="0" borderId="9" xfId="0" applyBorder="1">
      <alignment vertical="center"/>
    </xf>
    <xf numFmtId="0" fontId="41" fillId="0" borderId="12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6" fillId="0" borderId="10" xfId="0" applyFont="1" applyBorder="1" applyAlignment="1">
      <alignment horizontal="center" vertical="center" shrinkToFit="1"/>
    </xf>
    <xf numFmtId="0" fontId="49" fillId="0" borderId="9" xfId="0" applyFont="1" applyBorder="1" applyAlignment="1">
      <alignment vertical="center" shrinkToFit="1"/>
    </xf>
    <xf numFmtId="0" fontId="51" fillId="0" borderId="9" xfId="0" applyFont="1" applyBorder="1" applyAlignment="1">
      <alignment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shrinkToFit="1"/>
    </xf>
    <xf numFmtId="0" fontId="29" fillId="0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left" vertical="center" shrinkToFit="1"/>
    </xf>
    <xf numFmtId="0" fontId="24" fillId="0" borderId="1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vertical="center"/>
    </xf>
    <xf numFmtId="0" fontId="21" fillId="0" borderId="7" xfId="0" applyFont="1" applyFill="1" applyBorder="1" applyAlignment="1">
      <alignment vertical="center" shrinkToFit="1"/>
    </xf>
    <xf numFmtId="0" fontId="19" fillId="0" borderId="7" xfId="0" applyFont="1" applyBorder="1" applyAlignment="1">
      <alignment horizontal="left" vertical="center" shrinkToFit="1"/>
    </xf>
    <xf numFmtId="0" fontId="11" fillId="0" borderId="7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shrinkToFit="1"/>
    </xf>
    <xf numFmtId="0" fontId="47" fillId="0" borderId="1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 shrinkToFit="1"/>
    </xf>
    <xf numFmtId="0" fontId="21" fillId="3" borderId="1" xfId="0" applyFont="1" applyFill="1" applyBorder="1" applyAlignment="1">
      <alignment horizontal="left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0" fillId="0" borderId="18" xfId="0" applyBorder="1">
      <alignment vertical="center"/>
    </xf>
    <xf numFmtId="0" fontId="0" fillId="0" borderId="0" xfId="0" applyBorder="1">
      <alignment vertical="center"/>
    </xf>
    <xf numFmtId="0" fontId="44" fillId="0" borderId="4" xfId="0" applyFont="1" applyBorder="1" applyAlignment="1">
      <alignment horizontal="center" vertical="center"/>
    </xf>
    <xf numFmtId="177" fontId="14" fillId="0" borderId="19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0" fillId="2" borderId="0" xfId="0" applyFont="1" applyFill="1" applyBorder="1" applyAlignment="1">
      <alignment horizontal="left" vertical="center" shrinkToFit="1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shrinkToFit="1"/>
    </xf>
    <xf numFmtId="0" fontId="35" fillId="3" borderId="9" xfId="0" applyFont="1" applyFill="1" applyBorder="1" applyAlignment="1">
      <alignment horizontal="left" vertical="center" shrinkToFit="1"/>
    </xf>
    <xf numFmtId="0" fontId="7" fillId="3" borderId="9" xfId="0" applyFont="1" applyFill="1" applyBorder="1" applyAlignment="1">
      <alignment horizontal="left" shrinkToFit="1"/>
    </xf>
    <xf numFmtId="0" fontId="35" fillId="3" borderId="9" xfId="0" applyFont="1" applyFill="1" applyBorder="1" applyAlignment="1">
      <alignment horizontal="left" shrinkToFit="1"/>
    </xf>
    <xf numFmtId="0" fontId="21" fillId="3" borderId="7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left" vertical="center" shrinkToFit="1"/>
    </xf>
    <xf numFmtId="0" fontId="24" fillId="2" borderId="2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left" vertical="center" shrinkToFit="1"/>
    </xf>
    <xf numFmtId="0" fontId="21" fillId="0" borderId="2" xfId="0" applyFont="1" applyFill="1" applyBorder="1" applyAlignment="1">
      <alignment horizontal="left" shrinkToFit="1"/>
    </xf>
    <xf numFmtId="0" fontId="17" fillId="0" borderId="2" xfId="0" applyFont="1" applyFill="1" applyBorder="1" applyAlignment="1">
      <alignment horizontal="left" vertical="center" shrinkToFit="1"/>
    </xf>
    <xf numFmtId="0" fontId="17" fillId="0" borderId="2" xfId="0" applyFont="1" applyFill="1" applyBorder="1" applyAlignment="1">
      <alignment horizontal="left" shrinkToFit="1"/>
    </xf>
    <xf numFmtId="0" fontId="18" fillId="0" borderId="8" xfId="0" applyFont="1" applyFill="1" applyBorder="1" applyAlignment="1">
      <alignment vertical="center"/>
    </xf>
    <xf numFmtId="0" fontId="24" fillId="2" borderId="8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center" vertical="center" shrinkToFit="1"/>
    </xf>
    <xf numFmtId="176" fontId="55" fillId="2" borderId="1" xfId="0" applyNumberFormat="1" applyFont="1" applyFill="1" applyBorder="1" applyAlignment="1">
      <alignment horizontal="center" vertical="center"/>
    </xf>
    <xf numFmtId="177" fontId="14" fillId="0" borderId="9" xfId="0" applyNumberFormat="1" applyFont="1" applyBorder="1" applyAlignment="1">
      <alignment horizontal="center" vertical="center"/>
    </xf>
    <xf numFmtId="177" fontId="14" fillId="0" borderId="0" xfId="0" applyNumberFormat="1" applyFont="1" applyBorder="1" applyAlignment="1">
      <alignment horizontal="center" vertical="center"/>
    </xf>
    <xf numFmtId="176" fontId="55" fillId="2" borderId="1" xfId="0" applyNumberFormat="1" applyFont="1" applyFill="1" applyBorder="1" applyAlignment="1">
      <alignment vertical="center"/>
    </xf>
    <xf numFmtId="176" fontId="54" fillId="2" borderId="1" xfId="0" applyNumberFormat="1" applyFont="1" applyFill="1" applyBorder="1" applyAlignment="1">
      <alignment horizontal="center" vertical="center"/>
    </xf>
    <xf numFmtId="176" fontId="56" fillId="2" borderId="1" xfId="0" applyNumberFormat="1" applyFont="1" applyFill="1" applyBorder="1" applyAlignment="1">
      <alignment horizontal="center" vertical="center"/>
    </xf>
    <xf numFmtId="176" fontId="56" fillId="2" borderId="1" xfId="0" applyNumberFormat="1" applyFont="1" applyFill="1" applyBorder="1" applyAlignment="1">
      <alignment vertical="center"/>
    </xf>
    <xf numFmtId="176" fontId="56" fillId="0" borderId="1" xfId="0" applyNumberFormat="1" applyFont="1" applyBorder="1" applyAlignment="1">
      <alignment horizontal="center" vertical="center"/>
    </xf>
    <xf numFmtId="0" fontId="33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0" fontId="7" fillId="3" borderId="1" xfId="0" applyFont="1" applyFill="1" applyBorder="1" applyAlignment="1">
      <alignment vertical="center"/>
    </xf>
    <xf numFmtId="0" fontId="33" fillId="0" borderId="5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 shrinkToFit="1"/>
    </xf>
    <xf numFmtId="0" fontId="34" fillId="0" borderId="1" xfId="0" applyFont="1" applyBorder="1" applyAlignment="1">
      <alignment horizontal="left" vertical="center" shrinkToFit="1"/>
    </xf>
    <xf numFmtId="176" fontId="57" fillId="0" borderId="0" xfId="0" applyNumberFormat="1" applyFont="1" applyAlignment="1">
      <alignment horizontal="left" vertical="center"/>
    </xf>
    <xf numFmtId="176" fontId="58" fillId="0" borderId="1" xfId="0" applyNumberFormat="1" applyFont="1" applyBorder="1" applyAlignment="1">
      <alignment horizontal="left" vertical="center"/>
    </xf>
    <xf numFmtId="0" fontId="37" fillId="0" borderId="8" xfId="0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2" borderId="1" xfId="0" applyFont="1" applyFill="1" applyBorder="1" applyAlignment="1">
      <alignment vertical="center"/>
    </xf>
    <xf numFmtId="0" fontId="38" fillId="2" borderId="1" xfId="0" applyFont="1" applyFill="1" applyBorder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39" fillId="2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176" fontId="37" fillId="0" borderId="1" xfId="0" applyNumberFormat="1" applyFont="1" applyBorder="1" applyAlignment="1">
      <alignment horizontal="left" vertical="center"/>
    </xf>
    <xf numFmtId="0" fontId="38" fillId="3" borderId="1" xfId="0" applyFont="1" applyFill="1" applyBorder="1" applyAlignment="1">
      <alignment horizontal="center" vertical="center" shrinkToFit="1"/>
    </xf>
    <xf numFmtId="0" fontId="39" fillId="0" borderId="0" xfId="0" applyFont="1" applyAlignment="1">
      <alignment horizontal="left" vertical="center"/>
    </xf>
    <xf numFmtId="0" fontId="7" fillId="3" borderId="2" xfId="0" applyFont="1" applyFill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9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7" fillId="3" borderId="7" xfId="0" applyFont="1" applyFill="1" applyBorder="1" applyAlignment="1">
      <alignment horizontal="left" shrinkToFit="1"/>
    </xf>
    <xf numFmtId="0" fontId="35" fillId="3" borderId="7" xfId="0" applyFont="1" applyFill="1" applyBorder="1" applyAlignment="1">
      <alignment horizontal="left" vertical="center" shrinkToFit="1"/>
    </xf>
    <xf numFmtId="0" fontId="35" fillId="3" borderId="7" xfId="0" applyFont="1" applyFill="1" applyBorder="1" applyAlignment="1">
      <alignment horizontal="left" shrinkToFit="1"/>
    </xf>
    <xf numFmtId="0" fontId="20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shrinkToFit="1"/>
    </xf>
    <xf numFmtId="0" fontId="7" fillId="3" borderId="7" xfId="0" applyFont="1" applyFill="1" applyBorder="1" applyAlignment="1">
      <alignment horizontal="center" shrinkToFit="1"/>
    </xf>
    <xf numFmtId="0" fontId="21" fillId="0" borderId="7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53" fillId="0" borderId="2" xfId="0" applyFont="1" applyBorder="1" applyAlignment="1">
      <alignment horizontal="center" vertical="center"/>
    </xf>
    <xf numFmtId="176" fontId="56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35" fillId="3" borderId="14" xfId="0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 shrinkToFit="1"/>
    </xf>
    <xf numFmtId="0" fontId="21" fillId="0" borderId="2" xfId="0" applyFont="1" applyBorder="1" applyAlignment="1">
      <alignment horizontal="left" vertical="center" shrinkToFit="1"/>
    </xf>
    <xf numFmtId="0" fontId="7" fillId="3" borderId="12" xfId="0" applyFont="1" applyFill="1" applyBorder="1" applyAlignment="1">
      <alignment horizontal="left" vertical="center" shrinkToFit="1"/>
    </xf>
    <xf numFmtId="0" fontId="11" fillId="0" borderId="7" xfId="0" applyFont="1" applyFill="1" applyBorder="1" applyAlignment="1">
      <alignment horizont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35" fillId="3" borderId="14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vertical="center"/>
    </xf>
    <xf numFmtId="0" fontId="35" fillId="3" borderId="18" xfId="0" applyFont="1" applyFill="1" applyBorder="1" applyAlignment="1">
      <alignment horizontal="left" vertical="center" shrinkToFit="1"/>
    </xf>
    <xf numFmtId="0" fontId="7" fillId="3" borderId="18" xfId="0" applyFont="1" applyFill="1" applyBorder="1" applyAlignment="1">
      <alignment horizontal="left" vertical="center" shrinkToFit="1"/>
    </xf>
    <xf numFmtId="0" fontId="14" fillId="0" borderId="18" xfId="0" applyFont="1" applyBorder="1" applyAlignment="1">
      <alignment horizontal="left" vertical="center"/>
    </xf>
    <xf numFmtId="0" fontId="35" fillId="3" borderId="0" xfId="0" applyFont="1" applyFill="1" applyBorder="1" applyAlignment="1">
      <alignment horizontal="left" vertical="center" shrinkToFit="1"/>
    </xf>
    <xf numFmtId="0" fontId="7" fillId="3" borderId="0" xfId="0" applyFont="1" applyFill="1" applyBorder="1" applyAlignment="1">
      <alignment horizontal="left" vertical="center" shrinkToFit="1"/>
    </xf>
    <xf numFmtId="177" fontId="14" fillId="0" borderId="13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center" vertical="center" shrinkToFit="1"/>
    </xf>
    <xf numFmtId="0" fontId="21" fillId="3" borderId="15" xfId="0" applyFont="1" applyFill="1" applyBorder="1" applyAlignment="1">
      <alignment horizontal="left" vertical="center" shrinkToFit="1"/>
    </xf>
    <xf numFmtId="0" fontId="7" fillId="3" borderId="5" xfId="0" applyFont="1" applyFill="1" applyBorder="1" applyAlignment="1">
      <alignment horizontal="left" vertical="center" shrinkToFit="1"/>
    </xf>
    <xf numFmtId="0" fontId="17" fillId="0" borderId="1" xfId="0" applyFont="1" applyBorder="1" applyAlignment="1">
      <alignment horizontal="left" vertical="center" shrinkToFit="1"/>
    </xf>
    <xf numFmtId="0" fontId="7" fillId="3" borderId="15" xfId="0" applyFont="1" applyFill="1" applyBorder="1" applyAlignment="1">
      <alignment horizontal="left" vertical="center" shrinkToFit="1"/>
    </xf>
    <xf numFmtId="0" fontId="7" fillId="3" borderId="15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left" vertical="center"/>
    </xf>
    <xf numFmtId="0" fontId="60" fillId="0" borderId="9" xfId="0" applyFont="1" applyBorder="1" applyAlignment="1">
      <alignment vertical="center" shrinkToFit="1"/>
    </xf>
    <xf numFmtId="0" fontId="60" fillId="0" borderId="9" xfId="0" applyFont="1" applyBorder="1">
      <alignment vertical="center"/>
    </xf>
    <xf numFmtId="0" fontId="60" fillId="0" borderId="19" xfId="0" applyFont="1" applyBorder="1" applyAlignment="1">
      <alignment vertical="center" shrinkToFit="1"/>
    </xf>
    <xf numFmtId="0" fontId="61" fillId="0" borderId="9" xfId="0" applyFont="1" applyBorder="1" applyAlignment="1">
      <alignment vertical="center" shrinkToFit="1"/>
    </xf>
    <xf numFmtId="0" fontId="62" fillId="0" borderId="9" xfId="0" applyFont="1" applyFill="1" applyBorder="1" applyAlignment="1">
      <alignment vertical="center" shrinkToFit="1"/>
    </xf>
    <xf numFmtId="176" fontId="13" fillId="0" borderId="7" xfId="0" applyNumberFormat="1" applyFont="1" applyBorder="1" applyAlignment="1">
      <alignment horizontal="center" vertical="center" wrapText="1"/>
    </xf>
    <xf numFmtId="176" fontId="13" fillId="0" borderId="21" xfId="0" applyNumberFormat="1" applyFont="1" applyBorder="1" applyAlignment="1">
      <alignment horizontal="center" vertical="center" wrapText="1"/>
    </xf>
    <xf numFmtId="176" fontId="13" fillId="0" borderId="10" xfId="0" applyNumberFormat="1" applyFont="1" applyBorder="1" applyAlignment="1">
      <alignment horizontal="center" vertical="center" wrapText="1"/>
    </xf>
    <xf numFmtId="0" fontId="63" fillId="0" borderId="0" xfId="0" applyFont="1" applyAlignment="1">
      <alignment horizontal="left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2/112&#23416;&#24180;&#24230;&#31532;1&#23416;&#26399;11&#26376;&#22283;&#20013;&#25104;&#26412;-&#27941;&#2151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2/112&#23416;&#24180;&#24230;&#31532;1&#23416;&#26399;10&#26376;&#22283;&#20013;&#25104;&#26412;-&#27941;&#215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A-E"/>
      <sheetName val="A案國中A-T (素)"/>
      <sheetName val="總表(開菜單參考用)"/>
      <sheetName val="工作表1"/>
    </sheetNames>
    <sheetDataSet>
      <sheetData sheetId="0"/>
      <sheetData sheetId="1"/>
      <sheetData sheetId="2"/>
      <sheetData sheetId="3">
        <row r="1">
          <cell r="A1" t="str">
            <v>米</v>
          </cell>
          <cell r="B1">
            <v>18.5</v>
          </cell>
        </row>
        <row r="2">
          <cell r="A2" t="str">
            <v>糙米</v>
          </cell>
          <cell r="B2">
            <v>16.7</v>
          </cell>
        </row>
        <row r="3">
          <cell r="A3" t="str">
            <v>西谷米</v>
          </cell>
          <cell r="B3">
            <v>60</v>
          </cell>
        </row>
        <row r="4">
          <cell r="A4" t="str">
            <v>大麥仁</v>
          </cell>
          <cell r="B4">
            <v>65</v>
          </cell>
        </row>
        <row r="5">
          <cell r="A5" t="str">
            <v>燕麥</v>
          </cell>
          <cell r="B5">
            <v>80</v>
          </cell>
        </row>
        <row r="6">
          <cell r="A6" t="str">
            <v>小米</v>
          </cell>
          <cell r="B6">
            <v>101</v>
          </cell>
        </row>
        <row r="7">
          <cell r="A7" t="str">
            <v>黑糯米</v>
          </cell>
          <cell r="B7">
            <v>100</v>
          </cell>
        </row>
        <row r="8">
          <cell r="A8" t="str">
            <v>糯米</v>
          </cell>
          <cell r="B8">
            <v>105</v>
          </cell>
        </row>
        <row r="9">
          <cell r="A9" t="str">
            <v>綠豆</v>
          </cell>
          <cell r="B9">
            <v>80</v>
          </cell>
        </row>
        <row r="10">
          <cell r="A10" t="str">
            <v>紅豆</v>
          </cell>
          <cell r="B10">
            <v>155</v>
          </cell>
        </row>
        <row r="11">
          <cell r="A11" t="str">
            <v>花豆</v>
          </cell>
          <cell r="B11">
            <v>101</v>
          </cell>
        </row>
        <row r="12">
          <cell r="A12" t="str">
            <v>四神</v>
          </cell>
          <cell r="B12">
            <v>403</v>
          </cell>
        </row>
        <row r="13">
          <cell r="A13" t="str">
            <v>紅藜</v>
          </cell>
          <cell r="B13">
            <v>895</v>
          </cell>
        </row>
        <row r="14">
          <cell r="A14" t="str">
            <v>雪蓮子(雞豆)</v>
          </cell>
          <cell r="B14">
            <v>113</v>
          </cell>
        </row>
        <row r="15">
          <cell r="A15" t="str">
            <v>芝麻(熟)</v>
          </cell>
          <cell r="B15">
            <v>180</v>
          </cell>
        </row>
        <row r="16">
          <cell r="A16" t="str">
            <v>時蔬</v>
          </cell>
          <cell r="B16">
            <v>80</v>
          </cell>
        </row>
        <row r="17">
          <cell r="A17" t="str">
            <v>蔬菜</v>
          </cell>
          <cell r="B17">
            <v>80</v>
          </cell>
        </row>
        <row r="18">
          <cell r="A18" t="str">
            <v>時瓜</v>
          </cell>
          <cell r="B18">
            <v>60</v>
          </cell>
        </row>
        <row r="19">
          <cell r="A19" t="str">
            <v>蒲瓜</v>
          </cell>
          <cell r="B19">
            <v>50</v>
          </cell>
        </row>
        <row r="20">
          <cell r="A20" t="str">
            <v>花胡瓜</v>
          </cell>
          <cell r="B20">
            <v>110</v>
          </cell>
        </row>
        <row r="21">
          <cell r="A21" t="str">
            <v>韮菜</v>
          </cell>
          <cell r="B21">
            <v>108</v>
          </cell>
        </row>
        <row r="22">
          <cell r="A22" t="str">
            <v>芹菜</v>
          </cell>
          <cell r="B22">
            <v>200</v>
          </cell>
        </row>
        <row r="23">
          <cell r="A23" t="str">
            <v>西洋芹菜</v>
          </cell>
          <cell r="B23">
            <v>110</v>
          </cell>
        </row>
        <row r="24">
          <cell r="A24" t="str">
            <v>九層塔</v>
          </cell>
          <cell r="B24">
            <v>180</v>
          </cell>
        </row>
        <row r="25">
          <cell r="A25" t="str">
            <v>甜椒(青皮)</v>
          </cell>
          <cell r="B25">
            <v>115</v>
          </cell>
        </row>
        <row r="26">
          <cell r="A26" t="str">
            <v>甜椒</v>
          </cell>
          <cell r="B26">
            <v>235</v>
          </cell>
        </row>
        <row r="27">
          <cell r="A27" t="str">
            <v>胡蘿蔔</v>
          </cell>
          <cell r="B27">
            <v>50</v>
          </cell>
        </row>
        <row r="28">
          <cell r="A28" t="str">
            <v>大番茄</v>
          </cell>
          <cell r="B28">
            <v>170</v>
          </cell>
        </row>
        <row r="29">
          <cell r="A29" t="str">
            <v>馬鈴薯</v>
          </cell>
          <cell r="B29">
            <v>65</v>
          </cell>
        </row>
        <row r="30">
          <cell r="A30" t="str">
            <v>大蒜</v>
          </cell>
          <cell r="B30">
            <v>225</v>
          </cell>
        </row>
        <row r="31">
          <cell r="A31" t="str">
            <v>薑</v>
          </cell>
          <cell r="B31">
            <v>130</v>
          </cell>
        </row>
        <row r="32">
          <cell r="A32" t="str">
            <v>甘藍</v>
          </cell>
          <cell r="B32">
            <v>65</v>
          </cell>
        </row>
        <row r="33">
          <cell r="A33" t="str">
            <v>結球白菜</v>
          </cell>
          <cell r="B33">
            <v>65</v>
          </cell>
        </row>
        <row r="34">
          <cell r="A34" t="str">
            <v>白蘿蔔</v>
          </cell>
          <cell r="B34">
            <v>50</v>
          </cell>
        </row>
        <row r="35">
          <cell r="A35" t="str">
            <v>洋蔥</v>
          </cell>
          <cell r="B35">
            <v>60</v>
          </cell>
        </row>
        <row r="36">
          <cell r="A36" t="str">
            <v>刈薯</v>
          </cell>
          <cell r="B36">
            <v>55</v>
          </cell>
        </row>
        <row r="37">
          <cell r="A37" t="str">
            <v>杏鮑菇</v>
          </cell>
          <cell r="B37">
            <v>120</v>
          </cell>
        </row>
        <row r="38">
          <cell r="A38" t="str">
            <v>金針菇</v>
          </cell>
          <cell r="B38">
            <v>95</v>
          </cell>
        </row>
        <row r="39">
          <cell r="A39" t="str">
            <v>綠豆芽</v>
          </cell>
          <cell r="B39">
            <v>35</v>
          </cell>
        </row>
        <row r="40">
          <cell r="A40" t="str">
            <v>牛蒡絲</v>
          </cell>
          <cell r="B40">
            <v>170</v>
          </cell>
        </row>
        <row r="41">
          <cell r="A41" t="str">
            <v>冷凍玉米筍</v>
          </cell>
          <cell r="B41">
            <v>115</v>
          </cell>
        </row>
        <row r="42">
          <cell r="A42" t="str">
            <v>冷凍菜豆(莢)</v>
          </cell>
          <cell r="B42">
            <v>90</v>
          </cell>
        </row>
        <row r="43">
          <cell r="A43" t="str">
            <v>青花菜</v>
          </cell>
          <cell r="B43">
            <v>90</v>
          </cell>
        </row>
        <row r="44">
          <cell r="A44" t="str">
            <v>冷凍四色混合菜</v>
          </cell>
          <cell r="B44">
            <v>70</v>
          </cell>
        </row>
        <row r="45">
          <cell r="A45" t="str">
            <v>冷凍玉米粒</v>
          </cell>
          <cell r="B45">
            <v>108</v>
          </cell>
        </row>
        <row r="46">
          <cell r="A46" t="str">
            <v>冷凍毛豆仁</v>
          </cell>
          <cell r="B46">
            <v>177</v>
          </cell>
        </row>
        <row r="47">
          <cell r="A47" t="str">
            <v>肉排</v>
          </cell>
          <cell r="B47">
            <v>325</v>
          </cell>
        </row>
        <row r="48">
          <cell r="A48" t="str">
            <v>豬後腿肉</v>
          </cell>
          <cell r="B48">
            <v>230</v>
          </cell>
        </row>
        <row r="49">
          <cell r="A49" t="str">
            <v>豬絞肉</v>
          </cell>
          <cell r="B49">
            <v>210</v>
          </cell>
        </row>
        <row r="50">
          <cell r="A50" t="str">
            <v>豬骨</v>
          </cell>
          <cell r="B50">
            <v>80</v>
          </cell>
        </row>
        <row r="51">
          <cell r="A51" t="str">
            <v>肉雞</v>
          </cell>
          <cell r="B51">
            <v>215</v>
          </cell>
        </row>
        <row r="52">
          <cell r="A52" t="str">
            <v>三節翅</v>
          </cell>
          <cell r="B52">
            <v>235</v>
          </cell>
        </row>
        <row r="53">
          <cell r="A53" t="str">
            <v>翅小腿</v>
          </cell>
          <cell r="B53">
            <v>230</v>
          </cell>
        </row>
        <row r="54">
          <cell r="A54" t="str">
            <v>香雞排</v>
          </cell>
          <cell r="B54">
            <v>240</v>
          </cell>
        </row>
        <row r="55">
          <cell r="A55" t="str">
            <v>雞塊</v>
          </cell>
          <cell r="B55">
            <v>115</v>
          </cell>
        </row>
        <row r="56">
          <cell r="A56" t="str">
            <v>雞堡</v>
          </cell>
          <cell r="B56">
            <v>160</v>
          </cell>
        </row>
        <row r="57">
          <cell r="A57" t="str">
            <v>春捲</v>
          </cell>
          <cell r="B57">
            <v>160</v>
          </cell>
        </row>
        <row r="58">
          <cell r="A58" t="str">
            <v>香竹腸</v>
          </cell>
          <cell r="B58">
            <v>120</v>
          </cell>
        </row>
        <row r="59">
          <cell r="A59" t="str">
            <v>野菜天</v>
          </cell>
          <cell r="B59">
            <v>145</v>
          </cell>
        </row>
        <row r="60">
          <cell r="A60" t="str">
            <v>薯餅</v>
          </cell>
          <cell r="B60">
            <v>150</v>
          </cell>
        </row>
        <row r="61">
          <cell r="A61" t="str">
            <v>麵腸</v>
          </cell>
          <cell r="B61">
            <v>95</v>
          </cell>
        </row>
        <row r="62">
          <cell r="A62" t="str">
            <v>豆腐</v>
          </cell>
          <cell r="B62">
            <v>58</v>
          </cell>
        </row>
        <row r="63">
          <cell r="A63" t="str">
            <v>豆干</v>
          </cell>
          <cell r="B63">
            <v>105</v>
          </cell>
        </row>
        <row r="64">
          <cell r="A64" t="str">
            <v>凍豆腐</v>
          </cell>
          <cell r="B64">
            <v>85</v>
          </cell>
        </row>
        <row r="65">
          <cell r="A65" t="str">
            <v>四角油豆腐</v>
          </cell>
          <cell r="B65">
            <v>110</v>
          </cell>
        </row>
        <row r="66">
          <cell r="A66" t="str">
            <v>豆包</v>
          </cell>
          <cell r="B66">
            <v>230</v>
          </cell>
        </row>
        <row r="67">
          <cell r="A67" t="str">
            <v>豆皮</v>
          </cell>
          <cell r="B67">
            <v>320</v>
          </cell>
        </row>
        <row r="68">
          <cell r="A68" t="str">
            <v>豆輪</v>
          </cell>
          <cell r="B68">
            <v>240</v>
          </cell>
        </row>
        <row r="69">
          <cell r="A69" t="str">
            <v>麵筋</v>
          </cell>
          <cell r="B69">
            <v>240</v>
          </cell>
        </row>
        <row r="70">
          <cell r="A70" t="str">
            <v>雞蛋</v>
          </cell>
          <cell r="B70">
            <v>125</v>
          </cell>
        </row>
        <row r="71">
          <cell r="A71" t="str">
            <v>鹹鴨蛋</v>
          </cell>
          <cell r="B71">
            <v>200</v>
          </cell>
        </row>
        <row r="72">
          <cell r="A72" t="str">
            <v>魚排</v>
          </cell>
          <cell r="B72">
            <v>255</v>
          </cell>
        </row>
        <row r="73">
          <cell r="A73" t="str">
            <v>香酥魚柳</v>
          </cell>
          <cell r="B73">
            <v>200</v>
          </cell>
        </row>
        <row r="74">
          <cell r="A74" t="str">
            <v>魚丁</v>
          </cell>
          <cell r="B74">
            <v>245</v>
          </cell>
        </row>
        <row r="75">
          <cell r="A75" t="str">
            <v>魩仔魚(加工)</v>
          </cell>
          <cell r="B75">
            <v>387</v>
          </cell>
        </row>
        <row r="76">
          <cell r="A76" t="str">
            <v>虱目魚塊</v>
          </cell>
          <cell r="B76">
            <v>220</v>
          </cell>
        </row>
        <row r="77">
          <cell r="A77" t="str">
            <v>土魠魚</v>
          </cell>
          <cell r="B77">
            <v>270</v>
          </cell>
        </row>
        <row r="78">
          <cell r="A78" t="str">
            <v>鮭魚切片(未粿粉)</v>
          </cell>
          <cell r="B78">
            <v>249</v>
          </cell>
        </row>
        <row r="79">
          <cell r="A79" t="str">
            <v>裹粉柳葉魚</v>
          </cell>
          <cell r="B79"/>
        </row>
        <row r="80">
          <cell r="A80" t="str">
            <v>阿根廷魷</v>
          </cell>
          <cell r="B80">
            <v>300</v>
          </cell>
        </row>
        <row r="81">
          <cell r="A81" t="str">
            <v>麵條</v>
          </cell>
          <cell r="B81">
            <v>52</v>
          </cell>
        </row>
        <row r="82">
          <cell r="A82" t="str">
            <v>麵線</v>
          </cell>
          <cell r="B82">
            <v>11</v>
          </cell>
        </row>
        <row r="83">
          <cell r="A83" t="str">
            <v>冬粉</v>
          </cell>
          <cell r="B83">
            <v>120</v>
          </cell>
        </row>
        <row r="84">
          <cell r="A84" t="str">
            <v>粗米粉</v>
          </cell>
          <cell r="B84">
            <v>110</v>
          </cell>
        </row>
        <row r="85">
          <cell r="A85" t="str">
            <v>米粉</v>
          </cell>
          <cell r="B85">
            <v>100</v>
          </cell>
        </row>
        <row r="86">
          <cell r="A86" t="str">
            <v>彎管麵(通心麵)</v>
          </cell>
          <cell r="B86">
            <v>78</v>
          </cell>
        </row>
        <row r="87">
          <cell r="A87" t="str">
            <v>潛艇堡</v>
          </cell>
          <cell r="B87">
            <v>100</v>
          </cell>
        </row>
        <row r="88">
          <cell r="A88" t="str">
            <v>海帶絲</v>
          </cell>
          <cell r="B88">
            <v>130</v>
          </cell>
        </row>
        <row r="89">
          <cell r="A89" t="str">
            <v>海帶茸</v>
          </cell>
          <cell r="B89">
            <v>119</v>
          </cell>
        </row>
        <row r="90">
          <cell r="A90" t="str">
            <v>海帶根</v>
          </cell>
          <cell r="B90">
            <v>127</v>
          </cell>
        </row>
        <row r="91">
          <cell r="A91" t="str">
            <v>海帶結</v>
          </cell>
          <cell r="B91">
            <v>150</v>
          </cell>
        </row>
        <row r="92">
          <cell r="A92" t="str">
            <v>乾裙帶菜</v>
          </cell>
          <cell r="B92">
            <v>680</v>
          </cell>
        </row>
        <row r="93">
          <cell r="A93" t="str">
            <v>紫菜</v>
          </cell>
          <cell r="B93">
            <v>1060</v>
          </cell>
        </row>
        <row r="94">
          <cell r="A94" t="str">
            <v>乾海帶</v>
          </cell>
          <cell r="B94">
            <v>500</v>
          </cell>
        </row>
        <row r="95">
          <cell r="A95" t="str">
            <v>韓式泡菜</v>
          </cell>
          <cell r="B95">
            <v>200</v>
          </cell>
        </row>
        <row r="96">
          <cell r="A96" t="str">
            <v>酸菜</v>
          </cell>
          <cell r="B96">
            <v>69</v>
          </cell>
        </row>
        <row r="97">
          <cell r="A97" t="str">
            <v>榨菜</v>
          </cell>
          <cell r="B97">
            <v>64</v>
          </cell>
        </row>
        <row r="98">
          <cell r="A98" t="str">
            <v>蘿蔔乾</v>
          </cell>
          <cell r="B98">
            <v>59</v>
          </cell>
        </row>
        <row r="99">
          <cell r="A99" t="str">
            <v>醃漬花胡瓜</v>
          </cell>
          <cell r="B99">
            <v>75</v>
          </cell>
        </row>
        <row r="100">
          <cell r="A100" t="str">
            <v>金針菜乾</v>
          </cell>
          <cell r="B100">
            <v>1083</v>
          </cell>
        </row>
        <row r="101">
          <cell r="A101" t="str">
            <v>麻竹筍干</v>
          </cell>
          <cell r="B101">
            <v>120</v>
          </cell>
        </row>
        <row r="102">
          <cell r="A102" t="str">
            <v>脆筍</v>
          </cell>
          <cell r="B102">
            <v>60</v>
          </cell>
        </row>
        <row r="103">
          <cell r="A103" t="str">
            <v>香菇</v>
          </cell>
          <cell r="B103">
            <v>395</v>
          </cell>
        </row>
        <row r="104">
          <cell r="A104" t="str">
            <v>乾香菇</v>
          </cell>
          <cell r="B104">
            <v>1355</v>
          </cell>
        </row>
        <row r="105">
          <cell r="A105" t="str">
            <v>乾木耳</v>
          </cell>
          <cell r="B105">
            <v>385</v>
          </cell>
        </row>
        <row r="106">
          <cell r="A106" t="str">
            <v>川耳</v>
          </cell>
          <cell r="B106">
            <v>750</v>
          </cell>
        </row>
        <row r="107">
          <cell r="A107" t="str">
            <v>紅砂糖</v>
          </cell>
          <cell r="B107">
            <v>65</v>
          </cell>
        </row>
        <row r="108">
          <cell r="A108" t="str">
            <v>味噌</v>
          </cell>
          <cell r="B108">
            <v>65</v>
          </cell>
        </row>
        <row r="109">
          <cell r="A109" t="str">
            <v>柴魚片</v>
          </cell>
          <cell r="B109">
            <v>487</v>
          </cell>
        </row>
        <row r="110">
          <cell r="A110" t="str">
            <v>粉圓</v>
          </cell>
          <cell r="B110">
            <v>70</v>
          </cell>
        </row>
        <row r="111">
          <cell r="A111" t="str">
            <v>冬瓜糖磚</v>
          </cell>
          <cell r="B111">
            <v>110</v>
          </cell>
        </row>
        <row r="112">
          <cell r="A112" t="str">
            <v>仙草凍</v>
          </cell>
          <cell r="B112">
            <v>42</v>
          </cell>
        </row>
        <row r="113">
          <cell r="A113" t="str">
            <v>枸杞</v>
          </cell>
          <cell r="B113">
            <v>1500</v>
          </cell>
        </row>
        <row r="114">
          <cell r="A114" t="str">
            <v>豆豉</v>
          </cell>
          <cell r="B114">
            <v>78</v>
          </cell>
        </row>
        <row r="115">
          <cell r="A115" t="str">
            <v>日式炸豆皮</v>
          </cell>
          <cell r="B115">
            <v>800</v>
          </cell>
        </row>
        <row r="116">
          <cell r="A116" t="str">
            <v>鳳梨罐頭</v>
          </cell>
          <cell r="B116">
            <v>85</v>
          </cell>
        </row>
        <row r="117">
          <cell r="A117" t="str">
            <v>鳳梨豆醬</v>
          </cell>
          <cell r="B117">
            <v>75</v>
          </cell>
        </row>
        <row r="118">
          <cell r="A118" t="str">
            <v>油蔥酥</v>
          </cell>
          <cell r="B118">
            <v>270</v>
          </cell>
        </row>
        <row r="119">
          <cell r="A119" t="str">
            <v>油花生</v>
          </cell>
          <cell r="B119">
            <v>223</v>
          </cell>
        </row>
        <row r="120">
          <cell r="A120" t="str">
            <v>海苔絲</v>
          </cell>
          <cell r="B120">
            <v>1603</v>
          </cell>
        </row>
        <row r="121">
          <cell r="A121" t="str">
            <v>玉米醬罐頭</v>
          </cell>
          <cell r="B121">
            <v>130</v>
          </cell>
        </row>
        <row r="122">
          <cell r="A122" t="str">
            <v>玉米粒罐頭</v>
          </cell>
          <cell r="B122">
            <v>140</v>
          </cell>
        </row>
        <row r="123">
          <cell r="A123" t="str">
            <v>貢丸</v>
          </cell>
          <cell r="B123">
            <v>200</v>
          </cell>
        </row>
        <row r="124">
          <cell r="A124" t="str">
            <v>虱目魚丸</v>
          </cell>
          <cell r="B124">
            <v>190</v>
          </cell>
        </row>
        <row r="125">
          <cell r="A125" t="str">
            <v>檸檬</v>
          </cell>
          <cell r="B125">
            <v>85</v>
          </cell>
        </row>
        <row r="126">
          <cell r="A126" t="str">
            <v>鳳梨</v>
          </cell>
          <cell r="B126">
            <v>100</v>
          </cell>
        </row>
        <row r="127">
          <cell r="A127" t="str">
            <v>愛玉</v>
          </cell>
          <cell r="B127">
            <v>45</v>
          </cell>
        </row>
        <row r="128">
          <cell r="A128" t="str">
            <v>火腿切片</v>
          </cell>
          <cell r="B128">
            <v>260</v>
          </cell>
        </row>
        <row r="129">
          <cell r="A129" t="str">
            <v>培根</v>
          </cell>
          <cell r="B129">
            <v>255</v>
          </cell>
        </row>
        <row r="130">
          <cell r="A130" t="str">
            <v>小熱狗</v>
          </cell>
          <cell r="B130">
            <v>6</v>
          </cell>
        </row>
        <row r="131">
          <cell r="A131" t="str">
            <v>熱狗</v>
          </cell>
          <cell r="B131">
            <v>163</v>
          </cell>
        </row>
        <row r="132">
          <cell r="A132" t="str">
            <v>雞水煮蛋</v>
          </cell>
          <cell r="B132">
            <v>190</v>
          </cell>
        </row>
        <row r="133">
          <cell r="A133" t="str">
            <v>麻油</v>
          </cell>
          <cell r="B133">
            <v>250</v>
          </cell>
        </row>
        <row r="134">
          <cell r="A134" t="str">
            <v>菊花牌奶油</v>
          </cell>
          <cell r="B134">
            <v>217</v>
          </cell>
        </row>
        <row r="135">
          <cell r="A135" t="str">
            <v>奶油(奶素)</v>
          </cell>
          <cell r="B135">
            <v>500</v>
          </cell>
        </row>
        <row r="136">
          <cell r="A136" t="str">
            <v>番茄糊</v>
          </cell>
          <cell r="B136">
            <v>130</v>
          </cell>
        </row>
        <row r="137">
          <cell r="A137" t="str">
            <v>小魚干</v>
          </cell>
          <cell r="B137">
            <v>309</v>
          </cell>
        </row>
        <row r="138">
          <cell r="A138" t="str">
            <v>蒟蒻</v>
          </cell>
          <cell r="B138">
            <v>120</v>
          </cell>
        </row>
        <row r="139">
          <cell r="A139" t="str">
            <v>乾銀耳</v>
          </cell>
          <cell r="B139">
            <v>640</v>
          </cell>
        </row>
        <row r="140">
          <cell r="A140" t="str">
            <v>乾珊湖藻</v>
          </cell>
          <cell r="B140">
            <v>900</v>
          </cell>
        </row>
        <row r="141">
          <cell r="A141" t="str">
            <v>豆漿</v>
          </cell>
          <cell r="B141">
            <v>250</v>
          </cell>
        </row>
        <row r="142">
          <cell r="A142" t="str">
            <v>小餐包</v>
          </cell>
          <cell r="B142">
            <v>200</v>
          </cell>
        </row>
        <row r="143">
          <cell r="A143" t="str">
            <v>刈包</v>
          </cell>
          <cell r="B143">
            <v>150</v>
          </cell>
        </row>
        <row r="144">
          <cell r="A144" t="str">
            <v>沙嗲醬</v>
          </cell>
          <cell r="B144">
            <v>115</v>
          </cell>
        </row>
        <row r="145">
          <cell r="A145" t="str">
            <v>蘑菇罐頭</v>
          </cell>
          <cell r="B145">
            <v>180</v>
          </cell>
        </row>
        <row r="146">
          <cell r="A146" t="str">
            <v>雪裡蕻</v>
          </cell>
          <cell r="B146">
            <v>95</v>
          </cell>
        </row>
        <row r="147">
          <cell r="A147" t="str">
            <v>隼人瓜苗</v>
          </cell>
          <cell r="B147">
            <v>125</v>
          </cell>
        </row>
        <row r="148">
          <cell r="A148" t="str">
            <v>烏龍麵</v>
          </cell>
          <cell r="B148">
            <v>58</v>
          </cell>
        </row>
        <row r="149">
          <cell r="A149" t="str">
            <v>青蔥</v>
          </cell>
          <cell r="B149">
            <v>211</v>
          </cell>
        </row>
        <row r="150">
          <cell r="A150" t="str">
            <v>醃鹹豬肉粉</v>
          </cell>
          <cell r="B150">
            <v>310</v>
          </cell>
        </row>
        <row r="151">
          <cell r="A151" t="str">
            <v>乾香茅</v>
          </cell>
          <cell r="B151">
            <v>200</v>
          </cell>
        </row>
        <row r="152">
          <cell r="A152" t="str">
            <v>蝦皮</v>
          </cell>
          <cell r="B152">
            <v>205</v>
          </cell>
        </row>
        <row r="153">
          <cell r="A153" t="str">
            <v>蝦米</v>
          </cell>
          <cell r="B153">
            <v>532</v>
          </cell>
        </row>
        <row r="154">
          <cell r="A154" t="str">
            <v>蝦仁</v>
          </cell>
          <cell r="B154">
            <v>400</v>
          </cell>
        </row>
        <row r="155">
          <cell r="A155" t="str">
            <v>玉米濃湯粉</v>
          </cell>
          <cell r="B155">
            <v>156</v>
          </cell>
        </row>
        <row r="156">
          <cell r="A156" t="str">
            <v>梅乾菜</v>
          </cell>
          <cell r="B156">
            <v>100</v>
          </cell>
        </row>
        <row r="157">
          <cell r="A157" t="str">
            <v>羅勒片</v>
          </cell>
          <cell r="B157">
            <v>200</v>
          </cell>
        </row>
        <row r="158">
          <cell r="A158" t="str">
            <v>原味腰果</v>
          </cell>
          <cell r="B158">
            <v>595</v>
          </cell>
        </row>
        <row r="159">
          <cell r="A159" t="str">
            <v>生腰果</v>
          </cell>
          <cell r="B159">
            <v>950</v>
          </cell>
        </row>
        <row r="160">
          <cell r="A160" t="str">
            <v>調味南瓜子(去殼)</v>
          </cell>
          <cell r="B160">
            <v>600</v>
          </cell>
        </row>
        <row r="161">
          <cell r="A161" t="str">
            <v>冷凍雞塊</v>
          </cell>
          <cell r="B161">
            <v>165</v>
          </cell>
        </row>
        <row r="162">
          <cell r="A162" t="str">
            <v>打拋醬</v>
          </cell>
          <cell r="B162">
            <v>590</v>
          </cell>
        </row>
        <row r="163">
          <cell r="A163" t="str">
            <v>起司片</v>
          </cell>
          <cell r="B163">
            <v>480</v>
          </cell>
        </row>
        <row r="164">
          <cell r="A164" t="str">
            <v>檸檬原汁</v>
          </cell>
          <cell r="B164">
            <v>106</v>
          </cell>
        </row>
        <row r="165">
          <cell r="A165" t="str">
            <v>魚露</v>
          </cell>
          <cell r="B165">
            <v>130</v>
          </cell>
        </row>
        <row r="166">
          <cell r="A166" t="str">
            <v>味醂</v>
          </cell>
          <cell r="B166">
            <v>185</v>
          </cell>
        </row>
        <row r="167">
          <cell r="A167" t="str">
            <v>奶粉</v>
          </cell>
          <cell r="B167">
            <v>300</v>
          </cell>
        </row>
        <row r="168">
          <cell r="A168" t="str">
            <v>味島海苔香鬆</v>
          </cell>
          <cell r="B168">
            <v>1000</v>
          </cell>
        </row>
        <row r="169">
          <cell r="A169" t="str">
            <v>油皮</v>
          </cell>
          <cell r="B169">
            <v>1000</v>
          </cell>
        </row>
        <row r="170">
          <cell r="A170" t="str">
            <v>白話梅粉</v>
          </cell>
          <cell r="B170">
            <v>225</v>
          </cell>
        </row>
        <row r="171">
          <cell r="A171" t="str">
            <v>生栗子</v>
          </cell>
          <cell r="B171">
            <v>530</v>
          </cell>
        </row>
        <row r="172">
          <cell r="A172" t="str">
            <v>泰式酸辣醬</v>
          </cell>
          <cell r="B172">
            <v>267</v>
          </cell>
        </row>
        <row r="173">
          <cell r="A173" t="str">
            <v>泰式紅咖哩醬</v>
          </cell>
          <cell r="B173">
            <v>500</v>
          </cell>
        </row>
        <row r="174">
          <cell r="A174" t="str">
            <v>蒸肉粉</v>
          </cell>
          <cell r="B174">
            <v>120</v>
          </cell>
        </row>
        <row r="175">
          <cell r="A175" t="str">
            <v>洛神花乾</v>
          </cell>
          <cell r="B175">
            <v>3300</v>
          </cell>
        </row>
        <row r="176">
          <cell r="A176" t="str">
            <v>烏梅糖漿</v>
          </cell>
          <cell r="B176" t="e">
            <v>#DIV/0!</v>
          </cell>
        </row>
        <row r="177">
          <cell r="A177" t="str">
            <v>青醬</v>
          </cell>
          <cell r="B177" t="e">
            <v>#DIV/0!</v>
          </cell>
        </row>
        <row r="178">
          <cell r="A178" t="str">
            <v>蘿蔔糕</v>
          </cell>
          <cell r="B178">
            <v>75</v>
          </cell>
        </row>
        <row r="179">
          <cell r="A179" t="str">
            <v>薑黃粉</v>
          </cell>
          <cell r="B179">
            <v>1440</v>
          </cell>
        </row>
        <row r="180">
          <cell r="A180" t="str">
            <v>山粉圓</v>
          </cell>
          <cell r="B180">
            <v>260</v>
          </cell>
        </row>
        <row r="181">
          <cell r="A181" t="str">
            <v>義大利麵</v>
          </cell>
          <cell r="B181">
            <v>220</v>
          </cell>
        </row>
        <row r="182">
          <cell r="A182" t="str">
            <v>義大利香料</v>
          </cell>
          <cell r="B182">
            <v>2380</v>
          </cell>
        </row>
        <row r="183">
          <cell r="A183" t="str">
            <v>山藥</v>
          </cell>
          <cell r="B183">
            <v>125</v>
          </cell>
        </row>
        <row r="184">
          <cell r="A184" t="str">
            <v>咖哩粉</v>
          </cell>
          <cell r="B184">
            <v>1440</v>
          </cell>
        </row>
        <row r="185">
          <cell r="A185" t="str">
            <v>香蒜粉</v>
          </cell>
          <cell r="B185">
            <v>245</v>
          </cell>
        </row>
        <row r="186">
          <cell r="A186" t="str">
            <v>檸檬椒鹽粉</v>
          </cell>
          <cell r="B186">
            <v>350</v>
          </cell>
        </row>
        <row r="187">
          <cell r="A187" t="str">
            <v>小餐包</v>
          </cell>
          <cell r="B187">
            <v>8</v>
          </cell>
        </row>
        <row r="188">
          <cell r="A188" t="str">
            <v>沙茶醬</v>
          </cell>
          <cell r="B188">
            <v>290</v>
          </cell>
        </row>
        <row r="189">
          <cell r="A189" t="str">
            <v>韓式柚子醬</v>
          </cell>
          <cell r="B189">
            <v>360</v>
          </cell>
        </row>
        <row r="190">
          <cell r="A190" t="str">
            <v>生鮮花生仁</v>
          </cell>
          <cell r="B190">
            <v>145</v>
          </cell>
        </row>
        <row r="191">
          <cell r="A191" t="str">
            <v>小湯圓</v>
          </cell>
          <cell r="B191">
            <v>96</v>
          </cell>
        </row>
        <row r="192">
          <cell r="A192" t="str">
            <v>麥芽糖</v>
          </cell>
          <cell r="B192">
            <v>75</v>
          </cell>
        </row>
        <row r="193">
          <cell r="A193" t="str">
            <v>黃金蜆</v>
          </cell>
          <cell r="B193">
            <v>250</v>
          </cell>
        </row>
        <row r="194">
          <cell r="A194" t="str">
            <v>紅棗</v>
          </cell>
          <cell r="B194">
            <v>202</v>
          </cell>
        </row>
        <row r="195">
          <cell r="A195" t="str">
            <v>生核桃(1/2)</v>
          </cell>
          <cell r="B195">
            <v>500</v>
          </cell>
        </row>
        <row r="196">
          <cell r="A196" t="str">
            <v>生核桃(1/8)</v>
          </cell>
          <cell r="B196">
            <v>500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A-E"/>
      <sheetName val="A案國中A-T (素)"/>
      <sheetName val="總表(開菜單參考用)"/>
      <sheetName val="工作表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米</v>
          </cell>
          <cell r="B1">
            <v>18.5</v>
          </cell>
        </row>
        <row r="2">
          <cell r="A2" t="str">
            <v>糙米</v>
          </cell>
          <cell r="B2">
            <v>16.7</v>
          </cell>
        </row>
        <row r="3">
          <cell r="A3" t="str">
            <v>西谷米</v>
          </cell>
          <cell r="B3">
            <v>60</v>
          </cell>
        </row>
        <row r="4">
          <cell r="A4" t="str">
            <v>大麥仁</v>
          </cell>
          <cell r="B4">
            <v>65</v>
          </cell>
        </row>
        <row r="5">
          <cell r="A5" t="str">
            <v>燕麥</v>
          </cell>
          <cell r="B5">
            <v>80</v>
          </cell>
        </row>
        <row r="6">
          <cell r="A6" t="str">
            <v>小米</v>
          </cell>
          <cell r="B6">
            <v>101</v>
          </cell>
        </row>
        <row r="7">
          <cell r="A7" t="str">
            <v>黑糯米</v>
          </cell>
          <cell r="B7">
            <v>100</v>
          </cell>
        </row>
        <row r="8">
          <cell r="A8" t="str">
            <v>糯米</v>
          </cell>
          <cell r="B8">
            <v>105</v>
          </cell>
        </row>
        <row r="9">
          <cell r="A9" t="str">
            <v>綠豆</v>
          </cell>
          <cell r="B9">
            <v>80</v>
          </cell>
        </row>
        <row r="10">
          <cell r="A10" t="str">
            <v>紅豆</v>
          </cell>
          <cell r="B10">
            <v>155</v>
          </cell>
        </row>
        <row r="11">
          <cell r="A11" t="str">
            <v>花豆</v>
          </cell>
          <cell r="B11">
            <v>101</v>
          </cell>
        </row>
        <row r="12">
          <cell r="A12" t="str">
            <v>四神</v>
          </cell>
          <cell r="B12">
            <v>403</v>
          </cell>
        </row>
        <row r="13">
          <cell r="A13" t="str">
            <v>紅藜</v>
          </cell>
          <cell r="B13">
            <v>895</v>
          </cell>
        </row>
        <row r="14">
          <cell r="A14" t="str">
            <v>雪蓮子(雞豆)</v>
          </cell>
          <cell r="B14">
            <v>113</v>
          </cell>
        </row>
        <row r="15">
          <cell r="A15" t="str">
            <v>芝麻(熟)</v>
          </cell>
          <cell r="B15">
            <v>180</v>
          </cell>
        </row>
        <row r="16">
          <cell r="A16" t="str">
            <v>時蔬</v>
          </cell>
          <cell r="B16">
            <v>80</v>
          </cell>
        </row>
        <row r="17">
          <cell r="A17" t="str">
            <v>蔬菜</v>
          </cell>
          <cell r="B17">
            <v>80</v>
          </cell>
        </row>
        <row r="18">
          <cell r="A18" t="str">
            <v>時瓜</v>
          </cell>
          <cell r="B18">
            <v>60</v>
          </cell>
        </row>
        <row r="19">
          <cell r="A19" t="str">
            <v>蒲瓜</v>
          </cell>
          <cell r="B19">
            <v>50</v>
          </cell>
        </row>
        <row r="20">
          <cell r="A20" t="str">
            <v>花胡瓜</v>
          </cell>
          <cell r="B20">
            <v>110</v>
          </cell>
        </row>
        <row r="21">
          <cell r="A21" t="str">
            <v>韮菜</v>
          </cell>
          <cell r="B21">
            <v>108</v>
          </cell>
        </row>
        <row r="22">
          <cell r="A22" t="str">
            <v>芹菜</v>
          </cell>
          <cell r="B22">
            <v>200</v>
          </cell>
        </row>
        <row r="23">
          <cell r="A23" t="str">
            <v>西洋芹菜</v>
          </cell>
          <cell r="B23">
            <v>110</v>
          </cell>
        </row>
        <row r="24">
          <cell r="A24" t="str">
            <v>九層塔</v>
          </cell>
          <cell r="B24">
            <v>180</v>
          </cell>
        </row>
        <row r="25">
          <cell r="A25" t="str">
            <v>甜椒(青皮)</v>
          </cell>
          <cell r="B25">
            <v>115</v>
          </cell>
        </row>
        <row r="26">
          <cell r="A26" t="str">
            <v>甜椒</v>
          </cell>
          <cell r="B26">
            <v>235</v>
          </cell>
        </row>
        <row r="27">
          <cell r="A27" t="str">
            <v>胡蘿蔔</v>
          </cell>
          <cell r="B27">
            <v>50</v>
          </cell>
        </row>
        <row r="28">
          <cell r="A28" t="str">
            <v>大番茄</v>
          </cell>
          <cell r="B28">
            <v>170</v>
          </cell>
        </row>
        <row r="29">
          <cell r="A29" t="str">
            <v>馬鈴薯</v>
          </cell>
          <cell r="B29">
            <v>65</v>
          </cell>
        </row>
        <row r="30">
          <cell r="A30" t="str">
            <v>大蒜</v>
          </cell>
          <cell r="B30">
            <v>225</v>
          </cell>
        </row>
        <row r="31">
          <cell r="A31" t="str">
            <v>薑</v>
          </cell>
          <cell r="B31">
            <v>130</v>
          </cell>
        </row>
        <row r="32">
          <cell r="A32" t="str">
            <v>甘藍</v>
          </cell>
          <cell r="B32">
            <v>70</v>
          </cell>
        </row>
        <row r="33">
          <cell r="A33" t="str">
            <v>結球白菜</v>
          </cell>
          <cell r="B33">
            <v>65</v>
          </cell>
        </row>
        <row r="34">
          <cell r="A34" t="str">
            <v>白蘿蔔</v>
          </cell>
          <cell r="B34">
            <v>50</v>
          </cell>
        </row>
        <row r="35">
          <cell r="A35" t="str">
            <v>洋蔥</v>
          </cell>
          <cell r="B35">
            <v>60</v>
          </cell>
        </row>
        <row r="36">
          <cell r="A36" t="str">
            <v>刈薯</v>
          </cell>
          <cell r="B36">
            <v>55</v>
          </cell>
        </row>
        <row r="37">
          <cell r="A37" t="str">
            <v>杏鮑菇</v>
          </cell>
          <cell r="B37">
            <v>120</v>
          </cell>
        </row>
        <row r="38">
          <cell r="A38" t="str">
            <v>金針菇</v>
          </cell>
          <cell r="B38">
            <v>95</v>
          </cell>
        </row>
        <row r="39">
          <cell r="A39" t="str">
            <v>綠豆芽</v>
          </cell>
          <cell r="B39">
            <v>35</v>
          </cell>
        </row>
        <row r="40">
          <cell r="A40" t="str">
            <v>牛蒡絲</v>
          </cell>
          <cell r="B40">
            <v>170</v>
          </cell>
        </row>
        <row r="41">
          <cell r="A41" t="str">
            <v>冷凍玉米筍</v>
          </cell>
          <cell r="B41">
            <v>115</v>
          </cell>
        </row>
        <row r="42">
          <cell r="A42" t="str">
            <v>冷凍菜豆(莢)</v>
          </cell>
          <cell r="B42">
            <v>90</v>
          </cell>
        </row>
        <row r="43">
          <cell r="A43" t="str">
            <v>青花菜</v>
          </cell>
          <cell r="B43">
            <v>90</v>
          </cell>
        </row>
        <row r="44">
          <cell r="A44" t="str">
            <v>冷凍四色混合菜</v>
          </cell>
          <cell r="B44">
            <v>70</v>
          </cell>
        </row>
        <row r="45">
          <cell r="A45" t="str">
            <v>冷凍玉米粒</v>
          </cell>
          <cell r="B45">
            <v>108</v>
          </cell>
        </row>
        <row r="46">
          <cell r="A46" t="str">
            <v>冷凍毛豆仁</v>
          </cell>
          <cell r="B46">
            <v>177</v>
          </cell>
        </row>
        <row r="47">
          <cell r="A47" t="str">
            <v>肉排</v>
          </cell>
          <cell r="B47">
            <v>325</v>
          </cell>
        </row>
        <row r="48">
          <cell r="A48" t="str">
            <v>豬後腿肉</v>
          </cell>
          <cell r="B48">
            <v>230</v>
          </cell>
        </row>
        <row r="49">
          <cell r="A49" t="str">
            <v>豬絞肉</v>
          </cell>
          <cell r="B49">
            <v>210</v>
          </cell>
        </row>
        <row r="50">
          <cell r="A50" t="str">
            <v>豬骨</v>
          </cell>
          <cell r="B50">
            <v>80</v>
          </cell>
        </row>
        <row r="51">
          <cell r="A51" t="str">
            <v>肉雞</v>
          </cell>
          <cell r="B51">
            <v>210</v>
          </cell>
        </row>
        <row r="52">
          <cell r="A52" t="str">
            <v>三節翅</v>
          </cell>
          <cell r="B52">
            <v>230</v>
          </cell>
        </row>
        <row r="53">
          <cell r="A53" t="str">
            <v>翅小腿</v>
          </cell>
          <cell r="B53">
            <v>230</v>
          </cell>
        </row>
        <row r="54">
          <cell r="A54" t="str">
            <v>冷凍雞排</v>
          </cell>
          <cell r="B54">
            <v>230</v>
          </cell>
        </row>
        <row r="55">
          <cell r="A55" t="str">
            <v>雞塊</v>
          </cell>
          <cell r="B55">
            <v>115</v>
          </cell>
        </row>
        <row r="56">
          <cell r="A56" t="str">
            <v>雞堡</v>
          </cell>
          <cell r="B56">
            <v>160</v>
          </cell>
        </row>
        <row r="57">
          <cell r="A57" t="str">
            <v>香竹腸</v>
          </cell>
          <cell r="B57">
            <v>120</v>
          </cell>
        </row>
        <row r="58">
          <cell r="A58" t="str">
            <v>麵腸</v>
          </cell>
          <cell r="B58">
            <v>95</v>
          </cell>
        </row>
        <row r="59">
          <cell r="A59" t="str">
            <v>豆腐</v>
          </cell>
          <cell r="B59">
            <v>58</v>
          </cell>
        </row>
        <row r="60">
          <cell r="A60" t="str">
            <v>豆干</v>
          </cell>
          <cell r="B60">
            <v>105</v>
          </cell>
        </row>
        <row r="61">
          <cell r="A61" t="str">
            <v>凍豆腐</v>
          </cell>
          <cell r="B61">
            <v>85</v>
          </cell>
        </row>
        <row r="62">
          <cell r="A62" t="str">
            <v>四角油豆腐</v>
          </cell>
          <cell r="B62">
            <v>110</v>
          </cell>
        </row>
        <row r="63">
          <cell r="A63" t="str">
            <v>豆包</v>
          </cell>
          <cell r="B63">
            <v>230</v>
          </cell>
        </row>
        <row r="64">
          <cell r="A64" t="str">
            <v>豆皮</v>
          </cell>
          <cell r="B64">
            <v>320</v>
          </cell>
        </row>
        <row r="65">
          <cell r="A65" t="str">
            <v>麵輪</v>
          </cell>
          <cell r="B65">
            <v>240</v>
          </cell>
        </row>
        <row r="66">
          <cell r="A66" t="str">
            <v>麵筋</v>
          </cell>
          <cell r="B66">
            <v>240</v>
          </cell>
        </row>
        <row r="67">
          <cell r="A67" t="str">
            <v>雞蛋</v>
          </cell>
          <cell r="B67">
            <v>125</v>
          </cell>
        </row>
        <row r="68">
          <cell r="A68" t="str">
            <v>鹹鴨蛋</v>
          </cell>
          <cell r="B68">
            <v>200</v>
          </cell>
        </row>
        <row r="69">
          <cell r="A69" t="str">
            <v>魚排</v>
          </cell>
          <cell r="B69">
            <v>250</v>
          </cell>
        </row>
        <row r="70">
          <cell r="A70" t="str">
            <v>香酥魚柳</v>
          </cell>
          <cell r="B70">
            <v>187</v>
          </cell>
        </row>
        <row r="71">
          <cell r="A71" t="str">
            <v>魚丁</v>
          </cell>
          <cell r="B71">
            <v>245</v>
          </cell>
        </row>
        <row r="72">
          <cell r="A72" t="str">
            <v>魩仔魚(加工)</v>
          </cell>
          <cell r="B72">
            <v>387</v>
          </cell>
        </row>
        <row r="73">
          <cell r="A73" t="str">
            <v>虱目魚塊</v>
          </cell>
          <cell r="B73">
            <v>200</v>
          </cell>
        </row>
        <row r="74">
          <cell r="A74" t="str">
            <v>土魠魚</v>
          </cell>
          <cell r="B74">
            <v>270</v>
          </cell>
        </row>
        <row r="75">
          <cell r="A75" t="str">
            <v>鮭魚切片(未粿粉)</v>
          </cell>
          <cell r="B75">
            <v>249</v>
          </cell>
        </row>
        <row r="76">
          <cell r="A76" t="str">
            <v>旗魚條</v>
          </cell>
          <cell r="B76">
            <v>210</v>
          </cell>
        </row>
        <row r="77">
          <cell r="A77" t="str">
            <v>裹粉柳葉魚</v>
          </cell>
        </row>
        <row r="78">
          <cell r="A78" t="str">
            <v>阿根廷魷</v>
          </cell>
          <cell r="B78">
            <v>300</v>
          </cell>
        </row>
        <row r="79">
          <cell r="A79" t="str">
            <v>麵條</v>
          </cell>
          <cell r="B79">
            <v>52</v>
          </cell>
        </row>
        <row r="80">
          <cell r="A80" t="str">
            <v>麵線</v>
          </cell>
          <cell r="B80">
            <v>11</v>
          </cell>
        </row>
        <row r="81">
          <cell r="A81" t="str">
            <v>冬粉</v>
          </cell>
          <cell r="B81">
            <v>120</v>
          </cell>
        </row>
        <row r="82">
          <cell r="A82" t="str">
            <v>粗米粉</v>
          </cell>
          <cell r="B82">
            <v>110</v>
          </cell>
        </row>
        <row r="83">
          <cell r="A83" t="str">
            <v>米粉</v>
          </cell>
          <cell r="B83">
            <v>100</v>
          </cell>
        </row>
        <row r="84">
          <cell r="A84" t="str">
            <v>彎管麵(通心麵)</v>
          </cell>
          <cell r="B84">
            <v>78</v>
          </cell>
        </row>
        <row r="85">
          <cell r="A85" t="str">
            <v>潛艇堡</v>
          </cell>
          <cell r="B85">
            <v>100</v>
          </cell>
        </row>
        <row r="86">
          <cell r="A86" t="str">
            <v>海帶絲</v>
          </cell>
          <cell r="B86">
            <v>130</v>
          </cell>
        </row>
        <row r="87">
          <cell r="A87" t="str">
            <v>海帶茸</v>
          </cell>
          <cell r="B87">
            <v>119</v>
          </cell>
        </row>
        <row r="88">
          <cell r="A88" t="str">
            <v>海帶根</v>
          </cell>
          <cell r="B88">
            <v>127</v>
          </cell>
        </row>
        <row r="89">
          <cell r="A89" t="str">
            <v>海帶結</v>
          </cell>
          <cell r="B89">
            <v>150</v>
          </cell>
        </row>
        <row r="90">
          <cell r="A90" t="str">
            <v>乾裙帶菜</v>
          </cell>
          <cell r="B90">
            <v>677</v>
          </cell>
        </row>
        <row r="91">
          <cell r="A91" t="str">
            <v>紫菜</v>
          </cell>
          <cell r="B91">
            <v>1060</v>
          </cell>
        </row>
        <row r="92">
          <cell r="A92" t="str">
            <v>乾海帶</v>
          </cell>
          <cell r="B92">
            <v>500</v>
          </cell>
        </row>
        <row r="93">
          <cell r="A93" t="str">
            <v>韓式泡菜</v>
          </cell>
          <cell r="B93">
            <v>200</v>
          </cell>
        </row>
        <row r="94">
          <cell r="A94" t="str">
            <v>酸菜</v>
          </cell>
          <cell r="B94">
            <v>69</v>
          </cell>
        </row>
        <row r="95">
          <cell r="A95" t="str">
            <v>榨菜</v>
          </cell>
          <cell r="B95">
            <v>64</v>
          </cell>
        </row>
        <row r="96">
          <cell r="A96" t="str">
            <v>蘿蔔乾</v>
          </cell>
          <cell r="B96">
            <v>59</v>
          </cell>
        </row>
        <row r="97">
          <cell r="A97" t="str">
            <v>醃漬花胡瓜</v>
          </cell>
          <cell r="B97">
            <v>75</v>
          </cell>
        </row>
        <row r="98">
          <cell r="A98" t="str">
            <v>金針菜乾</v>
          </cell>
          <cell r="B98">
            <v>1083</v>
          </cell>
        </row>
        <row r="99">
          <cell r="A99" t="str">
            <v>麻竹筍干</v>
          </cell>
          <cell r="B99">
            <v>100</v>
          </cell>
        </row>
        <row r="100">
          <cell r="A100" t="str">
            <v>脆筍</v>
          </cell>
          <cell r="B100">
            <v>60</v>
          </cell>
        </row>
        <row r="101">
          <cell r="A101" t="str">
            <v>香菇</v>
          </cell>
          <cell r="B101">
            <v>395</v>
          </cell>
        </row>
        <row r="102">
          <cell r="A102" t="str">
            <v>乾香菇</v>
          </cell>
          <cell r="B102">
            <v>1355</v>
          </cell>
        </row>
        <row r="103">
          <cell r="A103" t="str">
            <v>乾木耳</v>
          </cell>
          <cell r="B103">
            <v>385</v>
          </cell>
        </row>
        <row r="104">
          <cell r="A104" t="str">
            <v>川耳</v>
          </cell>
          <cell r="B104">
            <v>750</v>
          </cell>
        </row>
        <row r="105">
          <cell r="A105" t="str">
            <v>紅砂糖</v>
          </cell>
          <cell r="B105">
            <v>65</v>
          </cell>
        </row>
        <row r="106">
          <cell r="A106" t="str">
            <v>味噌</v>
          </cell>
          <cell r="B106">
            <v>65</v>
          </cell>
        </row>
        <row r="107">
          <cell r="A107" t="str">
            <v>柴魚片</v>
          </cell>
          <cell r="B107">
            <v>487</v>
          </cell>
        </row>
        <row r="108">
          <cell r="A108" t="str">
            <v>粉圓</v>
          </cell>
          <cell r="B108">
            <v>70</v>
          </cell>
        </row>
        <row r="109">
          <cell r="A109" t="str">
            <v>冬瓜糖磚</v>
          </cell>
          <cell r="B109">
            <v>110</v>
          </cell>
        </row>
        <row r="110">
          <cell r="A110" t="str">
            <v>仙草凍</v>
          </cell>
          <cell r="B110">
            <v>42</v>
          </cell>
        </row>
        <row r="111">
          <cell r="A111" t="str">
            <v>枸杞</v>
          </cell>
          <cell r="B111">
            <v>1500</v>
          </cell>
        </row>
        <row r="112">
          <cell r="A112" t="str">
            <v>豆豉</v>
          </cell>
          <cell r="B112">
            <v>78</v>
          </cell>
        </row>
        <row r="113">
          <cell r="A113" t="str">
            <v>日式炸豆皮</v>
          </cell>
          <cell r="B113">
            <v>800</v>
          </cell>
        </row>
        <row r="114">
          <cell r="A114" t="str">
            <v>鳳梨罐頭</v>
          </cell>
          <cell r="B114">
            <v>85</v>
          </cell>
        </row>
        <row r="115">
          <cell r="A115" t="str">
            <v>鳳梨豆醬</v>
          </cell>
          <cell r="B115">
            <v>75</v>
          </cell>
        </row>
        <row r="116">
          <cell r="A116" t="str">
            <v>油蔥酥</v>
          </cell>
          <cell r="B116">
            <v>270</v>
          </cell>
        </row>
        <row r="117">
          <cell r="A117" t="str">
            <v>油花生</v>
          </cell>
          <cell r="B117">
            <v>223</v>
          </cell>
        </row>
        <row r="118">
          <cell r="A118" t="str">
            <v>海苔絲</v>
          </cell>
          <cell r="B118">
            <v>1603</v>
          </cell>
        </row>
        <row r="119">
          <cell r="A119" t="str">
            <v>玉米醬罐頭</v>
          </cell>
          <cell r="B119">
            <v>135</v>
          </cell>
        </row>
        <row r="120">
          <cell r="A120" t="str">
            <v>玉米粒罐頭</v>
          </cell>
          <cell r="B120">
            <v>145</v>
          </cell>
        </row>
        <row r="121">
          <cell r="A121" t="str">
            <v>貢丸</v>
          </cell>
          <cell r="B121">
            <v>200</v>
          </cell>
        </row>
        <row r="122">
          <cell r="A122" t="str">
            <v>虱目魚丸</v>
          </cell>
          <cell r="B122">
            <v>190</v>
          </cell>
        </row>
        <row r="123">
          <cell r="A123" t="str">
            <v>檸檬</v>
          </cell>
          <cell r="B123">
            <v>85</v>
          </cell>
        </row>
        <row r="124">
          <cell r="A124" t="str">
            <v>鳳梨</v>
          </cell>
          <cell r="B124">
            <v>100</v>
          </cell>
        </row>
        <row r="125">
          <cell r="A125" t="str">
            <v>愛玉</v>
          </cell>
          <cell r="B125">
            <v>45</v>
          </cell>
        </row>
        <row r="126">
          <cell r="A126" t="str">
            <v>火腿切片</v>
          </cell>
          <cell r="B126">
            <v>260</v>
          </cell>
        </row>
        <row r="127">
          <cell r="A127" t="str">
            <v>培根</v>
          </cell>
          <cell r="B127">
            <v>255</v>
          </cell>
        </row>
        <row r="128">
          <cell r="A128" t="str">
            <v>野菜天</v>
          </cell>
          <cell r="B128">
            <v>145</v>
          </cell>
        </row>
        <row r="129">
          <cell r="A129" t="str">
            <v>薯餅</v>
          </cell>
          <cell r="B129">
            <v>150</v>
          </cell>
        </row>
        <row r="130">
          <cell r="A130" t="str">
            <v>小熱狗</v>
          </cell>
          <cell r="B130">
            <v>6</v>
          </cell>
        </row>
        <row r="131">
          <cell r="A131" t="str">
            <v>熱狗</v>
          </cell>
          <cell r="B131">
            <v>163</v>
          </cell>
        </row>
        <row r="132">
          <cell r="A132" t="str">
            <v>雞水煮蛋</v>
          </cell>
          <cell r="B132">
            <v>190</v>
          </cell>
        </row>
        <row r="133">
          <cell r="A133" t="str">
            <v>檸檬汁</v>
          </cell>
          <cell r="B133">
            <v>250</v>
          </cell>
        </row>
        <row r="134">
          <cell r="A134" t="str">
            <v>菊花牌奶油</v>
          </cell>
          <cell r="B134">
            <v>217</v>
          </cell>
        </row>
        <row r="135">
          <cell r="A135" t="str">
            <v>奶油(奶素)</v>
          </cell>
          <cell r="B135">
            <v>500</v>
          </cell>
        </row>
        <row r="136">
          <cell r="A136" t="str">
            <v>番茄糊</v>
          </cell>
          <cell r="B136">
            <v>130</v>
          </cell>
        </row>
        <row r="137">
          <cell r="A137" t="str">
            <v>小魚干</v>
          </cell>
          <cell r="B137">
            <v>309</v>
          </cell>
        </row>
        <row r="138">
          <cell r="A138" t="str">
            <v>蒟蒻</v>
          </cell>
          <cell r="B138">
            <v>120</v>
          </cell>
        </row>
        <row r="139">
          <cell r="A139" t="str">
            <v>乾銀耳</v>
          </cell>
          <cell r="B139">
            <v>640</v>
          </cell>
        </row>
        <row r="140">
          <cell r="A140" t="str">
            <v>乾珊湖藻</v>
          </cell>
          <cell r="B140">
            <v>900</v>
          </cell>
        </row>
        <row r="141">
          <cell r="A141" t="str">
            <v>豆漿</v>
          </cell>
          <cell r="B141">
            <v>250</v>
          </cell>
        </row>
        <row r="142">
          <cell r="A142" t="str">
            <v>小餐包</v>
          </cell>
          <cell r="B142">
            <v>200</v>
          </cell>
        </row>
        <row r="143">
          <cell r="A143" t="str">
            <v>刈包</v>
          </cell>
          <cell r="B143">
            <v>140</v>
          </cell>
        </row>
        <row r="144">
          <cell r="A144" t="str">
            <v>洋菇罐頭</v>
          </cell>
          <cell r="B144">
            <v>115</v>
          </cell>
        </row>
        <row r="145">
          <cell r="A145" t="str">
            <v>蘑菇罐頭</v>
          </cell>
          <cell r="B145">
            <v>180</v>
          </cell>
        </row>
        <row r="146">
          <cell r="A146" t="str">
            <v>雪裡蕻</v>
          </cell>
          <cell r="B146">
            <v>95</v>
          </cell>
        </row>
        <row r="147">
          <cell r="A147" t="str">
            <v>隼人瓜苗</v>
          </cell>
          <cell r="B147">
            <v>125</v>
          </cell>
        </row>
        <row r="148">
          <cell r="A148" t="str">
            <v>烏龍麵</v>
          </cell>
          <cell r="B148">
            <v>58</v>
          </cell>
        </row>
        <row r="149">
          <cell r="A149" t="str">
            <v>青蔥</v>
          </cell>
          <cell r="B149">
            <v>211</v>
          </cell>
        </row>
        <row r="150">
          <cell r="A150" t="str">
            <v>醃鹹豬肉粉</v>
          </cell>
          <cell r="B150">
            <v>310</v>
          </cell>
        </row>
        <row r="151">
          <cell r="A151" t="str">
            <v>白莧菜</v>
          </cell>
          <cell r="B151" t="e">
            <v>#VALUE!</v>
          </cell>
        </row>
        <row r="152">
          <cell r="A152" t="str">
            <v>蝦皮</v>
          </cell>
          <cell r="B152">
            <v>205</v>
          </cell>
        </row>
        <row r="153">
          <cell r="A153" t="str">
            <v>蝦米</v>
          </cell>
          <cell r="B153">
            <v>532</v>
          </cell>
        </row>
        <row r="154">
          <cell r="A154" t="str">
            <v>蝦仁</v>
          </cell>
          <cell r="B154">
            <v>400</v>
          </cell>
        </row>
        <row r="155">
          <cell r="A155" t="str">
            <v>玉米濃湯粉</v>
          </cell>
          <cell r="B155">
            <v>156</v>
          </cell>
        </row>
        <row r="156">
          <cell r="A156" t="str">
            <v>梅乾菜</v>
          </cell>
          <cell r="B156">
            <v>100</v>
          </cell>
        </row>
        <row r="157">
          <cell r="A157" t="str">
            <v>紅土花生(熟)</v>
          </cell>
          <cell r="B157">
            <v>202</v>
          </cell>
        </row>
        <row r="158">
          <cell r="A158" t="str">
            <v>原味腰果</v>
          </cell>
          <cell r="B158">
            <v>595</v>
          </cell>
        </row>
        <row r="159">
          <cell r="A159" t="str">
            <v>生腰果</v>
          </cell>
          <cell r="B159">
            <v>950</v>
          </cell>
        </row>
        <row r="160">
          <cell r="A160" t="str">
            <v>調味南瓜子(去殼)</v>
          </cell>
          <cell r="B160">
            <v>600</v>
          </cell>
        </row>
        <row r="161">
          <cell r="A161" t="str">
            <v>冷凍雞塊</v>
          </cell>
          <cell r="B161">
            <v>165</v>
          </cell>
        </row>
        <row r="162">
          <cell r="A162" t="str">
            <v>打拋醬</v>
          </cell>
          <cell r="B162">
            <v>590</v>
          </cell>
        </row>
        <row r="163">
          <cell r="A163" t="str">
            <v>起司片</v>
          </cell>
          <cell r="B163">
            <v>480</v>
          </cell>
        </row>
        <row r="164">
          <cell r="A164" t="str">
            <v>檸檬原汁</v>
          </cell>
          <cell r="B164">
            <v>106</v>
          </cell>
        </row>
        <row r="165">
          <cell r="A165" t="str">
            <v>魚露</v>
          </cell>
          <cell r="B165">
            <v>130</v>
          </cell>
        </row>
        <row r="166">
          <cell r="A166" t="str">
            <v>味醂</v>
          </cell>
          <cell r="B166">
            <v>185</v>
          </cell>
        </row>
        <row r="167">
          <cell r="A167" t="str">
            <v>奶粉</v>
          </cell>
          <cell r="B167">
            <v>300</v>
          </cell>
        </row>
        <row r="168">
          <cell r="A168" t="str">
            <v>味島海苔香鬆</v>
          </cell>
          <cell r="B168">
            <v>1000</v>
          </cell>
        </row>
        <row r="169">
          <cell r="A169" t="str">
            <v>油皮</v>
          </cell>
          <cell r="B169">
            <v>1000</v>
          </cell>
        </row>
        <row r="170">
          <cell r="A170" t="str">
            <v>白話梅粉</v>
          </cell>
          <cell r="B170">
            <v>225</v>
          </cell>
        </row>
        <row r="171">
          <cell r="A171" t="str">
            <v>生栗子</v>
          </cell>
          <cell r="B171">
            <v>530</v>
          </cell>
        </row>
        <row r="172">
          <cell r="A172" t="str">
            <v>泰式酸辣醬</v>
          </cell>
          <cell r="B172">
            <v>267</v>
          </cell>
        </row>
        <row r="173">
          <cell r="A173" t="str">
            <v>泰式紅咖哩醬</v>
          </cell>
          <cell r="B173">
            <v>500</v>
          </cell>
        </row>
        <row r="174">
          <cell r="A174" t="str">
            <v>蒸肉粉</v>
          </cell>
          <cell r="B174">
            <v>120</v>
          </cell>
        </row>
        <row r="175">
          <cell r="A175" t="str">
            <v>洛神花乾</v>
          </cell>
          <cell r="B175">
            <v>3300</v>
          </cell>
        </row>
        <row r="176">
          <cell r="A176" t="str">
            <v>烏梅糖漿</v>
          </cell>
          <cell r="B176" t="e">
            <v>#DIV/0!</v>
          </cell>
        </row>
        <row r="177">
          <cell r="A177" t="str">
            <v>青醬</v>
          </cell>
          <cell r="B177" t="e">
            <v>#DIV/0!</v>
          </cell>
        </row>
        <row r="178">
          <cell r="A178" t="str">
            <v>蘿蔔糕</v>
          </cell>
          <cell r="B178">
            <v>75</v>
          </cell>
        </row>
        <row r="179">
          <cell r="A179" t="str">
            <v>薑黃粉</v>
          </cell>
          <cell r="B179">
            <v>1440</v>
          </cell>
        </row>
        <row r="180">
          <cell r="A180" t="str">
            <v>山粉圓</v>
          </cell>
          <cell r="B180">
            <v>260</v>
          </cell>
        </row>
        <row r="181">
          <cell r="A181" t="str">
            <v>義大利麵</v>
          </cell>
          <cell r="B181">
            <v>250</v>
          </cell>
        </row>
        <row r="182">
          <cell r="A182" t="str">
            <v>義大利香料</v>
          </cell>
          <cell r="B182">
            <v>2381</v>
          </cell>
        </row>
        <row r="183">
          <cell r="A183" t="str">
            <v>山藥</v>
          </cell>
          <cell r="B183">
            <v>125</v>
          </cell>
        </row>
        <row r="184">
          <cell r="A184" t="str">
            <v>咖哩粉</v>
          </cell>
          <cell r="B184">
            <v>1440</v>
          </cell>
        </row>
        <row r="185">
          <cell r="A185" t="str">
            <v>香蒜粉</v>
          </cell>
          <cell r="B185">
            <v>245</v>
          </cell>
        </row>
        <row r="186">
          <cell r="A186" t="str">
            <v>檸檬椒鹽粉</v>
          </cell>
          <cell r="B186">
            <v>350</v>
          </cell>
        </row>
        <row r="187">
          <cell r="A187" t="str">
            <v>小餐包</v>
          </cell>
          <cell r="B187">
            <v>8</v>
          </cell>
        </row>
        <row r="188">
          <cell r="A188" t="str">
            <v>沙茶醬</v>
          </cell>
          <cell r="B188">
            <v>290</v>
          </cell>
        </row>
        <row r="189">
          <cell r="A189" t="str">
            <v>韓式柚子醬</v>
          </cell>
          <cell r="B189">
            <v>360</v>
          </cell>
        </row>
        <row r="190">
          <cell r="A190" t="str">
            <v>生鮮花生仁</v>
          </cell>
          <cell r="B190">
            <v>145</v>
          </cell>
        </row>
        <row r="191">
          <cell r="A191" t="str">
            <v>小湯圓</v>
          </cell>
          <cell r="B191">
            <v>96</v>
          </cell>
        </row>
        <row r="192">
          <cell r="A192" t="str">
            <v>麥芽糖</v>
          </cell>
          <cell r="B192">
            <v>75</v>
          </cell>
        </row>
        <row r="193">
          <cell r="A193" t="str">
            <v>黃金蜆</v>
          </cell>
          <cell r="B193">
            <v>250</v>
          </cell>
        </row>
        <row r="194">
          <cell r="A194" t="str">
            <v>紅棗</v>
          </cell>
          <cell r="B194">
            <v>202</v>
          </cell>
        </row>
        <row r="195">
          <cell r="A195" t="str">
            <v>生核桃(1/2)</v>
          </cell>
          <cell r="B195">
            <v>500</v>
          </cell>
        </row>
        <row r="196">
          <cell r="A196" t="str">
            <v>生核桃(1/8)</v>
          </cell>
          <cell r="B196">
            <v>500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5"/>
  <sheetViews>
    <sheetView view="pageBreakPreview" zoomScaleNormal="120" zoomScaleSheetLayoutView="100" workbookViewId="0">
      <selection activeCell="Q23" sqref="Q23:W24"/>
    </sheetView>
  </sheetViews>
  <sheetFormatPr defaultColWidth="9" defaultRowHeight="19.5"/>
  <cols>
    <col min="1" max="1" width="6" style="1" customWidth="1"/>
    <col min="2" max="2" width="4.25" style="5" customWidth="1"/>
    <col min="3" max="3" width="5" style="1" customWidth="1"/>
    <col min="4" max="4" width="8" style="1" customWidth="1"/>
    <col min="5" max="5" width="9" style="17" customWidth="1"/>
    <col min="6" max="6" width="13.625" style="17" customWidth="1"/>
    <col min="7" max="7" width="9" style="1" customWidth="1"/>
    <col min="8" max="8" width="14.125" style="1" customWidth="1"/>
    <col min="9" max="9" width="9" style="1" customWidth="1"/>
    <col min="10" max="10" width="18.125" style="1" customWidth="1"/>
    <col min="11" max="12" width="5.25" style="1" hidden="1" customWidth="1"/>
    <col min="13" max="13" width="9.875" style="1" customWidth="1"/>
    <col min="14" max="14" width="12.875" style="6" customWidth="1"/>
    <col min="15" max="15" width="5.5" style="9" customWidth="1"/>
    <col min="16" max="16" width="5.375" style="10" customWidth="1"/>
    <col min="17" max="18" width="6.375" style="10" customWidth="1"/>
    <col min="19" max="19" width="6" style="10" customWidth="1"/>
    <col min="20" max="20" width="6.625" style="10" customWidth="1"/>
    <col min="21" max="21" width="5.125" style="1" customWidth="1"/>
    <col min="22" max="22" width="4.625" style="1" customWidth="1"/>
    <col min="23" max="23" width="4.75" style="1" customWidth="1"/>
    <col min="24" max="16384" width="9" style="1"/>
  </cols>
  <sheetData>
    <row r="1" spans="1:23">
      <c r="A1" s="78">
        <v>112</v>
      </c>
      <c r="B1" s="149"/>
      <c r="C1" s="4"/>
      <c r="D1" s="1">
        <v>112</v>
      </c>
      <c r="E1" s="17" t="s">
        <v>2</v>
      </c>
      <c r="F1" s="113" t="s">
        <v>38</v>
      </c>
      <c r="G1" s="4" t="s">
        <v>37</v>
      </c>
      <c r="H1" s="15">
        <v>11</v>
      </c>
      <c r="I1" s="1" t="s">
        <v>43</v>
      </c>
      <c r="K1" s="57" t="s">
        <v>13</v>
      </c>
      <c r="M1" s="7"/>
      <c r="N1" s="57"/>
    </row>
    <row r="2" spans="1:23" ht="16.5" customHeight="1">
      <c r="A2" s="150" t="s">
        <v>26</v>
      </c>
      <c r="B2" s="151" t="s">
        <v>36</v>
      </c>
      <c r="C2" s="266" t="s">
        <v>5</v>
      </c>
      <c r="D2" s="263" t="s">
        <v>27</v>
      </c>
      <c r="E2" s="58" t="s">
        <v>6</v>
      </c>
      <c r="F2" s="115" t="s">
        <v>28</v>
      </c>
      <c r="G2" s="55" t="s">
        <v>7</v>
      </c>
      <c r="H2" s="116" t="s">
        <v>29</v>
      </c>
      <c r="I2" s="56" t="s">
        <v>8</v>
      </c>
      <c r="J2" s="115" t="s">
        <v>30</v>
      </c>
      <c r="K2" s="21" t="s">
        <v>9</v>
      </c>
      <c r="L2" s="35" t="s">
        <v>31</v>
      </c>
      <c r="M2" s="21" t="s">
        <v>3</v>
      </c>
      <c r="N2" s="115" t="s">
        <v>32</v>
      </c>
      <c r="O2" s="34" t="s">
        <v>92</v>
      </c>
      <c r="P2" s="34" t="s">
        <v>93</v>
      </c>
      <c r="Q2" s="31" t="s">
        <v>18</v>
      </c>
      <c r="R2" s="31" t="s">
        <v>19</v>
      </c>
      <c r="S2" s="32" t="s">
        <v>20</v>
      </c>
      <c r="T2" s="31" t="s">
        <v>21</v>
      </c>
      <c r="U2" s="33" t="s">
        <v>95</v>
      </c>
      <c r="V2" s="31" t="s">
        <v>22</v>
      </c>
      <c r="W2" s="32" t="s">
        <v>23</v>
      </c>
    </row>
    <row r="3" spans="1:23" ht="21.95" customHeight="1">
      <c r="A3" s="114">
        <f>DATE(2023,H1,1)</f>
        <v>45231</v>
      </c>
      <c r="B3" s="256" t="str">
        <f>IF(A3="","",RIGHT(TEXT(WEEKDAY(A3),"[$-404]aaaa;@"),1))</f>
        <v>三</v>
      </c>
      <c r="C3" s="267" t="str">
        <f>C29</f>
        <v>西式特餐</v>
      </c>
      <c r="D3" s="115" t="str">
        <f>C30&amp;B31</f>
        <v>義大利麵</v>
      </c>
      <c r="E3" s="20" t="str">
        <f>E29</f>
        <v>蘑菇肉醬</v>
      </c>
      <c r="F3" s="41" t="str">
        <f>PHONETIC(E30:E34)</f>
        <v>豬絞肉馬鈴薯洋蔥番茄糊蘑菇罐頭</v>
      </c>
      <c r="G3" s="34" t="str">
        <f>G29</f>
        <v>培根甘藍</v>
      </c>
      <c r="H3" s="41" t="str">
        <f>PHONETIC(G30:G34)</f>
        <v>培根甘藍胡蘿蔔大蒜</v>
      </c>
      <c r="I3" s="34" t="str">
        <f>I29</f>
        <v>麥香雞塊</v>
      </c>
      <c r="J3" s="41" t="str">
        <f>PHONETIC(I30:I34)</f>
        <v>雞塊</v>
      </c>
      <c r="K3" s="36" t="s">
        <v>1</v>
      </c>
      <c r="L3" s="135" t="s">
        <v>33</v>
      </c>
      <c r="M3" s="42" t="str">
        <f>M29</f>
        <v>玉米濃湯</v>
      </c>
      <c r="N3" s="158" t="str">
        <f>PHONETIC(M30:M33)</f>
        <v>雞蛋玉米粒罐頭玉米醬罐頭玉米濃湯粉</v>
      </c>
      <c r="O3" s="30" t="str">
        <f>O29</f>
        <v>小餐包</v>
      </c>
      <c r="Q3" s="44">
        <v>5.3</v>
      </c>
      <c r="R3" s="44">
        <v>2.5</v>
      </c>
      <c r="S3" s="45">
        <v>1.9</v>
      </c>
      <c r="T3" s="44">
        <v>2.8</v>
      </c>
      <c r="U3" s="37"/>
      <c r="V3" s="46"/>
      <c r="W3" s="47">
        <f>Q3*70+R3*75+S3*25+T3*45+U3*120+V3*60</f>
        <v>732</v>
      </c>
    </row>
    <row r="4" spans="1:23" ht="21.95" customHeight="1">
      <c r="A4" s="114">
        <f>IF(A3="","",IF(MONTH(A3)&lt;&gt;MONTH(A3+1),"",A3+1))</f>
        <v>45232</v>
      </c>
      <c r="B4" s="256" t="str">
        <f t="shared" ref="B4:B24" si="0">IF(A4="","",RIGHT(TEXT(WEEKDAY(A4),"[$-404]aaaa;@"),1))</f>
        <v>四</v>
      </c>
      <c r="C4" s="267" t="str">
        <f>C35</f>
        <v>糙米飯</v>
      </c>
      <c r="D4" s="115" t="str">
        <f>C36&amp;C37</f>
        <v>米糙米</v>
      </c>
      <c r="E4" s="20" t="str">
        <f>E35</f>
        <v>海結燒雞</v>
      </c>
      <c r="F4" s="41" t="str">
        <f>PHONETIC(E36:E40)</f>
        <v>肉雞海帶結大蒜</v>
      </c>
      <c r="G4" s="82" t="str">
        <f>G35</f>
        <v>銀羅三絲</v>
      </c>
      <c r="H4" s="41" t="str">
        <f>PHONETIC(G36:G40)</f>
        <v>豆皮白蘿蔔胡蘿蔔大蒜</v>
      </c>
      <c r="I4" s="82" t="str">
        <f>I35</f>
        <v>雙味錦燒</v>
      </c>
      <c r="J4" s="41" t="str">
        <f>PHONETIC(I36:I40)</f>
        <v>冷凍玉米筍香竹腸大蒜</v>
      </c>
      <c r="K4" s="36" t="s">
        <v>1</v>
      </c>
      <c r="L4" s="135" t="s">
        <v>33</v>
      </c>
      <c r="M4" s="110" t="str">
        <f>M35</f>
        <v>枸杞愛玉</v>
      </c>
      <c r="N4" s="158" t="str">
        <f>PHONETIC(M36:M39)</f>
        <v>愛玉凍枸杞紅砂糖</v>
      </c>
      <c r="O4" s="30" t="str">
        <f>O35</f>
        <v>堅果</v>
      </c>
      <c r="Q4" s="157">
        <v>6</v>
      </c>
      <c r="R4" s="44">
        <v>2.5</v>
      </c>
      <c r="S4" s="45">
        <v>1.8</v>
      </c>
      <c r="T4" s="44">
        <v>2.9</v>
      </c>
      <c r="U4" s="37"/>
      <c r="V4" s="46">
        <v>1</v>
      </c>
      <c r="W4" s="47">
        <f t="shared" ref="W4:W24" si="1">Q4*70+R4*75+S4*25+T4*45+U4*120+V4*60</f>
        <v>843</v>
      </c>
    </row>
    <row r="5" spans="1:23" ht="21.95" customHeight="1">
      <c r="A5" s="114">
        <f>IF(A4="","",IF(MONTH(A4)&lt;&gt;MONTH(A4+1),"",A4+1))</f>
        <v>45233</v>
      </c>
      <c r="B5" s="256" t="str">
        <f>IF(A5="","",RIGHT(TEXT(WEEKDAY(A5),"[$-404]aaaa;@"),1))</f>
        <v>五</v>
      </c>
      <c r="C5" s="267" t="str">
        <f>C41</f>
        <v>芝麻飯</v>
      </c>
      <c r="D5" s="115" t="str">
        <f>C42&amp;C43</f>
        <v>米芝麻(熟)</v>
      </c>
      <c r="E5" s="20" t="str">
        <f>E41</f>
        <v>沙茶三鮮</v>
      </c>
      <c r="F5" s="41" t="str">
        <f>PHONETIC(E42:E46)</f>
        <v>阿根廷魷虱目魚丸結球白菜大蒜沙茶醬</v>
      </c>
      <c r="G5" s="19" t="str">
        <f>G41</f>
        <v>肉絲芽相</v>
      </c>
      <c r="H5" s="41" t="str">
        <f>PHONETIC(G42:G46)</f>
        <v>豬後腿肉綠豆芽胡蘿蔔大蒜</v>
      </c>
      <c r="I5" s="34" t="str">
        <f>I41</f>
        <v>鐵板油腐</v>
      </c>
      <c r="J5" s="41" t="str">
        <f>PHONETIC(I42:I46)</f>
        <v>四角油豆腐脆筍乾木耳大蒜</v>
      </c>
      <c r="K5" s="36" t="s">
        <v>1</v>
      </c>
      <c r="L5" s="135" t="s">
        <v>33</v>
      </c>
      <c r="M5" s="30" t="str">
        <f>M41</f>
        <v>味噌蔬湯</v>
      </c>
      <c r="N5" s="158" t="str">
        <f>PHONETIC(M42:M45)</f>
        <v>時蔬味噌柴魚片薑</v>
      </c>
      <c r="O5" s="30" t="str">
        <f>O41</f>
        <v>水果</v>
      </c>
      <c r="Q5" s="44">
        <v>5.2</v>
      </c>
      <c r="R5" s="44">
        <v>2.5</v>
      </c>
      <c r="S5" s="45">
        <v>2</v>
      </c>
      <c r="T5" s="44">
        <v>2.9</v>
      </c>
      <c r="U5" s="36">
        <v>1</v>
      </c>
      <c r="V5" s="46"/>
      <c r="W5" s="47">
        <f t="shared" si="1"/>
        <v>852</v>
      </c>
    </row>
    <row r="6" spans="1:23" ht="21.95" customHeight="1">
      <c r="A6" s="114">
        <f>IF(A5="","",IF(MONTH(A5)&lt;&gt;MONTH(A5+1),"",A5+3))</f>
        <v>45236</v>
      </c>
      <c r="B6" s="256" t="str">
        <f t="shared" si="0"/>
        <v>一</v>
      </c>
      <c r="C6" s="267" t="str">
        <f>C47</f>
        <v>白米飯</v>
      </c>
      <c r="D6" s="115" t="str">
        <f>C48&amp;B49</f>
        <v>米</v>
      </c>
      <c r="E6" s="20" t="str">
        <f>E47</f>
        <v>椒鹽魚排</v>
      </c>
      <c r="F6" s="111" t="str">
        <f>PHONETIC(E48:E52)</f>
        <v>魚排</v>
      </c>
      <c r="G6" s="34" t="str">
        <f>G47</f>
        <v>牛蒡豆腐</v>
      </c>
      <c r="H6" s="41" t="str">
        <f>PHONETIC(G48:G52)</f>
        <v>豆腐牛蒡絲胡蘿蔔大蒜</v>
      </c>
      <c r="I6" s="34" t="str">
        <f>I47</f>
        <v>田園花椰</v>
      </c>
      <c r="J6" s="111" t="str">
        <f>PHONETIC(I48:I52)</f>
        <v>青花菜馬鈴薯大蒜</v>
      </c>
      <c r="K6" s="36" t="s">
        <v>1</v>
      </c>
      <c r="L6" s="135" t="s">
        <v>33</v>
      </c>
      <c r="M6" s="110" t="str">
        <f>M47</f>
        <v>蛋花芽湯</v>
      </c>
      <c r="N6" s="158" t="str">
        <f>PHONETIC(M48:M51)</f>
        <v>雞蛋乾裙帶菜薑</v>
      </c>
      <c r="O6" s="30" t="str">
        <f>O47</f>
        <v>果汁</v>
      </c>
      <c r="Q6" s="44">
        <v>5.6</v>
      </c>
      <c r="R6" s="44">
        <v>2.5</v>
      </c>
      <c r="S6" s="45">
        <v>1.7</v>
      </c>
      <c r="T6" s="44">
        <v>2.8</v>
      </c>
      <c r="U6" s="36"/>
      <c r="V6" s="46"/>
      <c r="W6" s="47">
        <f t="shared" si="1"/>
        <v>748</v>
      </c>
    </row>
    <row r="7" spans="1:23" ht="21.95" customHeight="1">
      <c r="A7" s="114">
        <f t="shared" ref="A7:A19" si="2">IF(A6="","",IF(MONTH(A6)&lt;&gt;MONTH(A6+1),"",A6+1))</f>
        <v>45237</v>
      </c>
      <c r="B7" s="256" t="str">
        <f t="shared" si="0"/>
        <v>二</v>
      </c>
      <c r="C7" s="268" t="str">
        <f>C53</f>
        <v>糙米飯</v>
      </c>
      <c r="D7" s="115" t="str">
        <f>C54&amp;C55</f>
        <v>米糙米</v>
      </c>
      <c r="E7" s="20" t="str">
        <f>E53</f>
        <v>醬相雞翅</v>
      </c>
      <c r="F7" s="111" t="str">
        <f>PHONETIC(E54:E58)</f>
        <v>三節翅大蒜滷包</v>
      </c>
      <c r="G7" s="19" t="str">
        <f>G53</f>
        <v>甘藍蛋香</v>
      </c>
      <c r="H7" s="41" t="str">
        <f>PHONETIC(G54:G58)</f>
        <v>雞蛋甘藍胡蘿蔔大蒜</v>
      </c>
      <c r="I7" s="34" t="str">
        <f>I53</f>
        <v>野菜混炒</v>
      </c>
      <c r="J7" s="41" t="str">
        <f>PHONETIC(I54:I58)</f>
        <v>野菜天時蔬大蒜</v>
      </c>
      <c r="K7" s="36" t="s">
        <v>1</v>
      </c>
      <c r="L7" s="135" t="s">
        <v>33</v>
      </c>
      <c r="M7" s="30" t="str">
        <f>M53</f>
        <v>時瓜湯</v>
      </c>
      <c r="N7" s="158" t="str">
        <f>PHONETIC(M54:M58)</f>
        <v>時瓜胡蘿蔔豬骨</v>
      </c>
      <c r="O7" s="30" t="str">
        <f>O53</f>
        <v>TAP豆漿</v>
      </c>
      <c r="P7" s="159" t="s">
        <v>91</v>
      </c>
      <c r="Q7" s="44">
        <v>5</v>
      </c>
      <c r="R7" s="44">
        <v>2.5</v>
      </c>
      <c r="S7" s="45">
        <v>1.8</v>
      </c>
      <c r="T7" s="44">
        <v>2.9</v>
      </c>
      <c r="U7" s="36">
        <v>1</v>
      </c>
      <c r="V7" s="46"/>
      <c r="W7" s="47">
        <f t="shared" si="1"/>
        <v>833</v>
      </c>
    </row>
    <row r="8" spans="1:23" ht="21.95" customHeight="1">
      <c r="A8" s="114">
        <f>IF(A7="","",IF(MONTH(A7)&lt;&gt;MONTH(A7+1),"",A7+1))</f>
        <v>45238</v>
      </c>
      <c r="B8" s="256" t="str">
        <f t="shared" si="0"/>
        <v>三</v>
      </c>
      <c r="C8" s="268" t="str">
        <f>C59</f>
        <v>立冬油飯</v>
      </c>
      <c r="D8" s="115" t="str">
        <f>C60&amp;C61</f>
        <v>米糯米</v>
      </c>
      <c r="E8" s="20" t="str">
        <f>E59</f>
        <v>油飯配料</v>
      </c>
      <c r="F8" s="111" t="str">
        <f>PHONETIC(E60:E64)</f>
        <v>豬絞肉蘿蔔乾乾香菇油蔥酥大蒜</v>
      </c>
      <c r="G8" s="19" t="str">
        <f>G59</f>
        <v>滷蛋雙味</v>
      </c>
      <c r="H8" s="111" t="str">
        <f>PHONETIC(G60:G64)</f>
        <v>雞水煮蛋白蘿蔔大蒜</v>
      </c>
      <c r="I8" s="82" t="str">
        <f>I59</f>
        <v>五香豆干</v>
      </c>
      <c r="J8" s="41" t="str">
        <f>PHONETIC(I60:I64)</f>
        <v>豆干胡蘿蔔大蒜</v>
      </c>
      <c r="K8" s="36" t="s">
        <v>1</v>
      </c>
      <c r="L8" s="135" t="s">
        <v>33</v>
      </c>
      <c r="M8" s="42" t="str">
        <f>M59</f>
        <v>麻油菇湯</v>
      </c>
      <c r="N8" s="158" t="str">
        <f>PHONETIC(M60:M64)</f>
        <v>金針菇乾木耳時蔬麻油</v>
      </c>
      <c r="O8" s="30" t="str">
        <f>O59</f>
        <v>小餐包</v>
      </c>
      <c r="Q8" s="44">
        <v>5</v>
      </c>
      <c r="R8" s="44">
        <v>2.5</v>
      </c>
      <c r="S8" s="45">
        <v>1.6</v>
      </c>
      <c r="T8" s="44">
        <v>2.9</v>
      </c>
      <c r="U8" s="36"/>
      <c r="V8" s="46"/>
      <c r="W8" s="47">
        <f t="shared" si="1"/>
        <v>708</v>
      </c>
    </row>
    <row r="9" spans="1:23" ht="21.95" customHeight="1">
      <c r="A9" s="114">
        <f t="shared" si="2"/>
        <v>45239</v>
      </c>
      <c r="B9" s="256" t="str">
        <f t="shared" si="0"/>
        <v>四</v>
      </c>
      <c r="C9" s="268" t="str">
        <f>C65</f>
        <v>糙米飯</v>
      </c>
      <c r="D9" s="115" t="str">
        <f>C66&amp;C67</f>
        <v>米糙米</v>
      </c>
      <c r="E9" s="20" t="str">
        <f>E65</f>
        <v>咖哩雞</v>
      </c>
      <c r="F9" s="41" t="str">
        <f>PHONETIC(E66:E70)</f>
        <v>肉雞馬鈴薯洋蔥咖哩粉</v>
      </c>
      <c r="G9" s="19" t="str">
        <f>G65</f>
        <v>培根芽菜</v>
      </c>
      <c r="H9" s="111" t="str">
        <f>PHONETIC(G66:G70)</f>
        <v>培根綠豆芽胡蘿蔔大蒜</v>
      </c>
      <c r="I9" s="34" t="str">
        <f>I65</f>
        <v>香滷凍腐</v>
      </c>
      <c r="J9" s="41" t="str">
        <f>PHONETIC(I66:I69)</f>
        <v>凍豆腐時瓜滷包大蒜</v>
      </c>
      <c r="K9" s="36" t="s">
        <v>1</v>
      </c>
      <c r="L9" s="135" t="s">
        <v>33</v>
      </c>
      <c r="M9" s="30" t="str">
        <f>M65</f>
        <v>綠豆湯</v>
      </c>
      <c r="N9" s="158" t="str">
        <f>PHONETIC(M66:M69)</f>
        <v>綠豆紅砂糖</v>
      </c>
      <c r="O9" s="30" t="str">
        <f>O65</f>
        <v>海苔</v>
      </c>
      <c r="Q9" s="157">
        <v>5</v>
      </c>
      <c r="R9" s="44">
        <v>2.5</v>
      </c>
      <c r="S9" s="45">
        <v>2</v>
      </c>
      <c r="T9" s="44">
        <v>2.7</v>
      </c>
      <c r="U9" s="36"/>
      <c r="V9" s="46">
        <v>1</v>
      </c>
      <c r="W9" s="47">
        <f t="shared" si="1"/>
        <v>769</v>
      </c>
    </row>
    <row r="10" spans="1:23" ht="21.95" customHeight="1">
      <c r="A10" s="114">
        <f>IF(A9="","",IF(MONTH(A9)&lt;&gt;MONTH(A9+1),"",A9+1))</f>
        <v>45240</v>
      </c>
      <c r="B10" s="256" t="str">
        <f t="shared" si="0"/>
        <v>五</v>
      </c>
      <c r="C10" s="268" t="str">
        <f>C71</f>
        <v>紅藜飯</v>
      </c>
      <c r="D10" s="115" t="str">
        <f>C72&amp;C73</f>
        <v>米紅藜</v>
      </c>
      <c r="E10" s="20" t="str">
        <f>E71</f>
        <v>筍乾燒肉</v>
      </c>
      <c r="F10" s="41" t="str">
        <f>PHONETIC(E72:E76)</f>
        <v>豬後腿肉麻竹筍干麵輪大蒜</v>
      </c>
      <c r="G10" s="19" t="str">
        <f>G71</f>
        <v>豆皮白菜</v>
      </c>
      <c r="H10" s="41" t="str">
        <f>PHONETIC(G72:G76)</f>
        <v>豆皮結球白菜胡蘿蔔大蒜</v>
      </c>
      <c r="I10" s="34" t="str">
        <f>I71</f>
        <v>原味薯餅</v>
      </c>
      <c r="J10" s="41" t="str">
        <f>PHONETIC(I72:I75)</f>
        <v>薯餅</v>
      </c>
      <c r="K10" s="36" t="s">
        <v>1</v>
      </c>
      <c r="L10" s="135" t="s">
        <v>33</v>
      </c>
      <c r="M10" s="30" t="str">
        <f>M71</f>
        <v>番茄蔬湯</v>
      </c>
      <c r="N10" s="158" t="str">
        <f>PHONETIC(M72:M76)</f>
        <v>時蔬番茄糊薑豬骨</v>
      </c>
      <c r="O10" s="30" t="str">
        <f>O71</f>
        <v>水果</v>
      </c>
      <c r="P10" s="159" t="s">
        <v>91</v>
      </c>
      <c r="Q10" s="44">
        <v>5.2</v>
      </c>
      <c r="R10" s="44">
        <v>2.5</v>
      </c>
      <c r="S10" s="45">
        <v>2</v>
      </c>
      <c r="T10" s="44">
        <v>2.9</v>
      </c>
      <c r="U10" s="36"/>
      <c r="V10" s="46"/>
      <c r="W10" s="47">
        <f t="shared" si="1"/>
        <v>732</v>
      </c>
    </row>
    <row r="11" spans="1:23" ht="21.95" customHeight="1">
      <c r="A11" s="114">
        <f>IF(A10="","",IF(MONTH(A10)&lt;&gt;MONTH(A10+1),"",A10+3))</f>
        <v>45243</v>
      </c>
      <c r="B11" s="256" t="str">
        <f t="shared" si="0"/>
        <v>一</v>
      </c>
      <c r="C11" s="268" t="str">
        <f>C77</f>
        <v>白米飯</v>
      </c>
      <c r="D11" s="115" t="str">
        <f>C78&amp;B79</f>
        <v>米</v>
      </c>
      <c r="E11" s="20" t="str">
        <f>E77</f>
        <v>家常里雞</v>
      </c>
      <c r="F11" s="111" t="str">
        <f>PHONETIC(E78:E82)</f>
        <v>香雞排</v>
      </c>
      <c r="G11" s="19" t="str">
        <f>G77</f>
        <v>茄汁豆腐</v>
      </c>
      <c r="H11" s="41" t="str">
        <f>PHONETIC(G78:G82)</f>
        <v>豆腐番茄糊洋蔥豬絞肉</v>
      </c>
      <c r="I11" s="19" t="str">
        <f>I77</f>
        <v>大根滷味</v>
      </c>
      <c r="J11" s="41" t="str">
        <f>PHONETIC(I78:I81)</f>
        <v>白蘿蔔香竹腸大蒜</v>
      </c>
      <c r="K11" s="36" t="s">
        <v>1</v>
      </c>
      <c r="L11" s="135" t="s">
        <v>33</v>
      </c>
      <c r="M11" s="30" t="str">
        <f>M77</f>
        <v>味噌芽湯</v>
      </c>
      <c r="N11" s="158" t="str">
        <f>PHONETIC(M78:M81)</f>
        <v>乾裙帶菜味噌薑柴魚片</v>
      </c>
      <c r="O11" s="30" t="str">
        <f>O77</f>
        <v>果汁</v>
      </c>
      <c r="Q11" s="44">
        <v>5</v>
      </c>
      <c r="R11" s="44">
        <v>2.5</v>
      </c>
      <c r="S11" s="45">
        <v>1.7</v>
      </c>
      <c r="T11" s="44">
        <v>3</v>
      </c>
      <c r="U11" s="36"/>
      <c r="V11" s="46"/>
      <c r="W11" s="47">
        <f t="shared" si="1"/>
        <v>715</v>
      </c>
    </row>
    <row r="12" spans="1:23" ht="21.95" customHeight="1">
      <c r="A12" s="114">
        <f t="shared" si="2"/>
        <v>45244</v>
      </c>
      <c r="B12" s="256" t="str">
        <f t="shared" si="0"/>
        <v>二</v>
      </c>
      <c r="C12" s="268" t="str">
        <f>C83</f>
        <v>糙米飯</v>
      </c>
      <c r="D12" s="115" t="str">
        <f>C84&amp;C85</f>
        <v>米糙米</v>
      </c>
      <c r="E12" s="20" t="str">
        <f>E83</f>
        <v>梅干肉末</v>
      </c>
      <c r="F12" s="41" t="str">
        <f>PHONETIC(E83:E87)</f>
        <v>梅干肉末豬絞肉梅乾菜麵筋大蒜</v>
      </c>
      <c r="G12" s="19" t="str">
        <f>G83</f>
        <v>蛋香冬粉</v>
      </c>
      <c r="H12" s="41" t="str">
        <f>PHONETIC(G84:G88)</f>
        <v>雞蛋冬粉時蔬乾木耳大蒜</v>
      </c>
      <c r="I12" s="34" t="str">
        <f>I83</f>
        <v>滷野菜天</v>
      </c>
      <c r="J12" s="111" t="str">
        <f>PHONETIC(I84:I88)</f>
        <v>野菜天</v>
      </c>
      <c r="K12" s="36" t="s">
        <v>1</v>
      </c>
      <c r="L12" s="135" t="s">
        <v>33</v>
      </c>
      <c r="M12" s="30" t="str">
        <f>M83</f>
        <v>時蔬湯</v>
      </c>
      <c r="N12" s="158" t="str">
        <f>PHONETIC(M84:M88)</f>
        <v>時蔬胡蘿蔔薑豬骨</v>
      </c>
      <c r="O12" s="30" t="str">
        <f>O83</f>
        <v>保久乳</v>
      </c>
      <c r="Q12" s="44">
        <v>5</v>
      </c>
      <c r="R12" s="44">
        <v>2.5</v>
      </c>
      <c r="S12" s="45">
        <v>1.6</v>
      </c>
      <c r="T12" s="44">
        <v>2.9</v>
      </c>
      <c r="U12" s="36">
        <v>1</v>
      </c>
      <c r="V12" s="46"/>
      <c r="W12" s="47">
        <f t="shared" si="1"/>
        <v>828</v>
      </c>
    </row>
    <row r="13" spans="1:23" ht="21.95" customHeight="1">
      <c r="A13" s="114">
        <f t="shared" si="2"/>
        <v>45245</v>
      </c>
      <c r="B13" s="256" t="str">
        <f t="shared" si="0"/>
        <v>三</v>
      </c>
      <c r="C13" s="268" t="str">
        <f>C89</f>
        <v>越式特餐</v>
      </c>
      <c r="D13" s="115" t="str">
        <f>C90&amp;C91</f>
        <v>米粉</v>
      </c>
      <c r="E13" s="20" t="str">
        <f>E89</f>
        <v>金黃魚塊</v>
      </c>
      <c r="F13" s="41" t="str">
        <f>PHONETIC(E90:E94)</f>
        <v>虱目魚塊</v>
      </c>
      <c r="G13" s="19" t="str">
        <f>G89</f>
        <v>越式配料</v>
      </c>
      <c r="H13" s="41" t="str">
        <f>PHONETIC(G90:G94)</f>
        <v>豬絞肉時蔬洋蔥蝦皮</v>
      </c>
      <c r="I13" s="34" t="str">
        <f>I89</f>
        <v>河內春捲</v>
      </c>
      <c r="J13" s="41" t="str">
        <f>PHONETIC(I90:I94)</f>
        <v>春捲</v>
      </c>
      <c r="K13" s="36" t="s">
        <v>1</v>
      </c>
      <c r="L13" s="135" t="s">
        <v>33</v>
      </c>
      <c r="M13" s="42" t="str">
        <f>M89</f>
        <v>越式高湯</v>
      </c>
      <c r="N13" s="158" t="str">
        <f>PHONETIC(M90:M93)</f>
        <v>金針菇番茄糊豬骨檸檬</v>
      </c>
      <c r="O13" s="30" t="str">
        <f>O89</f>
        <v>小餐包</v>
      </c>
      <c r="Q13" s="44">
        <v>4</v>
      </c>
      <c r="R13" s="44">
        <v>2.5</v>
      </c>
      <c r="S13" s="45">
        <v>1.6</v>
      </c>
      <c r="T13" s="44">
        <v>2.9</v>
      </c>
      <c r="U13" s="36"/>
      <c r="V13" s="46"/>
      <c r="W13" s="47">
        <f t="shared" si="1"/>
        <v>638</v>
      </c>
    </row>
    <row r="14" spans="1:23" ht="21.95" customHeight="1">
      <c r="A14" s="114">
        <f t="shared" si="2"/>
        <v>45246</v>
      </c>
      <c r="B14" s="256" t="str">
        <f t="shared" si="0"/>
        <v>四</v>
      </c>
      <c r="C14" s="268" t="str">
        <f>C95</f>
        <v>糙米飯</v>
      </c>
      <c r="D14" s="115" t="str">
        <f>C96&amp;C97</f>
        <v>米糙米</v>
      </c>
      <c r="E14" s="20" t="str">
        <f>E95</f>
        <v>醬瓜燒雞</v>
      </c>
      <c r="F14" s="41" t="str">
        <f>PHONETIC(E96:E100)</f>
        <v>肉雞醃漬花胡瓜白蘿蔔大蒜</v>
      </c>
      <c r="G14" s="20" t="str">
        <f>G95</f>
        <v>蛋香白菜</v>
      </c>
      <c r="H14" s="41" t="str">
        <f>PHONETIC(G96:G100)</f>
        <v>雞蛋結球白菜胡蘿蔔乾香菇大蒜</v>
      </c>
      <c r="I14" s="34" t="str">
        <f>I95</f>
        <v>鮮蔬燒腐</v>
      </c>
      <c r="J14" s="41" t="str">
        <f>PHONETIC(I96:I100)</f>
        <v>四角油豆腐時蔬大蒜</v>
      </c>
      <c r="K14" s="36" t="s">
        <v>1</v>
      </c>
      <c r="L14" s="135" t="s">
        <v>33</v>
      </c>
      <c r="M14" s="110" t="str">
        <f>M95</f>
        <v>枸杞銀耳</v>
      </c>
      <c r="N14" s="158" t="str">
        <f>PHONETIC(M96:M100)</f>
        <v>乾銀耳枸杞紅砂糖</v>
      </c>
      <c r="O14" s="30" t="str">
        <f>O95</f>
        <v>堅果</v>
      </c>
      <c r="Q14" s="157">
        <v>5.4</v>
      </c>
      <c r="R14" s="44">
        <v>2.5</v>
      </c>
      <c r="S14" s="45">
        <v>1.8</v>
      </c>
      <c r="T14" s="44">
        <v>2.9</v>
      </c>
      <c r="U14" s="36"/>
      <c r="V14" s="46">
        <v>1</v>
      </c>
      <c r="W14" s="47">
        <f t="shared" si="1"/>
        <v>801</v>
      </c>
    </row>
    <row r="15" spans="1:23" ht="21.95" customHeight="1">
      <c r="A15" s="114">
        <f>IF(A14="","",IF(MONTH(A14)&lt;&gt;MONTH(A14+1),"",A14+1))</f>
        <v>45247</v>
      </c>
      <c r="B15" s="256" t="str">
        <f t="shared" si="0"/>
        <v>五</v>
      </c>
      <c r="C15" s="268" t="str">
        <f>C101</f>
        <v>小米飯</v>
      </c>
      <c r="D15" s="115" t="str">
        <f>C102&amp;C103</f>
        <v>米小米</v>
      </c>
      <c r="E15" s="20" t="str">
        <f>E101</f>
        <v>壽喜肉片</v>
      </c>
      <c r="F15" s="41" t="str">
        <f>PHONETIC(E102:E106)</f>
        <v>豬後腿肉甘藍胡蘿蔔醬油</v>
      </c>
      <c r="G15" s="20" t="str">
        <f>G101</f>
        <v>培根芽香</v>
      </c>
      <c r="H15" s="41" t="str">
        <f>PHONETIC(G102:G106)</f>
        <v>培根綠豆芽乾木耳大蒜</v>
      </c>
      <c r="I15" s="20" t="str">
        <f>I101</f>
        <v>秘滷豆干</v>
      </c>
      <c r="J15" s="111" t="str">
        <f>PHONETIC(I102:I106)</f>
        <v>豆干胡蘿蔔大蒜</v>
      </c>
      <c r="K15" s="36" t="s">
        <v>1</v>
      </c>
      <c r="L15" s="135" t="s">
        <v>33</v>
      </c>
      <c r="M15" s="20" t="str">
        <f>M101</f>
        <v>金針湯</v>
      </c>
      <c r="N15" s="152" t="str">
        <f>PHONETIC(M102:M106)</f>
        <v>金針菜乾榨菜薑豬骨</v>
      </c>
      <c r="O15" s="30" t="str">
        <f>O101</f>
        <v>水果</v>
      </c>
      <c r="P15" s="159" t="s">
        <v>91</v>
      </c>
      <c r="Q15" s="44">
        <v>5</v>
      </c>
      <c r="R15" s="44">
        <v>2.5</v>
      </c>
      <c r="S15" s="45">
        <v>2</v>
      </c>
      <c r="T15" s="44">
        <v>2.9</v>
      </c>
      <c r="U15" s="36"/>
      <c r="V15" s="46"/>
      <c r="W15" s="47">
        <f t="shared" si="1"/>
        <v>718</v>
      </c>
    </row>
    <row r="16" spans="1:23" ht="21.95" customHeight="1">
      <c r="A16" s="114">
        <f>IF(A15="","",IF(MONTH(A15)&lt;&gt;MONTH(A15+1),"",A15+3))</f>
        <v>45250</v>
      </c>
      <c r="B16" s="256" t="str">
        <f t="shared" si="0"/>
        <v>一</v>
      </c>
      <c r="C16" s="268" t="str">
        <f>C107</f>
        <v>白米飯</v>
      </c>
      <c r="D16" s="115" t="str">
        <f>C108&amp;B109</f>
        <v>米</v>
      </c>
      <c r="E16" s="20" t="str">
        <f>E107</f>
        <v>調味雞翅</v>
      </c>
      <c r="F16" s="41" t="str">
        <f>PHONETIC(E108:E111)</f>
        <v>三節翅</v>
      </c>
      <c r="G16" s="20" t="str">
        <f>G107</f>
        <v>玉筍豆腐</v>
      </c>
      <c r="H16" s="41" t="str">
        <f>PHONETIC(G108:G112)</f>
        <v>豆腐豬絞肉冷凍玉米筍大蒜</v>
      </c>
      <c r="I16" s="20" t="str">
        <f>I107</f>
        <v>滷香竹腸</v>
      </c>
      <c r="J16" s="41" t="str">
        <f>PHONETIC(I108:I112)</f>
        <v>香竹腸</v>
      </c>
      <c r="K16" s="36" t="s">
        <v>1</v>
      </c>
      <c r="L16" s="135" t="s">
        <v>33</v>
      </c>
      <c r="M16" s="20" t="str">
        <f>M107</f>
        <v>蛋花湯</v>
      </c>
      <c r="N16" s="152" t="str">
        <f>PHONETIC(M108:M112)</f>
        <v>雞蛋乾裙帶菜薑</v>
      </c>
      <c r="O16" s="30" t="str">
        <f>O107</f>
        <v>果汁</v>
      </c>
      <c r="Q16" s="44">
        <v>5</v>
      </c>
      <c r="R16" s="44">
        <v>2.5</v>
      </c>
      <c r="S16" s="45">
        <v>2</v>
      </c>
      <c r="T16" s="44">
        <v>2.9</v>
      </c>
      <c r="U16" s="36"/>
      <c r="V16" s="46"/>
      <c r="W16" s="47">
        <f t="shared" si="1"/>
        <v>718</v>
      </c>
    </row>
    <row r="17" spans="1:28" ht="21.95" customHeight="1">
      <c r="A17" s="114">
        <f t="shared" si="2"/>
        <v>45251</v>
      </c>
      <c r="B17" s="256" t="str">
        <f t="shared" si="0"/>
        <v>二</v>
      </c>
      <c r="C17" s="268" t="str">
        <f>C113</f>
        <v>糙米飯</v>
      </c>
      <c r="D17" s="115" t="str">
        <f>C114&amp;C115</f>
        <v>米糙米</v>
      </c>
      <c r="E17" s="20" t="str">
        <f>E113</f>
        <v>豉相參鮮</v>
      </c>
      <c r="F17" s="111" t="str">
        <f>PHONETIC(E114:E118)</f>
        <v>魚丁虱目魚丸白蘿蔔大蒜</v>
      </c>
      <c r="G17" s="20" t="str">
        <f>G113</f>
        <v>絞肉甘藍</v>
      </c>
      <c r="H17" s="41" t="str">
        <f>PHONETIC(G114:G118)</f>
        <v>豬絞肉甘藍乾木耳胡蘿蔔大蒜</v>
      </c>
      <c r="I17" s="20" t="str">
        <f>I113</f>
        <v>照燒凍腐</v>
      </c>
      <c r="J17" s="41" t="str">
        <f>PHONETIC(I114:I118)</f>
        <v>凍豆腐時蔬大蒜</v>
      </c>
      <c r="K17" s="36" t="s">
        <v>1</v>
      </c>
      <c r="L17" s="135" t="s">
        <v>33</v>
      </c>
      <c r="M17" s="20" t="str">
        <f>M113</f>
        <v>時瓜湯</v>
      </c>
      <c r="N17" s="152" t="str">
        <f>PHONETIC(M114:M118)</f>
        <v>時瓜枸杞薑豬骨</v>
      </c>
      <c r="O17" s="30" t="str">
        <f>O113</f>
        <v>優酪乳</v>
      </c>
      <c r="Q17" s="44">
        <v>5</v>
      </c>
      <c r="R17" s="44">
        <v>2.5</v>
      </c>
      <c r="S17" s="45">
        <v>1.7</v>
      </c>
      <c r="T17" s="44">
        <v>2.8</v>
      </c>
      <c r="U17" s="36">
        <v>1</v>
      </c>
      <c r="V17" s="46"/>
      <c r="W17" s="47">
        <f t="shared" si="1"/>
        <v>826</v>
      </c>
    </row>
    <row r="18" spans="1:28" ht="21.95" customHeight="1">
      <c r="A18" s="114">
        <f t="shared" si="2"/>
        <v>45252</v>
      </c>
      <c r="B18" s="256" t="str">
        <f t="shared" si="0"/>
        <v>三</v>
      </c>
      <c r="C18" s="268" t="str">
        <f>C119</f>
        <v>刈包特餐</v>
      </c>
      <c r="D18" s="115" t="str">
        <f>C120&amp;B121</f>
        <v>刈包</v>
      </c>
      <c r="E18" s="20" t="str">
        <f>E119</f>
        <v>酸菜肉片</v>
      </c>
      <c r="F18" s="41" t="str">
        <f>PHONETIC(E120:E124)</f>
        <v>豬後腿肉酸菜大蒜</v>
      </c>
      <c r="G18" s="20" t="str">
        <f>G119</f>
        <v>豆皮西魯</v>
      </c>
      <c r="H18" s="111" t="str">
        <f>PHONETIC(G120:G124)</f>
        <v>豆皮結球白菜乾香菇大蒜</v>
      </c>
      <c r="I18" s="20" t="str">
        <f>I119</f>
        <v>家常雞塊</v>
      </c>
      <c r="J18" s="111" t="str">
        <f>PHONETIC(I120:I124)</f>
        <v>雞塊</v>
      </c>
      <c r="K18" s="36" t="s">
        <v>1</v>
      </c>
      <c r="L18" s="135" t="s">
        <v>33</v>
      </c>
      <c r="M18" s="20" t="str">
        <f>M119</f>
        <v>糙米粥</v>
      </c>
      <c r="N18" s="152" t="str">
        <f>PHONETIC(M120:M124)</f>
        <v>雞蛋時蔬糙米胡蘿蔔</v>
      </c>
      <c r="O18" s="30" t="str">
        <f>O119</f>
        <v>小餐包</v>
      </c>
      <c r="Q18" s="44">
        <v>4.2</v>
      </c>
      <c r="R18" s="44">
        <v>2.5</v>
      </c>
      <c r="S18" s="45">
        <v>1.5</v>
      </c>
      <c r="T18" s="44">
        <v>2.8</v>
      </c>
      <c r="U18" s="36"/>
      <c r="V18" s="46"/>
      <c r="W18" s="47">
        <f t="shared" si="1"/>
        <v>645</v>
      </c>
    </row>
    <row r="19" spans="1:28" ht="21.95" customHeight="1">
      <c r="A19" s="114">
        <f t="shared" si="2"/>
        <v>45253</v>
      </c>
      <c r="B19" s="256" t="str">
        <f t="shared" si="0"/>
        <v>四</v>
      </c>
      <c r="C19" s="268" t="str">
        <f>C125</f>
        <v>糙米飯</v>
      </c>
      <c r="D19" s="115" t="str">
        <f>C126&amp;C127</f>
        <v>米糙米</v>
      </c>
      <c r="E19" s="20" t="str">
        <f>E125</f>
        <v>筍干燒雞</v>
      </c>
      <c r="F19" s="41" t="str">
        <f>PHONETIC(E126:E130)</f>
        <v>肉雞麻竹筍干大蒜</v>
      </c>
      <c r="G19" s="20" t="str">
        <f>G125</f>
        <v>培根豆芽</v>
      </c>
      <c r="H19" s="41" t="str">
        <f>PHONETIC(G126:G130)</f>
        <v>培根綠豆芽胡蘿蔔大蒜</v>
      </c>
      <c r="I19" s="20" t="str">
        <f>I125</f>
        <v>秘汁豆干</v>
      </c>
      <c r="J19" s="41" t="str">
        <f>PHONETIC(I126:I130)</f>
        <v>豆干醬油二砂糖大蒜</v>
      </c>
      <c r="K19" s="36" t="s">
        <v>1</v>
      </c>
      <c r="L19" s="135" t="s">
        <v>33</v>
      </c>
      <c r="M19" s="20" t="str">
        <f>M125</f>
        <v>仙草甜湯</v>
      </c>
      <c r="N19" s="152" t="str">
        <f>PHONETIC(M126:M130)</f>
        <v>仙草凍紅砂糖</v>
      </c>
      <c r="O19" s="30" t="str">
        <f>O125</f>
        <v>海苔</v>
      </c>
      <c r="Q19" s="157">
        <v>5.6</v>
      </c>
      <c r="R19" s="44">
        <v>2.5</v>
      </c>
      <c r="S19" s="45">
        <v>2.2000000000000002</v>
      </c>
      <c r="T19" s="44">
        <v>2.9</v>
      </c>
      <c r="U19" s="36"/>
      <c r="V19" s="46">
        <v>1</v>
      </c>
      <c r="W19" s="47">
        <f t="shared" si="1"/>
        <v>825</v>
      </c>
    </row>
    <row r="20" spans="1:28" ht="21.95" customHeight="1">
      <c r="A20" s="114">
        <f>IF(A19="","",IF(MONTH(A19)&lt;&gt;MONTH(A19+1),"",A19+1))</f>
        <v>45254</v>
      </c>
      <c r="B20" s="256" t="str">
        <f t="shared" si="0"/>
        <v>五</v>
      </c>
      <c r="C20" s="268" t="str">
        <f>C131</f>
        <v>紫米飯</v>
      </c>
      <c r="D20" s="115" t="str">
        <f>C132&amp;C133</f>
        <v>米黑秈糯米</v>
      </c>
      <c r="E20" s="20" t="str">
        <f>E131</f>
        <v>昆布滷肉</v>
      </c>
      <c r="F20" s="41" t="str">
        <f>PHONETIC(E132:E136)</f>
        <v>豬後腿肉海帶結豆輪大蒜</v>
      </c>
      <c r="G20" s="20" t="str">
        <f>G131</f>
        <v>木須佐蛋</v>
      </c>
      <c r="H20" s="41" t="str">
        <f>PHONETIC(G132:G136)</f>
        <v>雞蛋胡蘿蔔乾木耳洋蔥</v>
      </c>
      <c r="I20" s="20" t="str">
        <f>I131</f>
        <v>椒鹽薯餅</v>
      </c>
      <c r="J20" s="41" t="str">
        <f>PHONETIC(I132:I136)</f>
        <v>薯餅</v>
      </c>
      <c r="K20" s="36" t="s">
        <v>1</v>
      </c>
      <c r="L20" s="135" t="s">
        <v>33</v>
      </c>
      <c r="M20" s="20" t="str">
        <f>M131</f>
        <v>味噌蔬湯</v>
      </c>
      <c r="N20" s="152" t="str">
        <f>PHONETIC(M132:M136)</f>
        <v>時蔬味噌薑柴魚片</v>
      </c>
      <c r="O20" s="30" t="str">
        <f>O131</f>
        <v>水果</v>
      </c>
      <c r="P20" s="159" t="s">
        <v>91</v>
      </c>
      <c r="Q20" s="44">
        <v>5.5</v>
      </c>
      <c r="R20" s="44">
        <v>2.5</v>
      </c>
      <c r="S20" s="45">
        <v>1.8</v>
      </c>
      <c r="T20" s="44">
        <v>2.9</v>
      </c>
      <c r="U20" s="36"/>
      <c r="V20" s="46"/>
      <c r="W20" s="47">
        <f t="shared" si="1"/>
        <v>748</v>
      </c>
    </row>
    <row r="21" spans="1:28" ht="21.95" customHeight="1">
      <c r="A21" s="114">
        <f>IF(A20="","",IF(MONTH(A20)&lt;&gt;MONTH(A20+1),"",A20+3))</f>
        <v>45257</v>
      </c>
      <c r="B21" s="256" t="str">
        <f t="shared" si="0"/>
        <v>一</v>
      </c>
      <c r="C21" s="268" t="str">
        <f>C137</f>
        <v>白米飯</v>
      </c>
      <c r="D21" s="115" t="str">
        <f>C138&amp;B139</f>
        <v>米</v>
      </c>
      <c r="E21" s="20" t="str">
        <f>E137</f>
        <v>御膳大排</v>
      </c>
      <c r="F21" s="41" t="str">
        <f>PHONETIC(E138:E142)</f>
        <v>肉排</v>
      </c>
      <c r="G21" s="20" t="str">
        <f>G137</f>
        <v>鐵板豆腐</v>
      </c>
      <c r="H21" s="41" t="str">
        <f>PHONETIC(G138:G142)</f>
        <v>豆腐脆筍乾木耳大蒜</v>
      </c>
      <c r="I21" s="20" t="str">
        <f>I137</f>
        <v>蛋香雙色</v>
      </c>
      <c r="J21" s="111" t="str">
        <f>PHONETIC(I138:I142)</f>
        <v>雞蛋白蘿蔔胡蘿蔔大蒜</v>
      </c>
      <c r="K21" s="36" t="s">
        <v>1</v>
      </c>
      <c r="L21" s="135" t="s">
        <v>33</v>
      </c>
      <c r="M21" s="20" t="str">
        <f>M137</f>
        <v>金針湯</v>
      </c>
      <c r="N21" s="152" t="str">
        <f>PHONETIC(M138:M142)</f>
        <v>金針菜乾榨菜薑豬骨</v>
      </c>
      <c r="O21" s="30" t="str">
        <f>O137</f>
        <v>果汁</v>
      </c>
      <c r="Q21" s="44">
        <v>5</v>
      </c>
      <c r="R21" s="44">
        <v>2.5</v>
      </c>
      <c r="S21" s="45">
        <v>2.2000000000000002</v>
      </c>
      <c r="T21" s="44">
        <v>2.9</v>
      </c>
      <c r="U21" s="36"/>
      <c r="V21" s="46"/>
      <c r="W21" s="47">
        <f t="shared" si="1"/>
        <v>723</v>
      </c>
    </row>
    <row r="22" spans="1:28" ht="21.95" customHeight="1">
      <c r="A22" s="114">
        <f>IF(A21="","",IF(MONTH(A21)&lt;&gt;MONTH(A21+1),"",A21+1))</f>
        <v>45258</v>
      </c>
      <c r="B22" s="256" t="str">
        <f t="shared" si="0"/>
        <v>二</v>
      </c>
      <c r="C22" s="268" t="str">
        <f>C143</f>
        <v>糙米飯</v>
      </c>
      <c r="D22" s="115" t="str">
        <f>C144&amp;C145</f>
        <v>米糙米</v>
      </c>
      <c r="E22" s="20" t="str">
        <f>E143</f>
        <v>茄汁雞丁</v>
      </c>
      <c r="F22" s="41" t="str">
        <f>PHONETIC(E144:E148)</f>
        <v>肉雞洋蔥馬鈴薯番茄醬大蒜</v>
      </c>
      <c r="G22" s="20" t="str">
        <f>G143</f>
        <v>培根芽菜</v>
      </c>
      <c r="H22" s="41" t="str">
        <f>PHONETIC(G144:G148)</f>
        <v>培根綠豆芽胡蘿蔔大蒜</v>
      </c>
      <c r="I22" s="20" t="str">
        <f>I143</f>
        <v>滷野菜天</v>
      </c>
      <c r="J22" s="111" t="str">
        <f>PHONETIC(I144:I148)</f>
        <v>野菜天</v>
      </c>
      <c r="K22" s="36" t="s">
        <v>1</v>
      </c>
      <c r="L22" s="135" t="s">
        <v>33</v>
      </c>
      <c r="M22" s="20" t="str">
        <f>M143</f>
        <v>蘿蔔湯</v>
      </c>
      <c r="N22" s="152" t="str">
        <f>PHONETIC(M144:M148)</f>
        <v>白蘿蔔胡蘿蔔薑豬骨</v>
      </c>
      <c r="O22" s="30" t="str">
        <f>O143</f>
        <v>TAP豆漿</v>
      </c>
      <c r="Q22" s="44">
        <v>5.6</v>
      </c>
      <c r="R22" s="44">
        <v>2.5</v>
      </c>
      <c r="S22" s="45">
        <v>2</v>
      </c>
      <c r="T22" s="44">
        <v>3.1</v>
      </c>
      <c r="U22" s="36">
        <v>1</v>
      </c>
      <c r="V22" s="46"/>
      <c r="W22" s="47">
        <f t="shared" si="1"/>
        <v>889</v>
      </c>
    </row>
    <row r="23" spans="1:28" ht="21.95" customHeight="1">
      <c r="A23" s="114">
        <f t="shared" ref="A23:A24" si="3">IF(A22="","",IF(MONTH(A22)&lt;&gt;MONTH(A22+1),"",A22+1))</f>
        <v>45259</v>
      </c>
      <c r="B23" s="322" t="str">
        <f t="shared" si="0"/>
        <v>三</v>
      </c>
      <c r="C23" s="268" t="str">
        <f>C149</f>
        <v>泰式特餐</v>
      </c>
      <c r="D23" s="115" t="str">
        <f>C150&amp;C151</f>
        <v>米糙米</v>
      </c>
      <c r="E23" s="20" t="str">
        <f>E149</f>
        <v>打拋豬</v>
      </c>
      <c r="F23" s="41" t="str">
        <f>PHONETIC(E150:E154)</f>
        <v>豬絞肉時蔬打拋醬大蒜</v>
      </c>
      <c r="G23" s="20" t="str">
        <f>G149</f>
        <v>沙嗲甘藍</v>
      </c>
      <c r="H23" s="41" t="str">
        <f>PHONETIC(G150:G154)</f>
        <v>甘藍胡蘿蔔沙嗲醬大蒜</v>
      </c>
      <c r="I23" s="20" t="str">
        <f>I149</f>
        <v>南洋雞堡</v>
      </c>
      <c r="J23" s="41" t="str">
        <f>PHONETIC(I150:I154)</f>
        <v>雞堡</v>
      </c>
      <c r="K23" s="36" t="s">
        <v>1</v>
      </c>
      <c r="L23" s="135" t="s">
        <v>33</v>
      </c>
      <c r="M23" s="20" t="str">
        <f>M149</f>
        <v>冬蔭功湯</v>
      </c>
      <c r="N23" s="41" t="str">
        <f>PHONETIC(M150:M154)</f>
        <v>金針菇番茄糊豬骨南薑香茅</v>
      </c>
      <c r="O23" s="232" t="str">
        <f>O149</f>
        <v>小餐包</v>
      </c>
      <c r="Q23" s="233">
        <v>5.5</v>
      </c>
      <c r="R23" s="233">
        <v>2.5</v>
      </c>
      <c r="S23" s="234">
        <v>1.9</v>
      </c>
      <c r="T23" s="233">
        <v>3</v>
      </c>
      <c r="U23" s="160"/>
      <c r="V23" s="235"/>
      <c r="W23" s="47">
        <f t="shared" si="1"/>
        <v>755</v>
      </c>
    </row>
    <row r="24" spans="1:28" ht="21.95" customHeight="1">
      <c r="A24" s="114">
        <f t="shared" si="3"/>
        <v>45260</v>
      </c>
      <c r="B24" s="322" t="str">
        <f t="shared" si="0"/>
        <v>四</v>
      </c>
      <c r="C24" s="268" t="str">
        <f>C155</f>
        <v>糙米飯</v>
      </c>
      <c r="D24" s="115" t="str">
        <f>C156&amp;C157</f>
        <v>米糙米</v>
      </c>
      <c r="E24" s="20" t="str">
        <f>E155</f>
        <v>鹹豬肉片</v>
      </c>
      <c r="F24" s="41" t="str">
        <f>PHONETIC(E156:E160)</f>
        <v>豬後腿肉洋蔥胡蘿蔔醃鹹豬肉粉大蒜</v>
      </c>
      <c r="G24" s="20" t="str">
        <f>G155</f>
        <v>豆干混炒</v>
      </c>
      <c r="H24" s="41" t="str">
        <f>PHONETIC(G156:G160)</f>
        <v>豆干時蔬乾木耳大蒜</v>
      </c>
      <c r="I24" s="20" t="str">
        <f>I155</f>
        <v>滷香竹腸</v>
      </c>
      <c r="J24" s="41" t="str">
        <f>PHONETIC(I156:I160)</f>
        <v>香竹腸大蒜</v>
      </c>
      <c r="K24" s="36" t="s">
        <v>1</v>
      </c>
      <c r="L24" s="135" t="s">
        <v>33</v>
      </c>
      <c r="M24" s="20" t="str">
        <f>M155</f>
        <v>粉圓甜湯</v>
      </c>
      <c r="N24" s="41" t="str">
        <f>PHONETIC(M156:M160)</f>
        <v>粉圓紅砂糖</v>
      </c>
      <c r="O24" s="232" t="str">
        <f>O155</f>
        <v>小饅頭</v>
      </c>
      <c r="Q24" s="233">
        <v>5.6</v>
      </c>
      <c r="R24" s="233">
        <v>2.6</v>
      </c>
      <c r="S24" s="234">
        <v>1.6</v>
      </c>
      <c r="T24" s="233">
        <v>3</v>
      </c>
      <c r="U24" s="160"/>
      <c r="V24" s="235"/>
      <c r="W24" s="47">
        <f t="shared" si="1"/>
        <v>762</v>
      </c>
    </row>
    <row r="25" spans="1:28" ht="23.1" customHeight="1">
      <c r="A25" s="2" t="s">
        <v>4</v>
      </c>
      <c r="B25" s="257"/>
      <c r="C25" s="161"/>
      <c r="D25" s="264"/>
      <c r="E25" s="43"/>
      <c r="F25" s="162"/>
      <c r="G25" s="43"/>
      <c r="H25" s="162"/>
      <c r="I25" s="43"/>
      <c r="J25" s="162"/>
      <c r="K25" s="160"/>
      <c r="L25" s="163"/>
      <c r="M25" s="43"/>
      <c r="N25" s="162"/>
      <c r="O25" s="43"/>
      <c r="P25" s="164"/>
      <c r="Q25" s="11"/>
      <c r="R25" s="11"/>
      <c r="S25" s="11"/>
      <c r="T25" s="11"/>
      <c r="U25" s="4"/>
      <c r="V25" s="11"/>
      <c r="W25" s="154"/>
    </row>
    <row r="26" spans="1:28" ht="23.1" customHeight="1">
      <c r="A26" s="16" t="s">
        <v>220</v>
      </c>
      <c r="B26" s="257"/>
      <c r="C26" s="3"/>
      <c r="D26" s="3"/>
    </row>
    <row r="27" spans="1:28">
      <c r="A27" s="25" t="s">
        <v>76</v>
      </c>
      <c r="B27" s="27"/>
      <c r="C27" s="27"/>
      <c r="D27" s="27"/>
      <c r="E27" s="29"/>
      <c r="F27" s="27"/>
      <c r="G27" s="26"/>
      <c r="H27" s="27"/>
      <c r="I27" s="26"/>
      <c r="J27" s="27"/>
      <c r="K27" s="26"/>
      <c r="L27" s="26"/>
      <c r="M27" s="29"/>
      <c r="N27" s="27"/>
      <c r="O27" s="29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4"/>
    </row>
    <row r="28" spans="1:28">
      <c r="A28" s="271" t="s">
        <v>322</v>
      </c>
      <c r="B28" s="136" t="s">
        <v>321</v>
      </c>
      <c r="C28" s="136" t="s">
        <v>5</v>
      </c>
      <c r="D28" s="125" t="s">
        <v>14</v>
      </c>
      <c r="E28" s="125" t="s">
        <v>6</v>
      </c>
      <c r="F28" s="125" t="s">
        <v>14</v>
      </c>
      <c r="G28" s="122" t="s">
        <v>7</v>
      </c>
      <c r="H28" s="125" t="s">
        <v>14</v>
      </c>
      <c r="I28" s="122" t="s">
        <v>8</v>
      </c>
      <c r="J28" s="125" t="s">
        <v>14</v>
      </c>
      <c r="K28" s="137" t="s">
        <v>9</v>
      </c>
      <c r="L28" s="125" t="s">
        <v>14</v>
      </c>
      <c r="M28" s="122" t="s">
        <v>3</v>
      </c>
      <c r="N28" s="123" t="s">
        <v>15</v>
      </c>
      <c r="O28" s="34" t="s">
        <v>92</v>
      </c>
      <c r="P28" s="34" t="s">
        <v>93</v>
      </c>
      <c r="Q28" s="22"/>
      <c r="R28" s="22"/>
      <c r="S28" s="23"/>
      <c r="T28" s="22"/>
      <c r="U28" s="24"/>
      <c r="V28" s="24"/>
      <c r="W28" s="24"/>
      <c r="X28" s="24"/>
      <c r="Y28" s="24"/>
      <c r="Z28" s="24"/>
      <c r="AA28" s="24"/>
    </row>
    <row r="29" spans="1:28" s="8" customFormat="1" ht="16.5" customHeight="1">
      <c r="A29" s="272" t="s">
        <v>325</v>
      </c>
      <c r="B29" s="79" t="str">
        <f>B3</f>
        <v>三</v>
      </c>
      <c r="C29" s="244" t="s">
        <v>121</v>
      </c>
      <c r="D29" s="284"/>
      <c r="E29" s="236" t="s">
        <v>248</v>
      </c>
      <c r="F29" s="236"/>
      <c r="G29" s="245" t="s">
        <v>236</v>
      </c>
      <c r="H29" s="18"/>
      <c r="I29" s="217" t="s">
        <v>240</v>
      </c>
      <c r="J29" s="139"/>
      <c r="K29" s="85" t="s">
        <v>1</v>
      </c>
      <c r="L29" s="86"/>
      <c r="M29" s="183" t="s">
        <v>170</v>
      </c>
      <c r="N29" s="221"/>
      <c r="O29" s="215" t="s">
        <v>105</v>
      </c>
      <c r="P29" s="130"/>
      <c r="Q29" s="12"/>
      <c r="R29" s="12"/>
      <c r="S29" s="14"/>
      <c r="T29" s="12"/>
    </row>
    <row r="30" spans="1:28" s="8" customFormat="1" ht="16.5" customHeight="1">
      <c r="A30" s="272"/>
      <c r="B30" s="255">
        <f>A3</f>
        <v>45231</v>
      </c>
      <c r="C30" s="181" t="s">
        <v>146</v>
      </c>
      <c r="D30" s="247">
        <v>4</v>
      </c>
      <c r="E30" s="126" t="s">
        <v>134</v>
      </c>
      <c r="F30" s="18">
        <v>6</v>
      </c>
      <c r="G30" s="294" t="s">
        <v>237</v>
      </c>
      <c r="H30" s="18">
        <v>0.3</v>
      </c>
      <c r="I30" s="126" t="s">
        <v>241</v>
      </c>
      <c r="J30" s="139">
        <v>4</v>
      </c>
      <c r="K30" s="90" t="s">
        <v>9</v>
      </c>
      <c r="L30" s="91">
        <v>7</v>
      </c>
      <c r="M30" s="183" t="s">
        <v>157</v>
      </c>
      <c r="N30" s="221">
        <v>1.1000000000000001</v>
      </c>
      <c r="O30" s="9"/>
      <c r="P30" s="108"/>
      <c r="Q30" s="12"/>
      <c r="R30" s="12"/>
      <c r="S30" s="13"/>
      <c r="T30" s="12"/>
    </row>
    <row r="31" spans="1:28" s="8" customFormat="1" ht="16.5" customHeight="1">
      <c r="A31" s="273"/>
      <c r="B31" s="236"/>
      <c r="C31" s="18"/>
      <c r="D31" s="284" t="str">
        <f t="shared" ref="D31:D34" si="4">IF(C31,"公斤","")</f>
        <v/>
      </c>
      <c r="E31" s="126" t="s">
        <v>135</v>
      </c>
      <c r="F31" s="18">
        <v>4</v>
      </c>
      <c r="G31" s="296" t="s">
        <v>238</v>
      </c>
      <c r="H31" s="18">
        <v>7</v>
      </c>
      <c r="I31" s="126"/>
      <c r="J31" s="139"/>
      <c r="K31" s="85" t="s">
        <v>11</v>
      </c>
      <c r="L31" s="86">
        <v>0.05</v>
      </c>
      <c r="M31" s="183" t="s">
        <v>171</v>
      </c>
      <c r="N31" s="221">
        <v>3</v>
      </c>
      <c r="P31" s="88"/>
      <c r="Q31" s="12"/>
      <c r="R31" s="12"/>
      <c r="S31" s="13"/>
      <c r="T31" s="12"/>
    </row>
    <row r="32" spans="1:28" s="8" customFormat="1" ht="16.5" customHeight="1">
      <c r="A32" s="273"/>
      <c r="B32" s="236"/>
      <c r="C32" s="18"/>
      <c r="D32" s="284" t="str">
        <f t="shared" si="4"/>
        <v/>
      </c>
      <c r="E32" s="126" t="s">
        <v>136</v>
      </c>
      <c r="F32" s="18">
        <v>1</v>
      </c>
      <c r="G32" s="294" t="s">
        <v>239</v>
      </c>
      <c r="H32" s="18">
        <v>1</v>
      </c>
      <c r="I32" s="142"/>
      <c r="J32" s="139"/>
      <c r="K32" s="85"/>
      <c r="L32" s="86"/>
      <c r="M32" s="183" t="s">
        <v>172</v>
      </c>
      <c r="N32" s="221">
        <v>1</v>
      </c>
      <c r="P32" s="80"/>
      <c r="Q32" s="12"/>
      <c r="R32" s="12"/>
      <c r="S32" s="13"/>
      <c r="T32" s="12"/>
    </row>
    <row r="33" spans="1:20" s="8" customFormat="1" ht="16.5" customHeight="1">
      <c r="A33" s="273"/>
      <c r="B33" s="236"/>
      <c r="C33" s="18"/>
      <c r="D33" s="284" t="str">
        <f t="shared" si="4"/>
        <v/>
      </c>
      <c r="E33" s="126" t="s">
        <v>249</v>
      </c>
      <c r="F33" s="18"/>
      <c r="G33" s="294" t="s">
        <v>11</v>
      </c>
      <c r="H33" s="18">
        <v>0.05</v>
      </c>
      <c r="I33" s="142"/>
      <c r="J33" s="139"/>
      <c r="K33" s="85"/>
      <c r="L33" s="86"/>
      <c r="M33" s="183" t="s">
        <v>173</v>
      </c>
      <c r="N33" s="221">
        <v>0.1</v>
      </c>
      <c r="P33" s="80"/>
      <c r="Q33" s="12"/>
      <c r="R33" s="12"/>
      <c r="S33" s="13"/>
      <c r="T33" s="12"/>
    </row>
    <row r="34" spans="1:20" s="8" customFormat="1" ht="16.5" customHeight="1">
      <c r="A34" s="273"/>
      <c r="B34" s="236"/>
      <c r="C34" s="18"/>
      <c r="D34" s="284" t="str">
        <f t="shared" si="4"/>
        <v/>
      </c>
      <c r="E34" s="97" t="s">
        <v>250</v>
      </c>
      <c r="F34" s="143"/>
      <c r="G34" s="121"/>
      <c r="H34" s="80"/>
      <c r="I34" s="38"/>
      <c r="J34" s="80"/>
      <c r="K34" s="85"/>
      <c r="L34" s="86"/>
      <c r="M34" s="94"/>
      <c r="N34" s="103"/>
      <c r="O34" s="128"/>
      <c r="P34" s="80"/>
      <c r="Q34" s="12"/>
      <c r="R34" s="12"/>
      <c r="S34" s="13"/>
      <c r="T34" s="12"/>
    </row>
    <row r="35" spans="1:20" s="8" customFormat="1" ht="16.5" customHeight="1">
      <c r="A35" s="272" t="s">
        <v>326</v>
      </c>
      <c r="B35" s="79" t="str">
        <f>B4</f>
        <v>四</v>
      </c>
      <c r="C35" s="144" t="s">
        <v>0</v>
      </c>
      <c r="D35" s="283"/>
      <c r="E35" s="180" t="s">
        <v>150</v>
      </c>
      <c r="F35" s="180"/>
      <c r="G35" s="301" t="s">
        <v>246</v>
      </c>
      <c r="H35" s="181"/>
      <c r="I35" s="186" t="s">
        <v>251</v>
      </c>
      <c r="J35" s="187"/>
      <c r="K35" s="85" t="s">
        <v>1</v>
      </c>
      <c r="L35" s="86"/>
      <c r="M35" s="18" t="s">
        <v>235</v>
      </c>
      <c r="N35" s="18"/>
      <c r="O35" s="214" t="s">
        <v>242</v>
      </c>
      <c r="Q35" s="12"/>
      <c r="R35" s="12"/>
      <c r="S35" s="14"/>
      <c r="T35" s="12"/>
    </row>
    <row r="36" spans="1:20" s="8" customFormat="1" ht="16.5" customHeight="1">
      <c r="A36" s="272"/>
      <c r="B36" s="255">
        <f>A4</f>
        <v>45232</v>
      </c>
      <c r="C36" s="18" t="s">
        <v>10</v>
      </c>
      <c r="D36" s="283">
        <v>7</v>
      </c>
      <c r="E36" s="208" t="s">
        <v>45</v>
      </c>
      <c r="F36" s="181">
        <v>9</v>
      </c>
      <c r="G36" s="302" t="s">
        <v>247</v>
      </c>
      <c r="H36" s="181">
        <v>0.3</v>
      </c>
      <c r="I36" s="208" t="s">
        <v>252</v>
      </c>
      <c r="J36" s="187">
        <v>1</v>
      </c>
      <c r="K36" s="90" t="s">
        <v>9</v>
      </c>
      <c r="L36" s="91">
        <v>7</v>
      </c>
      <c r="M36" s="207" t="s">
        <v>243</v>
      </c>
      <c r="N36" s="18">
        <v>5</v>
      </c>
      <c r="O36" s="129"/>
      <c r="P36" s="92"/>
      <c r="Q36" s="12"/>
      <c r="R36" s="12"/>
      <c r="S36" s="13"/>
      <c r="T36" s="12"/>
    </row>
    <row r="37" spans="1:20" s="8" customFormat="1" ht="16.5" customHeight="1">
      <c r="A37" s="272"/>
      <c r="B37" s="79"/>
      <c r="C37" s="18" t="s">
        <v>12</v>
      </c>
      <c r="D37" s="283">
        <v>3</v>
      </c>
      <c r="E37" s="208" t="s">
        <v>151</v>
      </c>
      <c r="F37" s="181">
        <v>3</v>
      </c>
      <c r="G37" s="299" t="s">
        <v>133</v>
      </c>
      <c r="H37" s="221">
        <v>5</v>
      </c>
      <c r="I37" s="209" t="s">
        <v>423</v>
      </c>
      <c r="J37" s="187">
        <v>4</v>
      </c>
      <c r="K37" s="85" t="s">
        <v>11</v>
      </c>
      <c r="L37" s="86">
        <v>0.05</v>
      </c>
      <c r="M37" s="32" t="s">
        <v>244</v>
      </c>
      <c r="N37" s="18">
        <v>0.01</v>
      </c>
      <c r="O37" s="121"/>
      <c r="P37" s="92"/>
      <c r="Q37" s="12"/>
      <c r="R37" s="12"/>
      <c r="S37" s="13"/>
      <c r="T37" s="12"/>
    </row>
    <row r="38" spans="1:20" s="8" customFormat="1" ht="16.5" customHeight="1">
      <c r="A38" s="274"/>
      <c r="B38" s="143"/>
      <c r="C38" s="143"/>
      <c r="D38" s="286"/>
      <c r="E38" s="208"/>
      <c r="F38" s="181"/>
      <c r="G38" s="313" t="s">
        <v>46</v>
      </c>
      <c r="H38" s="187">
        <v>1</v>
      </c>
      <c r="I38" s="209"/>
      <c r="J38" s="187"/>
      <c r="K38" s="24"/>
      <c r="L38" s="24"/>
      <c r="M38" s="207" t="s">
        <v>245</v>
      </c>
      <c r="N38" s="18">
        <v>1</v>
      </c>
      <c r="O38" s="121"/>
      <c r="P38" s="92"/>
      <c r="Q38" s="12"/>
      <c r="R38" s="12"/>
      <c r="S38" s="13"/>
      <c r="T38" s="12"/>
    </row>
    <row r="39" spans="1:20" s="8" customFormat="1" ht="16.5" customHeight="1">
      <c r="A39" s="274"/>
      <c r="B39" s="236"/>
      <c r="C39" s="18"/>
      <c r="D39" s="286"/>
      <c r="E39" s="208" t="s">
        <v>11</v>
      </c>
      <c r="F39" s="181">
        <v>0.05</v>
      </c>
      <c r="G39" s="302" t="s">
        <v>11</v>
      </c>
      <c r="H39" s="181">
        <v>0.05</v>
      </c>
      <c r="I39" s="208" t="s">
        <v>11</v>
      </c>
      <c r="J39" s="181">
        <v>0.05</v>
      </c>
      <c r="K39" s="24"/>
      <c r="L39" s="24"/>
      <c r="M39" s="38"/>
      <c r="N39" s="92"/>
      <c r="O39" s="121"/>
      <c r="P39" s="92"/>
      <c r="Q39" s="12"/>
      <c r="R39" s="12"/>
      <c r="S39" s="13"/>
      <c r="T39" s="12"/>
    </row>
    <row r="40" spans="1:20" s="8" customFormat="1" ht="16.5" customHeight="1">
      <c r="A40" s="274"/>
      <c r="B40" s="236"/>
      <c r="C40" s="18"/>
      <c r="D40" s="286"/>
      <c r="E40" s="105"/>
      <c r="F40" s="105"/>
      <c r="G40" s="294"/>
      <c r="H40" s="18"/>
      <c r="I40" s="126"/>
      <c r="J40" s="18"/>
      <c r="K40" s="24"/>
      <c r="L40" s="24"/>
      <c r="M40" s="24"/>
      <c r="N40" s="145"/>
      <c r="Q40" s="12"/>
      <c r="R40" s="12"/>
      <c r="S40" s="13"/>
      <c r="T40" s="12"/>
    </row>
    <row r="41" spans="1:20" s="8" customFormat="1" ht="16.5" customHeight="1">
      <c r="A41" s="272" t="s">
        <v>327</v>
      </c>
      <c r="B41" s="79" t="str">
        <f>B5</f>
        <v>五</v>
      </c>
      <c r="C41" s="134" t="s">
        <v>42</v>
      </c>
      <c r="D41" s="247"/>
      <c r="E41" s="183" t="s">
        <v>130</v>
      </c>
      <c r="F41" s="183"/>
      <c r="G41" s="216" t="s">
        <v>254</v>
      </c>
      <c r="H41" s="210"/>
      <c r="I41" s="186" t="s">
        <v>259</v>
      </c>
      <c r="J41" s="187"/>
      <c r="K41" s="85" t="s">
        <v>1</v>
      </c>
      <c r="L41" s="86"/>
      <c r="M41" s="180" t="s">
        <v>80</v>
      </c>
      <c r="N41" s="181"/>
      <c r="O41" s="215" t="s">
        <v>63</v>
      </c>
      <c r="P41" s="159" t="s">
        <v>91</v>
      </c>
      <c r="Q41" s="48"/>
      <c r="R41" s="14"/>
      <c r="S41" s="14"/>
      <c r="T41" s="12"/>
    </row>
    <row r="42" spans="1:20" s="8" customFormat="1" ht="16.5" customHeight="1">
      <c r="A42" s="272"/>
      <c r="B42" s="258">
        <f>A5</f>
        <v>45233</v>
      </c>
      <c r="C42" s="181" t="s">
        <v>10</v>
      </c>
      <c r="D42" s="247">
        <v>10</v>
      </c>
      <c r="E42" s="222" t="s">
        <v>131</v>
      </c>
      <c r="F42" s="221">
        <v>4</v>
      </c>
      <c r="G42" s="302" t="s">
        <v>255</v>
      </c>
      <c r="H42" s="187">
        <v>1</v>
      </c>
      <c r="I42" s="208" t="s">
        <v>260</v>
      </c>
      <c r="J42" s="187">
        <v>3</v>
      </c>
      <c r="K42" s="90" t="s">
        <v>9</v>
      </c>
      <c r="L42" s="91">
        <v>7</v>
      </c>
      <c r="M42" s="180" t="s">
        <v>126</v>
      </c>
      <c r="N42" s="181">
        <v>3</v>
      </c>
      <c r="O42" s="17"/>
      <c r="P42" s="17"/>
      <c r="Q42" s="49"/>
      <c r="R42" s="50"/>
      <c r="S42" s="13"/>
      <c r="T42" s="12"/>
    </row>
    <row r="43" spans="1:20" s="8" customFormat="1" ht="16.5" customHeight="1">
      <c r="A43" s="272"/>
      <c r="B43" s="93"/>
      <c r="C43" s="181" t="s">
        <v>147</v>
      </c>
      <c r="D43" s="247">
        <v>0.05</v>
      </c>
      <c r="E43" s="222" t="s">
        <v>132</v>
      </c>
      <c r="F43" s="221">
        <v>3</v>
      </c>
      <c r="G43" s="313" t="s">
        <v>256</v>
      </c>
      <c r="H43" s="187">
        <v>6</v>
      </c>
      <c r="I43" s="209" t="s">
        <v>261</v>
      </c>
      <c r="J43" s="187">
        <v>4</v>
      </c>
      <c r="K43" s="85" t="s">
        <v>11</v>
      </c>
      <c r="L43" s="86">
        <v>0.05</v>
      </c>
      <c r="M43" s="180" t="s">
        <v>182</v>
      </c>
      <c r="N43" s="181">
        <v>0.1</v>
      </c>
      <c r="O43" s="17"/>
      <c r="P43" s="17"/>
      <c r="Q43" s="49"/>
      <c r="R43" s="50"/>
      <c r="S43" s="13"/>
      <c r="T43" s="12"/>
    </row>
    <row r="44" spans="1:20" s="8" customFormat="1" ht="16.5" customHeight="1">
      <c r="A44" s="273"/>
      <c r="B44" s="105"/>
      <c r="C44" s="105"/>
      <c r="D44" s="284"/>
      <c r="E44" s="222" t="s">
        <v>253</v>
      </c>
      <c r="F44" s="221">
        <v>4</v>
      </c>
      <c r="G44" s="313" t="s">
        <v>257</v>
      </c>
      <c r="H44" s="187">
        <v>1</v>
      </c>
      <c r="I44" s="209" t="s">
        <v>262</v>
      </c>
      <c r="J44" s="187">
        <v>0.01</v>
      </c>
      <c r="K44" s="85"/>
      <c r="L44" s="86"/>
      <c r="M44" s="107" t="s">
        <v>217</v>
      </c>
      <c r="N44" s="210"/>
      <c r="O44" s="17"/>
      <c r="P44" s="17"/>
      <c r="Q44" s="49"/>
      <c r="R44" s="50"/>
      <c r="S44" s="13"/>
      <c r="T44" s="12"/>
    </row>
    <row r="45" spans="1:20" s="8" customFormat="1" ht="16.5" customHeight="1">
      <c r="A45" s="273"/>
      <c r="B45" s="105"/>
      <c r="C45" s="105"/>
      <c r="D45" s="284"/>
      <c r="E45" s="222" t="s">
        <v>11</v>
      </c>
      <c r="F45" s="221">
        <v>0.05</v>
      </c>
      <c r="G45" s="302" t="s">
        <v>258</v>
      </c>
      <c r="H45" s="181">
        <v>0.05</v>
      </c>
      <c r="I45" s="208" t="s">
        <v>11</v>
      </c>
      <c r="J45" s="181">
        <v>0.05</v>
      </c>
      <c r="K45" s="85"/>
      <c r="L45" s="86"/>
      <c r="M45" s="180" t="s">
        <v>49</v>
      </c>
      <c r="N45" s="181">
        <v>0.05</v>
      </c>
      <c r="O45" s="17"/>
      <c r="P45" s="17"/>
      <c r="Q45" s="12"/>
      <c r="R45" s="12"/>
      <c r="S45" s="13"/>
      <c r="T45" s="12"/>
    </row>
    <row r="46" spans="1:20" s="8" customFormat="1" ht="16.5" customHeight="1">
      <c r="A46" s="273"/>
      <c r="B46" s="236"/>
      <c r="C46" s="18"/>
      <c r="D46" s="284"/>
      <c r="E46" s="126" t="s">
        <v>267</v>
      </c>
      <c r="F46" s="18"/>
      <c r="G46" s="302"/>
      <c r="H46" s="181"/>
      <c r="I46" s="208"/>
      <c r="J46" s="181"/>
      <c r="K46" s="85"/>
      <c r="L46" s="86"/>
      <c r="M46" s="251"/>
      <c r="N46" s="252"/>
      <c r="Q46" s="12"/>
      <c r="R46" s="12"/>
      <c r="S46" s="13"/>
      <c r="T46" s="12"/>
    </row>
    <row r="47" spans="1:20" s="173" customFormat="1" ht="16.5" customHeight="1">
      <c r="A47" s="282" t="s">
        <v>328</v>
      </c>
      <c r="B47" s="179" t="str">
        <f>B6</f>
        <v>一</v>
      </c>
      <c r="C47" s="144" t="s">
        <v>263</v>
      </c>
      <c r="D47" s="283"/>
      <c r="E47" s="147" t="s">
        <v>379</v>
      </c>
      <c r="F47" s="18"/>
      <c r="G47" s="314" t="s">
        <v>264</v>
      </c>
      <c r="H47" s="155"/>
      <c r="I47" s="217" t="s">
        <v>268</v>
      </c>
      <c r="J47" s="139"/>
      <c r="K47" s="180" t="s">
        <v>1</v>
      </c>
      <c r="L47" s="247"/>
      <c r="M47" s="180" t="s">
        <v>271</v>
      </c>
      <c r="N47" s="181"/>
      <c r="O47" s="215" t="s">
        <v>106</v>
      </c>
      <c r="P47" s="182"/>
      <c r="Q47" s="169"/>
      <c r="R47" s="170"/>
      <c r="S47" s="171"/>
      <c r="T47" s="172"/>
    </row>
    <row r="48" spans="1:20" s="173" customFormat="1" ht="16.5" customHeight="1">
      <c r="A48" s="275"/>
      <c r="B48" s="259">
        <f>A6</f>
        <v>45236</v>
      </c>
      <c r="C48" s="18" t="s">
        <v>10</v>
      </c>
      <c r="D48" s="283">
        <v>10</v>
      </c>
      <c r="E48" s="147" t="s">
        <v>380</v>
      </c>
      <c r="F48" s="18">
        <v>6.5</v>
      </c>
      <c r="G48" s="315" t="s">
        <v>57</v>
      </c>
      <c r="H48" s="155">
        <v>5</v>
      </c>
      <c r="I48" s="237" t="s">
        <v>269</v>
      </c>
      <c r="J48" s="238">
        <v>7</v>
      </c>
      <c r="K48" s="186" t="s">
        <v>9</v>
      </c>
      <c r="L48" s="248">
        <v>7</v>
      </c>
      <c r="M48" s="180" t="s">
        <v>272</v>
      </c>
      <c r="N48" s="181">
        <v>1</v>
      </c>
      <c r="O48" s="188"/>
      <c r="P48" s="189"/>
      <c r="Q48" s="174"/>
      <c r="R48" s="175"/>
      <c r="S48" s="176"/>
      <c r="T48" s="172"/>
    </row>
    <row r="49" spans="1:20" s="173" customFormat="1" ht="16.5" customHeight="1">
      <c r="A49" s="276"/>
      <c r="B49" s="236"/>
      <c r="C49" s="18"/>
      <c r="D49" s="311"/>
      <c r="E49" s="147"/>
      <c r="F49" s="18"/>
      <c r="G49" s="315" t="s">
        <v>265</v>
      </c>
      <c r="H49" s="155">
        <v>2</v>
      </c>
      <c r="I49" s="239" t="s">
        <v>270</v>
      </c>
      <c r="J49" s="238">
        <v>2</v>
      </c>
      <c r="K49" s="180" t="s">
        <v>11</v>
      </c>
      <c r="L49" s="247">
        <v>0.05</v>
      </c>
      <c r="M49" s="180" t="s">
        <v>273</v>
      </c>
      <c r="N49" s="181">
        <v>0.2</v>
      </c>
      <c r="O49" s="190"/>
      <c r="P49" s="189"/>
      <c r="Q49" s="169"/>
      <c r="R49" s="175"/>
      <c r="S49" s="176"/>
      <c r="T49" s="172"/>
    </row>
    <row r="50" spans="1:20" s="173" customFormat="1" ht="16.5" customHeight="1">
      <c r="A50" s="276"/>
      <c r="B50" s="218"/>
      <c r="C50" s="218"/>
      <c r="D50" s="311"/>
      <c r="E50" s="126"/>
      <c r="F50" s="18"/>
      <c r="G50" s="315" t="s">
        <v>266</v>
      </c>
      <c r="H50" s="155">
        <v>1</v>
      </c>
      <c r="I50" s="239" t="s">
        <v>11</v>
      </c>
      <c r="J50" s="238">
        <v>0.05</v>
      </c>
      <c r="K50" s="180"/>
      <c r="L50" s="247"/>
      <c r="M50" s="180" t="s">
        <v>49</v>
      </c>
      <c r="N50" s="181">
        <v>0.05</v>
      </c>
      <c r="O50" s="191"/>
      <c r="P50" s="192"/>
      <c r="Q50" s="169"/>
      <c r="R50" s="175"/>
      <c r="S50" s="176"/>
      <c r="T50" s="172"/>
    </row>
    <row r="51" spans="1:20" s="173" customFormat="1" ht="16.5" customHeight="1">
      <c r="A51" s="276"/>
      <c r="B51" s="218"/>
      <c r="C51" s="218"/>
      <c r="D51" s="311"/>
      <c r="E51" s="126"/>
      <c r="F51" s="18"/>
      <c r="G51" s="315" t="s">
        <v>11</v>
      </c>
      <c r="H51" s="155">
        <v>0.05</v>
      </c>
      <c r="I51" s="185"/>
      <c r="J51" s="184"/>
      <c r="K51" s="180"/>
      <c r="L51" s="247"/>
      <c r="M51" s="183"/>
      <c r="N51" s="184"/>
      <c r="O51" s="191"/>
      <c r="P51" s="192"/>
      <c r="Q51" s="177"/>
      <c r="R51" s="178"/>
      <c r="S51" s="176"/>
      <c r="T51" s="172"/>
    </row>
    <row r="52" spans="1:20" s="8" customFormat="1" ht="16.5" customHeight="1">
      <c r="A52" s="276"/>
      <c r="B52" s="143"/>
      <c r="C52" s="143"/>
      <c r="D52" s="311"/>
      <c r="E52" s="193"/>
      <c r="F52" s="194"/>
      <c r="G52" s="191"/>
      <c r="H52" s="192"/>
      <c r="I52" s="185"/>
      <c r="J52" s="184"/>
      <c r="K52" s="180"/>
      <c r="L52" s="247"/>
      <c r="M52" s="183"/>
      <c r="N52" s="184"/>
      <c r="O52" s="195"/>
      <c r="P52" s="195"/>
      <c r="Q52" s="12"/>
      <c r="R52" s="12"/>
      <c r="S52" s="13"/>
      <c r="T52" s="12"/>
    </row>
    <row r="53" spans="1:20" s="8" customFormat="1" ht="16.5" customHeight="1">
      <c r="A53" s="272" t="s">
        <v>329</v>
      </c>
      <c r="B53" s="79" t="str">
        <f>B7</f>
        <v>二</v>
      </c>
      <c r="C53" s="144" t="s">
        <v>0</v>
      </c>
      <c r="D53" s="283"/>
      <c r="E53" s="147" t="s">
        <v>381</v>
      </c>
      <c r="F53" s="236"/>
      <c r="G53" s="314" t="s">
        <v>277</v>
      </c>
      <c r="H53" s="155"/>
      <c r="I53" s="238" t="s">
        <v>279</v>
      </c>
      <c r="J53" s="238"/>
      <c r="K53" s="85" t="s">
        <v>1</v>
      </c>
      <c r="L53" s="249"/>
      <c r="M53" s="231" t="s">
        <v>274</v>
      </c>
      <c r="N53" s="18"/>
      <c r="O53" s="213" t="s">
        <v>313</v>
      </c>
      <c r="P53" s="159"/>
      <c r="Q53" s="12"/>
      <c r="R53" s="12"/>
      <c r="S53" s="14"/>
      <c r="T53" s="12"/>
    </row>
    <row r="54" spans="1:20" s="8" customFormat="1" ht="16.5" customHeight="1">
      <c r="A54" s="272"/>
      <c r="B54" s="255">
        <f>A7</f>
        <v>45237</v>
      </c>
      <c r="C54" s="18" t="s">
        <v>10</v>
      </c>
      <c r="D54" s="283">
        <v>7</v>
      </c>
      <c r="E54" s="147" t="s">
        <v>382</v>
      </c>
      <c r="F54" s="18">
        <v>9</v>
      </c>
      <c r="G54" s="315" t="s">
        <v>55</v>
      </c>
      <c r="H54" s="155">
        <v>1.2</v>
      </c>
      <c r="I54" s="237" t="s">
        <v>280</v>
      </c>
      <c r="J54" s="238">
        <v>3</v>
      </c>
      <c r="K54" s="90" t="s">
        <v>9</v>
      </c>
      <c r="L54" s="250">
        <v>7</v>
      </c>
      <c r="M54" s="231" t="s">
        <v>275</v>
      </c>
      <c r="N54" s="18">
        <v>4</v>
      </c>
      <c r="Q54" s="12"/>
      <c r="R54" s="12"/>
      <c r="S54" s="13"/>
      <c r="T54" s="12"/>
    </row>
    <row r="55" spans="1:20" s="8" customFormat="1" ht="16.5" customHeight="1">
      <c r="A55" s="272"/>
      <c r="B55" s="93"/>
      <c r="C55" s="18" t="s">
        <v>12</v>
      </c>
      <c r="D55" s="283">
        <v>3</v>
      </c>
      <c r="E55" s="126" t="s">
        <v>383</v>
      </c>
      <c r="F55" s="18"/>
      <c r="G55" s="315" t="s">
        <v>278</v>
      </c>
      <c r="H55" s="155">
        <v>5</v>
      </c>
      <c r="I55" s="239" t="s">
        <v>281</v>
      </c>
      <c r="J55" s="238">
        <v>2</v>
      </c>
      <c r="K55" s="85" t="s">
        <v>11</v>
      </c>
      <c r="L55" s="249">
        <v>0.05</v>
      </c>
      <c r="M55" s="32" t="s">
        <v>266</v>
      </c>
      <c r="N55" s="18">
        <v>1</v>
      </c>
      <c r="Q55" s="12"/>
      <c r="R55" s="12"/>
      <c r="S55" s="13"/>
      <c r="T55" s="12"/>
    </row>
    <row r="56" spans="1:20" s="8" customFormat="1" ht="16.5" customHeight="1">
      <c r="A56" s="273"/>
      <c r="B56" s="236"/>
      <c r="C56" s="18"/>
      <c r="D56" s="284"/>
      <c r="E56" s="126" t="s">
        <v>384</v>
      </c>
      <c r="F56" s="18"/>
      <c r="G56" s="315" t="s">
        <v>266</v>
      </c>
      <c r="H56" s="155">
        <v>1</v>
      </c>
      <c r="I56" s="239"/>
      <c r="J56" s="238"/>
      <c r="K56" s="85"/>
      <c r="L56" s="249"/>
      <c r="M56" s="231" t="s">
        <v>276</v>
      </c>
      <c r="N56" s="18">
        <v>1</v>
      </c>
      <c r="Q56" s="12"/>
      <c r="R56" s="12"/>
      <c r="S56" s="13"/>
      <c r="T56" s="12"/>
    </row>
    <row r="57" spans="1:20" s="8" customFormat="1" ht="16.5" customHeight="1">
      <c r="A57" s="273"/>
      <c r="B57" s="143"/>
      <c r="C57" s="143"/>
      <c r="D57" s="285"/>
      <c r="E57" s="126"/>
      <c r="F57" s="18"/>
      <c r="G57" s="315" t="s">
        <v>11</v>
      </c>
      <c r="H57" s="155">
        <v>0.05</v>
      </c>
      <c r="I57" s="237" t="s">
        <v>11</v>
      </c>
      <c r="J57" s="155">
        <v>0.05</v>
      </c>
      <c r="K57" s="85"/>
      <c r="L57" s="249"/>
      <c r="M57" s="231"/>
      <c r="N57" s="18"/>
      <c r="Q57" s="12"/>
      <c r="R57" s="12"/>
      <c r="S57" s="13"/>
      <c r="T57" s="12"/>
    </row>
    <row r="58" spans="1:20" s="8" customFormat="1" ht="16.5" customHeight="1">
      <c r="A58" s="273"/>
      <c r="B58" s="243"/>
      <c r="C58" s="243"/>
      <c r="D58" s="285"/>
      <c r="E58" s="81"/>
      <c r="F58" s="39"/>
      <c r="G58" s="294"/>
      <c r="H58" s="18"/>
      <c r="I58" s="95"/>
      <c r="J58" s="39"/>
      <c r="K58" s="85"/>
      <c r="L58" s="249"/>
      <c r="M58" s="95"/>
      <c r="N58" s="92"/>
      <c r="Q58" s="12"/>
      <c r="R58" s="12"/>
      <c r="S58" s="13"/>
      <c r="T58" s="12"/>
    </row>
    <row r="59" spans="1:20" s="8" customFormat="1" ht="16.5" customHeight="1">
      <c r="A59" s="272" t="s">
        <v>330</v>
      </c>
      <c r="B59" s="242" t="str">
        <f>B8</f>
        <v>三</v>
      </c>
      <c r="C59" s="244" t="s">
        <v>323</v>
      </c>
      <c r="D59" s="312"/>
      <c r="E59" s="147" t="s">
        <v>284</v>
      </c>
      <c r="F59" s="236"/>
      <c r="G59" s="314" t="s">
        <v>289</v>
      </c>
      <c r="H59" s="155"/>
      <c r="I59" s="238" t="s">
        <v>292</v>
      </c>
      <c r="J59" s="238"/>
      <c r="K59" s="85" t="s">
        <v>1</v>
      </c>
      <c r="L59" s="249"/>
      <c r="M59" s="231" t="s">
        <v>294</v>
      </c>
      <c r="N59" s="18"/>
      <c r="O59" s="215" t="s">
        <v>64</v>
      </c>
      <c r="Q59" s="12"/>
      <c r="T59" s="12"/>
    </row>
    <row r="60" spans="1:20" s="8" customFormat="1" ht="16.5" customHeight="1">
      <c r="A60" s="272"/>
      <c r="B60" s="255">
        <f>A8</f>
        <v>45238</v>
      </c>
      <c r="C60" s="18" t="s">
        <v>282</v>
      </c>
      <c r="D60" s="283">
        <v>10</v>
      </c>
      <c r="E60" s="147" t="s">
        <v>44</v>
      </c>
      <c r="F60" s="18">
        <v>3.5</v>
      </c>
      <c r="G60" s="315" t="s">
        <v>290</v>
      </c>
      <c r="H60" s="155">
        <v>5.5</v>
      </c>
      <c r="I60" s="237" t="s">
        <v>293</v>
      </c>
      <c r="J60" s="238">
        <v>5</v>
      </c>
      <c r="K60" s="90" t="s">
        <v>9</v>
      </c>
      <c r="L60" s="250">
        <v>7</v>
      </c>
      <c r="M60" s="231" t="s">
        <v>295</v>
      </c>
      <c r="N60" s="18">
        <v>1</v>
      </c>
      <c r="Q60" s="12"/>
      <c r="T60" s="12"/>
    </row>
    <row r="61" spans="1:20" s="8" customFormat="1" ht="16.5" customHeight="1">
      <c r="A61" s="272"/>
      <c r="B61" s="79"/>
      <c r="C61" s="18" t="s">
        <v>283</v>
      </c>
      <c r="D61" s="283">
        <v>1</v>
      </c>
      <c r="E61" s="147" t="s">
        <v>285</v>
      </c>
      <c r="F61" s="18">
        <v>4</v>
      </c>
      <c r="G61" s="308" t="s">
        <v>291</v>
      </c>
      <c r="H61" s="155">
        <v>3</v>
      </c>
      <c r="I61" s="239" t="s">
        <v>266</v>
      </c>
      <c r="J61" s="238">
        <v>1</v>
      </c>
      <c r="K61" s="85" t="s">
        <v>11</v>
      </c>
      <c r="L61" s="249">
        <v>0.05</v>
      </c>
      <c r="M61" s="231" t="s">
        <v>296</v>
      </c>
      <c r="N61" s="18">
        <v>0.05</v>
      </c>
      <c r="Q61" s="12"/>
      <c r="T61" s="12"/>
    </row>
    <row r="62" spans="1:20" s="8" customFormat="1" ht="16.5" customHeight="1">
      <c r="A62" s="274"/>
      <c r="B62" s="246"/>
      <c r="C62" s="253"/>
      <c r="D62" s="284"/>
      <c r="E62" s="147" t="s">
        <v>286</v>
      </c>
      <c r="F62" s="18">
        <v>0.05</v>
      </c>
      <c r="G62" s="316"/>
      <c r="H62" s="241"/>
      <c r="I62" s="237" t="s">
        <v>11</v>
      </c>
      <c r="J62" s="155">
        <v>0.05</v>
      </c>
      <c r="K62" s="85"/>
      <c r="L62" s="249"/>
      <c r="M62" s="231" t="s">
        <v>297</v>
      </c>
      <c r="N62" s="18">
        <v>2</v>
      </c>
      <c r="Q62" s="12"/>
      <c r="T62" s="12"/>
    </row>
    <row r="63" spans="1:20" s="8" customFormat="1" ht="16.5" customHeight="1">
      <c r="A63" s="274"/>
      <c r="B63" s="236"/>
      <c r="C63" s="18"/>
      <c r="D63" s="284"/>
      <c r="E63" s="147" t="s">
        <v>287</v>
      </c>
      <c r="F63" s="18">
        <v>0.01</v>
      </c>
      <c r="G63" s="315" t="s">
        <v>11</v>
      </c>
      <c r="H63" s="155">
        <v>0.05</v>
      </c>
      <c r="I63" s="142"/>
      <c r="J63" s="92"/>
      <c r="K63" s="85"/>
      <c r="L63" s="249"/>
      <c r="M63" s="231" t="s">
        <v>298</v>
      </c>
      <c r="N63" s="18">
        <v>0.01</v>
      </c>
      <c r="Q63" s="12"/>
      <c r="T63" s="12"/>
    </row>
    <row r="64" spans="1:20" s="8" customFormat="1" ht="16.5" customHeight="1">
      <c r="A64" s="274"/>
      <c r="B64" s="236"/>
      <c r="C64" s="18"/>
      <c r="D64" s="284"/>
      <c r="E64" s="105" t="s">
        <v>288</v>
      </c>
      <c r="F64" s="220">
        <v>0.05</v>
      </c>
      <c r="G64" s="240" t="str">
        <f>IF(ISNA(VLOOKUP($N64,[1]工作表1!$A$1:$B$196,2,0)),"",VLOOKUP($N64,[1]工作表1!$A$1:$B$196,2,0))</f>
        <v/>
      </c>
      <c r="H64" s="80"/>
      <c r="I64" s="38"/>
      <c r="J64" s="92"/>
      <c r="K64" s="85"/>
      <c r="L64" s="249"/>
      <c r="M64" s="38"/>
      <c r="N64" s="92"/>
      <c r="Q64" s="12"/>
      <c r="T64" s="12"/>
    </row>
    <row r="65" spans="1:22" s="8" customFormat="1" ht="16.5" customHeight="1">
      <c r="A65" s="272" t="s">
        <v>331</v>
      </c>
      <c r="B65" s="79" t="str">
        <f>B9</f>
        <v>四</v>
      </c>
      <c r="C65" s="144" t="s">
        <v>0</v>
      </c>
      <c r="D65" s="283"/>
      <c r="E65" s="147" t="s">
        <v>299</v>
      </c>
      <c r="F65" s="236"/>
      <c r="G65" s="314" t="s">
        <v>304</v>
      </c>
      <c r="H65" s="155"/>
      <c r="I65" s="238" t="s">
        <v>307</v>
      </c>
      <c r="J65" s="238"/>
      <c r="K65" s="85" t="s">
        <v>1</v>
      </c>
      <c r="L65" s="249"/>
      <c r="M65" s="231" t="s">
        <v>310</v>
      </c>
      <c r="N65" s="18"/>
      <c r="O65" s="215" t="s">
        <v>455</v>
      </c>
      <c r="P65" s="159"/>
      <c r="Q65" s="61"/>
      <c r="R65" s="62"/>
      <c r="S65" s="52"/>
      <c r="T65" s="62"/>
      <c r="V65" s="52"/>
    </row>
    <row r="66" spans="1:22" s="8" customFormat="1" ht="16.5" customHeight="1">
      <c r="A66" s="272"/>
      <c r="B66" s="255">
        <f>A9</f>
        <v>45239</v>
      </c>
      <c r="C66" s="18" t="s">
        <v>10</v>
      </c>
      <c r="D66" s="283">
        <v>7</v>
      </c>
      <c r="E66" s="147" t="s">
        <v>300</v>
      </c>
      <c r="F66" s="18">
        <v>9</v>
      </c>
      <c r="G66" s="315" t="s">
        <v>305</v>
      </c>
      <c r="H66" s="155">
        <v>0.5</v>
      </c>
      <c r="I66" s="237" t="s">
        <v>308</v>
      </c>
      <c r="J66" s="238">
        <v>3</v>
      </c>
      <c r="K66" s="90" t="s">
        <v>9</v>
      </c>
      <c r="L66" s="250">
        <v>7</v>
      </c>
      <c r="M66" s="231" t="s">
        <v>311</v>
      </c>
      <c r="N66" s="18">
        <v>2</v>
      </c>
      <c r="P66" s="60"/>
      <c r="Q66" s="54"/>
      <c r="R66" s="48"/>
      <c r="S66" s="53"/>
      <c r="T66" s="48"/>
      <c r="V66" s="53"/>
    </row>
    <row r="67" spans="1:22" s="8" customFormat="1" ht="16.5" customHeight="1">
      <c r="A67" s="272"/>
      <c r="B67" s="93"/>
      <c r="C67" s="18" t="s">
        <v>12</v>
      </c>
      <c r="D67" s="283">
        <v>3</v>
      </c>
      <c r="E67" s="147" t="s">
        <v>301</v>
      </c>
      <c r="F67" s="18">
        <v>4</v>
      </c>
      <c r="G67" s="315" t="s">
        <v>52</v>
      </c>
      <c r="H67" s="155">
        <v>6</v>
      </c>
      <c r="I67" s="239" t="s">
        <v>309</v>
      </c>
      <c r="J67" s="238">
        <v>3</v>
      </c>
      <c r="K67" s="85" t="s">
        <v>11</v>
      </c>
      <c r="L67" s="249">
        <v>0.05</v>
      </c>
      <c r="M67" s="32" t="s">
        <v>312</v>
      </c>
      <c r="N67" s="18">
        <v>1</v>
      </c>
      <c r="P67" s="60"/>
      <c r="Q67" s="54"/>
      <c r="R67" s="63"/>
      <c r="S67" s="63"/>
      <c r="T67" s="63"/>
      <c r="V67" s="64"/>
    </row>
    <row r="68" spans="1:22" s="8" customFormat="1" ht="16.5" customHeight="1">
      <c r="A68" s="273"/>
      <c r="B68" s="143"/>
      <c r="C68" s="143"/>
      <c r="D68" s="285"/>
      <c r="E68" s="147" t="s">
        <v>302</v>
      </c>
      <c r="F68" s="18">
        <v>1</v>
      </c>
      <c r="G68" s="315" t="s">
        <v>306</v>
      </c>
      <c r="H68" s="155">
        <v>0.5</v>
      </c>
      <c r="I68" s="239" t="s">
        <v>51</v>
      </c>
      <c r="J68" s="238"/>
      <c r="K68" s="85"/>
      <c r="L68" s="86"/>
      <c r="M68" s="253"/>
      <c r="N68" s="253"/>
      <c r="P68" s="60"/>
      <c r="Q68" s="54"/>
      <c r="R68" s="51"/>
      <c r="S68" s="53"/>
      <c r="T68" s="51"/>
      <c r="V68" s="53"/>
    </row>
    <row r="69" spans="1:22" s="8" customFormat="1" ht="16.5" customHeight="1">
      <c r="A69" s="273"/>
      <c r="B69" s="236"/>
      <c r="C69" s="18"/>
      <c r="D69" s="284"/>
      <c r="E69" s="147" t="s">
        <v>303</v>
      </c>
      <c r="F69" s="18">
        <v>0.01</v>
      </c>
      <c r="G69" s="315" t="s">
        <v>383</v>
      </c>
      <c r="H69" s="155">
        <v>0.05</v>
      </c>
      <c r="I69" s="237" t="s">
        <v>11</v>
      </c>
      <c r="J69" s="155">
        <v>0.05</v>
      </c>
      <c r="K69" s="85"/>
      <c r="L69" s="86"/>
      <c r="M69" s="38"/>
      <c r="N69" s="92"/>
      <c r="P69" s="60"/>
      <c r="Q69" s="54"/>
      <c r="R69" s="63"/>
      <c r="S69" s="63"/>
      <c r="T69" s="51"/>
      <c r="V69" s="53"/>
    </row>
    <row r="70" spans="1:22" s="8" customFormat="1" ht="16.5" customHeight="1">
      <c r="A70" s="273"/>
      <c r="B70" s="236"/>
      <c r="C70" s="18"/>
      <c r="D70" s="284"/>
      <c r="E70" s="147"/>
      <c r="F70" s="18"/>
      <c r="G70" s="315"/>
      <c r="H70" s="155"/>
      <c r="I70" s="38"/>
      <c r="J70" s="80"/>
      <c r="K70" s="85"/>
      <c r="L70" s="86"/>
      <c r="M70" s="95"/>
      <c r="N70" s="92"/>
      <c r="P70" s="65"/>
      <c r="Q70" s="61"/>
      <c r="R70" s="49"/>
      <c r="S70" s="66"/>
      <c r="T70" s="67"/>
      <c r="V70" s="67"/>
    </row>
    <row r="71" spans="1:22" s="8" customFormat="1" ht="16.5" customHeight="1">
      <c r="A71" s="272" t="s">
        <v>332</v>
      </c>
      <c r="B71" s="79" t="str">
        <f>B10</f>
        <v>五</v>
      </c>
      <c r="C71" s="144" t="s">
        <v>314</v>
      </c>
      <c r="D71" s="283"/>
      <c r="E71" s="236" t="s">
        <v>316</v>
      </c>
      <c r="F71" s="236"/>
      <c r="G71" s="245" t="s">
        <v>319</v>
      </c>
      <c r="H71" s="18"/>
      <c r="I71" s="217" t="s">
        <v>155</v>
      </c>
      <c r="J71" s="139"/>
      <c r="K71" s="85" t="s">
        <v>1</v>
      </c>
      <c r="L71" s="86"/>
      <c r="M71" s="207" t="s">
        <v>180</v>
      </c>
      <c r="N71" s="207"/>
      <c r="O71" s="215" t="s">
        <v>62</v>
      </c>
      <c r="P71" s="159" t="s">
        <v>91</v>
      </c>
      <c r="Q71" s="59"/>
      <c r="R71" s="59"/>
      <c r="S71" s="13"/>
      <c r="T71" s="59"/>
      <c r="V71" s="67"/>
    </row>
    <row r="72" spans="1:22" s="8" customFormat="1" ht="16.5" customHeight="1">
      <c r="A72" s="272"/>
      <c r="B72" s="260">
        <f>A10</f>
        <v>45240</v>
      </c>
      <c r="C72" s="18" t="s">
        <v>10</v>
      </c>
      <c r="D72" s="283">
        <v>10</v>
      </c>
      <c r="E72" s="126" t="s">
        <v>47</v>
      </c>
      <c r="F72" s="18">
        <v>6</v>
      </c>
      <c r="G72" s="294" t="s">
        <v>320</v>
      </c>
      <c r="H72" s="18">
        <v>0.3</v>
      </c>
      <c r="I72" s="126" t="s">
        <v>318</v>
      </c>
      <c r="J72" s="18">
        <v>4</v>
      </c>
      <c r="K72" s="90" t="s">
        <v>9</v>
      </c>
      <c r="L72" s="91">
        <v>7</v>
      </c>
      <c r="M72" s="207" t="s">
        <v>1</v>
      </c>
      <c r="N72" s="18">
        <v>2</v>
      </c>
      <c r="Q72" s="12"/>
      <c r="R72" s="12"/>
      <c r="S72" s="13"/>
      <c r="T72" s="12"/>
    </row>
    <row r="73" spans="1:22" s="8" customFormat="1" ht="16.5" customHeight="1">
      <c r="A73" s="272"/>
      <c r="B73" s="79"/>
      <c r="C73" s="18" t="s">
        <v>315</v>
      </c>
      <c r="D73" s="283">
        <v>0.1</v>
      </c>
      <c r="E73" s="126" t="s">
        <v>317</v>
      </c>
      <c r="F73" s="18">
        <v>1</v>
      </c>
      <c r="G73" s="294" t="s">
        <v>253</v>
      </c>
      <c r="H73" s="139">
        <v>5</v>
      </c>
      <c r="I73" s="142"/>
      <c r="J73" s="139"/>
      <c r="K73" s="85" t="s">
        <v>11</v>
      </c>
      <c r="L73" s="86">
        <v>0.05</v>
      </c>
      <c r="M73" s="207" t="s">
        <v>219</v>
      </c>
      <c r="N73" s="18">
        <v>1</v>
      </c>
      <c r="Q73" s="12"/>
      <c r="R73" s="12"/>
      <c r="S73" s="13"/>
      <c r="T73" s="12"/>
    </row>
    <row r="74" spans="1:22" s="8" customFormat="1" ht="16.5" customHeight="1">
      <c r="A74" s="274"/>
      <c r="B74" s="143"/>
      <c r="C74" s="143"/>
      <c r="D74" s="285"/>
      <c r="E74" s="126" t="s">
        <v>139</v>
      </c>
      <c r="F74" s="18">
        <v>0.1</v>
      </c>
      <c r="G74" s="296" t="s">
        <v>174</v>
      </c>
      <c r="H74" s="139">
        <v>1</v>
      </c>
      <c r="I74" s="126"/>
      <c r="J74" s="18"/>
      <c r="K74" s="85"/>
      <c r="L74" s="86"/>
      <c r="M74" s="207" t="s">
        <v>49</v>
      </c>
      <c r="N74" s="18">
        <v>0.05</v>
      </c>
      <c r="Q74" s="12"/>
      <c r="R74" s="12"/>
      <c r="S74" s="13"/>
      <c r="T74" s="12"/>
    </row>
    <row r="75" spans="1:22" s="8" customFormat="1" ht="16.5" customHeight="1">
      <c r="A75" s="274"/>
      <c r="B75" s="143"/>
      <c r="C75" s="143"/>
      <c r="D75" s="285"/>
      <c r="E75" s="126" t="s">
        <v>11</v>
      </c>
      <c r="F75" s="18">
        <v>0.05</v>
      </c>
      <c r="G75" s="294" t="s">
        <v>11</v>
      </c>
      <c r="H75" s="18">
        <v>0.05</v>
      </c>
      <c r="I75" s="38"/>
      <c r="J75" s="80"/>
      <c r="K75" s="85"/>
      <c r="L75" s="86"/>
      <c r="M75" s="207" t="s">
        <v>169</v>
      </c>
      <c r="N75" s="18">
        <v>1</v>
      </c>
      <c r="Q75" s="12"/>
      <c r="R75" s="12"/>
      <c r="S75" s="13"/>
      <c r="T75" s="12"/>
    </row>
    <row r="76" spans="1:22" s="8" customFormat="1" ht="16.5" customHeight="1">
      <c r="A76" s="274"/>
      <c r="B76" s="236"/>
      <c r="C76" s="18"/>
      <c r="D76" s="284"/>
      <c r="E76" s="81"/>
      <c r="F76" s="80"/>
      <c r="G76" s="294"/>
      <c r="H76" s="18"/>
      <c r="I76" s="143"/>
      <c r="J76" s="143"/>
      <c r="K76" s="85"/>
      <c r="L76" s="86"/>
      <c r="M76" s="38"/>
      <c r="N76" s="92"/>
      <c r="Q76" s="12"/>
      <c r="R76" s="12"/>
      <c r="S76" s="13"/>
      <c r="T76" s="12"/>
    </row>
    <row r="77" spans="1:22" s="8" customFormat="1" ht="16.5" customHeight="1">
      <c r="A77" s="272" t="s">
        <v>333</v>
      </c>
      <c r="B77" s="79" t="str">
        <f>B11</f>
        <v>一</v>
      </c>
      <c r="C77" s="144" t="s">
        <v>39</v>
      </c>
      <c r="D77" s="283"/>
      <c r="E77" s="100" t="s">
        <v>145</v>
      </c>
      <c r="F77" s="100"/>
      <c r="G77" s="288" t="s">
        <v>387</v>
      </c>
      <c r="H77" s="139"/>
      <c r="I77" s="217" t="s">
        <v>390</v>
      </c>
      <c r="J77" s="139"/>
      <c r="K77" s="85" t="s">
        <v>1</v>
      </c>
      <c r="L77" s="86"/>
      <c r="M77" s="207" t="s">
        <v>181</v>
      </c>
      <c r="N77" s="18"/>
      <c r="O77" s="213" t="s">
        <v>61</v>
      </c>
      <c r="P77" s="60"/>
      <c r="Q77" s="61"/>
      <c r="R77" s="62"/>
      <c r="S77" s="52"/>
      <c r="T77" s="62"/>
      <c r="V77" s="52"/>
    </row>
    <row r="78" spans="1:22" s="8" customFormat="1" ht="16.5" customHeight="1">
      <c r="A78" s="272"/>
      <c r="B78" s="261">
        <f>A11</f>
        <v>45243</v>
      </c>
      <c r="C78" s="18" t="s">
        <v>10</v>
      </c>
      <c r="D78" s="283">
        <v>10</v>
      </c>
      <c r="E78" s="147" t="s">
        <v>385</v>
      </c>
      <c r="F78" s="18">
        <v>6</v>
      </c>
      <c r="G78" s="289" t="s">
        <v>388</v>
      </c>
      <c r="H78" s="141">
        <v>5</v>
      </c>
      <c r="I78" s="126" t="s">
        <v>391</v>
      </c>
      <c r="J78" s="139">
        <v>2</v>
      </c>
      <c r="K78" s="90" t="s">
        <v>9</v>
      </c>
      <c r="L78" s="91">
        <v>7</v>
      </c>
      <c r="M78" s="207" t="s">
        <v>163</v>
      </c>
      <c r="N78" s="18">
        <v>0.2</v>
      </c>
      <c r="O78" s="132"/>
      <c r="P78" s="60"/>
      <c r="Q78" s="54"/>
      <c r="R78" s="48"/>
      <c r="S78" s="53"/>
      <c r="T78" s="48"/>
      <c r="V78" s="53"/>
    </row>
    <row r="79" spans="1:22" s="8" customFormat="1" ht="16.5" customHeight="1">
      <c r="A79" s="273"/>
      <c r="B79" s="236"/>
      <c r="C79" s="18"/>
      <c r="D79" s="284"/>
      <c r="E79" s="147"/>
      <c r="F79" s="18"/>
      <c r="G79" s="290" t="s">
        <v>393</v>
      </c>
      <c r="H79" s="141">
        <v>2</v>
      </c>
      <c r="I79" s="97" t="s">
        <v>392</v>
      </c>
      <c r="J79" s="80">
        <v>4</v>
      </c>
      <c r="K79" s="85" t="s">
        <v>11</v>
      </c>
      <c r="L79" s="86">
        <v>0.05</v>
      </c>
      <c r="M79" s="207" t="s">
        <v>182</v>
      </c>
      <c r="N79" s="18">
        <v>0.1</v>
      </c>
      <c r="O79" s="119"/>
      <c r="P79" s="60"/>
      <c r="Q79" s="54"/>
      <c r="R79" s="63"/>
      <c r="S79" s="63"/>
      <c r="T79" s="63"/>
      <c r="V79" s="64"/>
    </row>
    <row r="80" spans="1:22" s="8" customFormat="1" ht="16.5" customHeight="1">
      <c r="A80" s="273"/>
      <c r="B80" s="143"/>
      <c r="C80" s="143"/>
      <c r="D80" s="285"/>
      <c r="E80" s="147"/>
      <c r="F80" s="18"/>
      <c r="G80" s="290" t="s">
        <v>394</v>
      </c>
      <c r="H80" s="141">
        <v>2</v>
      </c>
      <c r="I80" s="38" t="s">
        <v>383</v>
      </c>
      <c r="J80" s="80">
        <v>0.05</v>
      </c>
      <c r="K80" s="85"/>
      <c r="L80" s="86"/>
      <c r="M80" s="207" t="s">
        <v>49</v>
      </c>
      <c r="N80" s="18">
        <v>0.05</v>
      </c>
      <c r="O80" s="121"/>
      <c r="P80" s="60"/>
      <c r="Q80" s="54"/>
      <c r="R80" s="51"/>
      <c r="S80" s="53"/>
      <c r="T80" s="51"/>
      <c r="V80" s="53"/>
    </row>
    <row r="81" spans="1:22" s="8" customFormat="1" ht="16.5" customHeight="1">
      <c r="A81" s="273"/>
      <c r="B81" s="143"/>
      <c r="C81" s="143"/>
      <c r="D81" s="285"/>
      <c r="E81" s="148"/>
      <c r="F81" s="139"/>
      <c r="G81" s="289" t="s">
        <v>389</v>
      </c>
      <c r="H81" s="140">
        <v>0.6</v>
      </c>
      <c r="I81" s="38"/>
      <c r="J81" s="80"/>
      <c r="K81" s="85"/>
      <c r="L81" s="86"/>
      <c r="M81" s="207" t="s">
        <v>183</v>
      </c>
      <c r="N81" s="18">
        <v>0.01</v>
      </c>
      <c r="O81" s="121"/>
      <c r="P81" s="60"/>
      <c r="Q81" s="54"/>
      <c r="R81" s="63"/>
      <c r="S81" s="63"/>
      <c r="T81" s="51"/>
      <c r="V81" s="53"/>
    </row>
    <row r="82" spans="1:22" s="8" customFormat="1" ht="16.5" customHeight="1">
      <c r="A82" s="273"/>
      <c r="B82" s="236"/>
      <c r="C82" s="18"/>
      <c r="D82" s="284"/>
      <c r="E82" s="147"/>
      <c r="F82" s="18"/>
      <c r="G82" s="289"/>
      <c r="H82" s="140"/>
      <c r="I82" s="38"/>
      <c r="J82" s="80"/>
      <c r="K82" s="85"/>
      <c r="L82" s="86"/>
      <c r="M82" s="38"/>
      <c r="N82" s="127"/>
      <c r="P82" s="65"/>
      <c r="Q82" s="61"/>
      <c r="R82" s="49"/>
      <c r="S82" s="66"/>
      <c r="T82" s="67"/>
      <c r="V82" s="67"/>
    </row>
    <row r="83" spans="1:22" s="8" customFormat="1" ht="16.5" customHeight="1">
      <c r="A83" s="272" t="s">
        <v>334</v>
      </c>
      <c r="B83" s="101" t="str">
        <f>B12</f>
        <v>二</v>
      </c>
      <c r="C83" s="144" t="s">
        <v>0</v>
      </c>
      <c r="D83" s="283"/>
      <c r="E83" s="18" t="s">
        <v>348</v>
      </c>
      <c r="F83" s="18"/>
      <c r="G83" s="291" t="s">
        <v>395</v>
      </c>
      <c r="H83" s="84"/>
      <c r="I83" s="207" t="s">
        <v>177</v>
      </c>
      <c r="J83" s="39"/>
      <c r="K83" s="85" t="s">
        <v>1</v>
      </c>
      <c r="L83" s="86"/>
      <c r="M83" s="87" t="s">
        <v>75</v>
      </c>
      <c r="N83" s="212"/>
      <c r="O83" s="215" t="s">
        <v>110</v>
      </c>
      <c r="P83" s="14"/>
      <c r="Q83" s="12"/>
      <c r="S83" s="156"/>
      <c r="T83" s="84"/>
    </row>
    <row r="84" spans="1:22" s="8" customFormat="1" ht="16.5" customHeight="1">
      <c r="A84" s="272"/>
      <c r="B84" s="262">
        <f>A12</f>
        <v>45244</v>
      </c>
      <c r="C84" s="18" t="s">
        <v>10</v>
      </c>
      <c r="D84" s="283">
        <v>7</v>
      </c>
      <c r="E84" s="147" t="s">
        <v>44</v>
      </c>
      <c r="F84" s="18">
        <v>6</v>
      </c>
      <c r="G84" s="292" t="s">
        <v>396</v>
      </c>
      <c r="H84" s="88">
        <v>1</v>
      </c>
      <c r="I84" s="99" t="s">
        <v>400</v>
      </c>
      <c r="J84" s="80">
        <v>4</v>
      </c>
      <c r="K84" s="90" t="s">
        <v>9</v>
      </c>
      <c r="L84" s="91">
        <v>7</v>
      </c>
      <c r="M84" s="38" t="s">
        <v>59</v>
      </c>
      <c r="N84" s="92">
        <v>3</v>
      </c>
      <c r="P84" s="50"/>
      <c r="Q84" s="12"/>
      <c r="S84" s="98"/>
      <c r="T84" s="88"/>
    </row>
    <row r="85" spans="1:22" s="8" customFormat="1" ht="16.5" customHeight="1">
      <c r="A85" s="272"/>
      <c r="B85" s="101"/>
      <c r="C85" s="18" t="s">
        <v>12</v>
      </c>
      <c r="D85" s="283">
        <v>3</v>
      </c>
      <c r="E85" s="147" t="s">
        <v>349</v>
      </c>
      <c r="F85" s="18">
        <v>2</v>
      </c>
      <c r="G85" s="293" t="s">
        <v>397</v>
      </c>
      <c r="H85" s="88">
        <v>1</v>
      </c>
      <c r="I85" s="38"/>
      <c r="J85" s="80"/>
      <c r="K85" s="85" t="s">
        <v>11</v>
      </c>
      <c r="L85" s="86">
        <v>0.05</v>
      </c>
      <c r="M85" s="38" t="s">
        <v>58</v>
      </c>
      <c r="N85" s="92">
        <v>1</v>
      </c>
      <c r="P85" s="50"/>
      <c r="Q85" s="59"/>
      <c r="S85" s="94"/>
      <c r="T85" s="88"/>
    </row>
    <row r="86" spans="1:22" s="8" customFormat="1" ht="16.5" customHeight="1">
      <c r="A86" s="131"/>
      <c r="B86" s="236"/>
      <c r="C86" s="18"/>
      <c r="D86" s="284"/>
      <c r="E86" s="147" t="s">
        <v>350</v>
      </c>
      <c r="F86" s="18">
        <v>0.5</v>
      </c>
      <c r="G86" s="293" t="s">
        <v>398</v>
      </c>
      <c r="H86" s="88">
        <v>3</v>
      </c>
      <c r="I86" s="81"/>
      <c r="J86" s="89"/>
      <c r="K86" s="85"/>
      <c r="L86" s="86"/>
      <c r="M86" s="38" t="s">
        <v>67</v>
      </c>
      <c r="N86" s="92">
        <v>0.05</v>
      </c>
      <c r="P86" s="50"/>
      <c r="Q86" s="59"/>
      <c r="S86" s="94"/>
      <c r="T86" s="88"/>
    </row>
    <row r="87" spans="1:22" s="8" customFormat="1" ht="16.5" customHeight="1">
      <c r="A87" s="277"/>
      <c r="B87" s="143"/>
      <c r="C87" s="143"/>
      <c r="D87" s="285"/>
      <c r="E87" s="147" t="s">
        <v>11</v>
      </c>
      <c r="F87" s="18">
        <v>0.05</v>
      </c>
      <c r="G87" s="121" t="s">
        <v>399</v>
      </c>
      <c r="H87" s="80">
        <v>0.01</v>
      </c>
      <c r="I87" s="38"/>
      <c r="J87" s="80"/>
      <c r="K87" s="85"/>
      <c r="L87" s="86"/>
      <c r="M87" s="38" t="s">
        <v>206</v>
      </c>
      <c r="N87" s="92">
        <v>1</v>
      </c>
      <c r="P87" s="50"/>
      <c r="Q87" s="12"/>
      <c r="S87" s="38"/>
      <c r="T87" s="80"/>
    </row>
    <row r="88" spans="1:22" s="8" customFormat="1" ht="16.5" customHeight="1">
      <c r="A88" s="277"/>
      <c r="B88" s="143"/>
      <c r="C88" s="143"/>
      <c r="D88" s="285"/>
      <c r="E88" s="143"/>
      <c r="F88" s="143"/>
      <c r="G88" s="121" t="s">
        <v>65</v>
      </c>
      <c r="H88" s="80">
        <v>0.05</v>
      </c>
      <c r="I88" s="38"/>
      <c r="J88" s="80"/>
      <c r="K88" s="85"/>
      <c r="L88" s="86"/>
      <c r="M88" s="95"/>
      <c r="N88" s="127"/>
      <c r="Q88" s="12"/>
      <c r="R88" s="12"/>
      <c r="S88" s="13"/>
      <c r="T88" s="12"/>
    </row>
    <row r="89" spans="1:22" s="8" customFormat="1" ht="16.5" customHeight="1">
      <c r="A89" s="272" t="s">
        <v>335</v>
      </c>
      <c r="B89" s="79" t="str">
        <f>B13</f>
        <v>三</v>
      </c>
      <c r="C89" s="144" t="s">
        <v>401</v>
      </c>
      <c r="D89" s="283"/>
      <c r="E89" s="147" t="s">
        <v>351</v>
      </c>
      <c r="F89" s="18"/>
      <c r="G89" s="245" t="s">
        <v>403</v>
      </c>
      <c r="H89" s="18"/>
      <c r="I89" s="217" t="s">
        <v>407</v>
      </c>
      <c r="J89" s="139"/>
      <c r="K89" s="85" t="s">
        <v>1</v>
      </c>
      <c r="L89" s="86"/>
      <c r="M89" s="207" t="s">
        <v>416</v>
      </c>
      <c r="N89" s="18"/>
      <c r="O89" s="215" t="s">
        <v>64</v>
      </c>
    </row>
    <row r="90" spans="1:22" s="8" customFormat="1" ht="16.5" customHeight="1">
      <c r="A90" s="272"/>
      <c r="B90" s="261">
        <f>A13</f>
        <v>45245</v>
      </c>
      <c r="C90" s="18" t="s">
        <v>402</v>
      </c>
      <c r="D90" s="283">
        <v>6</v>
      </c>
      <c r="E90" s="147" t="s">
        <v>352</v>
      </c>
      <c r="F90" s="18">
        <v>5</v>
      </c>
      <c r="G90" s="294" t="s">
        <v>404</v>
      </c>
      <c r="H90" s="18">
        <v>3.5</v>
      </c>
      <c r="I90" s="126" t="s">
        <v>408</v>
      </c>
      <c r="J90" s="139">
        <v>4</v>
      </c>
      <c r="K90" s="90" t="s">
        <v>9</v>
      </c>
      <c r="L90" s="91">
        <v>7</v>
      </c>
      <c r="M90" s="207" t="s">
        <v>185</v>
      </c>
      <c r="N90" s="18">
        <v>1.5</v>
      </c>
    </row>
    <row r="91" spans="1:22" s="8" customFormat="1" ht="16.5" customHeight="1">
      <c r="A91" s="272"/>
      <c r="B91" s="143"/>
      <c r="C91" s="18"/>
      <c r="D91" s="283"/>
      <c r="E91" s="143"/>
      <c r="F91" s="143"/>
      <c r="G91" s="294" t="s">
        <v>406</v>
      </c>
      <c r="H91" s="18">
        <v>2</v>
      </c>
      <c r="I91" s="97"/>
      <c r="J91" s="80"/>
      <c r="K91" s="85" t="s">
        <v>11</v>
      </c>
      <c r="L91" s="86">
        <v>0.05</v>
      </c>
      <c r="M91" s="207" t="s">
        <v>164</v>
      </c>
      <c r="N91" s="18">
        <v>2</v>
      </c>
    </row>
    <row r="92" spans="1:22" s="8" customFormat="1" ht="16.5" customHeight="1">
      <c r="A92" s="131"/>
      <c r="B92" s="236"/>
      <c r="C92" s="18"/>
      <c r="D92" s="284"/>
      <c r="E92" s="143"/>
      <c r="F92" s="143"/>
      <c r="G92" s="294" t="s">
        <v>405</v>
      </c>
      <c r="H92" s="18">
        <v>2</v>
      </c>
      <c r="I92" s="38"/>
      <c r="J92" s="80"/>
      <c r="K92" s="85"/>
      <c r="L92" s="86"/>
      <c r="M92" s="207" t="s">
        <v>165</v>
      </c>
      <c r="N92" s="18">
        <v>1</v>
      </c>
    </row>
    <row r="93" spans="1:22" s="8" customFormat="1" ht="16.5" customHeight="1">
      <c r="A93" s="273"/>
      <c r="B93" s="236"/>
      <c r="C93" s="18"/>
      <c r="D93" s="284"/>
      <c r="E93" s="147"/>
      <c r="F93" s="18"/>
      <c r="G93" s="294" t="s">
        <v>421</v>
      </c>
      <c r="H93" s="18">
        <v>0.01</v>
      </c>
      <c r="I93" s="38"/>
      <c r="J93" s="80"/>
      <c r="K93" s="85"/>
      <c r="L93" s="86"/>
      <c r="M93" s="207" t="s">
        <v>417</v>
      </c>
      <c r="N93" s="18"/>
    </row>
    <row r="94" spans="1:22" s="8" customFormat="1" ht="16.5" customHeight="1">
      <c r="A94" s="273"/>
      <c r="B94" s="143"/>
      <c r="C94" s="143"/>
      <c r="D94" s="284"/>
      <c r="E94" s="147"/>
      <c r="F94" s="18"/>
      <c r="G94" s="120"/>
      <c r="H94" s="80"/>
      <c r="I94" s="95"/>
      <c r="J94" s="39"/>
      <c r="K94" s="85"/>
      <c r="L94" s="86"/>
      <c r="M94" s="219" t="s">
        <v>187</v>
      </c>
      <c r="N94" s="220"/>
    </row>
    <row r="95" spans="1:22" ht="16.5" customHeight="1">
      <c r="A95" s="278" t="s">
        <v>336</v>
      </c>
      <c r="B95" s="101" t="str">
        <f>B14</f>
        <v>四</v>
      </c>
      <c r="C95" s="144" t="s">
        <v>0</v>
      </c>
      <c r="D95" s="283"/>
      <c r="E95" s="18" t="s">
        <v>353</v>
      </c>
      <c r="F95" s="18"/>
      <c r="G95" s="245" t="s">
        <v>409</v>
      </c>
      <c r="H95" s="18"/>
      <c r="I95" s="217" t="s">
        <v>414</v>
      </c>
      <c r="J95" s="139"/>
      <c r="K95" s="85" t="s">
        <v>1</v>
      </c>
      <c r="L95" s="86"/>
      <c r="M95" s="207" t="s">
        <v>188</v>
      </c>
      <c r="N95" s="18"/>
      <c r="O95" s="9" t="s">
        <v>424</v>
      </c>
    </row>
    <row r="96" spans="1:22" ht="16.5" customHeight="1">
      <c r="A96" s="278"/>
      <c r="B96" s="262">
        <f>A14</f>
        <v>45246</v>
      </c>
      <c r="C96" s="18" t="s">
        <v>10</v>
      </c>
      <c r="D96" s="283">
        <v>7</v>
      </c>
      <c r="E96" s="147" t="s">
        <v>354</v>
      </c>
      <c r="F96" s="18">
        <v>9</v>
      </c>
      <c r="G96" s="294" t="s">
        <v>410</v>
      </c>
      <c r="H96" s="18">
        <v>1</v>
      </c>
      <c r="I96" s="126" t="s">
        <v>415</v>
      </c>
      <c r="J96" s="139">
        <v>3</v>
      </c>
      <c r="K96" s="90" t="s">
        <v>9</v>
      </c>
      <c r="L96" s="91">
        <v>7</v>
      </c>
      <c r="M96" s="207" t="s">
        <v>189</v>
      </c>
      <c r="N96" s="18">
        <v>0.2</v>
      </c>
      <c r="O96" s="8"/>
      <c r="P96" s="50"/>
    </row>
    <row r="97" spans="1:19" ht="16.5" customHeight="1">
      <c r="A97" s="278"/>
      <c r="B97" s="101"/>
      <c r="C97" s="18" t="s">
        <v>12</v>
      </c>
      <c r="D97" s="283">
        <v>3</v>
      </c>
      <c r="E97" s="147" t="s">
        <v>355</v>
      </c>
      <c r="F97" s="18">
        <v>1</v>
      </c>
      <c r="G97" s="294" t="s">
        <v>411</v>
      </c>
      <c r="H97" s="18">
        <v>6</v>
      </c>
      <c r="I97" s="126" t="s">
        <v>406</v>
      </c>
      <c r="J97" s="139">
        <v>3</v>
      </c>
      <c r="K97" s="85" t="s">
        <v>11</v>
      </c>
      <c r="L97" s="86">
        <v>0.05</v>
      </c>
      <c r="M97" s="207" t="s">
        <v>190</v>
      </c>
      <c r="N97" s="18">
        <v>0.01</v>
      </c>
      <c r="O97" s="8"/>
      <c r="P97" s="50"/>
    </row>
    <row r="98" spans="1:19" ht="16.5" customHeight="1">
      <c r="A98" s="279"/>
      <c r="B98" s="236"/>
      <c r="C98" s="18"/>
      <c r="D98" s="284"/>
      <c r="E98" s="147" t="s">
        <v>356</v>
      </c>
      <c r="F98" s="18">
        <v>2</v>
      </c>
      <c r="G98" s="294" t="s">
        <v>412</v>
      </c>
      <c r="H98" s="18">
        <v>1</v>
      </c>
      <c r="I98" s="142"/>
      <c r="J98" s="139"/>
      <c r="K98" s="85"/>
      <c r="L98" s="86"/>
      <c r="M98" s="32" t="s">
        <v>191</v>
      </c>
      <c r="N98" s="18">
        <v>1</v>
      </c>
      <c r="O98" s="8"/>
    </row>
    <row r="99" spans="1:19" ht="16.5" customHeight="1">
      <c r="A99" s="279"/>
      <c r="B99" s="236"/>
      <c r="C99" s="18"/>
      <c r="D99" s="284"/>
      <c r="E99" s="147" t="s">
        <v>11</v>
      </c>
      <c r="F99" s="18">
        <v>0.05</v>
      </c>
      <c r="G99" s="294" t="s">
        <v>413</v>
      </c>
      <c r="H99" s="18">
        <v>0.01</v>
      </c>
      <c r="I99" s="142" t="s">
        <v>11</v>
      </c>
      <c r="J99" s="139">
        <v>0.05</v>
      </c>
      <c r="K99" s="85"/>
      <c r="L99" s="86"/>
      <c r="M99" s="38"/>
      <c r="N99" s="127"/>
      <c r="O99" s="8"/>
    </row>
    <row r="100" spans="1:19" ht="16.5" customHeight="1">
      <c r="A100" s="279"/>
      <c r="B100" s="236"/>
      <c r="C100" s="18"/>
      <c r="D100" s="284"/>
      <c r="E100" s="105"/>
      <c r="F100" s="105"/>
      <c r="G100" s="294" t="s">
        <v>11</v>
      </c>
      <c r="H100" s="18">
        <v>0.05</v>
      </c>
      <c r="I100" s="95"/>
      <c r="J100" s="39"/>
      <c r="K100" s="85"/>
      <c r="L100" s="86"/>
      <c r="M100" s="95"/>
      <c r="N100" s="127"/>
      <c r="O100" s="8"/>
    </row>
    <row r="101" spans="1:19" ht="16.5" customHeight="1">
      <c r="A101" s="278" t="s">
        <v>337</v>
      </c>
      <c r="B101" s="101" t="str">
        <f>B15</f>
        <v>五</v>
      </c>
      <c r="C101" s="144" t="s">
        <v>418</v>
      </c>
      <c r="D101" s="283"/>
      <c r="E101" s="18" t="s">
        <v>357</v>
      </c>
      <c r="F101" s="18"/>
      <c r="G101" s="191" t="s">
        <v>420</v>
      </c>
      <c r="H101" s="104"/>
      <c r="I101" s="139" t="s">
        <v>422</v>
      </c>
      <c r="J101" s="139"/>
      <c r="K101" s="85" t="s">
        <v>1</v>
      </c>
      <c r="L101" s="86"/>
      <c r="M101" s="207" t="s">
        <v>166</v>
      </c>
      <c r="N101" s="18"/>
      <c r="O101" s="215" t="s">
        <v>63</v>
      </c>
      <c r="P101" s="159" t="s">
        <v>91</v>
      </c>
    </row>
    <row r="102" spans="1:19" ht="16.5" customHeight="1">
      <c r="A102" s="278"/>
      <c r="B102" s="262">
        <f>A15</f>
        <v>45247</v>
      </c>
      <c r="C102" s="18" t="s">
        <v>10</v>
      </c>
      <c r="D102" s="283">
        <v>10</v>
      </c>
      <c r="E102" s="147" t="s">
        <v>358</v>
      </c>
      <c r="F102" s="18">
        <v>6</v>
      </c>
      <c r="G102" s="121" t="s">
        <v>456</v>
      </c>
      <c r="H102" s="80">
        <v>0.3</v>
      </c>
      <c r="I102" s="147" t="s">
        <v>90</v>
      </c>
      <c r="J102" s="139">
        <v>4.5</v>
      </c>
      <c r="K102" s="90" t="s">
        <v>9</v>
      </c>
      <c r="L102" s="91">
        <v>7</v>
      </c>
      <c r="M102" s="207" t="s">
        <v>167</v>
      </c>
      <c r="N102" s="18">
        <v>0.2</v>
      </c>
    </row>
    <row r="103" spans="1:19" ht="16.5" customHeight="1">
      <c r="A103" s="278"/>
      <c r="B103" s="24"/>
      <c r="C103" s="18" t="s">
        <v>419</v>
      </c>
      <c r="D103" s="283">
        <v>0.4</v>
      </c>
      <c r="E103" s="147" t="s">
        <v>141</v>
      </c>
      <c r="F103" s="18">
        <v>4</v>
      </c>
      <c r="G103" s="120" t="s">
        <v>457</v>
      </c>
      <c r="H103" s="80">
        <v>6</v>
      </c>
      <c r="I103" s="148" t="s">
        <v>46</v>
      </c>
      <c r="J103" s="139">
        <v>1</v>
      </c>
      <c r="K103" s="85" t="s">
        <v>11</v>
      </c>
      <c r="L103" s="86">
        <v>0.05</v>
      </c>
      <c r="M103" s="207" t="s">
        <v>168</v>
      </c>
      <c r="N103" s="18">
        <v>1</v>
      </c>
    </row>
    <row r="104" spans="1:19" ht="16.5" customHeight="1">
      <c r="A104" s="277"/>
      <c r="B104" s="236"/>
      <c r="C104" s="18"/>
      <c r="D104" s="284"/>
      <c r="E104" s="147" t="s">
        <v>46</v>
      </c>
      <c r="F104" s="18">
        <v>0.5</v>
      </c>
      <c r="G104" s="295" t="s">
        <v>89</v>
      </c>
      <c r="H104" s="89">
        <v>0.01</v>
      </c>
      <c r="I104" s="148"/>
      <c r="J104" s="139"/>
      <c r="K104" s="85"/>
      <c r="L104" s="86"/>
      <c r="M104" s="207" t="s">
        <v>49</v>
      </c>
      <c r="N104" s="18">
        <v>0.05</v>
      </c>
    </row>
    <row r="105" spans="1:19" ht="16.5" customHeight="1">
      <c r="A105" s="279"/>
      <c r="B105" s="236"/>
      <c r="C105" s="18"/>
      <c r="D105" s="286"/>
      <c r="E105" s="147" t="s">
        <v>86</v>
      </c>
      <c r="F105" s="18"/>
      <c r="G105" s="295" t="s">
        <v>25</v>
      </c>
      <c r="H105" s="89">
        <v>0.05</v>
      </c>
      <c r="I105" s="147" t="s">
        <v>11</v>
      </c>
      <c r="J105" s="18">
        <v>0.05</v>
      </c>
      <c r="K105" s="85"/>
      <c r="L105" s="86"/>
      <c r="M105" s="207" t="s">
        <v>165</v>
      </c>
      <c r="N105" s="18">
        <v>1</v>
      </c>
    </row>
    <row r="106" spans="1:19" ht="16.5" customHeight="1">
      <c r="A106" s="279"/>
      <c r="B106" s="236"/>
      <c r="C106" s="18"/>
      <c r="D106" s="286"/>
      <c r="E106" s="105"/>
      <c r="F106" s="105"/>
      <c r="G106" s="121"/>
      <c r="H106" s="80"/>
      <c r="I106" s="94"/>
      <c r="J106" s="40"/>
      <c r="K106" s="85"/>
      <c r="L106" s="86"/>
      <c r="M106" s="106"/>
      <c r="N106" s="105"/>
    </row>
    <row r="107" spans="1:19" ht="16.5" customHeight="1">
      <c r="A107" s="278" t="s">
        <v>338</v>
      </c>
      <c r="B107" s="101" t="str">
        <f>B16</f>
        <v>一</v>
      </c>
      <c r="C107" s="144" t="s">
        <v>39</v>
      </c>
      <c r="D107" s="283"/>
      <c r="E107" s="147" t="s">
        <v>386</v>
      </c>
      <c r="F107" s="18"/>
      <c r="G107" s="245" t="s">
        <v>458</v>
      </c>
      <c r="H107" s="18"/>
      <c r="I107" s="207" t="s">
        <v>192</v>
      </c>
      <c r="J107" s="18"/>
      <c r="K107" s="85" t="s">
        <v>1</v>
      </c>
      <c r="L107" s="86"/>
      <c r="M107" s="207" t="s">
        <v>203</v>
      </c>
      <c r="N107" s="18"/>
      <c r="O107" s="213" t="s">
        <v>61</v>
      </c>
      <c r="R107" s="48"/>
      <c r="S107" s="14"/>
    </row>
    <row r="108" spans="1:19" ht="16.5" customHeight="1">
      <c r="A108" s="278"/>
      <c r="B108" s="262">
        <f>A16</f>
        <v>45250</v>
      </c>
      <c r="C108" s="18" t="s">
        <v>10</v>
      </c>
      <c r="D108" s="283">
        <v>10</v>
      </c>
      <c r="E108" s="147" t="s">
        <v>378</v>
      </c>
      <c r="F108" s="18">
        <v>9</v>
      </c>
      <c r="G108" s="294" t="s">
        <v>430</v>
      </c>
      <c r="H108" s="139">
        <v>5</v>
      </c>
      <c r="I108" s="126" t="s">
        <v>429</v>
      </c>
      <c r="J108" s="18">
        <v>4</v>
      </c>
      <c r="K108" s="90" t="s">
        <v>9</v>
      </c>
      <c r="L108" s="91">
        <v>7</v>
      </c>
      <c r="M108" s="207" t="s">
        <v>204</v>
      </c>
      <c r="N108" s="18">
        <v>1</v>
      </c>
      <c r="O108" s="132"/>
      <c r="R108" s="49"/>
      <c r="S108" s="50"/>
    </row>
    <row r="109" spans="1:19" ht="16.5" customHeight="1">
      <c r="A109" s="277"/>
      <c r="B109" s="109"/>
      <c r="C109" s="24"/>
      <c r="D109" s="286"/>
      <c r="E109" s="105"/>
      <c r="F109" s="105"/>
      <c r="G109" s="296" t="s">
        <v>431</v>
      </c>
      <c r="H109" s="139">
        <v>1</v>
      </c>
      <c r="I109" s="142"/>
      <c r="J109" s="139"/>
      <c r="K109" s="85" t="s">
        <v>11</v>
      </c>
      <c r="L109" s="86">
        <v>0.05</v>
      </c>
      <c r="M109" s="207" t="s">
        <v>205</v>
      </c>
      <c r="N109" s="18">
        <v>0.2</v>
      </c>
      <c r="O109" s="119"/>
      <c r="R109" s="49"/>
      <c r="S109" s="50"/>
    </row>
    <row r="110" spans="1:19" ht="16.5" customHeight="1">
      <c r="A110" s="277"/>
      <c r="B110" s="109"/>
      <c r="C110" s="24"/>
      <c r="D110" s="286"/>
      <c r="E110" s="147"/>
      <c r="F110" s="18"/>
      <c r="G110" s="294" t="s">
        <v>459</v>
      </c>
      <c r="H110" s="18">
        <v>1</v>
      </c>
      <c r="I110" s="142"/>
      <c r="J110" s="139"/>
      <c r="K110" s="85"/>
      <c r="L110" s="86"/>
      <c r="M110" s="207" t="s">
        <v>49</v>
      </c>
      <c r="N110" s="18">
        <v>0.05</v>
      </c>
      <c r="O110" s="121"/>
      <c r="R110" s="49"/>
      <c r="S110" s="50"/>
    </row>
    <row r="111" spans="1:19" ht="16.5" customHeight="1">
      <c r="A111" s="277"/>
      <c r="B111" s="236"/>
      <c r="C111" s="18"/>
      <c r="D111" s="284"/>
      <c r="E111" s="105"/>
      <c r="F111" s="220"/>
      <c r="G111" s="294" t="s">
        <v>11</v>
      </c>
      <c r="H111" s="18">
        <v>0.05</v>
      </c>
      <c r="I111" s="94"/>
      <c r="J111" s="40"/>
      <c r="K111" s="85"/>
      <c r="L111" s="86"/>
      <c r="M111" s="38"/>
      <c r="N111" s="92"/>
      <c r="O111" s="121"/>
      <c r="R111" s="49"/>
      <c r="S111" s="50"/>
    </row>
    <row r="112" spans="1:19" ht="16.5" customHeight="1">
      <c r="A112" s="279"/>
      <c r="B112" s="236"/>
      <c r="C112" s="18"/>
      <c r="D112" s="286"/>
      <c r="E112" s="105"/>
      <c r="F112" s="105"/>
      <c r="G112" s="293"/>
      <c r="H112" s="131"/>
      <c r="I112" s="94"/>
      <c r="J112" s="40"/>
      <c r="K112" s="85"/>
      <c r="L112" s="86"/>
      <c r="M112" s="94"/>
      <c r="N112" s="103"/>
      <c r="O112" s="8"/>
    </row>
    <row r="113" spans="1:15" ht="16.5" customHeight="1">
      <c r="A113" s="278" t="s">
        <v>339</v>
      </c>
      <c r="B113" s="101" t="str">
        <f>B17</f>
        <v>二</v>
      </c>
      <c r="C113" s="144" t="s">
        <v>0</v>
      </c>
      <c r="D113" s="55"/>
      <c r="E113" s="100" t="s">
        <v>359</v>
      </c>
      <c r="F113" s="100"/>
      <c r="G113" s="245" t="s">
        <v>432</v>
      </c>
      <c r="H113" s="18"/>
      <c r="I113" s="217" t="s">
        <v>202</v>
      </c>
      <c r="J113" s="139"/>
      <c r="K113" s="85" t="s">
        <v>1</v>
      </c>
      <c r="L113" s="86"/>
      <c r="M113" s="96" t="s">
        <v>35</v>
      </c>
      <c r="N113" s="92"/>
      <c r="O113" s="215" t="s">
        <v>109</v>
      </c>
    </row>
    <row r="114" spans="1:15" ht="16.5" customHeight="1">
      <c r="A114" s="278"/>
      <c r="B114" s="262">
        <f>A17</f>
        <v>45251</v>
      </c>
      <c r="C114" s="18" t="s">
        <v>10</v>
      </c>
      <c r="D114" s="55">
        <v>7</v>
      </c>
      <c r="E114" s="147" t="s">
        <v>360</v>
      </c>
      <c r="F114" s="18">
        <v>4</v>
      </c>
      <c r="G114" s="294" t="s">
        <v>44</v>
      </c>
      <c r="H114" s="18">
        <v>1</v>
      </c>
      <c r="I114" s="126" t="s">
        <v>435</v>
      </c>
      <c r="J114" s="139">
        <v>3</v>
      </c>
      <c r="K114" s="90" t="s">
        <v>9</v>
      </c>
      <c r="L114" s="91">
        <v>7</v>
      </c>
      <c r="M114" s="38" t="s">
        <v>60</v>
      </c>
      <c r="N114" s="127">
        <v>4</v>
      </c>
      <c r="O114" s="8"/>
    </row>
    <row r="115" spans="1:15" ht="16.5" customHeight="1">
      <c r="A115" s="278"/>
      <c r="B115" s="101"/>
      <c r="C115" s="18" t="s">
        <v>12</v>
      </c>
      <c r="D115" s="55">
        <v>3</v>
      </c>
      <c r="E115" s="185" t="s">
        <v>361</v>
      </c>
      <c r="F115" s="221">
        <v>3</v>
      </c>
      <c r="G115" s="294" t="s">
        <v>433</v>
      </c>
      <c r="H115" s="18">
        <v>7</v>
      </c>
      <c r="I115" s="126" t="s">
        <v>492</v>
      </c>
      <c r="J115" s="18">
        <v>3</v>
      </c>
      <c r="K115" s="85" t="s">
        <v>11</v>
      </c>
      <c r="L115" s="86">
        <v>0.05</v>
      </c>
      <c r="M115" s="38" t="s">
        <v>66</v>
      </c>
      <c r="N115" s="127">
        <v>0.01</v>
      </c>
      <c r="O115" s="8"/>
    </row>
    <row r="116" spans="1:15" ht="16.5" customHeight="1">
      <c r="A116" s="277"/>
      <c r="B116" s="109"/>
      <c r="C116" s="24"/>
      <c r="D116" s="286"/>
      <c r="E116" s="185" t="s">
        <v>356</v>
      </c>
      <c r="F116" s="221">
        <v>4</v>
      </c>
      <c r="G116" s="294" t="s">
        <v>434</v>
      </c>
      <c r="H116" s="18">
        <v>0.01</v>
      </c>
      <c r="I116" s="126" t="s">
        <v>11</v>
      </c>
      <c r="J116" s="18">
        <v>0.05</v>
      </c>
      <c r="K116" s="85"/>
      <c r="L116" s="86"/>
      <c r="M116" s="38" t="s">
        <v>67</v>
      </c>
      <c r="N116" s="127">
        <v>0.05</v>
      </c>
      <c r="O116" s="8"/>
    </row>
    <row r="117" spans="1:15" ht="16.5" customHeight="1">
      <c r="A117" s="277"/>
      <c r="B117" s="236"/>
      <c r="C117" s="18"/>
      <c r="D117" s="284"/>
      <c r="E117" s="185" t="s">
        <v>11</v>
      </c>
      <c r="F117" s="221">
        <v>0.05</v>
      </c>
      <c r="G117" s="294" t="s">
        <v>46</v>
      </c>
      <c r="H117" s="18">
        <v>0.5</v>
      </c>
      <c r="I117" s="38"/>
      <c r="J117" s="80"/>
      <c r="K117" s="85"/>
      <c r="L117" s="86"/>
      <c r="M117" s="38" t="s">
        <v>206</v>
      </c>
      <c r="N117" s="127">
        <v>1</v>
      </c>
      <c r="O117" s="8"/>
    </row>
    <row r="118" spans="1:15" ht="16.5" customHeight="1">
      <c r="A118" s="277"/>
      <c r="B118" s="236"/>
      <c r="C118" s="18"/>
      <c r="D118" s="284"/>
      <c r="E118" s="105"/>
      <c r="F118" s="220"/>
      <c r="G118" s="294" t="s">
        <v>11</v>
      </c>
      <c r="H118" s="18">
        <v>0.05</v>
      </c>
      <c r="I118" s="38"/>
      <c r="J118" s="80"/>
      <c r="K118" s="85"/>
      <c r="L118" s="86"/>
      <c r="M118" s="106"/>
      <c r="N118" s="105"/>
      <c r="O118" s="8"/>
    </row>
    <row r="119" spans="1:15" ht="16.5" customHeight="1">
      <c r="A119" s="278" t="s">
        <v>340</v>
      </c>
      <c r="B119" s="101" t="str">
        <f>B18</f>
        <v>三</v>
      </c>
      <c r="C119" s="144" t="s">
        <v>124</v>
      </c>
      <c r="D119" s="55"/>
      <c r="E119" s="100" t="s">
        <v>143</v>
      </c>
      <c r="F119" s="100"/>
      <c r="G119" s="245" t="s">
        <v>436</v>
      </c>
      <c r="H119" s="18"/>
      <c r="I119" s="207" t="s">
        <v>442</v>
      </c>
      <c r="J119" s="18"/>
      <c r="K119" s="85" t="s">
        <v>1</v>
      </c>
      <c r="L119" s="86"/>
      <c r="M119" s="207" t="s">
        <v>207</v>
      </c>
      <c r="N119" s="18"/>
      <c r="O119" s="215" t="s">
        <v>64</v>
      </c>
    </row>
    <row r="120" spans="1:15" ht="16.5" customHeight="1">
      <c r="A120" s="278"/>
      <c r="B120" s="262">
        <f>A18</f>
        <v>45252</v>
      </c>
      <c r="C120" s="18" t="s">
        <v>125</v>
      </c>
      <c r="D120" s="55">
        <v>4</v>
      </c>
      <c r="E120" s="185" t="s">
        <v>358</v>
      </c>
      <c r="F120" s="221">
        <v>6</v>
      </c>
      <c r="G120" s="294" t="s">
        <v>437</v>
      </c>
      <c r="H120" s="18">
        <v>0.3</v>
      </c>
      <c r="I120" s="126" t="s">
        <v>197</v>
      </c>
      <c r="J120" s="18">
        <v>4</v>
      </c>
      <c r="K120" s="90" t="s">
        <v>9</v>
      </c>
      <c r="L120" s="91">
        <v>7</v>
      </c>
      <c r="M120" s="207" t="s">
        <v>204</v>
      </c>
      <c r="N120" s="18">
        <v>1</v>
      </c>
      <c r="O120" s="8"/>
    </row>
    <row r="121" spans="1:15" ht="16.5" customHeight="1">
      <c r="A121" s="277"/>
      <c r="B121" s="236"/>
      <c r="C121" s="18"/>
      <c r="D121" s="284"/>
      <c r="E121" s="147" t="s">
        <v>144</v>
      </c>
      <c r="F121" s="18">
        <v>4</v>
      </c>
      <c r="G121" s="294" t="s">
        <v>438</v>
      </c>
      <c r="H121" s="18">
        <v>7</v>
      </c>
      <c r="I121" s="183" t="str">
        <f>IF(ISNA(VLOOKUP($S121,[2]工作表1!$A$1:$B$196,2,0)),"",VLOOKUP($S121,[2]工作表1!$A$1:$B$196,2,0))</f>
        <v/>
      </c>
      <c r="J121" s="88"/>
      <c r="K121" s="85" t="s">
        <v>11</v>
      </c>
      <c r="L121" s="86">
        <v>0.05</v>
      </c>
      <c r="M121" s="207" t="s">
        <v>208</v>
      </c>
      <c r="N121" s="18">
        <v>3</v>
      </c>
      <c r="O121" s="8"/>
    </row>
    <row r="122" spans="1:15" ht="16.5" customHeight="1">
      <c r="A122" s="277"/>
      <c r="B122" s="109"/>
      <c r="C122" s="24"/>
      <c r="D122" s="286"/>
      <c r="E122" s="147"/>
      <c r="F122" s="18"/>
      <c r="G122" s="245" t="s">
        <v>439</v>
      </c>
      <c r="H122" s="18"/>
      <c r="I122" s="183"/>
      <c r="J122" s="80"/>
      <c r="K122" s="85"/>
      <c r="L122" s="86"/>
      <c r="M122" s="207" t="s">
        <v>440</v>
      </c>
      <c r="N122" s="18">
        <v>4</v>
      </c>
      <c r="O122" s="8"/>
    </row>
    <row r="123" spans="1:15" ht="16.5" customHeight="1">
      <c r="A123" s="277"/>
      <c r="B123" s="109"/>
      <c r="C123" s="24"/>
      <c r="D123" s="286"/>
      <c r="E123" s="147" t="s">
        <v>11</v>
      </c>
      <c r="F123" s="18">
        <v>0.05</v>
      </c>
      <c r="G123" s="294" t="s">
        <v>196</v>
      </c>
      <c r="H123" s="18">
        <v>0.05</v>
      </c>
      <c r="I123" s="183" t="str">
        <f>IF(ISNA(VLOOKUP($S123,[2]工作表1!$A$1:$B$196,2,0)),"",VLOOKUP($S123,[2]工作表1!$A$1:$B$196,2,0))</f>
        <v/>
      </c>
      <c r="J123" s="80"/>
      <c r="K123" s="85"/>
      <c r="L123" s="86"/>
      <c r="M123" s="207" t="s">
        <v>441</v>
      </c>
      <c r="N123" s="18">
        <v>1</v>
      </c>
      <c r="O123" s="8"/>
    </row>
    <row r="124" spans="1:15" ht="16.5" customHeight="1">
      <c r="A124" s="277"/>
      <c r="B124" s="109"/>
      <c r="C124" s="24"/>
      <c r="D124" s="286"/>
      <c r="E124" s="147"/>
      <c r="F124" s="18"/>
      <c r="G124" s="294"/>
      <c r="H124" s="18"/>
      <c r="I124" s="38"/>
      <c r="J124" s="80"/>
      <c r="K124" s="85"/>
      <c r="L124" s="86"/>
      <c r="M124" s="32"/>
      <c r="N124" s="220"/>
      <c r="O124" s="8"/>
    </row>
    <row r="125" spans="1:15" ht="16.5" customHeight="1">
      <c r="A125" s="278" t="s">
        <v>341</v>
      </c>
      <c r="B125" s="101" t="str">
        <f>B19</f>
        <v>四</v>
      </c>
      <c r="C125" s="265" t="s">
        <v>0</v>
      </c>
      <c r="D125" s="283"/>
      <c r="E125" s="147" t="s">
        <v>128</v>
      </c>
      <c r="F125" s="18"/>
      <c r="G125" s="297" t="s">
        <v>198</v>
      </c>
      <c r="H125" s="139"/>
      <c r="I125" s="207" t="s">
        <v>201</v>
      </c>
      <c r="J125" s="18"/>
      <c r="K125" s="85" t="s">
        <v>1</v>
      </c>
      <c r="L125" s="86"/>
      <c r="M125" s="105" t="s">
        <v>68</v>
      </c>
      <c r="N125" s="105"/>
      <c r="O125" s="211" t="s">
        <v>425</v>
      </c>
    </row>
    <row r="126" spans="1:15" ht="16.5" customHeight="1">
      <c r="A126" s="278"/>
      <c r="B126" s="262">
        <f>A19</f>
        <v>45253</v>
      </c>
      <c r="C126" s="236" t="s">
        <v>10</v>
      </c>
      <c r="D126" s="283">
        <v>7</v>
      </c>
      <c r="E126" s="185" t="s">
        <v>362</v>
      </c>
      <c r="F126" s="221">
        <v>9</v>
      </c>
      <c r="G126" s="294" t="s">
        <v>460</v>
      </c>
      <c r="H126" s="18">
        <v>0.3</v>
      </c>
      <c r="I126" s="126" t="s">
        <v>54</v>
      </c>
      <c r="J126" s="139">
        <v>5</v>
      </c>
      <c r="K126" s="90" t="s">
        <v>9</v>
      </c>
      <c r="L126" s="91">
        <v>7</v>
      </c>
      <c r="M126" s="38" t="s">
        <v>69</v>
      </c>
      <c r="N126" s="92">
        <v>6</v>
      </c>
      <c r="O126" s="8"/>
    </row>
    <row r="127" spans="1:15" ht="16.5" customHeight="1">
      <c r="A127" s="278"/>
      <c r="B127" s="101"/>
      <c r="C127" s="236" t="s">
        <v>12</v>
      </c>
      <c r="D127" s="283">
        <v>3</v>
      </c>
      <c r="E127" s="147" t="s">
        <v>50</v>
      </c>
      <c r="F127" s="18">
        <v>3</v>
      </c>
      <c r="G127" s="296" t="s">
        <v>461</v>
      </c>
      <c r="H127" s="139">
        <v>6</v>
      </c>
      <c r="I127" s="142" t="s">
        <v>464</v>
      </c>
      <c r="J127" s="139"/>
      <c r="K127" s="85" t="s">
        <v>11</v>
      </c>
      <c r="L127" s="86">
        <v>0.05</v>
      </c>
      <c r="M127" s="38" t="s">
        <v>16</v>
      </c>
      <c r="N127" s="92">
        <v>1</v>
      </c>
      <c r="O127" s="8"/>
    </row>
    <row r="128" spans="1:15" ht="16.5" customHeight="1">
      <c r="A128" s="279"/>
      <c r="B128" s="236"/>
      <c r="C128" s="18"/>
      <c r="D128" s="284"/>
      <c r="E128" s="147" t="s">
        <v>11</v>
      </c>
      <c r="F128" s="18">
        <v>0.05</v>
      </c>
      <c r="G128" s="296" t="s">
        <v>462</v>
      </c>
      <c r="H128" s="139">
        <v>0.5</v>
      </c>
      <c r="I128" s="142" t="s">
        <v>465</v>
      </c>
      <c r="J128" s="139"/>
      <c r="K128" s="85"/>
      <c r="L128" s="86"/>
      <c r="M128" s="38"/>
      <c r="N128" s="92"/>
      <c r="O128" s="8"/>
    </row>
    <row r="129" spans="1:22" ht="16.5" customHeight="1">
      <c r="A129" s="277"/>
      <c r="B129" s="236"/>
      <c r="C129" s="18"/>
      <c r="D129" s="286"/>
      <c r="E129" s="105"/>
      <c r="F129" s="105"/>
      <c r="G129" s="294" t="s">
        <v>463</v>
      </c>
      <c r="H129" s="18">
        <v>0.05</v>
      </c>
      <c r="I129" s="126" t="s">
        <v>463</v>
      </c>
      <c r="J129" s="18">
        <v>0.05</v>
      </c>
      <c r="K129" s="85"/>
      <c r="L129" s="86"/>
      <c r="M129" s="38"/>
      <c r="N129" s="92"/>
      <c r="O129" s="8"/>
    </row>
    <row r="130" spans="1:22" ht="16.5" customHeight="1">
      <c r="A130" s="277"/>
      <c r="B130" s="236"/>
      <c r="C130" s="18"/>
      <c r="D130" s="286"/>
      <c r="E130" s="105"/>
      <c r="F130" s="105"/>
      <c r="G130" s="294"/>
      <c r="H130" s="18"/>
      <c r="I130" s="126"/>
      <c r="J130" s="18"/>
      <c r="K130" s="85"/>
      <c r="L130" s="86"/>
      <c r="M130" s="94"/>
      <c r="N130" s="103"/>
      <c r="O130" s="8"/>
    </row>
    <row r="131" spans="1:22" ht="16.5" customHeight="1">
      <c r="A131" s="278" t="s">
        <v>342</v>
      </c>
      <c r="B131" s="101" t="str">
        <f>B20</f>
        <v>五</v>
      </c>
      <c r="C131" s="144" t="s">
        <v>427</v>
      </c>
      <c r="D131" s="283"/>
      <c r="E131" s="147" t="s">
        <v>363</v>
      </c>
      <c r="F131" s="18"/>
      <c r="G131" s="216" t="s">
        <v>445</v>
      </c>
      <c r="H131" s="102"/>
      <c r="I131" s="217" t="s">
        <v>443</v>
      </c>
      <c r="J131" s="139"/>
      <c r="K131" s="85" t="s">
        <v>1</v>
      </c>
      <c r="L131" s="86"/>
      <c r="M131" s="207" t="s">
        <v>209</v>
      </c>
      <c r="N131" s="18"/>
      <c r="O131" s="215" t="s">
        <v>63</v>
      </c>
      <c r="P131" s="159" t="s">
        <v>91</v>
      </c>
    </row>
    <row r="132" spans="1:22" ht="16.5" customHeight="1">
      <c r="A132" s="278"/>
      <c r="B132" s="262">
        <f>A20</f>
        <v>45254</v>
      </c>
      <c r="C132" s="236" t="s">
        <v>10</v>
      </c>
      <c r="D132" s="283">
        <v>10</v>
      </c>
      <c r="E132" s="185" t="s">
        <v>358</v>
      </c>
      <c r="F132" s="221">
        <v>6</v>
      </c>
      <c r="G132" s="216" t="s">
        <v>446</v>
      </c>
      <c r="H132" s="108">
        <v>1.8</v>
      </c>
      <c r="I132" s="126" t="s">
        <v>444</v>
      </c>
      <c r="J132" s="139">
        <v>4</v>
      </c>
      <c r="K132" s="90" t="s">
        <v>9</v>
      </c>
      <c r="L132" s="91">
        <v>7</v>
      </c>
      <c r="M132" s="207" t="s">
        <v>208</v>
      </c>
      <c r="N132" s="18">
        <v>3</v>
      </c>
    </row>
    <row r="133" spans="1:22" ht="16.5" customHeight="1">
      <c r="A133" s="278"/>
      <c r="B133" s="101"/>
      <c r="C133" s="236" t="s">
        <v>428</v>
      </c>
      <c r="D133" s="283">
        <v>0.4</v>
      </c>
      <c r="E133" s="42" t="s">
        <v>364</v>
      </c>
      <c r="F133" s="181">
        <v>2</v>
      </c>
      <c r="G133" s="216" t="s">
        <v>447</v>
      </c>
      <c r="H133" s="108">
        <v>4</v>
      </c>
      <c r="I133" s="142"/>
      <c r="J133" s="139"/>
      <c r="K133" s="85" t="s">
        <v>11</v>
      </c>
      <c r="L133" s="86">
        <v>0.05</v>
      </c>
      <c r="M133" s="207" t="s">
        <v>82</v>
      </c>
      <c r="N133" s="18">
        <v>0.1</v>
      </c>
    </row>
    <row r="134" spans="1:22" ht="16.5" customHeight="1">
      <c r="A134" s="279"/>
      <c r="B134" s="109"/>
      <c r="C134" s="24"/>
      <c r="D134" s="286"/>
      <c r="E134" s="147" t="s">
        <v>365</v>
      </c>
      <c r="F134" s="18">
        <v>0.1</v>
      </c>
      <c r="G134" s="119" t="s">
        <v>448</v>
      </c>
      <c r="H134" s="88">
        <v>0.1</v>
      </c>
      <c r="I134" s="142"/>
      <c r="J134" s="139"/>
      <c r="K134" s="85"/>
      <c r="L134" s="86"/>
      <c r="M134" s="207" t="s">
        <v>49</v>
      </c>
      <c r="N134" s="18">
        <v>0.05</v>
      </c>
    </row>
    <row r="135" spans="1:22" ht="16.5" customHeight="1">
      <c r="A135" s="279"/>
      <c r="B135" s="236"/>
      <c r="C135" s="18"/>
      <c r="D135" s="286"/>
      <c r="E135" s="147" t="s">
        <v>11</v>
      </c>
      <c r="F135" s="18">
        <v>0.05</v>
      </c>
      <c r="G135" s="121" t="s">
        <v>449</v>
      </c>
      <c r="H135" s="80">
        <v>1</v>
      </c>
      <c r="I135" s="126"/>
      <c r="J135" s="18"/>
      <c r="K135" s="85"/>
      <c r="L135" s="86"/>
      <c r="M135" s="207" t="s">
        <v>183</v>
      </c>
      <c r="N135" s="18"/>
    </row>
    <row r="136" spans="1:22" ht="16.5" customHeight="1">
      <c r="A136" s="277"/>
      <c r="B136" s="109"/>
      <c r="C136" s="24"/>
      <c r="D136" s="286"/>
      <c r="E136" s="105"/>
      <c r="F136" s="105"/>
      <c r="G136" s="121"/>
      <c r="H136" s="80"/>
      <c r="I136" s="38"/>
      <c r="J136" s="80"/>
      <c r="K136" s="85"/>
      <c r="L136" s="86"/>
      <c r="M136" s="94"/>
      <c r="N136" s="103"/>
    </row>
    <row r="137" spans="1:22" ht="16.5" customHeight="1">
      <c r="A137" s="278" t="s">
        <v>343</v>
      </c>
      <c r="B137" s="101" t="str">
        <f>B21</f>
        <v>一</v>
      </c>
      <c r="C137" s="265" t="s">
        <v>39</v>
      </c>
      <c r="D137" s="283"/>
      <c r="E137" s="147" t="s">
        <v>366</v>
      </c>
      <c r="F137" s="18"/>
      <c r="G137" s="245" t="s">
        <v>210</v>
      </c>
      <c r="H137" s="18"/>
      <c r="I137" s="217" t="s">
        <v>450</v>
      </c>
      <c r="J137" s="139"/>
      <c r="K137" s="85" t="s">
        <v>1</v>
      </c>
      <c r="L137" s="86"/>
      <c r="M137" s="96" t="s">
        <v>71</v>
      </c>
      <c r="N137" s="92"/>
      <c r="O137" s="215" t="s">
        <v>106</v>
      </c>
      <c r="P137" s="69"/>
      <c r="Q137" s="49"/>
      <c r="R137" s="66"/>
      <c r="S137" s="68"/>
      <c r="T137" s="69"/>
      <c r="V137" s="69"/>
    </row>
    <row r="138" spans="1:22" ht="16.5" customHeight="1">
      <c r="A138" s="278"/>
      <c r="B138" s="262">
        <f>A21</f>
        <v>45257</v>
      </c>
      <c r="C138" s="236" t="s">
        <v>10</v>
      </c>
      <c r="D138" s="283">
        <v>10</v>
      </c>
      <c r="E138" s="185" t="s">
        <v>367</v>
      </c>
      <c r="F138" s="221">
        <v>6</v>
      </c>
      <c r="G138" s="294" t="s">
        <v>195</v>
      </c>
      <c r="H138" s="18">
        <v>5</v>
      </c>
      <c r="I138" s="126" t="s">
        <v>446</v>
      </c>
      <c r="J138" s="139">
        <v>1.8</v>
      </c>
      <c r="K138" s="90" t="s">
        <v>9</v>
      </c>
      <c r="L138" s="91">
        <v>7</v>
      </c>
      <c r="M138" s="97" t="s">
        <v>72</v>
      </c>
      <c r="N138" s="97">
        <v>0.1</v>
      </c>
      <c r="O138" s="213"/>
      <c r="P138" s="70"/>
      <c r="Q138" s="49"/>
      <c r="R138" s="54"/>
      <c r="S138" s="68"/>
      <c r="T138" s="70"/>
      <c r="V138" s="70"/>
    </row>
    <row r="139" spans="1:22" ht="16.5" customHeight="1">
      <c r="A139" s="277"/>
      <c r="B139" s="236"/>
      <c r="C139" s="18"/>
      <c r="D139" s="286"/>
      <c r="E139" s="147"/>
      <c r="F139" s="18"/>
      <c r="G139" s="294" t="s">
        <v>211</v>
      </c>
      <c r="H139" s="18">
        <v>2</v>
      </c>
      <c r="I139" s="142" t="s">
        <v>451</v>
      </c>
      <c r="J139" s="139">
        <v>5</v>
      </c>
      <c r="K139" s="85" t="s">
        <v>11</v>
      </c>
      <c r="L139" s="86">
        <v>0.05</v>
      </c>
      <c r="M139" s="85" t="s">
        <v>73</v>
      </c>
      <c r="N139" s="92">
        <v>1</v>
      </c>
      <c r="O139" s="119"/>
      <c r="P139" s="53"/>
      <c r="Q139" s="71"/>
      <c r="R139" s="54"/>
      <c r="S139" s="51"/>
      <c r="T139" s="53"/>
      <c r="V139" s="53"/>
    </row>
    <row r="140" spans="1:22" ht="16.5" customHeight="1">
      <c r="A140" s="279"/>
      <c r="B140" s="236"/>
      <c r="C140" s="18"/>
      <c r="D140" s="286"/>
      <c r="E140" s="105"/>
      <c r="F140" s="105"/>
      <c r="G140" s="294" t="s">
        <v>53</v>
      </c>
      <c r="H140" s="18">
        <v>0.01</v>
      </c>
      <c r="I140" s="142" t="s">
        <v>179</v>
      </c>
      <c r="J140" s="139">
        <v>1</v>
      </c>
      <c r="K140" s="85"/>
      <c r="L140" s="86"/>
      <c r="M140" s="85" t="s">
        <v>74</v>
      </c>
      <c r="N140" s="92">
        <v>0.05</v>
      </c>
      <c r="O140" s="121"/>
      <c r="P140" s="54"/>
      <c r="Q140" s="49"/>
      <c r="R140" s="54"/>
      <c r="S140" s="72"/>
      <c r="T140" s="54"/>
      <c r="V140" s="54"/>
    </row>
    <row r="141" spans="1:22" ht="16.5" customHeight="1">
      <c r="A141" s="279"/>
      <c r="B141" s="236"/>
      <c r="C141" s="18"/>
      <c r="D141" s="286"/>
      <c r="E141" s="105"/>
      <c r="F141" s="105"/>
      <c r="G141" s="294" t="s">
        <v>11</v>
      </c>
      <c r="H141" s="18">
        <v>0.05</v>
      </c>
      <c r="I141" s="142" t="s">
        <v>11</v>
      </c>
      <c r="J141" s="139">
        <v>0.05</v>
      </c>
      <c r="K141" s="85"/>
      <c r="L141" s="86"/>
      <c r="M141" s="38" t="s">
        <v>206</v>
      </c>
      <c r="N141" s="92">
        <v>1</v>
      </c>
      <c r="O141" s="121"/>
      <c r="P141" s="54"/>
      <c r="Q141" s="49"/>
      <c r="R141" s="54"/>
      <c r="S141" s="49"/>
      <c r="T141" s="54"/>
      <c r="V141" s="54"/>
    </row>
    <row r="142" spans="1:22" ht="16.5" customHeight="1">
      <c r="A142" s="279"/>
      <c r="B142" s="236"/>
      <c r="C142" s="18"/>
      <c r="D142" s="286"/>
      <c r="E142" s="105"/>
      <c r="F142" s="105"/>
      <c r="G142" s="121"/>
      <c r="H142" s="80"/>
      <c r="I142" s="95"/>
      <c r="J142" s="39"/>
      <c r="K142" s="85"/>
      <c r="L142" s="86"/>
      <c r="M142" s="95"/>
      <c r="N142" s="92"/>
      <c r="O142" s="8"/>
      <c r="P142" s="54"/>
      <c r="Q142" s="73"/>
      <c r="R142" s="66"/>
      <c r="S142" s="49"/>
      <c r="T142" s="54"/>
      <c r="V142" s="54"/>
    </row>
    <row r="143" spans="1:22" ht="16.5" customHeight="1">
      <c r="A143" s="278" t="s">
        <v>344</v>
      </c>
      <c r="B143" s="101" t="str">
        <f>B22</f>
        <v>二</v>
      </c>
      <c r="C143" s="144" t="s">
        <v>0</v>
      </c>
      <c r="D143" s="283"/>
      <c r="E143" s="147" t="s">
        <v>368</v>
      </c>
      <c r="F143" s="18"/>
      <c r="G143" s="245" t="s">
        <v>304</v>
      </c>
      <c r="H143" s="18"/>
      <c r="I143" s="217" t="s">
        <v>212</v>
      </c>
      <c r="J143" s="139"/>
      <c r="K143" s="85" t="s">
        <v>1</v>
      </c>
      <c r="L143" s="86"/>
      <c r="M143" s="87" t="s">
        <v>452</v>
      </c>
      <c r="N143" s="212"/>
      <c r="O143" s="213" t="s">
        <v>313</v>
      </c>
      <c r="P143" s="60"/>
      <c r="Q143" s="66"/>
      <c r="R143" s="49"/>
      <c r="S143" s="66"/>
      <c r="T143" s="68"/>
      <c r="V143" s="69"/>
    </row>
    <row r="144" spans="1:22" ht="16.5" customHeight="1">
      <c r="A144" s="278"/>
      <c r="B144" s="262">
        <f>A22</f>
        <v>45258</v>
      </c>
      <c r="C144" s="236" t="s">
        <v>10</v>
      </c>
      <c r="D144" s="283">
        <v>7</v>
      </c>
      <c r="E144" s="185" t="s">
        <v>369</v>
      </c>
      <c r="F144" s="221">
        <v>9</v>
      </c>
      <c r="G144" s="294" t="s">
        <v>454</v>
      </c>
      <c r="H144" s="18">
        <v>0.5</v>
      </c>
      <c r="I144" s="126" t="s">
        <v>213</v>
      </c>
      <c r="J144" s="139">
        <v>4</v>
      </c>
      <c r="K144" s="90" t="s">
        <v>9</v>
      </c>
      <c r="L144" s="91">
        <v>7</v>
      </c>
      <c r="M144" s="38" t="s">
        <v>453</v>
      </c>
      <c r="N144" s="92">
        <v>3</v>
      </c>
      <c r="O144" s="8"/>
      <c r="P144" s="74"/>
      <c r="Q144" s="75"/>
      <c r="R144" s="49"/>
      <c r="S144" s="54"/>
      <c r="T144" s="49"/>
      <c r="V144" s="53"/>
    </row>
    <row r="145" spans="1:22" ht="16.5" customHeight="1">
      <c r="A145" s="278"/>
      <c r="B145" s="101"/>
      <c r="C145" s="236" t="s">
        <v>12</v>
      </c>
      <c r="D145" s="283">
        <v>3</v>
      </c>
      <c r="E145" s="147" t="s">
        <v>48</v>
      </c>
      <c r="F145" s="18">
        <v>2</v>
      </c>
      <c r="G145" s="296" t="s">
        <v>199</v>
      </c>
      <c r="H145" s="139">
        <v>6</v>
      </c>
      <c r="I145" s="83"/>
      <c r="J145" s="88"/>
      <c r="K145" s="85" t="s">
        <v>11</v>
      </c>
      <c r="L145" s="86">
        <v>0.05</v>
      </c>
      <c r="M145" s="38" t="s">
        <v>58</v>
      </c>
      <c r="N145" s="92">
        <v>1</v>
      </c>
      <c r="O145" s="8"/>
      <c r="P145" s="60"/>
      <c r="Q145" s="75"/>
      <c r="R145" s="71"/>
      <c r="S145" s="54"/>
      <c r="T145" s="51"/>
      <c r="V145" s="53"/>
    </row>
    <row r="146" spans="1:22" ht="16.5" customHeight="1">
      <c r="A146" s="279"/>
      <c r="B146" s="109"/>
      <c r="C146" s="24"/>
      <c r="D146" s="286"/>
      <c r="E146" s="147" t="s">
        <v>466</v>
      </c>
      <c r="F146" s="18">
        <v>4</v>
      </c>
      <c r="G146" s="296" t="s">
        <v>174</v>
      </c>
      <c r="H146" s="139">
        <v>0.5</v>
      </c>
      <c r="I146" s="38"/>
      <c r="J146" s="92"/>
      <c r="K146" s="85"/>
      <c r="L146" s="86"/>
      <c r="M146" s="38" t="s">
        <v>67</v>
      </c>
      <c r="N146" s="92">
        <v>0.05</v>
      </c>
      <c r="O146" s="8"/>
      <c r="P146" s="74"/>
      <c r="Q146" s="75"/>
      <c r="R146" s="49"/>
      <c r="S146" s="54"/>
      <c r="T146" s="51"/>
      <c r="V146" s="53"/>
    </row>
    <row r="147" spans="1:22" ht="16.5" customHeight="1">
      <c r="A147" s="279"/>
      <c r="B147" s="236"/>
      <c r="C147" s="18"/>
      <c r="D147" s="286"/>
      <c r="E147" s="147" t="s">
        <v>467</v>
      </c>
      <c r="F147" s="18"/>
      <c r="G147" s="294" t="s">
        <v>25</v>
      </c>
      <c r="H147" s="18">
        <v>0.05</v>
      </c>
      <c r="I147" s="38"/>
      <c r="J147" s="80"/>
      <c r="K147" s="85"/>
      <c r="L147" s="86"/>
      <c r="M147" s="38" t="s">
        <v>206</v>
      </c>
      <c r="N147" s="92">
        <v>1</v>
      </c>
      <c r="O147" s="8"/>
      <c r="P147" s="49"/>
      <c r="Q147" s="54"/>
      <c r="R147" s="49"/>
      <c r="S147" s="54"/>
      <c r="T147" s="51"/>
      <c r="V147" s="53"/>
    </row>
    <row r="148" spans="1:22" ht="16.5" customHeight="1">
      <c r="A148" s="279"/>
      <c r="B148" s="236"/>
      <c r="C148" s="18"/>
      <c r="D148" s="24"/>
      <c r="E148" s="147" t="s">
        <v>11</v>
      </c>
      <c r="F148" s="18">
        <v>0.05</v>
      </c>
      <c r="G148" s="294"/>
      <c r="H148" s="18"/>
      <c r="I148" s="38"/>
      <c r="J148" s="80"/>
      <c r="K148" s="85"/>
      <c r="L148" s="86"/>
      <c r="M148" s="94"/>
      <c r="N148" s="103"/>
      <c r="O148" s="8"/>
      <c r="P148" s="76"/>
      <c r="Q148" s="66"/>
      <c r="R148" s="73"/>
      <c r="S148" s="66"/>
      <c r="T148" s="77"/>
      <c r="V148" s="66"/>
    </row>
    <row r="149" spans="1:22" ht="16.5" customHeight="1">
      <c r="A149" s="278" t="s">
        <v>345</v>
      </c>
      <c r="B149" s="305" t="s">
        <v>214</v>
      </c>
      <c r="C149" s="323" t="s">
        <v>377</v>
      </c>
      <c r="D149" s="324"/>
      <c r="E149" s="100" t="s">
        <v>370</v>
      </c>
      <c r="F149" s="100"/>
      <c r="G149" s="298" t="s">
        <v>468</v>
      </c>
      <c r="H149" s="134"/>
      <c r="I149" s="217" t="s">
        <v>472</v>
      </c>
      <c r="J149" s="139"/>
      <c r="K149" s="85" t="s">
        <v>1</v>
      </c>
      <c r="L149" s="86"/>
      <c r="M149" s="183" t="s">
        <v>184</v>
      </c>
      <c r="N149" s="221"/>
      <c r="O149" s="215" t="s">
        <v>105</v>
      </c>
    </row>
    <row r="150" spans="1:22" ht="16.5" customHeight="1">
      <c r="A150" s="278"/>
      <c r="B150" s="306">
        <f>A23</f>
        <v>45259</v>
      </c>
      <c r="C150" s="325" t="s">
        <v>10</v>
      </c>
      <c r="D150" s="183">
        <v>8</v>
      </c>
      <c r="E150" s="185" t="s">
        <v>44</v>
      </c>
      <c r="F150" s="221">
        <v>7</v>
      </c>
      <c r="G150" s="299" t="s">
        <v>469</v>
      </c>
      <c r="H150" s="221">
        <v>7</v>
      </c>
      <c r="I150" s="126" t="s">
        <v>473</v>
      </c>
      <c r="J150" s="139">
        <v>4</v>
      </c>
      <c r="K150" s="90" t="s">
        <v>9</v>
      </c>
      <c r="L150" s="91">
        <v>7</v>
      </c>
      <c r="M150" s="183" t="s">
        <v>474</v>
      </c>
      <c r="N150" s="221">
        <v>1.5</v>
      </c>
    </row>
    <row r="151" spans="1:22" ht="16.5" customHeight="1">
      <c r="A151" s="279"/>
      <c r="B151" s="307"/>
      <c r="C151" s="326" t="s">
        <v>12</v>
      </c>
      <c r="D151" s="324">
        <v>3</v>
      </c>
      <c r="E151" s="147" t="s">
        <v>371</v>
      </c>
      <c r="F151" s="18">
        <v>3</v>
      </c>
      <c r="G151" s="119" t="s">
        <v>470</v>
      </c>
      <c r="H151" s="88">
        <v>0.5</v>
      </c>
      <c r="I151" s="126"/>
      <c r="J151" s="139"/>
      <c r="K151" s="85" t="s">
        <v>11</v>
      </c>
      <c r="L151" s="86">
        <v>0.05</v>
      </c>
      <c r="M151" s="183" t="s">
        <v>475</v>
      </c>
      <c r="N151" s="221">
        <v>2</v>
      </c>
      <c r="O151" s="8"/>
    </row>
    <row r="152" spans="1:22" ht="16.5" customHeight="1">
      <c r="A152" s="279"/>
      <c r="B152" s="109"/>
      <c r="C152" s="117"/>
      <c r="D152" s="287"/>
      <c r="E152" s="147" t="s">
        <v>372</v>
      </c>
      <c r="F152" s="18">
        <v>0.01</v>
      </c>
      <c r="G152" s="119" t="s">
        <v>471</v>
      </c>
      <c r="H152" s="88">
        <v>0.01</v>
      </c>
      <c r="I152" s="142"/>
      <c r="J152" s="139"/>
      <c r="K152" s="85"/>
      <c r="L152" s="86"/>
      <c r="M152" s="183" t="s">
        <v>476</v>
      </c>
      <c r="N152" s="221">
        <v>1</v>
      </c>
      <c r="O152" s="8"/>
    </row>
    <row r="153" spans="1:22" ht="16.5" customHeight="1">
      <c r="A153" s="279"/>
      <c r="B153" s="109"/>
      <c r="C153" s="24"/>
      <c r="D153" s="286"/>
      <c r="E153" s="147" t="s">
        <v>11</v>
      </c>
      <c r="F153" s="18">
        <v>0.05</v>
      </c>
      <c r="G153" s="121" t="s">
        <v>463</v>
      </c>
      <c r="H153" s="80">
        <v>0.05</v>
      </c>
      <c r="I153" s="142"/>
      <c r="J153" s="92"/>
      <c r="K153" s="85"/>
      <c r="L153" s="86"/>
      <c r="M153" s="183" t="s">
        <v>477</v>
      </c>
      <c r="N153" s="221"/>
      <c r="O153" s="8"/>
    </row>
    <row r="154" spans="1:22" ht="16.5" customHeight="1">
      <c r="A154" s="277"/>
      <c r="B154" s="109"/>
      <c r="C154" s="24"/>
      <c r="D154" s="284"/>
      <c r="E154" s="105"/>
      <c r="F154" s="105"/>
      <c r="G154" s="300"/>
      <c r="H154" s="89"/>
      <c r="I154" s="95"/>
      <c r="J154" s="40"/>
      <c r="K154" s="85"/>
      <c r="L154" s="86"/>
      <c r="M154" s="94" t="s">
        <v>478</v>
      </c>
      <c r="N154" s="103"/>
      <c r="O154" s="8"/>
    </row>
    <row r="155" spans="1:22" s="17" customFormat="1" ht="16.149999999999999" customHeight="1">
      <c r="A155" s="278" t="s">
        <v>346</v>
      </c>
      <c r="B155" s="24" t="s">
        <v>215</v>
      </c>
      <c r="C155" s="134" t="s">
        <v>0</v>
      </c>
      <c r="D155" s="247"/>
      <c r="E155" s="146" t="s">
        <v>373</v>
      </c>
      <c r="F155" s="18"/>
      <c r="G155" s="301" t="s">
        <v>481</v>
      </c>
      <c r="H155" s="181"/>
      <c r="I155" s="186" t="s">
        <v>192</v>
      </c>
      <c r="J155" s="187"/>
      <c r="K155" s="85"/>
      <c r="L155" s="86"/>
      <c r="M155" s="180" t="s">
        <v>479</v>
      </c>
      <c r="N155" s="181"/>
      <c r="O155" s="215" t="s">
        <v>426</v>
      </c>
      <c r="Q155" s="10"/>
      <c r="R155" s="10"/>
      <c r="S155" s="10"/>
      <c r="T155" s="10"/>
    </row>
    <row r="156" spans="1:22" s="17" customFormat="1" ht="16.149999999999999" customHeight="1">
      <c r="A156" s="278"/>
      <c r="B156" s="270">
        <f>A24</f>
        <v>45260</v>
      </c>
      <c r="C156" s="180" t="s">
        <v>10</v>
      </c>
      <c r="D156" s="247">
        <v>7</v>
      </c>
      <c r="E156" s="185" t="s">
        <v>47</v>
      </c>
      <c r="F156" s="221">
        <v>6</v>
      </c>
      <c r="G156" s="302" t="s">
        <v>482</v>
      </c>
      <c r="H156" s="181">
        <v>3</v>
      </c>
      <c r="I156" s="208" t="s">
        <v>485</v>
      </c>
      <c r="J156" s="187">
        <v>4</v>
      </c>
      <c r="K156" s="90"/>
      <c r="L156" s="91"/>
      <c r="M156" s="180" t="s">
        <v>480</v>
      </c>
      <c r="N156" s="181">
        <v>2</v>
      </c>
      <c r="O156" s="8"/>
      <c r="Q156" s="10"/>
      <c r="R156" s="10"/>
      <c r="S156" s="10"/>
      <c r="T156" s="10"/>
    </row>
    <row r="157" spans="1:22" s="17" customFormat="1" ht="16.149999999999999" customHeight="1">
      <c r="A157" s="278"/>
      <c r="B157" s="105"/>
      <c r="C157" s="180" t="s">
        <v>12</v>
      </c>
      <c r="D157" s="247">
        <v>3</v>
      </c>
      <c r="E157" s="147" t="s">
        <v>48</v>
      </c>
      <c r="F157" s="18">
        <v>3</v>
      </c>
      <c r="G157" s="302" t="s">
        <v>483</v>
      </c>
      <c r="H157" s="181">
        <v>3</v>
      </c>
      <c r="I157" s="209"/>
      <c r="J157" s="187"/>
      <c r="K157" s="85"/>
      <c r="L157" s="86"/>
      <c r="M157" s="180" t="s">
        <v>87</v>
      </c>
      <c r="N157" s="181">
        <v>1</v>
      </c>
      <c r="Q157" s="10"/>
      <c r="R157" s="10"/>
      <c r="S157" s="10"/>
      <c r="T157" s="10"/>
    </row>
    <row r="158" spans="1:22" s="17" customFormat="1" ht="16.149999999999999" customHeight="1">
      <c r="A158" s="279"/>
      <c r="B158" s="105"/>
      <c r="C158" s="105"/>
      <c r="D158" s="284"/>
      <c r="E158" s="147" t="s">
        <v>46</v>
      </c>
      <c r="F158" s="18">
        <v>1</v>
      </c>
      <c r="G158" s="302" t="s">
        <v>484</v>
      </c>
      <c r="H158" s="181">
        <v>0.01</v>
      </c>
      <c r="I158" s="209"/>
      <c r="J158" s="187"/>
      <c r="K158" s="85"/>
      <c r="L158" s="86"/>
      <c r="M158" s="38"/>
      <c r="N158" s="92"/>
      <c r="O158" s="8"/>
      <c r="Q158" s="10"/>
      <c r="R158" s="10"/>
      <c r="S158" s="10"/>
      <c r="T158" s="10"/>
    </row>
    <row r="159" spans="1:22" s="17" customFormat="1" ht="16.149999999999999" customHeight="1">
      <c r="A159" s="279"/>
      <c r="B159" s="105"/>
      <c r="C159" s="105"/>
      <c r="D159" s="284"/>
      <c r="E159" s="147" t="s">
        <v>374</v>
      </c>
      <c r="F159" s="18">
        <v>0.5</v>
      </c>
      <c r="G159" s="302" t="s">
        <v>11</v>
      </c>
      <c r="H159" s="181">
        <v>0.05</v>
      </c>
      <c r="I159" s="208" t="s">
        <v>11</v>
      </c>
      <c r="J159" s="181">
        <v>0.05</v>
      </c>
      <c r="K159" s="85"/>
      <c r="L159" s="86"/>
      <c r="M159" s="38"/>
      <c r="N159" s="92"/>
      <c r="O159" s="8"/>
      <c r="Q159" s="10"/>
      <c r="R159" s="10"/>
      <c r="S159" s="10"/>
      <c r="T159" s="10"/>
    </row>
    <row r="160" spans="1:22" s="17" customFormat="1" ht="16.149999999999999" customHeight="1">
      <c r="A160" s="279"/>
      <c r="B160" s="105"/>
      <c r="C160" s="105"/>
      <c r="D160" s="327"/>
      <c r="E160" s="147" t="s">
        <v>11</v>
      </c>
      <c r="F160" s="18">
        <v>0.05</v>
      </c>
      <c r="G160" s="300"/>
      <c r="H160" s="89"/>
      <c r="I160" s="38"/>
      <c r="J160" s="80"/>
      <c r="K160" s="85"/>
      <c r="L160" s="86"/>
      <c r="M160" s="38"/>
      <c r="N160" s="92"/>
      <c r="O160" s="8"/>
      <c r="Q160" s="10"/>
      <c r="R160" s="10"/>
      <c r="S160" s="10"/>
      <c r="T160" s="10"/>
    </row>
    <row r="161" spans="1:20" s="17" customFormat="1" ht="16.149999999999999" customHeight="1">
      <c r="A161" s="279" t="s">
        <v>347</v>
      </c>
      <c r="B161" s="17" t="s">
        <v>324</v>
      </c>
      <c r="C161" s="329" t="s">
        <v>40</v>
      </c>
      <c r="D161" s="254"/>
      <c r="E161" s="146" t="s">
        <v>375</v>
      </c>
      <c r="F161" s="18"/>
      <c r="G161" s="186" t="s">
        <v>216</v>
      </c>
      <c r="H161" s="187"/>
      <c r="I161" s="186" t="s">
        <v>489</v>
      </c>
      <c r="J161" s="187"/>
      <c r="K161" s="85"/>
      <c r="L161" s="86"/>
      <c r="M161" s="180" t="s">
        <v>486</v>
      </c>
      <c r="N161" s="181"/>
      <c r="O161" s="215" t="s">
        <v>63</v>
      </c>
      <c r="P161" s="159" t="s">
        <v>91</v>
      </c>
      <c r="Q161" s="10"/>
      <c r="R161" s="10"/>
      <c r="S161" s="10"/>
      <c r="T161" s="10"/>
    </row>
    <row r="162" spans="1:20" s="17" customFormat="1" ht="16.149999999999999" customHeight="1">
      <c r="A162" s="280"/>
      <c r="B162" s="269">
        <v>45261</v>
      </c>
      <c r="C162" s="325" t="s">
        <v>10</v>
      </c>
      <c r="D162" s="183">
        <v>10</v>
      </c>
      <c r="E162" s="185" t="s">
        <v>369</v>
      </c>
      <c r="F162" s="221">
        <v>9</v>
      </c>
      <c r="G162" s="208" t="s">
        <v>157</v>
      </c>
      <c r="H162" s="187">
        <v>1</v>
      </c>
      <c r="I162" s="208" t="s">
        <v>490</v>
      </c>
      <c r="J162" s="187">
        <v>3</v>
      </c>
      <c r="K162" s="90"/>
      <c r="L162" s="91"/>
      <c r="M162" s="180" t="s">
        <v>488</v>
      </c>
      <c r="N162" s="181">
        <v>3</v>
      </c>
      <c r="Q162" s="10"/>
      <c r="R162" s="10"/>
      <c r="S162" s="10"/>
      <c r="T162" s="10"/>
    </row>
    <row r="163" spans="1:20" s="17" customFormat="1" ht="16.149999999999999" customHeight="1">
      <c r="A163" s="279"/>
      <c r="C163" s="328" t="s">
        <v>41</v>
      </c>
      <c r="D163" s="254">
        <v>0.4</v>
      </c>
      <c r="E163" s="147" t="s">
        <v>376</v>
      </c>
      <c r="F163" s="18">
        <v>4</v>
      </c>
      <c r="G163" s="209" t="s">
        <v>56</v>
      </c>
      <c r="H163" s="187">
        <v>0.9</v>
      </c>
      <c r="I163" s="209" t="s">
        <v>483</v>
      </c>
      <c r="J163" s="187">
        <v>3</v>
      </c>
      <c r="K163" s="85"/>
      <c r="L163" s="86"/>
      <c r="M163" s="180" t="s">
        <v>462</v>
      </c>
      <c r="N163" s="181">
        <v>0.1</v>
      </c>
      <c r="Q163" s="10"/>
      <c r="R163" s="10"/>
      <c r="S163" s="10"/>
      <c r="T163" s="10"/>
    </row>
    <row r="164" spans="1:20" s="17" customFormat="1" ht="16.149999999999999" customHeight="1">
      <c r="A164" s="279"/>
      <c r="B164" s="105"/>
      <c r="C164" s="309"/>
      <c r="D164" s="310"/>
      <c r="E164" s="147" t="s">
        <v>46</v>
      </c>
      <c r="F164" s="18">
        <v>1</v>
      </c>
      <c r="G164" s="209" t="s">
        <v>1</v>
      </c>
      <c r="H164" s="187">
        <v>3</v>
      </c>
      <c r="I164" s="209"/>
      <c r="J164" s="187"/>
      <c r="K164" s="85"/>
      <c r="L164" s="86"/>
      <c r="M164" s="107" t="s">
        <v>487</v>
      </c>
      <c r="N164" s="210"/>
      <c r="Q164" s="10"/>
      <c r="R164" s="10"/>
      <c r="S164" s="10"/>
      <c r="T164" s="10"/>
    </row>
    <row r="165" spans="1:20" s="17" customFormat="1" ht="16.149999999999999" customHeight="1">
      <c r="A165" s="279"/>
      <c r="B165" s="105"/>
      <c r="C165" s="105"/>
      <c r="D165" s="284"/>
      <c r="E165" s="147" t="s">
        <v>11</v>
      </c>
      <c r="F165" s="18">
        <v>0.05</v>
      </c>
      <c r="G165" s="208" t="s">
        <v>53</v>
      </c>
      <c r="H165" s="181">
        <v>0.01</v>
      </c>
      <c r="I165" s="208"/>
      <c r="J165" s="181"/>
      <c r="K165" s="85"/>
      <c r="L165" s="86"/>
      <c r="M165" s="180" t="s">
        <v>49</v>
      </c>
      <c r="N165" s="181">
        <v>0.05</v>
      </c>
      <c r="Q165" s="10"/>
      <c r="R165" s="10"/>
      <c r="S165" s="10"/>
      <c r="T165" s="10"/>
    </row>
    <row r="166" spans="1:20" s="17" customFormat="1" ht="16.149999999999999" customHeight="1">
      <c r="A166" s="281"/>
      <c r="B166" s="236"/>
      <c r="C166" s="18"/>
      <c r="D166" s="284"/>
      <c r="E166" s="105"/>
      <c r="F166" s="220"/>
      <c r="G166" s="208" t="s">
        <v>11</v>
      </c>
      <c r="H166" s="181">
        <v>0.05</v>
      </c>
      <c r="I166" s="208" t="s">
        <v>11</v>
      </c>
      <c r="J166" s="181">
        <v>0.05</v>
      </c>
      <c r="K166" s="85"/>
      <c r="L166" s="86"/>
      <c r="M166" s="95"/>
      <c r="N166" s="92"/>
      <c r="Q166" s="10"/>
      <c r="R166" s="10"/>
      <c r="S166" s="10"/>
      <c r="T166" s="10"/>
    </row>
    <row r="167" spans="1:20" ht="15.95" customHeight="1">
      <c r="A167" s="117"/>
      <c r="B167" s="138"/>
      <c r="C167" s="117"/>
      <c r="D167" s="287"/>
      <c r="E167" s="317"/>
      <c r="F167" s="318"/>
      <c r="G167" s="303"/>
      <c r="H167" s="133"/>
      <c r="I167" s="117"/>
      <c r="J167" s="117"/>
      <c r="K167" s="117"/>
      <c r="L167" s="117"/>
      <c r="M167" s="118"/>
      <c r="N167" s="124"/>
    </row>
    <row r="168" spans="1:20" ht="15.95" customHeight="1">
      <c r="A168" s="24"/>
      <c r="B168" s="109"/>
      <c r="C168" s="24"/>
      <c r="D168" s="286"/>
      <c r="E168" s="43"/>
      <c r="G168" s="304"/>
      <c r="H168" s="24"/>
      <c r="I168" s="24"/>
      <c r="J168" s="24"/>
      <c r="K168" s="24"/>
      <c r="L168" s="24"/>
      <c r="M168" s="38"/>
      <c r="N168" s="92"/>
    </row>
    <row r="169" spans="1:20" ht="15.95" customHeight="1">
      <c r="A169" s="4"/>
      <c r="B169" s="319"/>
      <c r="C169" s="4"/>
      <c r="D169" s="4"/>
      <c r="G169" s="4"/>
      <c r="H169" s="4"/>
      <c r="I169" s="4"/>
    </row>
    <row r="173" spans="1:20">
      <c r="E173" s="43"/>
    </row>
    <row r="174" spans="1:20">
      <c r="E174" s="320"/>
      <c r="F174" s="321"/>
      <c r="G174" s="4"/>
    </row>
    <row r="175" spans="1:20">
      <c r="E175" s="43"/>
      <c r="F175" s="43"/>
    </row>
  </sheetData>
  <phoneticPr fontId="1" type="noConversion"/>
  <printOptions horizontalCentered="1"/>
  <pageMargins left="3.937007874015748E-2" right="3.937007874015748E-2" top="0" bottom="0" header="0.11811023622047245" footer="0.11811023622047245"/>
  <pageSetup paperSize="9" scale="105" orientation="landscape" r:id="rId1"/>
  <rowBreaks count="5" manualBreakCount="5">
    <brk id="26" max="15" man="1"/>
    <brk id="46" max="15" man="1"/>
    <brk id="76" max="15" man="1"/>
    <brk id="106" max="15" man="1"/>
    <brk id="136" max="15" man="1"/>
  </rowBreaks>
  <colBreaks count="1" manualBreakCount="1">
    <brk id="16" max="1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5"/>
  <sheetViews>
    <sheetView view="pageBreakPreview" zoomScaleNormal="120" zoomScaleSheetLayoutView="100" workbookViewId="0">
      <selection activeCell="O3" sqref="O3:U24"/>
    </sheetView>
  </sheetViews>
  <sheetFormatPr defaultColWidth="9" defaultRowHeight="19.5"/>
  <cols>
    <col min="1" max="1" width="6" style="1" customWidth="1"/>
    <col min="2" max="2" width="4" style="5" customWidth="1"/>
    <col min="3" max="3" width="5" style="1" customWidth="1"/>
    <col min="4" max="4" width="8" style="1" customWidth="1"/>
    <col min="5" max="5" width="9" style="17" customWidth="1"/>
    <col min="6" max="6" width="13.625" style="17" customWidth="1"/>
    <col min="7" max="7" width="9" style="1" customWidth="1"/>
    <col min="8" max="8" width="14.125" style="1" customWidth="1"/>
    <col min="9" max="10" width="5.25" style="1" customWidth="1"/>
    <col min="11" max="11" width="9.875" style="1" customWidth="1"/>
    <col min="12" max="12" width="12.875" style="6" customWidth="1"/>
    <col min="13" max="13" width="5.5" style="9" customWidth="1"/>
    <col min="14" max="14" width="5.375" style="10" customWidth="1"/>
    <col min="15" max="16" width="6.375" style="10" customWidth="1"/>
    <col min="17" max="17" width="6" style="10" customWidth="1"/>
    <col min="18" max="18" width="6.625" style="10" customWidth="1"/>
    <col min="19" max="19" width="5.125" style="1" customWidth="1"/>
    <col min="20" max="20" width="4.625" style="1" customWidth="1"/>
    <col min="21" max="21" width="4.75" style="1" customWidth="1"/>
    <col min="22" max="16384" width="9" style="1"/>
  </cols>
  <sheetData>
    <row r="1" spans="1:21">
      <c r="A1" s="78">
        <v>112</v>
      </c>
      <c r="B1" s="149"/>
      <c r="C1" s="4"/>
      <c r="D1" s="1">
        <v>112</v>
      </c>
      <c r="E1" s="17" t="s">
        <v>2</v>
      </c>
      <c r="F1" s="113" t="s">
        <v>38</v>
      </c>
      <c r="G1" s="4" t="s">
        <v>491</v>
      </c>
      <c r="H1" s="15">
        <v>11</v>
      </c>
      <c r="I1" s="1" t="s">
        <v>43</v>
      </c>
      <c r="L1" s="332" t="s">
        <v>13</v>
      </c>
    </row>
    <row r="2" spans="1:21" ht="16.5" customHeight="1">
      <c r="A2" s="150" t="s">
        <v>26</v>
      </c>
      <c r="B2" s="151" t="s">
        <v>36</v>
      </c>
      <c r="C2" s="266" t="s">
        <v>5</v>
      </c>
      <c r="D2" s="263" t="s">
        <v>27</v>
      </c>
      <c r="E2" s="58" t="s">
        <v>6</v>
      </c>
      <c r="F2" s="115" t="s">
        <v>28</v>
      </c>
      <c r="G2" s="55" t="s">
        <v>7</v>
      </c>
      <c r="H2" s="116" t="s">
        <v>29</v>
      </c>
      <c r="I2" s="330" t="s">
        <v>9</v>
      </c>
      <c r="J2" s="35" t="s">
        <v>31</v>
      </c>
      <c r="K2" s="330" t="s">
        <v>3</v>
      </c>
      <c r="L2" s="115" t="s">
        <v>32</v>
      </c>
      <c r="M2" s="34" t="s">
        <v>92</v>
      </c>
      <c r="N2" s="34" t="s">
        <v>93</v>
      </c>
      <c r="O2" s="31" t="s">
        <v>18</v>
      </c>
      <c r="P2" s="31" t="s">
        <v>19</v>
      </c>
      <c r="Q2" s="32" t="s">
        <v>20</v>
      </c>
      <c r="R2" s="31" t="s">
        <v>21</v>
      </c>
      <c r="S2" s="33" t="s">
        <v>95</v>
      </c>
      <c r="T2" s="31" t="s">
        <v>22</v>
      </c>
      <c r="U2" s="32" t="s">
        <v>23</v>
      </c>
    </row>
    <row r="3" spans="1:21" ht="21.95" customHeight="1">
      <c r="A3" s="114">
        <f>DATE(2023,H1,1)</f>
        <v>45231</v>
      </c>
      <c r="B3" s="256" t="str">
        <f>IF(A3="","",RIGHT(TEXT(WEEKDAY(A3),"[$-404]aaaa;@"),1))</f>
        <v>三</v>
      </c>
      <c r="C3" s="267" t="str">
        <f>C29</f>
        <v>西式特餐</v>
      </c>
      <c r="D3" s="115" t="str">
        <f>C30&amp;B31</f>
        <v>義大利麵</v>
      </c>
      <c r="E3" s="20" t="str">
        <f>E29</f>
        <v>蘑菇肉醬</v>
      </c>
      <c r="F3" s="41" t="str">
        <f>PHONETIC(E30:E34)</f>
        <v>豬絞肉馬鈴薯洋蔥番茄糊蘑菇罐頭</v>
      </c>
      <c r="G3" s="34" t="str">
        <f>G29</f>
        <v>培根甘藍</v>
      </c>
      <c r="H3" s="41" t="str">
        <f>PHONETIC(G30:G34)</f>
        <v>培根甘藍胡蘿蔔大蒜</v>
      </c>
      <c r="I3" s="36" t="s">
        <v>1</v>
      </c>
      <c r="J3" s="135" t="s">
        <v>33</v>
      </c>
      <c r="K3" s="42" t="str">
        <f>K29</f>
        <v>玉米濃湯</v>
      </c>
      <c r="L3" s="158" t="str">
        <f>PHONETIC(K30:K33)</f>
        <v>雞蛋玉米粒罐頭玉米醬罐頭玉米濃湯粉</v>
      </c>
      <c r="M3" s="30" t="str">
        <f>M29</f>
        <v>小餐包</v>
      </c>
      <c r="O3" s="44">
        <v>5.3</v>
      </c>
      <c r="P3" s="44">
        <v>2.2999999999999998</v>
      </c>
      <c r="Q3" s="45">
        <v>1.9</v>
      </c>
      <c r="R3" s="44">
        <v>2.8</v>
      </c>
      <c r="S3" s="37"/>
      <c r="T3" s="46"/>
      <c r="U3" s="47">
        <f>O3*70+P3*75+Q3*25+R3*45+S3*120+T3*60</f>
        <v>717</v>
      </c>
    </row>
    <row r="4" spans="1:21" ht="21.95" customHeight="1">
      <c r="A4" s="114">
        <f>IF(A3="","",IF(MONTH(A3)&lt;&gt;MONTH(A3+1),"",A3+1))</f>
        <v>45232</v>
      </c>
      <c r="B4" s="256" t="str">
        <f t="shared" ref="B4:B24" si="0">IF(A4="","",RIGHT(TEXT(WEEKDAY(A4),"[$-404]aaaa;@"),1))</f>
        <v>四</v>
      </c>
      <c r="C4" s="267" t="str">
        <f>C35</f>
        <v>糙米飯</v>
      </c>
      <c r="D4" s="115" t="str">
        <f>C36&amp;C37</f>
        <v>米糙米</v>
      </c>
      <c r="E4" s="20" t="str">
        <f>E35</f>
        <v>海結燒雞</v>
      </c>
      <c r="F4" s="41" t="str">
        <f>PHONETIC(E36:E40)</f>
        <v>肉雞海帶結大蒜</v>
      </c>
      <c r="G4" s="82" t="str">
        <f>G35</f>
        <v>銀羅三絲</v>
      </c>
      <c r="H4" s="41" t="str">
        <f>PHONETIC(G36:G40)</f>
        <v>豆皮白蘿蔔胡蘿蔔大蒜</v>
      </c>
      <c r="I4" s="36" t="s">
        <v>1</v>
      </c>
      <c r="J4" s="135" t="s">
        <v>33</v>
      </c>
      <c r="K4" s="110" t="str">
        <f>K35</f>
        <v>枸杞愛玉</v>
      </c>
      <c r="L4" s="158" t="str">
        <f>PHONETIC(K36:K39)</f>
        <v>愛玉凍枸杞紅砂糖</v>
      </c>
      <c r="M4" s="30" t="str">
        <f>M35</f>
        <v>堅果</v>
      </c>
      <c r="O4" s="157">
        <v>6</v>
      </c>
      <c r="P4" s="44">
        <v>2.2999999999999998</v>
      </c>
      <c r="Q4" s="45">
        <v>1.8</v>
      </c>
      <c r="R4" s="44">
        <v>2.9</v>
      </c>
      <c r="S4" s="37"/>
      <c r="T4" s="46">
        <v>1</v>
      </c>
      <c r="U4" s="47">
        <f t="shared" ref="U4:U24" si="1">O4*70+P4*75+Q4*25+R4*45+S4*120+T4*60</f>
        <v>828</v>
      </c>
    </row>
    <row r="5" spans="1:21" ht="21.95" customHeight="1">
      <c r="A5" s="114">
        <f>IF(A4="","",IF(MONTH(A4)&lt;&gt;MONTH(A4+1),"",A4+1))</f>
        <v>45233</v>
      </c>
      <c r="B5" s="256" t="str">
        <f>IF(A5="","",RIGHT(TEXT(WEEKDAY(A5),"[$-404]aaaa;@"),1))</f>
        <v>五</v>
      </c>
      <c r="C5" s="267" t="str">
        <f>C41</f>
        <v>芝麻飯</v>
      </c>
      <c r="D5" s="115" t="str">
        <f>C42&amp;C43</f>
        <v>米芝麻(熟)</v>
      </c>
      <c r="E5" s="20" t="str">
        <f>E41</f>
        <v>沙茶三鮮</v>
      </c>
      <c r="F5" s="41" t="str">
        <f>PHONETIC(E42:E46)</f>
        <v>阿根廷魷虱目魚丸結球白菜大蒜沙茶醬</v>
      </c>
      <c r="G5" s="19" t="str">
        <f>G41</f>
        <v>肉絲芽相</v>
      </c>
      <c r="H5" s="41" t="str">
        <f>PHONETIC(G42:G46)</f>
        <v>豬後腿肉綠豆芽胡蘿蔔大蒜</v>
      </c>
      <c r="I5" s="36" t="s">
        <v>1</v>
      </c>
      <c r="J5" s="135" t="s">
        <v>33</v>
      </c>
      <c r="K5" s="30" t="str">
        <f>K41</f>
        <v>味噌蔬湯</v>
      </c>
      <c r="L5" s="158" t="str">
        <f>PHONETIC(K42:K45)</f>
        <v>時蔬味噌柴魚片薑</v>
      </c>
      <c r="M5" s="30" t="str">
        <f>M41</f>
        <v>水果</v>
      </c>
      <c r="O5" s="44">
        <v>5.2</v>
      </c>
      <c r="P5" s="44">
        <v>2.2999999999999998</v>
      </c>
      <c r="Q5" s="45">
        <v>2</v>
      </c>
      <c r="R5" s="44">
        <v>2.9</v>
      </c>
      <c r="S5" s="36">
        <v>1</v>
      </c>
      <c r="T5" s="46"/>
      <c r="U5" s="47">
        <f t="shared" si="1"/>
        <v>837</v>
      </c>
    </row>
    <row r="6" spans="1:21" ht="21.95" customHeight="1">
      <c r="A6" s="114">
        <f>IF(A5="","",IF(MONTH(A5)&lt;&gt;MONTH(A5+1),"",A5+3))</f>
        <v>45236</v>
      </c>
      <c r="B6" s="256" t="str">
        <f t="shared" si="0"/>
        <v>一</v>
      </c>
      <c r="C6" s="267" t="str">
        <f>C47</f>
        <v>白米飯</v>
      </c>
      <c r="D6" s="115" t="str">
        <f>C48&amp;B49</f>
        <v>米</v>
      </c>
      <c r="E6" s="20" t="str">
        <f>E47</f>
        <v>椒鹽魚排</v>
      </c>
      <c r="F6" s="111" t="str">
        <f>PHONETIC(E48:E52)</f>
        <v>魚排</v>
      </c>
      <c r="G6" s="34" t="str">
        <f>G47</f>
        <v>牛蒡豆腐</v>
      </c>
      <c r="H6" s="41" t="str">
        <f>PHONETIC(G48:G52)</f>
        <v>豆腐牛蒡絲胡蘿蔔大蒜</v>
      </c>
      <c r="I6" s="36" t="s">
        <v>1</v>
      </c>
      <c r="J6" s="135" t="s">
        <v>33</v>
      </c>
      <c r="K6" s="110" t="str">
        <f>K47</f>
        <v>蛋花芽湯</v>
      </c>
      <c r="L6" s="158" t="str">
        <f>PHONETIC(K48:K51)</f>
        <v>雞蛋乾裙帶菜薑</v>
      </c>
      <c r="M6" s="30" t="str">
        <f>M47</f>
        <v>果汁</v>
      </c>
      <c r="O6" s="44">
        <v>5.6</v>
      </c>
      <c r="P6" s="44">
        <v>2.2999999999999998</v>
      </c>
      <c r="Q6" s="45">
        <v>1.7</v>
      </c>
      <c r="R6" s="44">
        <v>2.8</v>
      </c>
      <c r="S6" s="36"/>
      <c r="T6" s="46"/>
      <c r="U6" s="47">
        <f t="shared" si="1"/>
        <v>733</v>
      </c>
    </row>
    <row r="7" spans="1:21" ht="21.95" customHeight="1">
      <c r="A7" s="114">
        <f t="shared" ref="A7:A19" si="2">IF(A6="","",IF(MONTH(A6)&lt;&gt;MONTH(A6+1),"",A6+1))</f>
        <v>45237</v>
      </c>
      <c r="B7" s="256" t="str">
        <f t="shared" si="0"/>
        <v>二</v>
      </c>
      <c r="C7" s="268" t="str">
        <f>C53</f>
        <v>糙米飯</v>
      </c>
      <c r="D7" s="115" t="str">
        <f>C54&amp;C55</f>
        <v>米糙米</v>
      </c>
      <c r="E7" s="20" t="str">
        <f>E53</f>
        <v>醬相雞翅</v>
      </c>
      <c r="F7" s="111" t="str">
        <f>PHONETIC(E54:E58)</f>
        <v>三節翅大蒜滷包</v>
      </c>
      <c r="G7" s="19" t="str">
        <f>G53</f>
        <v>甘藍蛋香</v>
      </c>
      <c r="H7" s="41" t="str">
        <f>PHONETIC(G54:G58)</f>
        <v>雞蛋甘藍胡蘿蔔大蒜</v>
      </c>
      <c r="I7" s="36" t="s">
        <v>1</v>
      </c>
      <c r="J7" s="135" t="s">
        <v>33</v>
      </c>
      <c r="K7" s="30" t="str">
        <f>K53</f>
        <v>時瓜湯</v>
      </c>
      <c r="L7" s="158" t="str">
        <f>PHONETIC(K54:K58)</f>
        <v>時瓜胡蘿蔔豬骨</v>
      </c>
      <c r="M7" s="30" t="str">
        <f>M53</f>
        <v>TAP豆漿</v>
      </c>
      <c r="N7" s="159" t="s">
        <v>91</v>
      </c>
      <c r="O7" s="44">
        <v>5</v>
      </c>
      <c r="P7" s="44">
        <v>2.2999999999999998</v>
      </c>
      <c r="Q7" s="45">
        <v>1.8</v>
      </c>
      <c r="R7" s="44">
        <v>2.9</v>
      </c>
      <c r="S7" s="36">
        <v>1</v>
      </c>
      <c r="T7" s="46"/>
      <c r="U7" s="47">
        <f t="shared" si="1"/>
        <v>818</v>
      </c>
    </row>
    <row r="8" spans="1:21" ht="21.95" customHeight="1">
      <c r="A8" s="114">
        <f>IF(A7="","",IF(MONTH(A7)&lt;&gt;MONTH(A7+1),"",A7+1))</f>
        <v>45238</v>
      </c>
      <c r="B8" s="256" t="str">
        <f t="shared" si="0"/>
        <v>三</v>
      </c>
      <c r="C8" s="268" t="str">
        <f>C59</f>
        <v>立冬油飯</v>
      </c>
      <c r="D8" s="115" t="str">
        <f>C60&amp;C61</f>
        <v>米糯米</v>
      </c>
      <c r="E8" s="20" t="str">
        <f>E59</f>
        <v>油飯配料</v>
      </c>
      <c r="F8" s="111" t="str">
        <f>PHONETIC(E60:E64)</f>
        <v>豬絞肉蘿蔔乾乾香菇油蔥酥大蒜</v>
      </c>
      <c r="G8" s="19" t="str">
        <f>G59</f>
        <v>滷蛋雙味</v>
      </c>
      <c r="H8" s="111" t="str">
        <f>PHONETIC(G60:G64)</f>
        <v>雞水煮蛋白蘿蔔大蒜</v>
      </c>
      <c r="I8" s="36" t="s">
        <v>1</v>
      </c>
      <c r="J8" s="135" t="s">
        <v>33</v>
      </c>
      <c r="K8" s="42" t="str">
        <f>K59</f>
        <v>麻油菇湯</v>
      </c>
      <c r="L8" s="158" t="str">
        <f>PHONETIC(K60:K64)</f>
        <v>金針菇乾木耳時蔬麻油</v>
      </c>
      <c r="M8" s="30" t="str">
        <f>M59</f>
        <v>小餐包</v>
      </c>
      <c r="O8" s="44">
        <v>5</v>
      </c>
      <c r="P8" s="44">
        <v>2.2999999999999998</v>
      </c>
      <c r="Q8" s="45">
        <v>1.6</v>
      </c>
      <c r="R8" s="44">
        <v>2.9</v>
      </c>
      <c r="S8" s="36"/>
      <c r="T8" s="46"/>
      <c r="U8" s="47">
        <f t="shared" si="1"/>
        <v>693</v>
      </c>
    </row>
    <row r="9" spans="1:21" ht="21.95" customHeight="1">
      <c r="A9" s="114">
        <f t="shared" si="2"/>
        <v>45239</v>
      </c>
      <c r="B9" s="256" t="str">
        <f t="shared" si="0"/>
        <v>四</v>
      </c>
      <c r="C9" s="268" t="str">
        <f>C65</f>
        <v>糙米飯</v>
      </c>
      <c r="D9" s="115" t="str">
        <f>C66&amp;C67</f>
        <v>米糙米</v>
      </c>
      <c r="E9" s="20" t="str">
        <f>E65</f>
        <v>咖哩雞</v>
      </c>
      <c r="F9" s="41" t="str">
        <f>PHONETIC(E66:E70)</f>
        <v>肉雞馬鈴薯洋蔥咖哩粉</v>
      </c>
      <c r="G9" s="19" t="str">
        <f>G65</f>
        <v>培根芽菜</v>
      </c>
      <c r="H9" s="111" t="str">
        <f>PHONETIC(G66:G70)</f>
        <v>培根綠豆芽胡蘿蔔大蒜</v>
      </c>
      <c r="I9" s="36" t="s">
        <v>1</v>
      </c>
      <c r="J9" s="135" t="s">
        <v>33</v>
      </c>
      <c r="K9" s="30" t="str">
        <f>K65</f>
        <v>綠豆湯</v>
      </c>
      <c r="L9" s="158" t="str">
        <f>PHONETIC(K66:K69)</f>
        <v>綠豆紅砂糖</v>
      </c>
      <c r="M9" s="30" t="str">
        <f>M65</f>
        <v>海苔</v>
      </c>
      <c r="O9" s="157">
        <v>5</v>
      </c>
      <c r="P9" s="44">
        <v>2.2999999999999998</v>
      </c>
      <c r="Q9" s="45">
        <v>2</v>
      </c>
      <c r="R9" s="44">
        <v>2.7</v>
      </c>
      <c r="S9" s="36"/>
      <c r="T9" s="46">
        <v>1</v>
      </c>
      <c r="U9" s="47">
        <f t="shared" si="1"/>
        <v>754</v>
      </c>
    </row>
    <row r="10" spans="1:21" ht="21.95" customHeight="1">
      <c r="A10" s="114">
        <f>IF(A9="","",IF(MONTH(A9)&lt;&gt;MONTH(A9+1),"",A9+1))</f>
        <v>45240</v>
      </c>
      <c r="B10" s="256" t="str">
        <f t="shared" si="0"/>
        <v>五</v>
      </c>
      <c r="C10" s="268" t="str">
        <f>C71</f>
        <v>紅藜飯</v>
      </c>
      <c r="D10" s="115" t="str">
        <f>C72&amp;C73</f>
        <v>米紅藜</v>
      </c>
      <c r="E10" s="20" t="str">
        <f>E71</f>
        <v>筍乾燒肉</v>
      </c>
      <c r="F10" s="41" t="str">
        <f>PHONETIC(E72:E76)</f>
        <v>豬後腿肉麻竹筍干麵輪大蒜</v>
      </c>
      <c r="G10" s="19" t="str">
        <f>G71</f>
        <v>豆皮白菜</v>
      </c>
      <c r="H10" s="41" t="str">
        <f>PHONETIC(G72:G76)</f>
        <v>豆皮結球白菜胡蘿蔔大蒜</v>
      </c>
      <c r="I10" s="36" t="s">
        <v>1</v>
      </c>
      <c r="J10" s="135" t="s">
        <v>33</v>
      </c>
      <c r="K10" s="30" t="str">
        <f>K71</f>
        <v>番茄蔬湯</v>
      </c>
      <c r="L10" s="158" t="str">
        <f>PHONETIC(K72:K76)</f>
        <v>時蔬番茄糊薑豬骨</v>
      </c>
      <c r="M10" s="30" t="str">
        <f>M71</f>
        <v>水果</v>
      </c>
      <c r="N10" s="159" t="s">
        <v>91</v>
      </c>
      <c r="O10" s="44">
        <v>5.2</v>
      </c>
      <c r="P10" s="44">
        <v>2.2999999999999998</v>
      </c>
      <c r="Q10" s="45">
        <v>2</v>
      </c>
      <c r="R10" s="44">
        <v>2.9</v>
      </c>
      <c r="S10" s="36"/>
      <c r="T10" s="46"/>
      <c r="U10" s="47">
        <f t="shared" si="1"/>
        <v>717</v>
      </c>
    </row>
    <row r="11" spans="1:21" ht="21.95" customHeight="1">
      <c r="A11" s="114">
        <f>IF(A10="","",IF(MONTH(A10)&lt;&gt;MONTH(A10+1),"",A10+3))</f>
        <v>45243</v>
      </c>
      <c r="B11" s="256" t="str">
        <f t="shared" si="0"/>
        <v>一</v>
      </c>
      <c r="C11" s="268" t="str">
        <f>C77</f>
        <v>白米飯</v>
      </c>
      <c r="D11" s="115" t="str">
        <f>C78&amp;B79</f>
        <v>米</v>
      </c>
      <c r="E11" s="20" t="str">
        <f>E77</f>
        <v>家常里雞</v>
      </c>
      <c r="F11" s="111" t="str">
        <f>PHONETIC(E78:E82)</f>
        <v>香雞排</v>
      </c>
      <c r="G11" s="19" t="str">
        <f>G77</f>
        <v>茄汁豆腐</v>
      </c>
      <c r="H11" s="41" t="str">
        <f>PHONETIC(G78:G82)</f>
        <v>豆腐番茄糊洋蔥豬絞肉</v>
      </c>
      <c r="I11" s="36" t="s">
        <v>1</v>
      </c>
      <c r="J11" s="135" t="s">
        <v>33</v>
      </c>
      <c r="K11" s="30" t="str">
        <f>K77</f>
        <v>味噌芽湯</v>
      </c>
      <c r="L11" s="158" t="str">
        <f>PHONETIC(K78:K81)</f>
        <v>乾裙帶菜味噌薑柴魚片</v>
      </c>
      <c r="M11" s="30" t="str">
        <f>M77</f>
        <v>果汁</v>
      </c>
      <c r="O11" s="44">
        <v>5</v>
      </c>
      <c r="P11" s="44">
        <v>2.2999999999999998</v>
      </c>
      <c r="Q11" s="45">
        <v>1.7</v>
      </c>
      <c r="R11" s="44">
        <v>3</v>
      </c>
      <c r="S11" s="36"/>
      <c r="T11" s="46"/>
      <c r="U11" s="47">
        <f t="shared" si="1"/>
        <v>700</v>
      </c>
    </row>
    <row r="12" spans="1:21" ht="21.95" customHeight="1">
      <c r="A12" s="114">
        <f t="shared" si="2"/>
        <v>45244</v>
      </c>
      <c r="B12" s="256" t="str">
        <f t="shared" si="0"/>
        <v>二</v>
      </c>
      <c r="C12" s="268" t="str">
        <f>C83</f>
        <v>糙米飯</v>
      </c>
      <c r="D12" s="115" t="str">
        <f>C84&amp;C85</f>
        <v>米糙米</v>
      </c>
      <c r="E12" s="20" t="str">
        <f>E83</f>
        <v>梅干肉末</v>
      </c>
      <c r="F12" s="41" t="str">
        <f>PHONETIC(E83:E87)</f>
        <v>梅干肉末豬絞肉梅乾菜麵筋大蒜</v>
      </c>
      <c r="G12" s="19" t="str">
        <f>G83</f>
        <v>蛋香冬粉</v>
      </c>
      <c r="H12" s="41" t="str">
        <f>PHONETIC(G84:G88)</f>
        <v>雞蛋冬粉時蔬乾木耳大蒜</v>
      </c>
      <c r="I12" s="36" t="s">
        <v>1</v>
      </c>
      <c r="J12" s="135" t="s">
        <v>33</v>
      </c>
      <c r="K12" s="30" t="str">
        <f>K83</f>
        <v>時蔬湯</v>
      </c>
      <c r="L12" s="158" t="str">
        <f>PHONETIC(K84:K88)</f>
        <v>時蔬胡蘿蔔薑豬骨</v>
      </c>
      <c r="M12" s="30" t="str">
        <f>M83</f>
        <v>保久乳/鮮乳</v>
      </c>
      <c r="O12" s="44">
        <v>5</v>
      </c>
      <c r="P12" s="44">
        <v>2.2999999999999998</v>
      </c>
      <c r="Q12" s="45">
        <v>1.6</v>
      </c>
      <c r="R12" s="44">
        <v>2.9</v>
      </c>
      <c r="S12" s="36">
        <v>1</v>
      </c>
      <c r="T12" s="46"/>
      <c r="U12" s="47">
        <f t="shared" si="1"/>
        <v>813</v>
      </c>
    </row>
    <row r="13" spans="1:21" ht="21.95" customHeight="1">
      <c r="A13" s="114">
        <f t="shared" si="2"/>
        <v>45245</v>
      </c>
      <c r="B13" s="256" t="str">
        <f t="shared" si="0"/>
        <v>三</v>
      </c>
      <c r="C13" s="268" t="str">
        <f>C89</f>
        <v>越式特餐</v>
      </c>
      <c r="D13" s="115" t="str">
        <f>C90&amp;C91</f>
        <v>米粉</v>
      </c>
      <c r="E13" s="20" t="str">
        <f>E89</f>
        <v>金黃魚塊</v>
      </c>
      <c r="F13" s="41" t="str">
        <f>PHONETIC(E90:E94)</f>
        <v>虱目魚塊</v>
      </c>
      <c r="G13" s="19" t="str">
        <f>G89</f>
        <v>越式配料</v>
      </c>
      <c r="H13" s="41" t="str">
        <f>PHONETIC(G90:G94)</f>
        <v>豬絞肉時蔬洋蔥蝦皮</v>
      </c>
      <c r="I13" s="36" t="s">
        <v>1</v>
      </c>
      <c r="J13" s="135" t="s">
        <v>33</v>
      </c>
      <c r="K13" s="42" t="str">
        <f>K89</f>
        <v>越式高湯</v>
      </c>
      <c r="L13" s="158" t="str">
        <f>PHONETIC(K90:K93)</f>
        <v>金針菇番茄糊豬骨檸檬</v>
      </c>
      <c r="M13" s="30" t="str">
        <f>M89</f>
        <v>小餐包</v>
      </c>
      <c r="O13" s="44">
        <v>4</v>
      </c>
      <c r="P13" s="44">
        <v>2.2999999999999998</v>
      </c>
      <c r="Q13" s="45">
        <v>1.6</v>
      </c>
      <c r="R13" s="44">
        <v>2.9</v>
      </c>
      <c r="S13" s="36"/>
      <c r="T13" s="46"/>
      <c r="U13" s="47">
        <f t="shared" si="1"/>
        <v>623</v>
      </c>
    </row>
    <row r="14" spans="1:21" ht="21.95" customHeight="1">
      <c r="A14" s="114">
        <f t="shared" si="2"/>
        <v>45246</v>
      </c>
      <c r="B14" s="256" t="str">
        <f t="shared" si="0"/>
        <v>四</v>
      </c>
      <c r="C14" s="268" t="str">
        <f>C95</f>
        <v>糙米飯</v>
      </c>
      <c r="D14" s="115" t="str">
        <f>C96&amp;C97</f>
        <v>米糙米</v>
      </c>
      <c r="E14" s="20" t="str">
        <f>E95</f>
        <v>醬瓜燒雞</v>
      </c>
      <c r="F14" s="41" t="str">
        <f>PHONETIC(E96:E100)</f>
        <v>肉雞醃漬花胡瓜白蘿蔔大蒜</v>
      </c>
      <c r="G14" s="20" t="str">
        <f>G95</f>
        <v>蛋香白菜</v>
      </c>
      <c r="H14" s="41" t="str">
        <f>PHONETIC(G96:G100)</f>
        <v>雞蛋結球白菜胡蘿蔔乾香菇大蒜</v>
      </c>
      <c r="I14" s="36" t="s">
        <v>1</v>
      </c>
      <c r="J14" s="135" t="s">
        <v>33</v>
      </c>
      <c r="K14" s="110" t="str">
        <f>K95</f>
        <v>枸杞銀耳</v>
      </c>
      <c r="L14" s="158" t="str">
        <f>PHONETIC(K96:K100)</f>
        <v>乾銀耳枸杞紅砂糖</v>
      </c>
      <c r="M14" s="30" t="str">
        <f>M95</f>
        <v>堅果</v>
      </c>
      <c r="O14" s="157">
        <v>5.4</v>
      </c>
      <c r="P14" s="44">
        <v>2.2999999999999998</v>
      </c>
      <c r="Q14" s="45">
        <v>1.8</v>
      </c>
      <c r="R14" s="44">
        <v>2.9</v>
      </c>
      <c r="S14" s="36"/>
      <c r="T14" s="46">
        <v>1</v>
      </c>
      <c r="U14" s="47">
        <f t="shared" si="1"/>
        <v>786</v>
      </c>
    </row>
    <row r="15" spans="1:21" ht="21.95" customHeight="1">
      <c r="A15" s="114">
        <f>IF(A14="","",IF(MONTH(A14)&lt;&gt;MONTH(A14+1),"",A14+1))</f>
        <v>45247</v>
      </c>
      <c r="B15" s="256" t="str">
        <f t="shared" si="0"/>
        <v>五</v>
      </c>
      <c r="C15" s="268" t="str">
        <f>C101</f>
        <v>小米飯</v>
      </c>
      <c r="D15" s="115" t="str">
        <f>C102&amp;C103</f>
        <v>米小米</v>
      </c>
      <c r="E15" s="20" t="str">
        <f>E101</f>
        <v>壽喜肉片</v>
      </c>
      <c r="F15" s="41" t="str">
        <f>PHONETIC(E102:E106)</f>
        <v>豬後腿肉甘藍胡蘿蔔醬油</v>
      </c>
      <c r="G15" s="20" t="str">
        <f>G101</f>
        <v>培根芽香</v>
      </c>
      <c r="H15" s="41" t="str">
        <f>PHONETIC(G102:G106)</f>
        <v>培根綠豆芽乾木耳大蒜</v>
      </c>
      <c r="I15" s="36" t="s">
        <v>1</v>
      </c>
      <c r="J15" s="135" t="s">
        <v>33</v>
      </c>
      <c r="K15" s="20" t="str">
        <f>K101</f>
        <v>金針湯</v>
      </c>
      <c r="L15" s="152" t="str">
        <f>PHONETIC(K102:K106)</f>
        <v>金針菜乾榨菜薑豬骨</v>
      </c>
      <c r="M15" s="30" t="str">
        <f>M101</f>
        <v>水果</v>
      </c>
      <c r="N15" s="159" t="s">
        <v>91</v>
      </c>
      <c r="O15" s="44">
        <v>5</v>
      </c>
      <c r="P15" s="44">
        <v>2.2999999999999998</v>
      </c>
      <c r="Q15" s="45">
        <v>2</v>
      </c>
      <c r="R15" s="44">
        <v>2.9</v>
      </c>
      <c r="S15" s="36"/>
      <c r="T15" s="46"/>
      <c r="U15" s="47">
        <f t="shared" si="1"/>
        <v>703</v>
      </c>
    </row>
    <row r="16" spans="1:21" ht="21.95" customHeight="1">
      <c r="A16" s="114">
        <f>IF(A15="","",IF(MONTH(A15)&lt;&gt;MONTH(A15+1),"",A15+3))</f>
        <v>45250</v>
      </c>
      <c r="B16" s="256" t="str">
        <f t="shared" si="0"/>
        <v>一</v>
      </c>
      <c r="C16" s="268" t="str">
        <f>C107</f>
        <v>白米飯</v>
      </c>
      <c r="D16" s="115" t="str">
        <f>C108&amp;B109</f>
        <v>米</v>
      </c>
      <c r="E16" s="20" t="str">
        <f>E107</f>
        <v>調味雞翅</v>
      </c>
      <c r="F16" s="41" t="str">
        <f>PHONETIC(E108:E111)</f>
        <v>三節翅</v>
      </c>
      <c r="G16" s="20" t="str">
        <f>G107</f>
        <v>玉筍豆腐</v>
      </c>
      <c r="H16" s="41" t="str">
        <f>PHONETIC(G108:G112)</f>
        <v>豆腐豬絞肉冷凍玉米筍大蒜</v>
      </c>
      <c r="I16" s="36" t="s">
        <v>1</v>
      </c>
      <c r="J16" s="135" t="s">
        <v>33</v>
      </c>
      <c r="K16" s="20" t="str">
        <f>K107</f>
        <v>蛋花湯</v>
      </c>
      <c r="L16" s="152" t="str">
        <f>PHONETIC(K108:K112)</f>
        <v>雞蛋乾裙帶菜薑</v>
      </c>
      <c r="M16" s="30" t="str">
        <f>M107</f>
        <v>果汁</v>
      </c>
      <c r="O16" s="44">
        <v>5</v>
      </c>
      <c r="P16" s="44">
        <v>2.2999999999999998</v>
      </c>
      <c r="Q16" s="45">
        <v>2</v>
      </c>
      <c r="R16" s="44">
        <v>2.9</v>
      </c>
      <c r="S16" s="36"/>
      <c r="T16" s="46"/>
      <c r="U16" s="47">
        <f t="shared" si="1"/>
        <v>703</v>
      </c>
    </row>
    <row r="17" spans="1:26" ht="21.95" customHeight="1">
      <c r="A17" s="114">
        <f t="shared" si="2"/>
        <v>45251</v>
      </c>
      <c r="B17" s="256" t="str">
        <f t="shared" si="0"/>
        <v>二</v>
      </c>
      <c r="C17" s="268" t="str">
        <f>C113</f>
        <v>糙米飯</v>
      </c>
      <c r="D17" s="115" t="str">
        <f>C114&amp;C115</f>
        <v>米糙米</v>
      </c>
      <c r="E17" s="20" t="str">
        <f>E113</f>
        <v>豉相參鮮</v>
      </c>
      <c r="F17" s="111" t="str">
        <f>PHONETIC(E114:E118)</f>
        <v>魚丁虱目魚丸白蘿蔔大蒜</v>
      </c>
      <c r="G17" s="20" t="str">
        <f>G113</f>
        <v>絞肉甘藍</v>
      </c>
      <c r="H17" s="41" t="str">
        <f>PHONETIC(G114:G118)</f>
        <v>豬絞肉甘藍乾木耳胡蘿蔔大蒜</v>
      </c>
      <c r="I17" s="36" t="s">
        <v>1</v>
      </c>
      <c r="J17" s="135" t="s">
        <v>33</v>
      </c>
      <c r="K17" s="20" t="str">
        <f>K113</f>
        <v>時瓜湯</v>
      </c>
      <c r="L17" s="152" t="str">
        <f>PHONETIC(K114:K118)</f>
        <v>時瓜枸杞薑豬骨</v>
      </c>
      <c r="M17" s="30" t="str">
        <f>M113</f>
        <v>優酪乳/保久乳</v>
      </c>
      <c r="O17" s="44">
        <v>5</v>
      </c>
      <c r="P17" s="44">
        <v>2.2999999999999998</v>
      </c>
      <c r="Q17" s="45">
        <v>1.7</v>
      </c>
      <c r="R17" s="44">
        <v>2.8</v>
      </c>
      <c r="S17" s="36">
        <v>1</v>
      </c>
      <c r="T17" s="46"/>
      <c r="U17" s="47">
        <f t="shared" si="1"/>
        <v>811</v>
      </c>
    </row>
    <row r="18" spans="1:26" ht="21.95" customHeight="1">
      <c r="A18" s="114">
        <f t="shared" si="2"/>
        <v>45252</v>
      </c>
      <c r="B18" s="256" t="str">
        <f t="shared" si="0"/>
        <v>三</v>
      </c>
      <c r="C18" s="268" t="str">
        <f>C119</f>
        <v>刈包特餐</v>
      </c>
      <c r="D18" s="115" t="str">
        <f>C120&amp;B121</f>
        <v>刈包</v>
      </c>
      <c r="E18" s="20" t="str">
        <f>E119</f>
        <v>酸菜肉片</v>
      </c>
      <c r="F18" s="41" t="str">
        <f>PHONETIC(E120:E124)</f>
        <v>豬後腿肉酸菜大蒜</v>
      </c>
      <c r="G18" s="20" t="str">
        <f>G119</f>
        <v>豆皮西魯</v>
      </c>
      <c r="H18" s="111" t="str">
        <f>PHONETIC(G120:G124)</f>
        <v>豆皮結球白菜乾香菇大蒜</v>
      </c>
      <c r="I18" s="36" t="s">
        <v>1</v>
      </c>
      <c r="J18" s="135" t="s">
        <v>33</v>
      </c>
      <c r="K18" s="20" t="str">
        <f>K119</f>
        <v>糙米粥</v>
      </c>
      <c r="L18" s="152" t="str">
        <f>PHONETIC(K120:K124)</f>
        <v>雞蛋時蔬糙米胡蘿蔔</v>
      </c>
      <c r="M18" s="30" t="str">
        <f>M119</f>
        <v>小餐包</v>
      </c>
      <c r="O18" s="44">
        <v>4.2</v>
      </c>
      <c r="P18" s="44">
        <v>2.2999999999999998</v>
      </c>
      <c r="Q18" s="45">
        <v>1.5</v>
      </c>
      <c r="R18" s="44">
        <v>2.8</v>
      </c>
      <c r="S18" s="36"/>
      <c r="T18" s="46"/>
      <c r="U18" s="47">
        <f t="shared" si="1"/>
        <v>630</v>
      </c>
    </row>
    <row r="19" spans="1:26" ht="21.95" customHeight="1">
      <c r="A19" s="114">
        <f t="shared" si="2"/>
        <v>45253</v>
      </c>
      <c r="B19" s="256" t="str">
        <f t="shared" si="0"/>
        <v>四</v>
      </c>
      <c r="C19" s="268" t="str">
        <f>C125</f>
        <v>糙米飯</v>
      </c>
      <c r="D19" s="115" t="str">
        <f>C126&amp;C127</f>
        <v>米糙米</v>
      </c>
      <c r="E19" s="20" t="str">
        <f>E125</f>
        <v>筍干燒雞</v>
      </c>
      <c r="F19" s="41" t="str">
        <f>PHONETIC(E126:E130)</f>
        <v>肉雞麻竹筍干大蒜</v>
      </c>
      <c r="G19" s="20" t="str">
        <f>G125</f>
        <v>培根豆芽</v>
      </c>
      <c r="H19" s="41" t="str">
        <f>PHONETIC(G126:G130)</f>
        <v>培根綠豆芽胡蘿蔔大蒜</v>
      </c>
      <c r="I19" s="36" t="s">
        <v>1</v>
      </c>
      <c r="J19" s="135" t="s">
        <v>33</v>
      </c>
      <c r="K19" s="20" t="str">
        <f>K125</f>
        <v>仙草甜湯</v>
      </c>
      <c r="L19" s="152" t="str">
        <f>PHONETIC(K126:K130)</f>
        <v>仙草凍紅砂糖</v>
      </c>
      <c r="M19" s="30" t="str">
        <f>M125</f>
        <v>海苔</v>
      </c>
      <c r="O19" s="157">
        <v>5.6</v>
      </c>
      <c r="P19" s="44">
        <v>2.2999999999999998</v>
      </c>
      <c r="Q19" s="45">
        <v>2.2000000000000002</v>
      </c>
      <c r="R19" s="44">
        <v>2.9</v>
      </c>
      <c r="S19" s="36"/>
      <c r="T19" s="46">
        <v>1</v>
      </c>
      <c r="U19" s="47">
        <f t="shared" si="1"/>
        <v>810</v>
      </c>
    </row>
    <row r="20" spans="1:26" ht="21.95" customHeight="1">
      <c r="A20" s="114">
        <f>IF(A19="","",IF(MONTH(A19)&lt;&gt;MONTH(A19+1),"",A19+1))</f>
        <v>45254</v>
      </c>
      <c r="B20" s="256" t="str">
        <f t="shared" si="0"/>
        <v>五</v>
      </c>
      <c r="C20" s="268" t="str">
        <f>C131</f>
        <v>紫米飯</v>
      </c>
      <c r="D20" s="115" t="str">
        <f>C132&amp;C133</f>
        <v>米黑秈糯米</v>
      </c>
      <c r="E20" s="20" t="str">
        <f>E131</f>
        <v>昆布滷肉</v>
      </c>
      <c r="F20" s="41" t="str">
        <f>PHONETIC(E132:E136)</f>
        <v>豬後腿肉海帶結豆輪大蒜</v>
      </c>
      <c r="G20" s="20" t="str">
        <f>G131</f>
        <v>木須佐蛋</v>
      </c>
      <c r="H20" s="41" t="str">
        <f>PHONETIC(G132:G136)</f>
        <v>雞蛋胡蘿蔔乾木耳洋蔥</v>
      </c>
      <c r="I20" s="36" t="s">
        <v>1</v>
      </c>
      <c r="J20" s="135" t="s">
        <v>33</v>
      </c>
      <c r="K20" s="20" t="str">
        <f>K131</f>
        <v>味噌蔬湯</v>
      </c>
      <c r="L20" s="152" t="str">
        <f>PHONETIC(K132:K136)</f>
        <v>時蔬味噌薑柴魚片</v>
      </c>
      <c r="M20" s="30" t="str">
        <f>M131</f>
        <v>水果</v>
      </c>
      <c r="N20" s="159" t="s">
        <v>91</v>
      </c>
      <c r="O20" s="44">
        <v>5.5</v>
      </c>
      <c r="P20" s="44">
        <v>2.2999999999999998</v>
      </c>
      <c r="Q20" s="45">
        <v>1.8</v>
      </c>
      <c r="R20" s="44">
        <v>2.9</v>
      </c>
      <c r="S20" s="36"/>
      <c r="T20" s="46"/>
      <c r="U20" s="47">
        <f t="shared" si="1"/>
        <v>733</v>
      </c>
    </row>
    <row r="21" spans="1:26" ht="21.95" customHeight="1">
      <c r="A21" s="114">
        <f>IF(A20="","",IF(MONTH(A20)&lt;&gt;MONTH(A20+1),"",A20+3))</f>
        <v>45257</v>
      </c>
      <c r="B21" s="256" t="str">
        <f t="shared" si="0"/>
        <v>一</v>
      </c>
      <c r="C21" s="268" t="str">
        <f>C137</f>
        <v>白米飯</v>
      </c>
      <c r="D21" s="115" t="str">
        <f>C138&amp;B139</f>
        <v>米</v>
      </c>
      <c r="E21" s="20" t="str">
        <f>E137</f>
        <v>御膳大排</v>
      </c>
      <c r="F21" s="41" t="str">
        <f>PHONETIC(E138:E142)</f>
        <v>肉排</v>
      </c>
      <c r="G21" s="20" t="str">
        <f>G137</f>
        <v>鐵板豆腐</v>
      </c>
      <c r="H21" s="41" t="str">
        <f>PHONETIC(G138:G142)</f>
        <v>豆腐脆筍乾木耳大蒜</v>
      </c>
      <c r="I21" s="36" t="s">
        <v>1</v>
      </c>
      <c r="J21" s="135" t="s">
        <v>33</v>
      </c>
      <c r="K21" s="20" t="str">
        <f>K137</f>
        <v>金針湯</v>
      </c>
      <c r="L21" s="152" t="str">
        <f>PHONETIC(K138:K142)</f>
        <v>金針菜乾榨菜薑豬骨</v>
      </c>
      <c r="M21" s="30" t="str">
        <f>M137</f>
        <v>果汁</v>
      </c>
      <c r="O21" s="44">
        <v>5</v>
      </c>
      <c r="P21" s="44">
        <v>2.2999999999999998</v>
      </c>
      <c r="Q21" s="45">
        <v>2.2000000000000002</v>
      </c>
      <c r="R21" s="44">
        <v>2.9</v>
      </c>
      <c r="S21" s="36"/>
      <c r="T21" s="46"/>
      <c r="U21" s="47">
        <f t="shared" si="1"/>
        <v>708</v>
      </c>
    </row>
    <row r="22" spans="1:26" ht="21.95" customHeight="1">
      <c r="A22" s="114">
        <f>IF(A21="","",IF(MONTH(A21)&lt;&gt;MONTH(A21+1),"",A21+1))</f>
        <v>45258</v>
      </c>
      <c r="B22" s="256" t="str">
        <f t="shared" si="0"/>
        <v>二</v>
      </c>
      <c r="C22" s="268" t="str">
        <f>C143</f>
        <v>糙米飯</v>
      </c>
      <c r="D22" s="115" t="str">
        <f>C144&amp;C145</f>
        <v>米糙米</v>
      </c>
      <c r="E22" s="20" t="str">
        <f>E143</f>
        <v>茄汁雞丁</v>
      </c>
      <c r="F22" s="41" t="str">
        <f>PHONETIC(E144:E148)</f>
        <v>肉雞洋蔥馬鈴薯番茄醬大蒜</v>
      </c>
      <c r="G22" s="20" t="str">
        <f>G143</f>
        <v>培根芽菜</v>
      </c>
      <c r="H22" s="41" t="str">
        <f>PHONETIC(G144:G148)</f>
        <v>培根綠豆芽胡蘿蔔大蒜</v>
      </c>
      <c r="I22" s="36" t="s">
        <v>1</v>
      </c>
      <c r="J22" s="135" t="s">
        <v>33</v>
      </c>
      <c r="K22" s="20" t="str">
        <f>K143</f>
        <v>蘿蔔湯</v>
      </c>
      <c r="L22" s="152" t="str">
        <f>PHONETIC(K144:K148)</f>
        <v>白蘿蔔胡蘿蔔薑豬骨</v>
      </c>
      <c r="M22" s="30" t="str">
        <f>M143</f>
        <v>TAP豆漿</v>
      </c>
      <c r="O22" s="44">
        <v>5.6</v>
      </c>
      <c r="P22" s="44">
        <v>2.2999999999999998</v>
      </c>
      <c r="Q22" s="45">
        <v>2</v>
      </c>
      <c r="R22" s="44">
        <v>3.1</v>
      </c>
      <c r="S22" s="36">
        <v>1</v>
      </c>
      <c r="T22" s="46"/>
      <c r="U22" s="47">
        <f t="shared" si="1"/>
        <v>874</v>
      </c>
    </row>
    <row r="23" spans="1:26" ht="21.95" customHeight="1">
      <c r="A23" s="114">
        <f t="shared" ref="A23:A24" si="3">IF(A22="","",IF(MONTH(A22)&lt;&gt;MONTH(A22+1),"",A22+1))</f>
        <v>45259</v>
      </c>
      <c r="B23" s="322" t="str">
        <f t="shared" si="0"/>
        <v>三</v>
      </c>
      <c r="C23" s="268" t="str">
        <f>C149</f>
        <v>泰式特餐</v>
      </c>
      <c r="D23" s="115" t="str">
        <f>C150&amp;C151</f>
        <v>米糙米</v>
      </c>
      <c r="E23" s="20" t="str">
        <f>E149</f>
        <v>打拋豬</v>
      </c>
      <c r="F23" s="41" t="str">
        <f>PHONETIC(E150:E154)</f>
        <v>豬絞肉時蔬打拋醬大蒜</v>
      </c>
      <c r="G23" s="20" t="str">
        <f>G149</f>
        <v>沙嗲甘藍</v>
      </c>
      <c r="H23" s="41" t="str">
        <f>PHONETIC(G150:G154)</f>
        <v>甘藍胡蘿蔔沙嗲醬大蒜</v>
      </c>
      <c r="I23" s="36" t="s">
        <v>1</v>
      </c>
      <c r="J23" s="135" t="s">
        <v>33</v>
      </c>
      <c r="K23" s="20" t="str">
        <f>K149</f>
        <v>冬蔭功湯</v>
      </c>
      <c r="L23" s="41" t="str">
        <f>PHONETIC(K150:K154)</f>
        <v>金針菇番茄糊豬骨南薑香茅</v>
      </c>
      <c r="M23" s="232" t="str">
        <f>M149</f>
        <v>小餐包</v>
      </c>
      <c r="O23" s="233">
        <v>5.5</v>
      </c>
      <c r="P23" s="44">
        <v>2.2999999999999998</v>
      </c>
      <c r="Q23" s="234">
        <v>1.9</v>
      </c>
      <c r="R23" s="233">
        <v>3</v>
      </c>
      <c r="S23" s="160"/>
      <c r="T23" s="235"/>
      <c r="U23" s="47">
        <f t="shared" si="1"/>
        <v>740</v>
      </c>
    </row>
    <row r="24" spans="1:26" ht="21.95" customHeight="1">
      <c r="A24" s="114">
        <f t="shared" si="3"/>
        <v>45260</v>
      </c>
      <c r="B24" s="322" t="str">
        <f t="shared" si="0"/>
        <v>四</v>
      </c>
      <c r="C24" s="268" t="str">
        <f>C155</f>
        <v>糙米飯</v>
      </c>
      <c r="D24" s="115" t="str">
        <f>C156&amp;C157</f>
        <v>米糙米</v>
      </c>
      <c r="E24" s="20" t="str">
        <f>E155</f>
        <v>鹹豬肉片</v>
      </c>
      <c r="F24" s="41" t="str">
        <f>PHONETIC(E156:E160)</f>
        <v>豬後腿肉洋蔥胡蘿蔔醃鹹豬肉粉大蒜</v>
      </c>
      <c r="G24" s="20" t="str">
        <f>G155</f>
        <v>豆干混炒</v>
      </c>
      <c r="H24" s="41" t="str">
        <f>PHONETIC(G156:G160)</f>
        <v>豆干時蔬乾木耳大蒜</v>
      </c>
      <c r="I24" s="36" t="s">
        <v>1</v>
      </c>
      <c r="J24" s="135" t="s">
        <v>33</v>
      </c>
      <c r="K24" s="20" t="str">
        <f>K155</f>
        <v>粉圓甜湯</v>
      </c>
      <c r="L24" s="41" t="str">
        <f>PHONETIC(K156:K160)</f>
        <v>粉圓紅砂糖</v>
      </c>
      <c r="M24" s="232" t="str">
        <f>M155</f>
        <v>小饅頭</v>
      </c>
      <c r="O24" s="233">
        <v>5.6</v>
      </c>
      <c r="P24" s="44">
        <v>2.2999999999999998</v>
      </c>
      <c r="Q24" s="234">
        <v>1.6</v>
      </c>
      <c r="R24" s="233">
        <v>2.9</v>
      </c>
      <c r="S24" s="160"/>
      <c r="T24" s="235"/>
      <c r="U24" s="47">
        <f t="shared" si="1"/>
        <v>735</v>
      </c>
    </row>
    <row r="25" spans="1:26" ht="18" customHeight="1">
      <c r="A25" s="341" t="s">
        <v>4</v>
      </c>
      <c r="B25" s="257"/>
      <c r="C25" s="161"/>
      <c r="D25" s="264"/>
      <c r="E25" s="43"/>
      <c r="F25" s="162"/>
      <c r="G25" s="43"/>
      <c r="H25" s="162"/>
      <c r="I25" s="160"/>
      <c r="J25" s="163"/>
      <c r="K25" s="43"/>
      <c r="L25" s="162"/>
      <c r="M25" s="43"/>
      <c r="N25" s="164"/>
      <c r="O25" s="11"/>
      <c r="P25" s="11"/>
      <c r="Q25" s="11"/>
      <c r="R25" s="11"/>
      <c r="S25" s="4"/>
      <c r="T25" s="11"/>
      <c r="U25" s="154"/>
    </row>
    <row r="26" spans="1:26" ht="18" customHeight="1">
      <c r="A26" s="16" t="s">
        <v>220</v>
      </c>
      <c r="B26" s="257"/>
      <c r="C26" s="3"/>
      <c r="D26" s="3"/>
    </row>
    <row r="27" spans="1:26">
      <c r="A27" s="28" t="s">
        <v>76</v>
      </c>
      <c r="B27" s="27"/>
      <c r="C27" s="27"/>
      <c r="D27" s="27"/>
      <c r="E27" s="29"/>
      <c r="F27" s="27"/>
      <c r="G27" s="29"/>
      <c r="H27" s="27"/>
      <c r="I27" s="29"/>
      <c r="J27" s="29"/>
      <c r="K27" s="29"/>
      <c r="L27" s="27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4"/>
    </row>
    <row r="28" spans="1:26">
      <c r="A28" s="271" t="s">
        <v>322</v>
      </c>
      <c r="B28" s="136" t="s">
        <v>113</v>
      </c>
      <c r="C28" s="136" t="s">
        <v>5</v>
      </c>
      <c r="D28" s="125" t="s">
        <v>14</v>
      </c>
      <c r="E28" s="125" t="s">
        <v>6</v>
      </c>
      <c r="F28" s="125" t="s">
        <v>14</v>
      </c>
      <c r="G28" s="122" t="s">
        <v>7</v>
      </c>
      <c r="H28" s="125" t="s">
        <v>14</v>
      </c>
      <c r="I28" s="137" t="s">
        <v>9</v>
      </c>
      <c r="J28" s="125" t="s">
        <v>14</v>
      </c>
      <c r="K28" s="122" t="s">
        <v>3</v>
      </c>
      <c r="L28" s="123" t="s">
        <v>15</v>
      </c>
      <c r="M28" s="34" t="s">
        <v>92</v>
      </c>
      <c r="N28" s="34" t="s">
        <v>93</v>
      </c>
      <c r="O28" s="22"/>
      <c r="P28" s="22"/>
      <c r="Q28" s="23"/>
      <c r="R28" s="22"/>
      <c r="S28" s="24"/>
      <c r="T28" s="24"/>
      <c r="U28" s="24"/>
      <c r="V28" s="24"/>
      <c r="W28" s="24"/>
      <c r="X28" s="24"/>
      <c r="Y28" s="24"/>
    </row>
    <row r="29" spans="1:26" s="8" customFormat="1" ht="16.5" customHeight="1">
      <c r="A29" s="272" t="s">
        <v>325</v>
      </c>
      <c r="B29" s="79" t="str">
        <f>B3</f>
        <v>三</v>
      </c>
      <c r="C29" s="244" t="s">
        <v>121</v>
      </c>
      <c r="D29" s="284"/>
      <c r="E29" s="330" t="s">
        <v>148</v>
      </c>
      <c r="F29" s="330"/>
      <c r="G29" s="245" t="s">
        <v>236</v>
      </c>
      <c r="H29" s="18"/>
      <c r="I29" s="85" t="s">
        <v>1</v>
      </c>
      <c r="J29" s="86"/>
      <c r="K29" s="183" t="s">
        <v>170</v>
      </c>
      <c r="L29" s="221"/>
      <c r="M29" s="215" t="s">
        <v>105</v>
      </c>
      <c r="N29" s="130"/>
      <c r="O29" s="12"/>
      <c r="P29" s="12"/>
      <c r="Q29" s="14"/>
      <c r="R29" s="12"/>
    </row>
    <row r="30" spans="1:26" s="8" customFormat="1" ht="16.5" customHeight="1">
      <c r="A30" s="272"/>
      <c r="B30" s="255">
        <f>A3</f>
        <v>45231</v>
      </c>
      <c r="C30" s="181" t="s">
        <v>122</v>
      </c>
      <c r="D30" s="247">
        <v>4</v>
      </c>
      <c r="E30" s="126" t="s">
        <v>134</v>
      </c>
      <c r="F30" s="18">
        <v>6</v>
      </c>
      <c r="G30" s="294" t="s">
        <v>237</v>
      </c>
      <c r="H30" s="18">
        <v>0.3</v>
      </c>
      <c r="I30" s="90" t="s">
        <v>9</v>
      </c>
      <c r="J30" s="91">
        <v>7</v>
      </c>
      <c r="K30" s="183" t="s">
        <v>157</v>
      </c>
      <c r="L30" s="221">
        <v>1.1000000000000001</v>
      </c>
      <c r="M30" s="9"/>
      <c r="N30" s="108"/>
      <c r="O30" s="12"/>
      <c r="P30" s="12"/>
      <c r="Q30" s="13"/>
      <c r="R30" s="12"/>
    </row>
    <row r="31" spans="1:26" s="8" customFormat="1" ht="16.5" customHeight="1">
      <c r="A31" s="273"/>
      <c r="B31" s="330"/>
      <c r="C31" s="18"/>
      <c r="D31" s="284" t="str">
        <f t="shared" ref="D31:D34" si="4">IF(C31,"公斤","")</f>
        <v/>
      </c>
      <c r="E31" s="126" t="s">
        <v>135</v>
      </c>
      <c r="F31" s="18">
        <v>4</v>
      </c>
      <c r="G31" s="296" t="s">
        <v>70</v>
      </c>
      <c r="H31" s="18">
        <v>7</v>
      </c>
      <c r="I31" s="85" t="s">
        <v>11</v>
      </c>
      <c r="J31" s="86">
        <v>0.05</v>
      </c>
      <c r="K31" s="183" t="s">
        <v>171</v>
      </c>
      <c r="L31" s="221">
        <v>3</v>
      </c>
      <c r="N31" s="88"/>
      <c r="O31" s="12"/>
      <c r="P31" s="12"/>
      <c r="Q31" s="13"/>
      <c r="R31" s="12"/>
    </row>
    <row r="32" spans="1:26" s="8" customFormat="1" ht="16.5" customHeight="1">
      <c r="A32" s="273"/>
      <c r="B32" s="330"/>
      <c r="C32" s="18"/>
      <c r="D32" s="284" t="str">
        <f t="shared" si="4"/>
        <v/>
      </c>
      <c r="E32" s="126" t="s">
        <v>136</v>
      </c>
      <c r="F32" s="18">
        <v>1</v>
      </c>
      <c r="G32" s="294" t="s">
        <v>239</v>
      </c>
      <c r="H32" s="18">
        <v>1</v>
      </c>
      <c r="I32" s="85"/>
      <c r="J32" s="86"/>
      <c r="K32" s="183" t="s">
        <v>172</v>
      </c>
      <c r="L32" s="221">
        <v>1</v>
      </c>
      <c r="N32" s="80"/>
      <c r="O32" s="12"/>
      <c r="P32" s="12"/>
      <c r="Q32" s="13"/>
      <c r="R32" s="12"/>
    </row>
    <row r="33" spans="1:18" s="8" customFormat="1" ht="16.5" customHeight="1">
      <c r="A33" s="273"/>
      <c r="B33" s="330"/>
      <c r="C33" s="18"/>
      <c r="D33" s="284" t="str">
        <f t="shared" si="4"/>
        <v/>
      </c>
      <c r="E33" s="126" t="s">
        <v>149</v>
      </c>
      <c r="F33" s="18"/>
      <c r="G33" s="294" t="s">
        <v>11</v>
      </c>
      <c r="H33" s="18">
        <v>0.05</v>
      </c>
      <c r="I33" s="85"/>
      <c r="J33" s="86"/>
      <c r="K33" s="183" t="s">
        <v>173</v>
      </c>
      <c r="L33" s="221">
        <v>0.1</v>
      </c>
      <c r="N33" s="80"/>
      <c r="O33" s="12"/>
      <c r="P33" s="12"/>
      <c r="Q33" s="13"/>
      <c r="R33" s="12"/>
    </row>
    <row r="34" spans="1:18" s="8" customFormat="1" ht="16.5" customHeight="1">
      <c r="A34" s="273"/>
      <c r="B34" s="330"/>
      <c r="C34" s="18"/>
      <c r="D34" s="284" t="str">
        <f t="shared" si="4"/>
        <v/>
      </c>
      <c r="E34" s="97" t="s">
        <v>250</v>
      </c>
      <c r="F34" s="143"/>
      <c r="G34" s="121"/>
      <c r="H34" s="80"/>
      <c r="I34" s="85"/>
      <c r="J34" s="86"/>
      <c r="K34" s="94"/>
      <c r="L34" s="103"/>
      <c r="M34" s="128"/>
      <c r="N34" s="80"/>
      <c r="O34" s="12"/>
      <c r="P34" s="12"/>
      <c r="Q34" s="13"/>
      <c r="R34" s="12"/>
    </row>
    <row r="35" spans="1:18" s="8" customFormat="1" ht="16.5" customHeight="1">
      <c r="A35" s="272" t="s">
        <v>326</v>
      </c>
      <c r="B35" s="79" t="str">
        <f>B4</f>
        <v>四</v>
      </c>
      <c r="C35" s="144" t="s">
        <v>0</v>
      </c>
      <c r="D35" s="283"/>
      <c r="E35" s="180" t="s">
        <v>150</v>
      </c>
      <c r="F35" s="180"/>
      <c r="G35" s="301" t="s">
        <v>246</v>
      </c>
      <c r="H35" s="181"/>
      <c r="I35" s="85" t="s">
        <v>1</v>
      </c>
      <c r="J35" s="86"/>
      <c r="K35" s="18" t="s">
        <v>235</v>
      </c>
      <c r="L35" s="18"/>
      <c r="M35" s="214" t="s">
        <v>242</v>
      </c>
      <c r="O35" s="12"/>
      <c r="P35" s="12"/>
      <c r="Q35" s="14"/>
      <c r="R35" s="12"/>
    </row>
    <row r="36" spans="1:18" s="8" customFormat="1" ht="16.5" customHeight="1">
      <c r="A36" s="272"/>
      <c r="B36" s="255">
        <f>A4</f>
        <v>45232</v>
      </c>
      <c r="C36" s="18" t="s">
        <v>10</v>
      </c>
      <c r="D36" s="283">
        <v>7</v>
      </c>
      <c r="E36" s="208" t="s">
        <v>45</v>
      </c>
      <c r="F36" s="181">
        <v>9</v>
      </c>
      <c r="G36" s="302" t="s">
        <v>227</v>
      </c>
      <c r="H36" s="181">
        <v>0.3</v>
      </c>
      <c r="I36" s="90" t="s">
        <v>9</v>
      </c>
      <c r="J36" s="91">
        <v>7</v>
      </c>
      <c r="K36" s="330" t="s">
        <v>243</v>
      </c>
      <c r="L36" s="18">
        <v>5</v>
      </c>
      <c r="M36" s="129"/>
      <c r="N36" s="92"/>
      <c r="O36" s="12"/>
      <c r="P36" s="12"/>
      <c r="Q36" s="13"/>
      <c r="R36" s="12"/>
    </row>
    <row r="37" spans="1:18" s="8" customFormat="1" ht="16.5" customHeight="1">
      <c r="A37" s="272"/>
      <c r="B37" s="79"/>
      <c r="C37" s="18" t="s">
        <v>12</v>
      </c>
      <c r="D37" s="283">
        <v>3</v>
      </c>
      <c r="E37" s="208" t="s">
        <v>151</v>
      </c>
      <c r="F37" s="181">
        <v>3</v>
      </c>
      <c r="G37" s="299" t="s">
        <v>133</v>
      </c>
      <c r="H37" s="221">
        <v>5</v>
      </c>
      <c r="I37" s="85" t="s">
        <v>11</v>
      </c>
      <c r="J37" s="86">
        <v>0.05</v>
      </c>
      <c r="K37" s="32" t="s">
        <v>84</v>
      </c>
      <c r="L37" s="18">
        <v>0.01</v>
      </c>
      <c r="M37" s="121"/>
      <c r="N37" s="92"/>
      <c r="O37" s="12"/>
      <c r="P37" s="12"/>
      <c r="Q37" s="13"/>
      <c r="R37" s="12"/>
    </row>
    <row r="38" spans="1:18" s="8" customFormat="1" ht="16.5" customHeight="1">
      <c r="A38" s="274"/>
      <c r="B38" s="143"/>
      <c r="C38" s="143"/>
      <c r="D38" s="286"/>
      <c r="E38" s="208"/>
      <c r="F38" s="181"/>
      <c r="G38" s="313" t="s">
        <v>46</v>
      </c>
      <c r="H38" s="187">
        <v>1</v>
      </c>
      <c r="I38" s="24"/>
      <c r="J38" s="24"/>
      <c r="K38" s="330" t="s">
        <v>191</v>
      </c>
      <c r="L38" s="18">
        <v>1</v>
      </c>
      <c r="M38" s="121"/>
      <c r="N38" s="92"/>
      <c r="O38" s="12"/>
      <c r="P38" s="12"/>
      <c r="Q38" s="13"/>
      <c r="R38" s="12"/>
    </row>
    <row r="39" spans="1:18" s="8" customFormat="1" ht="16.5" customHeight="1">
      <c r="A39" s="274"/>
      <c r="B39" s="330"/>
      <c r="C39" s="18"/>
      <c r="D39" s="286"/>
      <c r="E39" s="208" t="s">
        <v>11</v>
      </c>
      <c r="F39" s="181">
        <v>0.05</v>
      </c>
      <c r="G39" s="302" t="s">
        <v>11</v>
      </c>
      <c r="H39" s="181">
        <v>0.05</v>
      </c>
      <c r="I39" s="24"/>
      <c r="J39" s="24"/>
      <c r="K39" s="38"/>
      <c r="L39" s="92"/>
      <c r="M39" s="121"/>
      <c r="N39" s="92"/>
      <c r="O39" s="12"/>
      <c r="P39" s="12"/>
      <c r="Q39" s="13"/>
      <c r="R39" s="12"/>
    </row>
    <row r="40" spans="1:18" s="8" customFormat="1" ht="16.5" customHeight="1">
      <c r="A40" s="274"/>
      <c r="B40" s="330"/>
      <c r="C40" s="18"/>
      <c r="D40" s="286"/>
      <c r="E40" s="105"/>
      <c r="F40" s="105"/>
      <c r="G40" s="294"/>
      <c r="H40" s="18"/>
      <c r="I40" s="24"/>
      <c r="J40" s="24"/>
      <c r="K40" s="24"/>
      <c r="L40" s="145"/>
      <c r="O40" s="12"/>
      <c r="P40" s="12"/>
      <c r="Q40" s="13"/>
      <c r="R40" s="12"/>
    </row>
    <row r="41" spans="1:18" s="8" customFormat="1" ht="16.5" customHeight="1">
      <c r="A41" s="272" t="s">
        <v>327</v>
      </c>
      <c r="B41" s="79" t="str">
        <f>B5</f>
        <v>五</v>
      </c>
      <c r="C41" s="134" t="s">
        <v>42</v>
      </c>
      <c r="D41" s="247"/>
      <c r="E41" s="183" t="s">
        <v>130</v>
      </c>
      <c r="F41" s="183"/>
      <c r="G41" s="216" t="s">
        <v>254</v>
      </c>
      <c r="H41" s="210"/>
      <c r="I41" s="85" t="s">
        <v>1</v>
      </c>
      <c r="J41" s="86"/>
      <c r="K41" s="180" t="s">
        <v>80</v>
      </c>
      <c r="L41" s="181"/>
      <c r="M41" s="215" t="s">
        <v>63</v>
      </c>
      <c r="N41" s="159" t="s">
        <v>91</v>
      </c>
      <c r="O41" s="48"/>
      <c r="P41" s="14"/>
      <c r="Q41" s="14"/>
      <c r="R41" s="12"/>
    </row>
    <row r="42" spans="1:18" s="8" customFormat="1" ht="16.5" customHeight="1">
      <c r="A42" s="272"/>
      <c r="B42" s="258">
        <f>A5</f>
        <v>45233</v>
      </c>
      <c r="C42" s="181" t="s">
        <v>10</v>
      </c>
      <c r="D42" s="247">
        <v>10</v>
      </c>
      <c r="E42" s="222" t="s">
        <v>131</v>
      </c>
      <c r="F42" s="221">
        <v>4</v>
      </c>
      <c r="G42" s="302" t="s">
        <v>255</v>
      </c>
      <c r="H42" s="187">
        <v>1</v>
      </c>
      <c r="I42" s="90" t="s">
        <v>9</v>
      </c>
      <c r="J42" s="91">
        <v>7</v>
      </c>
      <c r="K42" s="180" t="s">
        <v>126</v>
      </c>
      <c r="L42" s="181">
        <v>3</v>
      </c>
      <c r="M42" s="17"/>
      <c r="N42" s="17"/>
      <c r="O42" s="49"/>
      <c r="P42" s="50"/>
      <c r="Q42" s="13"/>
      <c r="R42" s="12"/>
    </row>
    <row r="43" spans="1:18" s="8" customFormat="1" ht="16.5" customHeight="1">
      <c r="A43" s="272"/>
      <c r="B43" s="93"/>
      <c r="C43" s="181" t="s">
        <v>147</v>
      </c>
      <c r="D43" s="247">
        <v>0.05</v>
      </c>
      <c r="E43" s="222" t="s">
        <v>132</v>
      </c>
      <c r="F43" s="221">
        <v>3</v>
      </c>
      <c r="G43" s="313" t="s">
        <v>256</v>
      </c>
      <c r="H43" s="187">
        <v>6</v>
      </c>
      <c r="I43" s="85" t="s">
        <v>11</v>
      </c>
      <c r="J43" s="86">
        <v>0.05</v>
      </c>
      <c r="K43" s="180" t="s">
        <v>182</v>
      </c>
      <c r="L43" s="181">
        <v>0.1</v>
      </c>
      <c r="M43" s="17"/>
      <c r="N43" s="17"/>
      <c r="O43" s="49"/>
      <c r="P43" s="50"/>
      <c r="Q43" s="13"/>
      <c r="R43" s="12"/>
    </row>
    <row r="44" spans="1:18" s="8" customFormat="1" ht="16.5" customHeight="1">
      <c r="A44" s="273"/>
      <c r="B44" s="105"/>
      <c r="C44" s="105"/>
      <c r="D44" s="284"/>
      <c r="E44" s="222" t="s">
        <v>253</v>
      </c>
      <c r="F44" s="221">
        <v>4</v>
      </c>
      <c r="G44" s="313" t="s">
        <v>239</v>
      </c>
      <c r="H44" s="187">
        <v>1</v>
      </c>
      <c r="I44" s="85"/>
      <c r="J44" s="86"/>
      <c r="K44" s="107" t="s">
        <v>217</v>
      </c>
      <c r="L44" s="210"/>
      <c r="M44" s="17"/>
      <c r="N44" s="17"/>
      <c r="O44" s="49"/>
      <c r="P44" s="50"/>
      <c r="Q44" s="13"/>
      <c r="R44" s="12"/>
    </row>
    <row r="45" spans="1:18" s="8" customFormat="1" ht="16.5" customHeight="1">
      <c r="A45" s="273"/>
      <c r="B45" s="105"/>
      <c r="C45" s="105"/>
      <c r="D45" s="284"/>
      <c r="E45" s="222" t="s">
        <v>11</v>
      </c>
      <c r="F45" s="221">
        <v>0.05</v>
      </c>
      <c r="G45" s="302" t="s">
        <v>258</v>
      </c>
      <c r="H45" s="181">
        <v>0.05</v>
      </c>
      <c r="I45" s="85"/>
      <c r="J45" s="86"/>
      <c r="K45" s="180" t="s">
        <v>49</v>
      </c>
      <c r="L45" s="181">
        <v>0.05</v>
      </c>
      <c r="M45" s="17"/>
      <c r="N45" s="17"/>
      <c r="O45" s="12"/>
      <c r="P45" s="12"/>
      <c r="Q45" s="13"/>
      <c r="R45" s="12"/>
    </row>
    <row r="46" spans="1:18" s="8" customFormat="1" ht="16.5" customHeight="1">
      <c r="A46" s="273"/>
      <c r="B46" s="330"/>
      <c r="C46" s="18"/>
      <c r="D46" s="284"/>
      <c r="E46" s="126" t="s">
        <v>267</v>
      </c>
      <c r="F46" s="18"/>
      <c r="G46" s="302"/>
      <c r="H46" s="181"/>
      <c r="I46" s="85"/>
      <c r="J46" s="86"/>
      <c r="K46" s="251"/>
      <c r="L46" s="252"/>
      <c r="O46" s="12"/>
      <c r="P46" s="12"/>
      <c r="Q46" s="13"/>
      <c r="R46" s="12"/>
    </row>
    <row r="47" spans="1:18" s="173" customFormat="1" ht="16.5" customHeight="1">
      <c r="A47" s="282" t="s">
        <v>328</v>
      </c>
      <c r="B47" s="179" t="str">
        <f>B6</f>
        <v>一</v>
      </c>
      <c r="C47" s="144" t="s">
        <v>263</v>
      </c>
      <c r="D47" s="283"/>
      <c r="E47" s="147" t="s">
        <v>379</v>
      </c>
      <c r="F47" s="18"/>
      <c r="G47" s="314" t="s">
        <v>152</v>
      </c>
      <c r="H47" s="155"/>
      <c r="I47" s="180" t="s">
        <v>1</v>
      </c>
      <c r="J47" s="247"/>
      <c r="K47" s="180" t="s">
        <v>83</v>
      </c>
      <c r="L47" s="181"/>
      <c r="M47" s="215" t="s">
        <v>106</v>
      </c>
      <c r="N47" s="182"/>
      <c r="O47" s="169"/>
      <c r="P47" s="170"/>
      <c r="Q47" s="171"/>
      <c r="R47" s="172"/>
    </row>
    <row r="48" spans="1:18" s="173" customFormat="1" ht="16.5" customHeight="1">
      <c r="A48" s="275"/>
      <c r="B48" s="259">
        <f>A6</f>
        <v>45236</v>
      </c>
      <c r="C48" s="18" t="s">
        <v>10</v>
      </c>
      <c r="D48" s="283">
        <v>10</v>
      </c>
      <c r="E48" s="147" t="s">
        <v>222</v>
      </c>
      <c r="F48" s="18">
        <v>6.5</v>
      </c>
      <c r="G48" s="315" t="s">
        <v>57</v>
      </c>
      <c r="H48" s="155">
        <v>5</v>
      </c>
      <c r="I48" s="186" t="s">
        <v>9</v>
      </c>
      <c r="J48" s="248">
        <v>7</v>
      </c>
      <c r="K48" s="180" t="s">
        <v>157</v>
      </c>
      <c r="L48" s="181">
        <v>1</v>
      </c>
      <c r="M48" s="188"/>
      <c r="N48" s="189"/>
      <c r="O48" s="174"/>
      <c r="P48" s="175"/>
      <c r="Q48" s="176"/>
      <c r="R48" s="172"/>
    </row>
    <row r="49" spans="1:18" s="173" customFormat="1" ht="16.5" customHeight="1">
      <c r="A49" s="276"/>
      <c r="B49" s="330"/>
      <c r="C49" s="18"/>
      <c r="D49" s="311"/>
      <c r="E49" s="147"/>
      <c r="F49" s="18"/>
      <c r="G49" s="315" t="s">
        <v>154</v>
      </c>
      <c r="H49" s="155">
        <v>2</v>
      </c>
      <c r="I49" s="180" t="s">
        <v>11</v>
      </c>
      <c r="J49" s="247">
        <v>0.05</v>
      </c>
      <c r="K49" s="180" t="s">
        <v>163</v>
      </c>
      <c r="L49" s="181">
        <v>0.2</v>
      </c>
      <c r="M49" s="190"/>
      <c r="N49" s="189"/>
      <c r="O49" s="169"/>
      <c r="P49" s="175"/>
      <c r="Q49" s="176"/>
      <c r="R49" s="172"/>
    </row>
    <row r="50" spans="1:18" s="173" customFormat="1" ht="16.5" customHeight="1">
      <c r="A50" s="276"/>
      <c r="B50" s="218"/>
      <c r="C50" s="218"/>
      <c r="D50" s="311"/>
      <c r="E50" s="126"/>
      <c r="F50" s="18"/>
      <c r="G50" s="315" t="s">
        <v>174</v>
      </c>
      <c r="H50" s="155">
        <v>1</v>
      </c>
      <c r="I50" s="180"/>
      <c r="J50" s="247"/>
      <c r="K50" s="180" t="s">
        <v>49</v>
      </c>
      <c r="L50" s="181">
        <v>0.05</v>
      </c>
      <c r="M50" s="191"/>
      <c r="N50" s="192"/>
      <c r="O50" s="169"/>
      <c r="P50" s="175"/>
      <c r="Q50" s="176"/>
      <c r="R50" s="172"/>
    </row>
    <row r="51" spans="1:18" s="173" customFormat="1" ht="16.5" customHeight="1">
      <c r="A51" s="276"/>
      <c r="B51" s="218"/>
      <c r="C51" s="218"/>
      <c r="D51" s="311"/>
      <c r="E51" s="126"/>
      <c r="F51" s="18"/>
      <c r="G51" s="315" t="s">
        <v>11</v>
      </c>
      <c r="H51" s="155">
        <v>0.05</v>
      </c>
      <c r="I51" s="180"/>
      <c r="J51" s="247"/>
      <c r="K51" s="183"/>
      <c r="L51" s="184"/>
      <c r="M51" s="191"/>
      <c r="N51" s="192"/>
      <c r="O51" s="177"/>
      <c r="P51" s="178"/>
      <c r="Q51" s="176"/>
      <c r="R51" s="172"/>
    </row>
    <row r="52" spans="1:18" s="8" customFormat="1" ht="16.5" customHeight="1">
      <c r="A52" s="276"/>
      <c r="B52" s="143"/>
      <c r="C52" s="143"/>
      <c r="D52" s="311"/>
      <c r="E52" s="193"/>
      <c r="F52" s="194"/>
      <c r="G52" s="191"/>
      <c r="H52" s="192"/>
      <c r="I52" s="180"/>
      <c r="J52" s="247"/>
      <c r="K52" s="183"/>
      <c r="L52" s="184"/>
      <c r="M52" s="195"/>
      <c r="N52" s="195"/>
      <c r="O52" s="12"/>
      <c r="P52" s="12"/>
      <c r="Q52" s="13"/>
      <c r="R52" s="12"/>
    </row>
    <row r="53" spans="1:18" s="8" customFormat="1" ht="16.5" customHeight="1">
      <c r="A53" s="272" t="s">
        <v>329</v>
      </c>
      <c r="B53" s="79" t="str">
        <f>B7</f>
        <v>二</v>
      </c>
      <c r="C53" s="144" t="s">
        <v>0</v>
      </c>
      <c r="D53" s="283"/>
      <c r="E53" s="147" t="s">
        <v>381</v>
      </c>
      <c r="F53" s="330"/>
      <c r="G53" s="314" t="s">
        <v>277</v>
      </c>
      <c r="H53" s="155"/>
      <c r="I53" s="85" t="s">
        <v>1</v>
      </c>
      <c r="J53" s="249"/>
      <c r="K53" s="330" t="s">
        <v>274</v>
      </c>
      <c r="L53" s="18"/>
      <c r="M53" s="213" t="s">
        <v>313</v>
      </c>
      <c r="N53" s="159"/>
      <c r="O53" s="12"/>
      <c r="P53" s="12"/>
      <c r="Q53" s="14"/>
      <c r="R53" s="12"/>
    </row>
    <row r="54" spans="1:18" s="8" customFormat="1" ht="16.5" customHeight="1">
      <c r="A54" s="272"/>
      <c r="B54" s="255">
        <f>A7</f>
        <v>45237</v>
      </c>
      <c r="C54" s="18" t="s">
        <v>10</v>
      </c>
      <c r="D54" s="283">
        <v>7</v>
      </c>
      <c r="E54" s="147" t="s">
        <v>382</v>
      </c>
      <c r="F54" s="18">
        <v>9</v>
      </c>
      <c r="G54" s="315" t="s">
        <v>55</v>
      </c>
      <c r="H54" s="155">
        <v>1.2</v>
      </c>
      <c r="I54" s="90" t="s">
        <v>9</v>
      </c>
      <c r="J54" s="250">
        <v>7</v>
      </c>
      <c r="K54" s="330" t="s">
        <v>77</v>
      </c>
      <c r="L54" s="18">
        <v>4</v>
      </c>
      <c r="O54" s="12"/>
      <c r="P54" s="12"/>
      <c r="Q54" s="13"/>
      <c r="R54" s="12"/>
    </row>
    <row r="55" spans="1:18" s="8" customFormat="1" ht="16.5" customHeight="1">
      <c r="A55" s="272"/>
      <c r="B55" s="93"/>
      <c r="C55" s="18" t="s">
        <v>12</v>
      </c>
      <c r="D55" s="283">
        <v>3</v>
      </c>
      <c r="E55" s="126" t="s">
        <v>258</v>
      </c>
      <c r="F55" s="18"/>
      <c r="G55" s="315" t="s">
        <v>178</v>
      </c>
      <c r="H55" s="155">
        <v>5</v>
      </c>
      <c r="I55" s="85" t="s">
        <v>11</v>
      </c>
      <c r="J55" s="249">
        <v>0.05</v>
      </c>
      <c r="K55" s="32" t="s">
        <v>174</v>
      </c>
      <c r="L55" s="18">
        <v>1</v>
      </c>
      <c r="O55" s="12"/>
      <c r="P55" s="12"/>
      <c r="Q55" s="13"/>
      <c r="R55" s="12"/>
    </row>
    <row r="56" spans="1:18" s="8" customFormat="1" ht="16.5" customHeight="1">
      <c r="A56" s="273"/>
      <c r="B56" s="330"/>
      <c r="C56" s="18"/>
      <c r="D56" s="284"/>
      <c r="E56" s="126" t="s">
        <v>221</v>
      </c>
      <c r="F56" s="18"/>
      <c r="G56" s="315" t="s">
        <v>174</v>
      </c>
      <c r="H56" s="155">
        <v>1</v>
      </c>
      <c r="I56" s="85"/>
      <c r="J56" s="249"/>
      <c r="K56" s="330" t="s">
        <v>165</v>
      </c>
      <c r="L56" s="18">
        <v>1</v>
      </c>
      <c r="O56" s="12"/>
      <c r="P56" s="12"/>
      <c r="Q56" s="13"/>
      <c r="R56" s="12"/>
    </row>
    <row r="57" spans="1:18" s="8" customFormat="1" ht="16.5" customHeight="1">
      <c r="A57" s="273"/>
      <c r="B57" s="143"/>
      <c r="C57" s="143"/>
      <c r="D57" s="285"/>
      <c r="E57" s="126"/>
      <c r="F57" s="18"/>
      <c r="G57" s="315" t="s">
        <v>11</v>
      </c>
      <c r="H57" s="155">
        <v>0.05</v>
      </c>
      <c r="I57" s="85"/>
      <c r="J57" s="249"/>
      <c r="K57" s="330"/>
      <c r="L57" s="18"/>
      <c r="O57" s="12"/>
      <c r="P57" s="12"/>
      <c r="Q57" s="13"/>
      <c r="R57" s="12"/>
    </row>
    <row r="58" spans="1:18" s="8" customFormat="1" ht="16.5" customHeight="1">
      <c r="A58" s="273"/>
      <c r="B58" s="243"/>
      <c r="C58" s="243"/>
      <c r="D58" s="285"/>
      <c r="E58" s="81"/>
      <c r="F58" s="39"/>
      <c r="G58" s="294"/>
      <c r="H58" s="18"/>
      <c r="I58" s="85"/>
      <c r="J58" s="249"/>
      <c r="K58" s="95"/>
      <c r="L58" s="92"/>
      <c r="O58" s="12"/>
      <c r="P58" s="12"/>
      <c r="Q58" s="13"/>
      <c r="R58" s="12"/>
    </row>
    <row r="59" spans="1:18" s="8" customFormat="1" ht="16.5" customHeight="1">
      <c r="A59" s="272" t="s">
        <v>330</v>
      </c>
      <c r="B59" s="242" t="str">
        <f>B8</f>
        <v>三</v>
      </c>
      <c r="C59" s="244" t="s">
        <v>323</v>
      </c>
      <c r="D59" s="312"/>
      <c r="E59" s="147" t="s">
        <v>284</v>
      </c>
      <c r="F59" s="330"/>
      <c r="G59" s="314" t="s">
        <v>289</v>
      </c>
      <c r="H59" s="155"/>
      <c r="I59" s="85" t="s">
        <v>1</v>
      </c>
      <c r="J59" s="249"/>
      <c r="K59" s="330" t="s">
        <v>294</v>
      </c>
      <c r="L59" s="18"/>
      <c r="M59" s="215" t="s">
        <v>64</v>
      </c>
      <c r="O59" s="12"/>
      <c r="R59" s="12"/>
    </row>
    <row r="60" spans="1:18" s="8" customFormat="1" ht="16.5" customHeight="1">
      <c r="A60" s="272"/>
      <c r="B60" s="255">
        <f>A8</f>
        <v>45238</v>
      </c>
      <c r="C60" s="18" t="s">
        <v>282</v>
      </c>
      <c r="D60" s="283">
        <v>10</v>
      </c>
      <c r="E60" s="147" t="s">
        <v>44</v>
      </c>
      <c r="F60" s="18">
        <v>3.5</v>
      </c>
      <c r="G60" s="315" t="s">
        <v>290</v>
      </c>
      <c r="H60" s="155">
        <v>5.5</v>
      </c>
      <c r="I60" s="90" t="s">
        <v>9</v>
      </c>
      <c r="J60" s="250">
        <v>7</v>
      </c>
      <c r="K60" s="330" t="s">
        <v>185</v>
      </c>
      <c r="L60" s="18">
        <v>1</v>
      </c>
      <c r="O60" s="12"/>
      <c r="R60" s="12"/>
    </row>
    <row r="61" spans="1:18" s="8" customFormat="1" ht="16.5" customHeight="1">
      <c r="A61" s="272"/>
      <c r="B61" s="79"/>
      <c r="C61" s="18" t="s">
        <v>283</v>
      </c>
      <c r="D61" s="283">
        <v>1</v>
      </c>
      <c r="E61" s="147" t="s">
        <v>158</v>
      </c>
      <c r="F61" s="18">
        <v>4</v>
      </c>
      <c r="G61" s="308" t="s">
        <v>175</v>
      </c>
      <c r="H61" s="155">
        <v>3</v>
      </c>
      <c r="I61" s="85" t="s">
        <v>11</v>
      </c>
      <c r="J61" s="249">
        <v>0.05</v>
      </c>
      <c r="K61" s="330" t="s">
        <v>161</v>
      </c>
      <c r="L61" s="18">
        <v>0.05</v>
      </c>
      <c r="O61" s="12"/>
      <c r="R61" s="12"/>
    </row>
    <row r="62" spans="1:18" s="8" customFormat="1" ht="16.5" customHeight="1">
      <c r="A62" s="274"/>
      <c r="B62" s="246"/>
      <c r="C62" s="253"/>
      <c r="D62" s="284"/>
      <c r="E62" s="147" t="s">
        <v>286</v>
      </c>
      <c r="F62" s="18">
        <v>0.05</v>
      </c>
      <c r="G62" s="316"/>
      <c r="H62" s="241"/>
      <c r="I62" s="85"/>
      <c r="J62" s="249"/>
      <c r="K62" s="330" t="s">
        <v>126</v>
      </c>
      <c r="L62" s="18">
        <v>2</v>
      </c>
      <c r="O62" s="12"/>
      <c r="R62" s="12"/>
    </row>
    <row r="63" spans="1:18" s="8" customFormat="1" ht="16.5" customHeight="1">
      <c r="A63" s="274"/>
      <c r="B63" s="330"/>
      <c r="C63" s="18"/>
      <c r="D63" s="284"/>
      <c r="E63" s="147" t="s">
        <v>127</v>
      </c>
      <c r="F63" s="18">
        <v>0.01</v>
      </c>
      <c r="G63" s="315" t="s">
        <v>11</v>
      </c>
      <c r="H63" s="155">
        <v>0.05</v>
      </c>
      <c r="I63" s="85"/>
      <c r="J63" s="249"/>
      <c r="K63" s="330" t="s">
        <v>298</v>
      </c>
      <c r="L63" s="18">
        <v>0.01</v>
      </c>
      <c r="O63" s="12"/>
      <c r="R63" s="12"/>
    </row>
    <row r="64" spans="1:18" s="8" customFormat="1" ht="16.5" customHeight="1">
      <c r="A64" s="274"/>
      <c r="B64" s="330"/>
      <c r="C64" s="18"/>
      <c r="D64" s="284"/>
      <c r="E64" s="105" t="s">
        <v>137</v>
      </c>
      <c r="F64" s="220">
        <v>0.05</v>
      </c>
      <c r="G64" s="240" t="str">
        <f>IF(ISNA(VLOOKUP($L64,[1]工作表1!$A$1:$B$196,2,0)),"",VLOOKUP($L64,[1]工作表1!$A$1:$B$196,2,0))</f>
        <v/>
      </c>
      <c r="H64" s="80"/>
      <c r="I64" s="85"/>
      <c r="J64" s="249"/>
      <c r="K64" s="38"/>
      <c r="L64" s="92"/>
      <c r="O64" s="12"/>
      <c r="R64" s="12"/>
    </row>
    <row r="65" spans="1:20" s="8" customFormat="1" ht="16.5" customHeight="1">
      <c r="A65" s="272" t="s">
        <v>331</v>
      </c>
      <c r="B65" s="79" t="str">
        <f>B9</f>
        <v>四</v>
      </c>
      <c r="C65" s="144" t="s">
        <v>0</v>
      </c>
      <c r="D65" s="283"/>
      <c r="E65" s="147" t="s">
        <v>299</v>
      </c>
      <c r="F65" s="330"/>
      <c r="G65" s="314" t="s">
        <v>304</v>
      </c>
      <c r="H65" s="155"/>
      <c r="I65" s="85" t="s">
        <v>1</v>
      </c>
      <c r="J65" s="249"/>
      <c r="K65" s="330" t="s">
        <v>310</v>
      </c>
      <c r="L65" s="18"/>
      <c r="M65" s="215" t="s">
        <v>425</v>
      </c>
      <c r="N65" s="159"/>
      <c r="O65" s="61"/>
      <c r="P65" s="62"/>
      <c r="Q65" s="52"/>
      <c r="R65" s="62"/>
      <c r="T65" s="52"/>
    </row>
    <row r="66" spans="1:20" s="8" customFormat="1" ht="16.5" customHeight="1">
      <c r="A66" s="272"/>
      <c r="B66" s="255">
        <f>A9</f>
        <v>45239</v>
      </c>
      <c r="C66" s="18" t="s">
        <v>10</v>
      </c>
      <c r="D66" s="283">
        <v>7</v>
      </c>
      <c r="E66" s="147" t="s">
        <v>140</v>
      </c>
      <c r="F66" s="18">
        <v>9</v>
      </c>
      <c r="G66" s="315" t="s">
        <v>200</v>
      </c>
      <c r="H66" s="155">
        <v>0.5</v>
      </c>
      <c r="I66" s="90" t="s">
        <v>9</v>
      </c>
      <c r="J66" s="250">
        <v>7</v>
      </c>
      <c r="K66" s="330" t="s">
        <v>311</v>
      </c>
      <c r="L66" s="18">
        <v>2</v>
      </c>
      <c r="N66" s="60"/>
      <c r="O66" s="54"/>
      <c r="P66" s="48"/>
      <c r="Q66" s="53"/>
      <c r="R66" s="48"/>
      <c r="T66" s="53"/>
    </row>
    <row r="67" spans="1:20" s="8" customFormat="1" ht="16.5" customHeight="1">
      <c r="A67" s="272"/>
      <c r="B67" s="93"/>
      <c r="C67" s="18" t="s">
        <v>12</v>
      </c>
      <c r="D67" s="283">
        <v>3</v>
      </c>
      <c r="E67" s="147" t="s">
        <v>270</v>
      </c>
      <c r="F67" s="18">
        <v>4</v>
      </c>
      <c r="G67" s="315" t="s">
        <v>52</v>
      </c>
      <c r="H67" s="155">
        <v>6</v>
      </c>
      <c r="I67" s="85" t="s">
        <v>11</v>
      </c>
      <c r="J67" s="249">
        <v>0.05</v>
      </c>
      <c r="K67" s="32" t="s">
        <v>191</v>
      </c>
      <c r="L67" s="18">
        <v>1</v>
      </c>
      <c r="N67" s="60"/>
      <c r="O67" s="54"/>
      <c r="P67" s="63"/>
      <c r="Q67" s="63"/>
      <c r="R67" s="63"/>
      <c r="T67" s="64"/>
    </row>
    <row r="68" spans="1:20" s="8" customFormat="1" ht="16.5" customHeight="1">
      <c r="A68" s="273"/>
      <c r="B68" s="143"/>
      <c r="C68" s="143"/>
      <c r="D68" s="285"/>
      <c r="E68" s="147" t="s">
        <v>302</v>
      </c>
      <c r="F68" s="18">
        <v>1</v>
      </c>
      <c r="G68" s="315" t="s">
        <v>174</v>
      </c>
      <c r="H68" s="155">
        <v>0.5</v>
      </c>
      <c r="I68" s="85"/>
      <c r="J68" s="86"/>
      <c r="K68" s="253"/>
      <c r="L68" s="253"/>
      <c r="N68" s="60"/>
      <c r="O68" s="54"/>
      <c r="P68" s="51"/>
      <c r="Q68" s="53"/>
      <c r="R68" s="51"/>
      <c r="T68" s="53"/>
    </row>
    <row r="69" spans="1:20" s="8" customFormat="1" ht="16.5" customHeight="1">
      <c r="A69" s="273"/>
      <c r="B69" s="330"/>
      <c r="C69" s="18"/>
      <c r="D69" s="284"/>
      <c r="E69" s="147" t="s">
        <v>303</v>
      </c>
      <c r="F69" s="18">
        <v>0.01</v>
      </c>
      <c r="G69" s="315" t="s">
        <v>258</v>
      </c>
      <c r="H69" s="155">
        <v>0.05</v>
      </c>
      <c r="I69" s="85"/>
      <c r="J69" s="86"/>
      <c r="K69" s="38"/>
      <c r="L69" s="92"/>
      <c r="N69" s="60"/>
      <c r="O69" s="54"/>
      <c r="P69" s="63"/>
      <c r="Q69" s="63"/>
      <c r="R69" s="51"/>
      <c r="T69" s="53"/>
    </row>
    <row r="70" spans="1:20" s="8" customFormat="1" ht="16.5" customHeight="1">
      <c r="A70" s="273"/>
      <c r="B70" s="330"/>
      <c r="C70" s="18"/>
      <c r="D70" s="284"/>
      <c r="E70" s="147"/>
      <c r="F70" s="18"/>
      <c r="G70" s="315"/>
      <c r="H70" s="155"/>
      <c r="I70" s="85"/>
      <c r="J70" s="86"/>
      <c r="K70" s="95"/>
      <c r="L70" s="92"/>
      <c r="N70" s="65"/>
      <c r="O70" s="61"/>
      <c r="P70" s="49"/>
      <c r="Q70" s="66"/>
      <c r="R70" s="67"/>
      <c r="T70" s="67"/>
    </row>
    <row r="71" spans="1:20" s="8" customFormat="1" ht="16.5" customHeight="1">
      <c r="A71" s="272" t="s">
        <v>332</v>
      </c>
      <c r="B71" s="79" t="str">
        <f>B10</f>
        <v>五</v>
      </c>
      <c r="C71" s="144" t="s">
        <v>314</v>
      </c>
      <c r="D71" s="283"/>
      <c r="E71" s="330" t="s">
        <v>316</v>
      </c>
      <c r="F71" s="330"/>
      <c r="G71" s="245" t="s">
        <v>319</v>
      </c>
      <c r="H71" s="18"/>
      <c r="I71" s="85" t="s">
        <v>1</v>
      </c>
      <c r="J71" s="86"/>
      <c r="K71" s="330" t="s">
        <v>180</v>
      </c>
      <c r="L71" s="330"/>
      <c r="M71" s="215" t="s">
        <v>62</v>
      </c>
      <c r="N71" s="159" t="s">
        <v>91</v>
      </c>
      <c r="O71" s="59"/>
      <c r="P71" s="59"/>
      <c r="Q71" s="13"/>
      <c r="R71" s="59"/>
      <c r="T71" s="67"/>
    </row>
    <row r="72" spans="1:20" s="8" customFormat="1" ht="16.5" customHeight="1">
      <c r="A72" s="272"/>
      <c r="B72" s="260">
        <f>A10</f>
        <v>45240</v>
      </c>
      <c r="C72" s="18" t="s">
        <v>10</v>
      </c>
      <c r="D72" s="283">
        <v>10</v>
      </c>
      <c r="E72" s="126" t="s">
        <v>47</v>
      </c>
      <c r="F72" s="18">
        <v>6</v>
      </c>
      <c r="G72" s="294" t="s">
        <v>320</v>
      </c>
      <c r="H72" s="18">
        <v>0.3</v>
      </c>
      <c r="I72" s="90" t="s">
        <v>9</v>
      </c>
      <c r="J72" s="91">
        <v>7</v>
      </c>
      <c r="K72" s="330" t="s">
        <v>1</v>
      </c>
      <c r="L72" s="18">
        <v>2</v>
      </c>
      <c r="O72" s="12"/>
      <c r="P72" s="12"/>
      <c r="Q72" s="13"/>
      <c r="R72" s="12"/>
    </row>
    <row r="73" spans="1:20" s="8" customFormat="1" ht="16.5" customHeight="1">
      <c r="A73" s="272"/>
      <c r="B73" s="79"/>
      <c r="C73" s="18" t="s">
        <v>315</v>
      </c>
      <c r="D73" s="283">
        <v>0.1</v>
      </c>
      <c r="E73" s="126" t="s">
        <v>129</v>
      </c>
      <c r="F73" s="18">
        <v>1</v>
      </c>
      <c r="G73" s="294" t="s">
        <v>253</v>
      </c>
      <c r="H73" s="139">
        <v>5</v>
      </c>
      <c r="I73" s="85" t="s">
        <v>11</v>
      </c>
      <c r="J73" s="86">
        <v>0.05</v>
      </c>
      <c r="K73" s="330" t="s">
        <v>17</v>
      </c>
      <c r="L73" s="18">
        <v>1</v>
      </c>
      <c r="O73" s="12"/>
      <c r="P73" s="12"/>
      <c r="Q73" s="13"/>
      <c r="R73" s="12"/>
    </row>
    <row r="74" spans="1:20" s="8" customFormat="1" ht="16.5" customHeight="1">
      <c r="A74" s="274"/>
      <c r="B74" s="143"/>
      <c r="C74" s="143"/>
      <c r="D74" s="285"/>
      <c r="E74" s="126" t="s">
        <v>139</v>
      </c>
      <c r="F74" s="18">
        <v>0.1</v>
      </c>
      <c r="G74" s="296" t="s">
        <v>174</v>
      </c>
      <c r="H74" s="139">
        <v>1</v>
      </c>
      <c r="I74" s="85"/>
      <c r="J74" s="86"/>
      <c r="K74" s="330" t="s">
        <v>49</v>
      </c>
      <c r="L74" s="18">
        <v>0.05</v>
      </c>
      <c r="O74" s="12"/>
      <c r="P74" s="12"/>
      <c r="Q74" s="13"/>
      <c r="R74" s="12"/>
    </row>
    <row r="75" spans="1:20" s="8" customFormat="1" ht="16.5" customHeight="1">
      <c r="A75" s="274"/>
      <c r="B75" s="143"/>
      <c r="C75" s="143"/>
      <c r="D75" s="285"/>
      <c r="E75" s="126" t="s">
        <v>11</v>
      </c>
      <c r="F75" s="18">
        <v>0.05</v>
      </c>
      <c r="G75" s="294" t="s">
        <v>11</v>
      </c>
      <c r="H75" s="18">
        <v>0.05</v>
      </c>
      <c r="I75" s="85"/>
      <c r="J75" s="86"/>
      <c r="K75" s="330" t="s">
        <v>169</v>
      </c>
      <c r="L75" s="18">
        <v>1</v>
      </c>
      <c r="O75" s="12"/>
      <c r="P75" s="12"/>
      <c r="Q75" s="13"/>
      <c r="R75" s="12"/>
    </row>
    <row r="76" spans="1:20" s="8" customFormat="1" ht="16.5" customHeight="1">
      <c r="A76" s="274"/>
      <c r="B76" s="330"/>
      <c r="C76" s="18"/>
      <c r="D76" s="284"/>
      <c r="E76" s="81"/>
      <c r="F76" s="80"/>
      <c r="G76" s="294"/>
      <c r="H76" s="18"/>
      <c r="I76" s="85"/>
      <c r="J76" s="86"/>
      <c r="K76" s="38"/>
      <c r="L76" s="92"/>
      <c r="O76" s="12"/>
      <c r="P76" s="12"/>
      <c r="Q76" s="13"/>
      <c r="R76" s="12"/>
    </row>
    <row r="77" spans="1:20" s="8" customFormat="1" ht="16.5" customHeight="1">
      <c r="A77" s="272" t="s">
        <v>333</v>
      </c>
      <c r="B77" s="79" t="str">
        <f>B11</f>
        <v>一</v>
      </c>
      <c r="C77" s="144" t="s">
        <v>39</v>
      </c>
      <c r="D77" s="283"/>
      <c r="E77" s="100" t="s">
        <v>145</v>
      </c>
      <c r="F77" s="100"/>
      <c r="G77" s="288" t="s">
        <v>387</v>
      </c>
      <c r="H77" s="139"/>
      <c r="I77" s="85" t="s">
        <v>1</v>
      </c>
      <c r="J77" s="86"/>
      <c r="K77" s="330" t="s">
        <v>181</v>
      </c>
      <c r="L77" s="18"/>
      <c r="M77" s="213" t="s">
        <v>61</v>
      </c>
      <c r="N77" s="60"/>
      <c r="O77" s="61"/>
      <c r="P77" s="62"/>
      <c r="Q77" s="52"/>
      <c r="R77" s="62"/>
      <c r="T77" s="52"/>
    </row>
    <row r="78" spans="1:20" s="8" customFormat="1" ht="16.5" customHeight="1">
      <c r="A78" s="272"/>
      <c r="B78" s="261">
        <f>A11</f>
        <v>45243</v>
      </c>
      <c r="C78" s="18" t="s">
        <v>10</v>
      </c>
      <c r="D78" s="283">
        <v>10</v>
      </c>
      <c r="E78" s="147" t="s">
        <v>232</v>
      </c>
      <c r="F78" s="18">
        <v>6</v>
      </c>
      <c r="G78" s="289" t="s">
        <v>388</v>
      </c>
      <c r="H78" s="141">
        <v>5</v>
      </c>
      <c r="I78" s="90" t="s">
        <v>9</v>
      </c>
      <c r="J78" s="91">
        <v>7</v>
      </c>
      <c r="K78" s="330" t="s">
        <v>163</v>
      </c>
      <c r="L78" s="18">
        <v>0.2</v>
      </c>
      <c r="M78" s="132"/>
      <c r="N78" s="60"/>
      <c r="O78" s="54"/>
      <c r="P78" s="48"/>
      <c r="Q78" s="53"/>
      <c r="R78" s="48"/>
      <c r="T78" s="53"/>
    </row>
    <row r="79" spans="1:20" s="8" customFormat="1" ht="16.5" customHeight="1">
      <c r="A79" s="273"/>
      <c r="B79" s="330"/>
      <c r="C79" s="18"/>
      <c r="D79" s="284"/>
      <c r="E79" s="147"/>
      <c r="F79" s="18"/>
      <c r="G79" s="290" t="s">
        <v>17</v>
      </c>
      <c r="H79" s="141">
        <v>2</v>
      </c>
      <c r="I79" s="85" t="s">
        <v>11</v>
      </c>
      <c r="J79" s="86">
        <v>0.05</v>
      </c>
      <c r="K79" s="330" t="s">
        <v>182</v>
      </c>
      <c r="L79" s="18">
        <v>0.1</v>
      </c>
      <c r="M79" s="119"/>
      <c r="N79" s="60"/>
      <c r="O79" s="54"/>
      <c r="P79" s="63"/>
      <c r="Q79" s="63"/>
      <c r="R79" s="63"/>
      <c r="T79" s="64"/>
    </row>
    <row r="80" spans="1:20" s="8" customFormat="1" ht="16.5" customHeight="1">
      <c r="A80" s="273"/>
      <c r="B80" s="143"/>
      <c r="C80" s="143"/>
      <c r="D80" s="285"/>
      <c r="E80" s="147"/>
      <c r="F80" s="18"/>
      <c r="G80" s="290" t="s">
        <v>394</v>
      </c>
      <c r="H80" s="141">
        <v>2</v>
      </c>
      <c r="I80" s="85"/>
      <c r="J80" s="86"/>
      <c r="K80" s="330" t="s">
        <v>49</v>
      </c>
      <c r="L80" s="18">
        <v>0.05</v>
      </c>
      <c r="M80" s="121"/>
      <c r="N80" s="60"/>
      <c r="O80" s="54"/>
      <c r="P80" s="51"/>
      <c r="Q80" s="53"/>
      <c r="R80" s="51"/>
      <c r="T80" s="53"/>
    </row>
    <row r="81" spans="1:20" s="8" customFormat="1" ht="16.5" customHeight="1">
      <c r="A81" s="273"/>
      <c r="B81" s="143"/>
      <c r="C81" s="143"/>
      <c r="D81" s="285"/>
      <c r="E81" s="148"/>
      <c r="F81" s="139"/>
      <c r="G81" s="289" t="s">
        <v>389</v>
      </c>
      <c r="H81" s="140">
        <v>0.6</v>
      </c>
      <c r="I81" s="85"/>
      <c r="J81" s="86"/>
      <c r="K81" s="330" t="s">
        <v>183</v>
      </c>
      <c r="L81" s="18">
        <v>0.01</v>
      </c>
      <c r="M81" s="121"/>
      <c r="N81" s="60"/>
      <c r="O81" s="54"/>
      <c r="P81" s="63"/>
      <c r="Q81" s="63"/>
      <c r="R81" s="51"/>
      <c r="T81" s="53"/>
    </row>
    <row r="82" spans="1:20" s="8" customFormat="1" ht="16.5" customHeight="1">
      <c r="A82" s="273"/>
      <c r="B82" s="330"/>
      <c r="C82" s="18"/>
      <c r="D82" s="284"/>
      <c r="E82" s="147"/>
      <c r="F82" s="18"/>
      <c r="G82" s="289"/>
      <c r="H82" s="140"/>
      <c r="I82" s="85"/>
      <c r="J82" s="86"/>
      <c r="K82" s="38"/>
      <c r="L82" s="127"/>
      <c r="N82" s="65"/>
      <c r="O82" s="61"/>
      <c r="P82" s="49"/>
      <c r="Q82" s="66"/>
      <c r="R82" s="67"/>
      <c r="T82" s="67"/>
    </row>
    <row r="83" spans="1:20" s="8" customFormat="1" ht="16.5" customHeight="1">
      <c r="A83" s="272" t="s">
        <v>334</v>
      </c>
      <c r="B83" s="101" t="str">
        <f>B12</f>
        <v>二</v>
      </c>
      <c r="C83" s="144" t="s">
        <v>0</v>
      </c>
      <c r="D83" s="283"/>
      <c r="E83" s="18" t="s">
        <v>348</v>
      </c>
      <c r="F83" s="18"/>
      <c r="G83" s="291" t="s">
        <v>395</v>
      </c>
      <c r="H83" s="84"/>
      <c r="I83" s="85" t="s">
        <v>1</v>
      </c>
      <c r="J83" s="86"/>
      <c r="K83" s="87" t="s">
        <v>75</v>
      </c>
      <c r="L83" s="212"/>
      <c r="M83" s="215" t="s">
        <v>504</v>
      </c>
      <c r="N83" s="14"/>
      <c r="O83" s="12"/>
      <c r="Q83" s="156"/>
      <c r="R83" s="84"/>
    </row>
    <row r="84" spans="1:20" s="8" customFormat="1" ht="16.5" customHeight="1">
      <c r="A84" s="272"/>
      <c r="B84" s="262">
        <f>A12</f>
        <v>45244</v>
      </c>
      <c r="C84" s="18" t="s">
        <v>10</v>
      </c>
      <c r="D84" s="283">
        <v>7</v>
      </c>
      <c r="E84" s="147" t="s">
        <v>44</v>
      </c>
      <c r="F84" s="18">
        <v>6</v>
      </c>
      <c r="G84" s="292" t="s">
        <v>231</v>
      </c>
      <c r="H84" s="88">
        <v>1</v>
      </c>
      <c r="I84" s="90" t="s">
        <v>9</v>
      </c>
      <c r="J84" s="91">
        <v>7</v>
      </c>
      <c r="K84" s="38" t="s">
        <v>59</v>
      </c>
      <c r="L84" s="92">
        <v>3</v>
      </c>
      <c r="N84" s="50"/>
      <c r="O84" s="12"/>
      <c r="Q84" s="98"/>
      <c r="R84" s="88"/>
    </row>
    <row r="85" spans="1:20" s="8" customFormat="1" ht="16.5" customHeight="1">
      <c r="A85" s="272"/>
      <c r="B85" s="101"/>
      <c r="C85" s="18" t="s">
        <v>12</v>
      </c>
      <c r="D85" s="283">
        <v>3</v>
      </c>
      <c r="E85" s="147" t="s">
        <v>142</v>
      </c>
      <c r="F85" s="18">
        <v>2</v>
      </c>
      <c r="G85" s="293" t="s">
        <v>397</v>
      </c>
      <c r="H85" s="88">
        <v>1</v>
      </c>
      <c r="I85" s="85" t="s">
        <v>11</v>
      </c>
      <c r="J85" s="86">
        <v>0.05</v>
      </c>
      <c r="K85" s="38" t="s">
        <v>58</v>
      </c>
      <c r="L85" s="92">
        <v>1</v>
      </c>
      <c r="N85" s="50"/>
      <c r="O85" s="59"/>
      <c r="Q85" s="94"/>
      <c r="R85" s="88"/>
    </row>
    <row r="86" spans="1:20" s="8" customFormat="1" ht="16.5" customHeight="1">
      <c r="A86" s="131"/>
      <c r="B86" s="330"/>
      <c r="C86" s="18"/>
      <c r="D86" s="284"/>
      <c r="E86" s="147" t="s">
        <v>350</v>
      </c>
      <c r="F86" s="18">
        <v>0.5</v>
      </c>
      <c r="G86" s="293" t="s">
        <v>24</v>
      </c>
      <c r="H86" s="88">
        <v>3</v>
      </c>
      <c r="I86" s="85"/>
      <c r="J86" s="86"/>
      <c r="K86" s="38" t="s">
        <v>67</v>
      </c>
      <c r="L86" s="92">
        <v>0.05</v>
      </c>
      <c r="N86" s="50"/>
      <c r="O86" s="59"/>
      <c r="Q86" s="94"/>
      <c r="R86" s="88"/>
    </row>
    <row r="87" spans="1:20" s="8" customFormat="1" ht="16.5" customHeight="1">
      <c r="A87" s="277"/>
      <c r="B87" s="143"/>
      <c r="C87" s="143"/>
      <c r="D87" s="285"/>
      <c r="E87" s="147" t="s">
        <v>11</v>
      </c>
      <c r="F87" s="18">
        <v>0.05</v>
      </c>
      <c r="G87" s="121" t="s">
        <v>89</v>
      </c>
      <c r="H87" s="80">
        <v>0.01</v>
      </c>
      <c r="I87" s="85"/>
      <c r="J87" s="86"/>
      <c r="K87" s="38" t="s">
        <v>206</v>
      </c>
      <c r="L87" s="92">
        <v>1</v>
      </c>
      <c r="N87" s="50"/>
      <c r="O87" s="12"/>
      <c r="Q87" s="38"/>
      <c r="R87" s="80"/>
    </row>
    <row r="88" spans="1:20" s="8" customFormat="1" ht="16.5" customHeight="1">
      <c r="A88" s="277"/>
      <c r="B88" s="143"/>
      <c r="C88" s="143"/>
      <c r="D88" s="285"/>
      <c r="E88" s="143"/>
      <c r="F88" s="143"/>
      <c r="G88" s="121" t="s">
        <v>65</v>
      </c>
      <c r="H88" s="80">
        <v>0.05</v>
      </c>
      <c r="I88" s="85"/>
      <c r="J88" s="86"/>
      <c r="K88" s="95"/>
      <c r="L88" s="127"/>
      <c r="O88" s="12"/>
      <c r="P88" s="12"/>
      <c r="Q88" s="13"/>
      <c r="R88" s="12"/>
    </row>
    <row r="89" spans="1:20" s="8" customFormat="1" ht="16.5" customHeight="1">
      <c r="A89" s="272" t="s">
        <v>335</v>
      </c>
      <c r="B89" s="79" t="str">
        <f>B13</f>
        <v>三</v>
      </c>
      <c r="C89" s="144" t="s">
        <v>401</v>
      </c>
      <c r="D89" s="283"/>
      <c r="E89" s="147" t="s">
        <v>138</v>
      </c>
      <c r="F89" s="18"/>
      <c r="G89" s="245" t="s">
        <v>403</v>
      </c>
      <c r="H89" s="18"/>
      <c r="I89" s="85" t="s">
        <v>1</v>
      </c>
      <c r="J89" s="86"/>
      <c r="K89" s="330" t="s">
        <v>416</v>
      </c>
      <c r="L89" s="18"/>
      <c r="M89" s="215" t="s">
        <v>64</v>
      </c>
    </row>
    <row r="90" spans="1:20" s="8" customFormat="1" ht="16.5" customHeight="1">
      <c r="A90" s="272"/>
      <c r="B90" s="261">
        <f>A13</f>
        <v>45245</v>
      </c>
      <c r="C90" s="18" t="s">
        <v>402</v>
      </c>
      <c r="D90" s="283">
        <v>6</v>
      </c>
      <c r="E90" s="147" t="s">
        <v>352</v>
      </c>
      <c r="F90" s="18">
        <v>5</v>
      </c>
      <c r="G90" s="294" t="s">
        <v>404</v>
      </c>
      <c r="H90" s="18">
        <v>3.5</v>
      </c>
      <c r="I90" s="90" t="s">
        <v>9</v>
      </c>
      <c r="J90" s="91">
        <v>7</v>
      </c>
      <c r="K90" s="330" t="s">
        <v>185</v>
      </c>
      <c r="L90" s="18">
        <v>1.5</v>
      </c>
    </row>
    <row r="91" spans="1:20" s="8" customFormat="1" ht="16.5" customHeight="1">
      <c r="A91" s="272"/>
      <c r="B91" s="143"/>
      <c r="C91" s="18"/>
      <c r="D91" s="283"/>
      <c r="E91" s="143"/>
      <c r="F91" s="143"/>
      <c r="G91" s="294" t="s">
        <v>126</v>
      </c>
      <c r="H91" s="18">
        <v>2</v>
      </c>
      <c r="I91" s="85" t="s">
        <v>11</v>
      </c>
      <c r="J91" s="86">
        <v>0.05</v>
      </c>
      <c r="K91" s="330" t="s">
        <v>149</v>
      </c>
      <c r="L91" s="18">
        <v>2</v>
      </c>
    </row>
    <row r="92" spans="1:20" s="8" customFormat="1" ht="16.5" customHeight="1">
      <c r="A92" s="131"/>
      <c r="B92" s="330"/>
      <c r="C92" s="18"/>
      <c r="D92" s="284"/>
      <c r="E92" s="143"/>
      <c r="F92" s="143"/>
      <c r="G92" s="294" t="s">
        <v>302</v>
      </c>
      <c r="H92" s="18">
        <v>2</v>
      </c>
      <c r="I92" s="85"/>
      <c r="J92" s="86"/>
      <c r="K92" s="330" t="s">
        <v>165</v>
      </c>
      <c r="L92" s="18">
        <v>1</v>
      </c>
    </row>
    <row r="93" spans="1:20" s="8" customFormat="1" ht="16.5" customHeight="1">
      <c r="A93" s="273"/>
      <c r="B93" s="330"/>
      <c r="C93" s="18"/>
      <c r="D93" s="284"/>
      <c r="E93" s="147"/>
      <c r="F93" s="18"/>
      <c r="G93" s="294" t="s">
        <v>421</v>
      </c>
      <c r="H93" s="18">
        <v>0.01</v>
      </c>
      <c r="I93" s="85"/>
      <c r="J93" s="86"/>
      <c r="K93" s="330" t="s">
        <v>417</v>
      </c>
      <c r="L93" s="18"/>
    </row>
    <row r="94" spans="1:20" s="8" customFormat="1" ht="16.5" customHeight="1">
      <c r="A94" s="273"/>
      <c r="B94" s="143"/>
      <c r="C94" s="143"/>
      <c r="D94" s="284"/>
      <c r="E94" s="147"/>
      <c r="F94" s="18"/>
      <c r="G94" s="120"/>
      <c r="H94" s="80"/>
      <c r="I94" s="85"/>
      <c r="J94" s="86"/>
      <c r="K94" s="219" t="s">
        <v>187</v>
      </c>
      <c r="L94" s="220"/>
    </row>
    <row r="95" spans="1:20" ht="16.5" customHeight="1">
      <c r="A95" s="278" t="s">
        <v>336</v>
      </c>
      <c r="B95" s="101" t="str">
        <f>B14</f>
        <v>四</v>
      </c>
      <c r="C95" s="144" t="s">
        <v>0</v>
      </c>
      <c r="D95" s="283"/>
      <c r="E95" s="18" t="s">
        <v>353</v>
      </c>
      <c r="F95" s="18"/>
      <c r="G95" s="245" t="s">
        <v>409</v>
      </c>
      <c r="H95" s="18"/>
      <c r="I95" s="85" t="s">
        <v>1</v>
      </c>
      <c r="J95" s="86"/>
      <c r="K95" s="330" t="s">
        <v>188</v>
      </c>
      <c r="L95" s="18"/>
      <c r="M95" s="9" t="s">
        <v>242</v>
      </c>
    </row>
    <row r="96" spans="1:20" ht="16.5" customHeight="1">
      <c r="A96" s="278"/>
      <c r="B96" s="262">
        <f>A14</f>
        <v>45246</v>
      </c>
      <c r="C96" s="18" t="s">
        <v>10</v>
      </c>
      <c r="D96" s="283">
        <v>7</v>
      </c>
      <c r="E96" s="147" t="s">
        <v>140</v>
      </c>
      <c r="F96" s="18">
        <v>9</v>
      </c>
      <c r="G96" s="294" t="s">
        <v>231</v>
      </c>
      <c r="H96" s="18">
        <v>1</v>
      </c>
      <c r="I96" s="90" t="s">
        <v>9</v>
      </c>
      <c r="J96" s="91">
        <v>7</v>
      </c>
      <c r="K96" s="330" t="s">
        <v>189</v>
      </c>
      <c r="L96" s="18">
        <v>0.2</v>
      </c>
      <c r="M96" s="8"/>
      <c r="N96" s="50"/>
    </row>
    <row r="97" spans="1:17" ht="16.5" customHeight="1">
      <c r="A97" s="278"/>
      <c r="B97" s="101"/>
      <c r="C97" s="18" t="s">
        <v>12</v>
      </c>
      <c r="D97" s="283">
        <v>3</v>
      </c>
      <c r="E97" s="147" t="s">
        <v>355</v>
      </c>
      <c r="F97" s="18">
        <v>1</v>
      </c>
      <c r="G97" s="294" t="s">
        <v>411</v>
      </c>
      <c r="H97" s="18">
        <v>6</v>
      </c>
      <c r="I97" s="85" t="s">
        <v>11</v>
      </c>
      <c r="J97" s="86">
        <v>0.05</v>
      </c>
      <c r="K97" s="330" t="s">
        <v>84</v>
      </c>
      <c r="L97" s="18">
        <v>0.01</v>
      </c>
      <c r="M97" s="8"/>
      <c r="N97" s="50"/>
    </row>
    <row r="98" spans="1:17" ht="16.5" customHeight="1">
      <c r="A98" s="279"/>
      <c r="B98" s="330"/>
      <c r="C98" s="18"/>
      <c r="D98" s="284"/>
      <c r="E98" s="147" t="s">
        <v>175</v>
      </c>
      <c r="F98" s="18">
        <v>2</v>
      </c>
      <c r="G98" s="294" t="s">
        <v>239</v>
      </c>
      <c r="H98" s="18">
        <v>1</v>
      </c>
      <c r="I98" s="85"/>
      <c r="J98" s="86"/>
      <c r="K98" s="32" t="s">
        <v>191</v>
      </c>
      <c r="L98" s="18">
        <v>1</v>
      </c>
      <c r="M98" s="8"/>
    </row>
    <row r="99" spans="1:17" ht="16.5" customHeight="1">
      <c r="A99" s="279"/>
      <c r="B99" s="330"/>
      <c r="C99" s="18"/>
      <c r="D99" s="284"/>
      <c r="E99" s="147" t="s">
        <v>11</v>
      </c>
      <c r="F99" s="18">
        <v>0.05</v>
      </c>
      <c r="G99" s="294" t="s">
        <v>413</v>
      </c>
      <c r="H99" s="18">
        <v>0.01</v>
      </c>
      <c r="I99" s="85"/>
      <c r="J99" s="86"/>
      <c r="K99" s="38"/>
      <c r="L99" s="127"/>
      <c r="M99" s="8"/>
    </row>
    <row r="100" spans="1:17" ht="16.5" customHeight="1">
      <c r="A100" s="279"/>
      <c r="B100" s="330"/>
      <c r="C100" s="18"/>
      <c r="D100" s="284"/>
      <c r="E100" s="105"/>
      <c r="F100" s="105"/>
      <c r="G100" s="294" t="s">
        <v>11</v>
      </c>
      <c r="H100" s="18">
        <v>0.05</v>
      </c>
      <c r="I100" s="85"/>
      <c r="J100" s="86"/>
      <c r="K100" s="95"/>
      <c r="L100" s="127"/>
      <c r="M100" s="8"/>
    </row>
    <row r="101" spans="1:17" ht="16.5" customHeight="1">
      <c r="A101" s="278" t="s">
        <v>337</v>
      </c>
      <c r="B101" s="101" t="str">
        <f>B15</f>
        <v>五</v>
      </c>
      <c r="C101" s="144" t="s">
        <v>418</v>
      </c>
      <c r="D101" s="283"/>
      <c r="E101" s="18" t="s">
        <v>357</v>
      </c>
      <c r="F101" s="18"/>
      <c r="G101" s="191" t="s">
        <v>420</v>
      </c>
      <c r="H101" s="104"/>
      <c r="I101" s="85" t="s">
        <v>1</v>
      </c>
      <c r="J101" s="86"/>
      <c r="K101" s="330" t="s">
        <v>166</v>
      </c>
      <c r="L101" s="18"/>
      <c r="M101" s="215" t="s">
        <v>63</v>
      </c>
      <c r="N101" s="159" t="s">
        <v>91</v>
      </c>
    </row>
    <row r="102" spans="1:17" ht="16.5" customHeight="1">
      <c r="A102" s="278"/>
      <c r="B102" s="262">
        <f>A15</f>
        <v>45247</v>
      </c>
      <c r="C102" s="18" t="s">
        <v>10</v>
      </c>
      <c r="D102" s="283">
        <v>10</v>
      </c>
      <c r="E102" s="147" t="s">
        <v>255</v>
      </c>
      <c r="F102" s="18">
        <v>6</v>
      </c>
      <c r="G102" s="121" t="s">
        <v>456</v>
      </c>
      <c r="H102" s="80">
        <v>0.3</v>
      </c>
      <c r="I102" s="90" t="s">
        <v>9</v>
      </c>
      <c r="J102" s="91">
        <v>7</v>
      </c>
      <c r="K102" s="330" t="s">
        <v>167</v>
      </c>
      <c r="L102" s="18">
        <v>0.2</v>
      </c>
    </row>
    <row r="103" spans="1:17" ht="16.5" customHeight="1">
      <c r="A103" s="278"/>
      <c r="B103" s="24"/>
      <c r="C103" s="18" t="s">
        <v>419</v>
      </c>
      <c r="D103" s="283">
        <v>0.4</v>
      </c>
      <c r="E103" s="147" t="s">
        <v>141</v>
      </c>
      <c r="F103" s="18">
        <v>4</v>
      </c>
      <c r="G103" s="120" t="s">
        <v>457</v>
      </c>
      <c r="H103" s="80">
        <v>6</v>
      </c>
      <c r="I103" s="85" t="s">
        <v>11</v>
      </c>
      <c r="J103" s="86">
        <v>0.05</v>
      </c>
      <c r="K103" s="330" t="s">
        <v>168</v>
      </c>
      <c r="L103" s="18">
        <v>1</v>
      </c>
    </row>
    <row r="104" spans="1:17" ht="16.5" customHeight="1">
      <c r="A104" s="277"/>
      <c r="B104" s="330"/>
      <c r="C104" s="18"/>
      <c r="D104" s="284"/>
      <c r="E104" s="147" t="s">
        <v>46</v>
      </c>
      <c r="F104" s="18">
        <v>0.5</v>
      </c>
      <c r="G104" s="295" t="s">
        <v>89</v>
      </c>
      <c r="H104" s="89">
        <v>0.01</v>
      </c>
      <c r="I104" s="85"/>
      <c r="J104" s="86"/>
      <c r="K104" s="330" t="s">
        <v>49</v>
      </c>
      <c r="L104" s="18">
        <v>0.05</v>
      </c>
    </row>
    <row r="105" spans="1:17" ht="16.5" customHeight="1">
      <c r="A105" s="279"/>
      <c r="B105" s="330"/>
      <c r="C105" s="18"/>
      <c r="D105" s="286"/>
      <c r="E105" s="147" t="s">
        <v>86</v>
      </c>
      <c r="F105" s="18"/>
      <c r="G105" s="295" t="s">
        <v>25</v>
      </c>
      <c r="H105" s="89">
        <v>0.05</v>
      </c>
      <c r="I105" s="85"/>
      <c r="J105" s="86"/>
      <c r="K105" s="330" t="s">
        <v>165</v>
      </c>
      <c r="L105" s="18">
        <v>1</v>
      </c>
    </row>
    <row r="106" spans="1:17" ht="16.5" customHeight="1">
      <c r="A106" s="279"/>
      <c r="B106" s="330"/>
      <c r="C106" s="18"/>
      <c r="D106" s="286"/>
      <c r="E106" s="105"/>
      <c r="F106" s="105"/>
      <c r="G106" s="121"/>
      <c r="H106" s="80"/>
      <c r="I106" s="85"/>
      <c r="J106" s="86"/>
      <c r="K106" s="106"/>
      <c r="L106" s="105"/>
    </row>
    <row r="107" spans="1:17" ht="16.5" customHeight="1">
      <c r="A107" s="278" t="s">
        <v>338</v>
      </c>
      <c r="B107" s="101" t="str">
        <f>B16</f>
        <v>一</v>
      </c>
      <c r="C107" s="144" t="s">
        <v>39</v>
      </c>
      <c r="D107" s="283"/>
      <c r="E107" s="147" t="s">
        <v>386</v>
      </c>
      <c r="F107" s="18"/>
      <c r="G107" s="245" t="s">
        <v>458</v>
      </c>
      <c r="H107" s="18"/>
      <c r="I107" s="85" t="s">
        <v>1</v>
      </c>
      <c r="J107" s="86"/>
      <c r="K107" s="330" t="s">
        <v>203</v>
      </c>
      <c r="L107" s="18"/>
      <c r="M107" s="213" t="s">
        <v>61</v>
      </c>
      <c r="P107" s="48"/>
      <c r="Q107" s="14"/>
    </row>
    <row r="108" spans="1:17" ht="16.5" customHeight="1">
      <c r="A108" s="278"/>
      <c r="B108" s="262">
        <f>A16</f>
        <v>45250</v>
      </c>
      <c r="C108" s="18" t="s">
        <v>10</v>
      </c>
      <c r="D108" s="283">
        <v>10</v>
      </c>
      <c r="E108" s="147" t="s">
        <v>378</v>
      </c>
      <c r="F108" s="18">
        <v>9</v>
      </c>
      <c r="G108" s="294" t="s">
        <v>153</v>
      </c>
      <c r="H108" s="139">
        <v>5</v>
      </c>
      <c r="I108" s="90" t="s">
        <v>9</v>
      </c>
      <c r="J108" s="91">
        <v>7</v>
      </c>
      <c r="K108" s="330" t="s">
        <v>157</v>
      </c>
      <c r="L108" s="18">
        <v>1</v>
      </c>
      <c r="M108" s="132"/>
      <c r="P108" s="49"/>
      <c r="Q108" s="50"/>
    </row>
    <row r="109" spans="1:17" ht="16.5" customHeight="1">
      <c r="A109" s="277"/>
      <c r="B109" s="109"/>
      <c r="C109" s="24"/>
      <c r="D109" s="286"/>
      <c r="E109" s="105"/>
      <c r="F109" s="105"/>
      <c r="G109" s="296" t="s">
        <v>404</v>
      </c>
      <c r="H109" s="139">
        <v>1</v>
      </c>
      <c r="I109" s="85" t="s">
        <v>11</v>
      </c>
      <c r="J109" s="86">
        <v>0.05</v>
      </c>
      <c r="K109" s="330" t="s">
        <v>163</v>
      </c>
      <c r="L109" s="18">
        <v>0.2</v>
      </c>
      <c r="M109" s="119"/>
      <c r="P109" s="49"/>
      <c r="Q109" s="50"/>
    </row>
    <row r="110" spans="1:17" ht="16.5" customHeight="1">
      <c r="A110" s="277"/>
      <c r="B110" s="109"/>
      <c r="C110" s="24"/>
      <c r="D110" s="286"/>
      <c r="E110" s="147"/>
      <c r="F110" s="18"/>
      <c r="G110" s="294" t="s">
        <v>459</v>
      </c>
      <c r="H110" s="18">
        <v>1</v>
      </c>
      <c r="I110" s="85"/>
      <c r="J110" s="86"/>
      <c r="K110" s="330" t="s">
        <v>49</v>
      </c>
      <c r="L110" s="18">
        <v>0.05</v>
      </c>
      <c r="M110" s="121"/>
      <c r="P110" s="49"/>
      <c r="Q110" s="50"/>
    </row>
    <row r="111" spans="1:17" ht="16.5" customHeight="1">
      <c r="A111" s="277"/>
      <c r="B111" s="330"/>
      <c r="C111" s="18"/>
      <c r="D111" s="284"/>
      <c r="E111" s="105"/>
      <c r="F111" s="220"/>
      <c r="G111" s="294" t="s">
        <v>11</v>
      </c>
      <c r="H111" s="18">
        <v>0.05</v>
      </c>
      <c r="I111" s="85"/>
      <c r="J111" s="86"/>
      <c r="K111" s="38"/>
      <c r="L111" s="92"/>
      <c r="M111" s="121"/>
      <c r="P111" s="49"/>
      <c r="Q111" s="50"/>
    </row>
    <row r="112" spans="1:17" ht="16.5" customHeight="1">
      <c r="A112" s="279"/>
      <c r="B112" s="330"/>
      <c r="C112" s="18"/>
      <c r="D112" s="286"/>
      <c r="E112" s="105"/>
      <c r="F112" s="105"/>
      <c r="G112" s="293"/>
      <c r="H112" s="131"/>
      <c r="I112" s="85"/>
      <c r="J112" s="86"/>
      <c r="K112" s="94"/>
      <c r="L112" s="103"/>
      <c r="M112" s="8"/>
    </row>
    <row r="113" spans="1:13" ht="16.5" customHeight="1">
      <c r="A113" s="278" t="s">
        <v>339</v>
      </c>
      <c r="B113" s="101" t="str">
        <f>B17</f>
        <v>二</v>
      </c>
      <c r="C113" s="144" t="s">
        <v>0</v>
      </c>
      <c r="D113" s="55"/>
      <c r="E113" s="100" t="s">
        <v>359</v>
      </c>
      <c r="F113" s="100"/>
      <c r="G113" s="245" t="s">
        <v>432</v>
      </c>
      <c r="H113" s="18"/>
      <c r="I113" s="85" t="s">
        <v>1</v>
      </c>
      <c r="J113" s="86"/>
      <c r="K113" s="96" t="s">
        <v>35</v>
      </c>
      <c r="L113" s="92"/>
      <c r="M113" s="215" t="s">
        <v>505</v>
      </c>
    </row>
    <row r="114" spans="1:13" ht="16.5" customHeight="1">
      <c r="A114" s="278"/>
      <c r="B114" s="262">
        <f>A17</f>
        <v>45251</v>
      </c>
      <c r="C114" s="18" t="s">
        <v>10</v>
      </c>
      <c r="D114" s="55">
        <v>7</v>
      </c>
      <c r="E114" s="147" t="s">
        <v>360</v>
      </c>
      <c r="F114" s="18">
        <v>4</v>
      </c>
      <c r="G114" s="294" t="s">
        <v>44</v>
      </c>
      <c r="H114" s="18">
        <v>1</v>
      </c>
      <c r="I114" s="90" t="s">
        <v>9</v>
      </c>
      <c r="J114" s="91">
        <v>7</v>
      </c>
      <c r="K114" s="38" t="s">
        <v>60</v>
      </c>
      <c r="L114" s="127">
        <v>4</v>
      </c>
      <c r="M114" s="8"/>
    </row>
    <row r="115" spans="1:13" ht="16.5" customHeight="1">
      <c r="A115" s="278"/>
      <c r="B115" s="101"/>
      <c r="C115" s="18" t="s">
        <v>12</v>
      </c>
      <c r="D115" s="55">
        <v>3</v>
      </c>
      <c r="E115" s="185" t="s">
        <v>132</v>
      </c>
      <c r="F115" s="221">
        <v>3</v>
      </c>
      <c r="G115" s="294" t="s">
        <v>70</v>
      </c>
      <c r="H115" s="18">
        <v>7</v>
      </c>
      <c r="I115" s="85" t="s">
        <v>11</v>
      </c>
      <c r="J115" s="86">
        <v>0.05</v>
      </c>
      <c r="K115" s="38" t="s">
        <v>66</v>
      </c>
      <c r="L115" s="127">
        <v>0.01</v>
      </c>
      <c r="M115" s="8"/>
    </row>
    <row r="116" spans="1:13" ht="16.5" customHeight="1">
      <c r="A116" s="277"/>
      <c r="B116" s="109"/>
      <c r="C116" s="24"/>
      <c r="D116" s="286"/>
      <c r="E116" s="185" t="s">
        <v>175</v>
      </c>
      <c r="F116" s="221">
        <v>4</v>
      </c>
      <c r="G116" s="294" t="s">
        <v>89</v>
      </c>
      <c r="H116" s="18">
        <v>0.01</v>
      </c>
      <c r="I116" s="85"/>
      <c r="J116" s="86"/>
      <c r="K116" s="38" t="s">
        <v>67</v>
      </c>
      <c r="L116" s="127">
        <v>0.05</v>
      </c>
      <c r="M116" s="8"/>
    </row>
    <row r="117" spans="1:13" ht="16.5" customHeight="1">
      <c r="A117" s="277"/>
      <c r="B117" s="330"/>
      <c r="C117" s="18"/>
      <c r="D117" s="284"/>
      <c r="E117" s="185" t="s">
        <v>11</v>
      </c>
      <c r="F117" s="221">
        <v>0.05</v>
      </c>
      <c r="G117" s="294" t="s">
        <v>46</v>
      </c>
      <c r="H117" s="18">
        <v>0.5</v>
      </c>
      <c r="I117" s="85"/>
      <c r="J117" s="86"/>
      <c r="K117" s="38" t="s">
        <v>206</v>
      </c>
      <c r="L117" s="127">
        <v>1</v>
      </c>
      <c r="M117" s="8"/>
    </row>
    <row r="118" spans="1:13" ht="16.5" customHeight="1">
      <c r="A118" s="277"/>
      <c r="B118" s="330"/>
      <c r="C118" s="18"/>
      <c r="D118" s="284"/>
      <c r="E118" s="105"/>
      <c r="F118" s="220"/>
      <c r="G118" s="294" t="s">
        <v>11</v>
      </c>
      <c r="H118" s="18">
        <v>0.05</v>
      </c>
      <c r="I118" s="85"/>
      <c r="J118" s="86"/>
      <c r="K118" s="106"/>
      <c r="L118" s="105"/>
      <c r="M118" s="8"/>
    </row>
    <row r="119" spans="1:13" ht="16.5" customHeight="1">
      <c r="A119" s="278" t="s">
        <v>340</v>
      </c>
      <c r="B119" s="101" t="str">
        <f>B18</f>
        <v>三</v>
      </c>
      <c r="C119" s="144" t="s">
        <v>124</v>
      </c>
      <c r="D119" s="55"/>
      <c r="E119" s="100" t="s">
        <v>143</v>
      </c>
      <c r="F119" s="100"/>
      <c r="G119" s="245" t="s">
        <v>436</v>
      </c>
      <c r="H119" s="18"/>
      <c r="I119" s="85" t="s">
        <v>1</v>
      </c>
      <c r="J119" s="86"/>
      <c r="K119" s="330" t="s">
        <v>207</v>
      </c>
      <c r="L119" s="18"/>
      <c r="M119" s="215" t="s">
        <v>64</v>
      </c>
    </row>
    <row r="120" spans="1:13" ht="16.5" customHeight="1">
      <c r="A120" s="278"/>
      <c r="B120" s="262">
        <f>A18</f>
        <v>45252</v>
      </c>
      <c r="C120" s="18" t="s">
        <v>125</v>
      </c>
      <c r="D120" s="55">
        <v>4</v>
      </c>
      <c r="E120" s="185" t="s">
        <v>255</v>
      </c>
      <c r="F120" s="221">
        <v>6</v>
      </c>
      <c r="G120" s="294" t="s">
        <v>320</v>
      </c>
      <c r="H120" s="18">
        <v>0.3</v>
      </c>
      <c r="I120" s="90" t="s">
        <v>9</v>
      </c>
      <c r="J120" s="91">
        <v>7</v>
      </c>
      <c r="K120" s="330" t="s">
        <v>157</v>
      </c>
      <c r="L120" s="18">
        <v>1</v>
      </c>
      <c r="M120" s="8"/>
    </row>
    <row r="121" spans="1:13" ht="16.5" customHeight="1">
      <c r="A121" s="277"/>
      <c r="B121" s="330"/>
      <c r="C121" s="18"/>
      <c r="D121" s="284"/>
      <c r="E121" s="147" t="s">
        <v>144</v>
      </c>
      <c r="F121" s="18">
        <v>4</v>
      </c>
      <c r="G121" s="294" t="s">
        <v>253</v>
      </c>
      <c r="H121" s="18">
        <v>7</v>
      </c>
      <c r="I121" s="85" t="s">
        <v>11</v>
      </c>
      <c r="J121" s="86">
        <v>0.05</v>
      </c>
      <c r="K121" s="330" t="s">
        <v>126</v>
      </c>
      <c r="L121" s="18">
        <v>3</v>
      </c>
      <c r="M121" s="8"/>
    </row>
    <row r="122" spans="1:13" ht="16.5" customHeight="1">
      <c r="A122" s="277"/>
      <c r="B122" s="109"/>
      <c r="C122" s="24"/>
      <c r="D122" s="286"/>
      <c r="E122" s="147"/>
      <c r="F122" s="18"/>
      <c r="G122" s="245" t="s">
        <v>286</v>
      </c>
      <c r="H122" s="18"/>
      <c r="I122" s="85"/>
      <c r="J122" s="86"/>
      <c r="K122" s="330" t="s">
        <v>440</v>
      </c>
      <c r="L122" s="18">
        <v>4</v>
      </c>
      <c r="M122" s="8"/>
    </row>
    <row r="123" spans="1:13" ht="16.5" customHeight="1">
      <c r="A123" s="277"/>
      <c r="B123" s="109"/>
      <c r="C123" s="24"/>
      <c r="D123" s="286"/>
      <c r="E123" s="147" t="s">
        <v>11</v>
      </c>
      <c r="F123" s="18">
        <v>0.05</v>
      </c>
      <c r="G123" s="294" t="s">
        <v>137</v>
      </c>
      <c r="H123" s="18">
        <v>0.05</v>
      </c>
      <c r="I123" s="85"/>
      <c r="J123" s="86"/>
      <c r="K123" s="330" t="s">
        <v>174</v>
      </c>
      <c r="L123" s="18">
        <v>1</v>
      </c>
      <c r="M123" s="8"/>
    </row>
    <row r="124" spans="1:13" ht="16.5" customHeight="1">
      <c r="A124" s="277"/>
      <c r="B124" s="109"/>
      <c r="C124" s="24"/>
      <c r="D124" s="286"/>
      <c r="E124" s="147"/>
      <c r="F124" s="18"/>
      <c r="G124" s="294"/>
      <c r="H124" s="18"/>
      <c r="I124" s="85"/>
      <c r="J124" s="86"/>
      <c r="K124" s="32"/>
      <c r="L124" s="220"/>
      <c r="M124" s="8"/>
    </row>
    <row r="125" spans="1:13" ht="16.5" customHeight="1">
      <c r="A125" s="278" t="s">
        <v>341</v>
      </c>
      <c r="B125" s="101" t="str">
        <f>B19</f>
        <v>四</v>
      </c>
      <c r="C125" s="265" t="s">
        <v>0</v>
      </c>
      <c r="D125" s="283"/>
      <c r="E125" s="147" t="s">
        <v>128</v>
      </c>
      <c r="F125" s="18"/>
      <c r="G125" s="297" t="s">
        <v>162</v>
      </c>
      <c r="H125" s="139"/>
      <c r="I125" s="85" t="s">
        <v>1</v>
      </c>
      <c r="J125" s="86"/>
      <c r="K125" s="105" t="s">
        <v>68</v>
      </c>
      <c r="L125" s="105"/>
      <c r="M125" s="211" t="s">
        <v>425</v>
      </c>
    </row>
    <row r="126" spans="1:13" ht="16.5" customHeight="1">
      <c r="A126" s="278"/>
      <c r="B126" s="262">
        <f>A19</f>
        <v>45253</v>
      </c>
      <c r="C126" s="330" t="s">
        <v>10</v>
      </c>
      <c r="D126" s="283">
        <v>7</v>
      </c>
      <c r="E126" s="185" t="s">
        <v>140</v>
      </c>
      <c r="F126" s="221">
        <v>9</v>
      </c>
      <c r="G126" s="294" t="s">
        <v>460</v>
      </c>
      <c r="H126" s="18">
        <v>0.3</v>
      </c>
      <c r="I126" s="90" t="s">
        <v>9</v>
      </c>
      <c r="J126" s="91">
        <v>7</v>
      </c>
      <c r="K126" s="38" t="s">
        <v>69</v>
      </c>
      <c r="L126" s="92">
        <v>6</v>
      </c>
      <c r="M126" s="8"/>
    </row>
    <row r="127" spans="1:13" ht="16.5" customHeight="1">
      <c r="A127" s="278"/>
      <c r="B127" s="101"/>
      <c r="C127" s="330" t="s">
        <v>12</v>
      </c>
      <c r="D127" s="283">
        <v>3</v>
      </c>
      <c r="E127" s="147" t="s">
        <v>50</v>
      </c>
      <c r="F127" s="18">
        <v>3</v>
      </c>
      <c r="G127" s="296" t="s">
        <v>461</v>
      </c>
      <c r="H127" s="139">
        <v>6</v>
      </c>
      <c r="I127" s="85" t="s">
        <v>11</v>
      </c>
      <c r="J127" s="86">
        <v>0.05</v>
      </c>
      <c r="K127" s="38" t="s">
        <v>16</v>
      </c>
      <c r="L127" s="92">
        <v>1</v>
      </c>
      <c r="M127" s="8"/>
    </row>
    <row r="128" spans="1:13" ht="16.5" customHeight="1">
      <c r="A128" s="279"/>
      <c r="B128" s="330"/>
      <c r="C128" s="18"/>
      <c r="D128" s="284"/>
      <c r="E128" s="147" t="s">
        <v>11</v>
      </c>
      <c r="F128" s="18">
        <v>0.05</v>
      </c>
      <c r="G128" s="296" t="s">
        <v>462</v>
      </c>
      <c r="H128" s="139">
        <v>0.5</v>
      </c>
      <c r="I128" s="85"/>
      <c r="J128" s="86"/>
      <c r="K128" s="38"/>
      <c r="L128" s="92"/>
      <c r="M128" s="8"/>
    </row>
    <row r="129" spans="1:20" ht="16.5" customHeight="1">
      <c r="A129" s="277"/>
      <c r="B129" s="330"/>
      <c r="C129" s="18"/>
      <c r="D129" s="286"/>
      <c r="E129" s="105"/>
      <c r="F129" s="105"/>
      <c r="G129" s="294" t="s">
        <v>463</v>
      </c>
      <c r="H129" s="18">
        <v>0.05</v>
      </c>
      <c r="I129" s="85"/>
      <c r="J129" s="86"/>
      <c r="K129" s="38"/>
      <c r="L129" s="92"/>
      <c r="M129" s="8"/>
    </row>
    <row r="130" spans="1:20" ht="16.5" customHeight="1">
      <c r="A130" s="277"/>
      <c r="B130" s="330"/>
      <c r="C130" s="18"/>
      <c r="D130" s="286"/>
      <c r="E130" s="105"/>
      <c r="F130" s="105"/>
      <c r="G130" s="294"/>
      <c r="H130" s="18"/>
      <c r="I130" s="85"/>
      <c r="J130" s="86"/>
      <c r="K130" s="94"/>
      <c r="L130" s="103"/>
      <c r="M130" s="8"/>
    </row>
    <row r="131" spans="1:20" ht="16.5" customHeight="1">
      <c r="A131" s="278" t="s">
        <v>342</v>
      </c>
      <c r="B131" s="101" t="str">
        <f>B20</f>
        <v>五</v>
      </c>
      <c r="C131" s="144" t="s">
        <v>427</v>
      </c>
      <c r="D131" s="283"/>
      <c r="E131" s="147" t="s">
        <v>363</v>
      </c>
      <c r="F131" s="18"/>
      <c r="G131" s="216" t="s">
        <v>445</v>
      </c>
      <c r="H131" s="102"/>
      <c r="I131" s="85" t="s">
        <v>1</v>
      </c>
      <c r="J131" s="86"/>
      <c r="K131" s="330" t="s">
        <v>209</v>
      </c>
      <c r="L131" s="18"/>
      <c r="M131" s="215" t="s">
        <v>63</v>
      </c>
      <c r="N131" s="159" t="s">
        <v>91</v>
      </c>
    </row>
    <row r="132" spans="1:20" ht="16.5" customHeight="1">
      <c r="A132" s="278"/>
      <c r="B132" s="262">
        <f>A20</f>
        <v>45254</v>
      </c>
      <c r="C132" s="330" t="s">
        <v>10</v>
      </c>
      <c r="D132" s="283">
        <v>10</v>
      </c>
      <c r="E132" s="185" t="s">
        <v>255</v>
      </c>
      <c r="F132" s="221">
        <v>6</v>
      </c>
      <c r="G132" s="216" t="s">
        <v>231</v>
      </c>
      <c r="H132" s="108">
        <v>1.8</v>
      </c>
      <c r="I132" s="90" t="s">
        <v>9</v>
      </c>
      <c r="J132" s="91">
        <v>7</v>
      </c>
      <c r="K132" s="330" t="s">
        <v>126</v>
      </c>
      <c r="L132" s="18">
        <v>3</v>
      </c>
    </row>
    <row r="133" spans="1:20" ht="16.5" customHeight="1">
      <c r="A133" s="278"/>
      <c r="B133" s="101"/>
      <c r="C133" s="330" t="s">
        <v>428</v>
      </c>
      <c r="D133" s="283">
        <v>0.4</v>
      </c>
      <c r="E133" s="42" t="s">
        <v>151</v>
      </c>
      <c r="F133" s="181">
        <v>2</v>
      </c>
      <c r="G133" s="216" t="s">
        <v>239</v>
      </c>
      <c r="H133" s="108">
        <v>4</v>
      </c>
      <c r="I133" s="85" t="s">
        <v>11</v>
      </c>
      <c r="J133" s="86">
        <v>0.05</v>
      </c>
      <c r="K133" s="330" t="s">
        <v>82</v>
      </c>
      <c r="L133" s="18">
        <v>0.1</v>
      </c>
    </row>
    <row r="134" spans="1:20" ht="16.5" customHeight="1">
      <c r="A134" s="279"/>
      <c r="B134" s="109"/>
      <c r="C134" s="24"/>
      <c r="D134" s="286"/>
      <c r="E134" s="147" t="s">
        <v>365</v>
      </c>
      <c r="F134" s="18">
        <v>0.1</v>
      </c>
      <c r="G134" s="119" t="s">
        <v>89</v>
      </c>
      <c r="H134" s="88">
        <v>0.1</v>
      </c>
      <c r="I134" s="85"/>
      <c r="J134" s="86"/>
      <c r="K134" s="330" t="s">
        <v>49</v>
      </c>
      <c r="L134" s="18">
        <v>0.05</v>
      </c>
    </row>
    <row r="135" spans="1:20" ht="16.5" customHeight="1">
      <c r="A135" s="279"/>
      <c r="B135" s="330"/>
      <c r="C135" s="18"/>
      <c r="D135" s="286"/>
      <c r="E135" s="147" t="s">
        <v>11</v>
      </c>
      <c r="F135" s="18">
        <v>0.05</v>
      </c>
      <c r="G135" s="121" t="s">
        <v>394</v>
      </c>
      <c r="H135" s="80">
        <v>1</v>
      </c>
      <c r="I135" s="85"/>
      <c r="J135" s="86"/>
      <c r="K135" s="330" t="s">
        <v>183</v>
      </c>
      <c r="L135" s="18"/>
    </row>
    <row r="136" spans="1:20" ht="16.5" customHeight="1">
      <c r="A136" s="277"/>
      <c r="B136" s="109"/>
      <c r="C136" s="24"/>
      <c r="D136" s="286"/>
      <c r="E136" s="105"/>
      <c r="F136" s="105"/>
      <c r="G136" s="121"/>
      <c r="H136" s="80"/>
      <c r="I136" s="85"/>
      <c r="J136" s="86"/>
      <c r="K136" s="94"/>
      <c r="L136" s="103"/>
    </row>
    <row r="137" spans="1:20" ht="16.5" customHeight="1">
      <c r="A137" s="278" t="s">
        <v>343</v>
      </c>
      <c r="B137" s="101" t="str">
        <f>B21</f>
        <v>一</v>
      </c>
      <c r="C137" s="265" t="s">
        <v>39</v>
      </c>
      <c r="D137" s="283"/>
      <c r="E137" s="147" t="s">
        <v>366</v>
      </c>
      <c r="F137" s="18"/>
      <c r="G137" s="245" t="s">
        <v>210</v>
      </c>
      <c r="H137" s="18"/>
      <c r="I137" s="85" t="s">
        <v>1</v>
      </c>
      <c r="J137" s="86"/>
      <c r="K137" s="96" t="s">
        <v>71</v>
      </c>
      <c r="L137" s="92"/>
      <c r="M137" s="215" t="s">
        <v>106</v>
      </c>
      <c r="N137" s="69"/>
      <c r="O137" s="49"/>
      <c r="P137" s="66"/>
      <c r="Q137" s="68"/>
      <c r="R137" s="69"/>
      <c r="T137" s="69"/>
    </row>
    <row r="138" spans="1:20" ht="16.5" customHeight="1">
      <c r="A138" s="278"/>
      <c r="B138" s="262">
        <f>A21</f>
        <v>45257</v>
      </c>
      <c r="C138" s="330" t="s">
        <v>10</v>
      </c>
      <c r="D138" s="283">
        <v>10</v>
      </c>
      <c r="E138" s="185" t="s">
        <v>367</v>
      </c>
      <c r="F138" s="221">
        <v>6</v>
      </c>
      <c r="G138" s="294" t="s">
        <v>153</v>
      </c>
      <c r="H138" s="18">
        <v>5</v>
      </c>
      <c r="I138" s="90" t="s">
        <v>9</v>
      </c>
      <c r="J138" s="91">
        <v>7</v>
      </c>
      <c r="K138" s="97" t="s">
        <v>72</v>
      </c>
      <c r="L138" s="97">
        <v>0.1</v>
      </c>
      <c r="M138" s="213"/>
      <c r="N138" s="70"/>
      <c r="O138" s="49"/>
      <c r="P138" s="54"/>
      <c r="Q138" s="68"/>
      <c r="R138" s="70"/>
      <c r="T138" s="70"/>
    </row>
    <row r="139" spans="1:20" ht="16.5" customHeight="1">
      <c r="A139" s="277"/>
      <c r="B139" s="330"/>
      <c r="C139" s="18"/>
      <c r="D139" s="286"/>
      <c r="E139" s="147"/>
      <c r="F139" s="18"/>
      <c r="G139" s="294" t="s">
        <v>211</v>
      </c>
      <c r="H139" s="18">
        <v>2</v>
      </c>
      <c r="I139" s="85" t="s">
        <v>11</v>
      </c>
      <c r="J139" s="86">
        <v>0.05</v>
      </c>
      <c r="K139" s="85" t="s">
        <v>73</v>
      </c>
      <c r="L139" s="92">
        <v>1</v>
      </c>
      <c r="M139" s="119"/>
      <c r="N139" s="53"/>
      <c r="O139" s="71"/>
      <c r="P139" s="54"/>
      <c r="Q139" s="51"/>
      <c r="R139" s="53"/>
      <c r="T139" s="53"/>
    </row>
    <row r="140" spans="1:20" ht="16.5" customHeight="1">
      <c r="A140" s="279"/>
      <c r="B140" s="330"/>
      <c r="C140" s="18"/>
      <c r="D140" s="286"/>
      <c r="E140" s="105"/>
      <c r="F140" s="105"/>
      <c r="G140" s="294" t="s">
        <v>53</v>
      </c>
      <c r="H140" s="18">
        <v>0.01</v>
      </c>
      <c r="I140" s="85"/>
      <c r="J140" s="86"/>
      <c r="K140" s="85" t="s">
        <v>74</v>
      </c>
      <c r="L140" s="92">
        <v>0.05</v>
      </c>
      <c r="M140" s="121"/>
      <c r="N140" s="54"/>
      <c r="O140" s="49"/>
      <c r="P140" s="54"/>
      <c r="Q140" s="72"/>
      <c r="R140" s="54"/>
      <c r="T140" s="54"/>
    </row>
    <row r="141" spans="1:20" ht="16.5" customHeight="1">
      <c r="A141" s="279"/>
      <c r="B141" s="330"/>
      <c r="C141" s="18"/>
      <c r="D141" s="286"/>
      <c r="E141" s="105"/>
      <c r="F141" s="105"/>
      <c r="G141" s="294" t="s">
        <v>11</v>
      </c>
      <c r="H141" s="18">
        <v>0.05</v>
      </c>
      <c r="I141" s="85"/>
      <c r="J141" s="86"/>
      <c r="K141" s="38" t="s">
        <v>206</v>
      </c>
      <c r="L141" s="92">
        <v>1</v>
      </c>
      <c r="M141" s="121"/>
      <c r="N141" s="54"/>
      <c r="O141" s="49"/>
      <c r="P141" s="54"/>
      <c r="Q141" s="49"/>
      <c r="R141" s="54"/>
      <c r="T141" s="54"/>
    </row>
    <row r="142" spans="1:20" ht="16.5" customHeight="1">
      <c r="A142" s="279"/>
      <c r="B142" s="330"/>
      <c r="C142" s="18"/>
      <c r="D142" s="286"/>
      <c r="E142" s="105"/>
      <c r="F142" s="105"/>
      <c r="G142" s="121"/>
      <c r="H142" s="80"/>
      <c r="I142" s="85"/>
      <c r="J142" s="86"/>
      <c r="K142" s="95"/>
      <c r="L142" s="92"/>
      <c r="M142" s="8"/>
      <c r="N142" s="54"/>
      <c r="O142" s="73"/>
      <c r="P142" s="66"/>
      <c r="Q142" s="49"/>
      <c r="R142" s="54"/>
      <c r="T142" s="54"/>
    </row>
    <row r="143" spans="1:20" ht="16.5" customHeight="1">
      <c r="A143" s="278" t="s">
        <v>344</v>
      </c>
      <c r="B143" s="101" t="str">
        <f>B22</f>
        <v>二</v>
      </c>
      <c r="C143" s="144" t="s">
        <v>0</v>
      </c>
      <c r="D143" s="283"/>
      <c r="E143" s="147" t="s">
        <v>368</v>
      </c>
      <c r="F143" s="18"/>
      <c r="G143" s="245" t="s">
        <v>304</v>
      </c>
      <c r="H143" s="18"/>
      <c r="I143" s="85" t="s">
        <v>1</v>
      </c>
      <c r="J143" s="86"/>
      <c r="K143" s="87" t="s">
        <v>452</v>
      </c>
      <c r="L143" s="212"/>
      <c r="M143" s="213" t="s">
        <v>313</v>
      </c>
      <c r="N143" s="60"/>
      <c r="O143" s="66"/>
      <c r="P143" s="49"/>
      <c r="Q143" s="66"/>
      <c r="R143" s="68"/>
      <c r="T143" s="69"/>
    </row>
    <row r="144" spans="1:20" ht="16.5" customHeight="1">
      <c r="A144" s="278"/>
      <c r="B144" s="262">
        <f>A22</f>
        <v>45258</v>
      </c>
      <c r="C144" s="330" t="s">
        <v>10</v>
      </c>
      <c r="D144" s="283">
        <v>7</v>
      </c>
      <c r="E144" s="185" t="s">
        <v>140</v>
      </c>
      <c r="F144" s="221">
        <v>9</v>
      </c>
      <c r="G144" s="294" t="s">
        <v>200</v>
      </c>
      <c r="H144" s="18">
        <v>0.5</v>
      </c>
      <c r="I144" s="90" t="s">
        <v>9</v>
      </c>
      <c r="J144" s="91">
        <v>7</v>
      </c>
      <c r="K144" s="38" t="s">
        <v>453</v>
      </c>
      <c r="L144" s="92">
        <v>3</v>
      </c>
      <c r="M144" s="8"/>
      <c r="N144" s="74"/>
      <c r="O144" s="75"/>
      <c r="P144" s="49"/>
      <c r="Q144" s="54"/>
      <c r="R144" s="49"/>
      <c r="T144" s="53"/>
    </row>
    <row r="145" spans="1:20" ht="16.5" customHeight="1">
      <c r="A145" s="278"/>
      <c r="B145" s="101"/>
      <c r="C145" s="330" t="s">
        <v>12</v>
      </c>
      <c r="D145" s="283">
        <v>3</v>
      </c>
      <c r="E145" s="147" t="s">
        <v>48</v>
      </c>
      <c r="F145" s="18">
        <v>2</v>
      </c>
      <c r="G145" s="296" t="s">
        <v>199</v>
      </c>
      <c r="H145" s="139">
        <v>6</v>
      </c>
      <c r="I145" s="85" t="s">
        <v>11</v>
      </c>
      <c r="J145" s="86">
        <v>0.05</v>
      </c>
      <c r="K145" s="38" t="s">
        <v>58</v>
      </c>
      <c r="L145" s="92">
        <v>1</v>
      </c>
      <c r="M145" s="8"/>
      <c r="N145" s="60"/>
      <c r="O145" s="75"/>
      <c r="P145" s="71"/>
      <c r="Q145" s="54"/>
      <c r="R145" s="51"/>
      <c r="T145" s="53"/>
    </row>
    <row r="146" spans="1:20" ht="16.5" customHeight="1">
      <c r="A146" s="279"/>
      <c r="B146" s="109"/>
      <c r="C146" s="24"/>
      <c r="D146" s="286"/>
      <c r="E146" s="147" t="s">
        <v>466</v>
      </c>
      <c r="F146" s="18">
        <v>4</v>
      </c>
      <c r="G146" s="296" t="s">
        <v>174</v>
      </c>
      <c r="H146" s="139">
        <v>0.5</v>
      </c>
      <c r="I146" s="85"/>
      <c r="J146" s="86"/>
      <c r="K146" s="38" t="s">
        <v>67</v>
      </c>
      <c r="L146" s="92">
        <v>0.05</v>
      </c>
      <c r="M146" s="8"/>
      <c r="N146" s="74"/>
      <c r="O146" s="75"/>
      <c r="P146" s="49"/>
      <c r="Q146" s="54"/>
      <c r="R146" s="51"/>
      <c r="T146" s="53"/>
    </row>
    <row r="147" spans="1:20" ht="16.5" customHeight="1">
      <c r="A147" s="279"/>
      <c r="B147" s="330"/>
      <c r="C147" s="18"/>
      <c r="D147" s="286"/>
      <c r="E147" s="147" t="s">
        <v>467</v>
      </c>
      <c r="F147" s="18"/>
      <c r="G147" s="294" t="s">
        <v>25</v>
      </c>
      <c r="H147" s="18">
        <v>0.05</v>
      </c>
      <c r="I147" s="85"/>
      <c r="J147" s="86"/>
      <c r="K147" s="38" t="s">
        <v>206</v>
      </c>
      <c r="L147" s="92">
        <v>1</v>
      </c>
      <c r="M147" s="8"/>
      <c r="N147" s="49"/>
      <c r="O147" s="54"/>
      <c r="P147" s="49"/>
      <c r="Q147" s="54"/>
      <c r="R147" s="51"/>
      <c r="T147" s="53"/>
    </row>
    <row r="148" spans="1:20" ht="16.5" customHeight="1">
      <c r="A148" s="279"/>
      <c r="B148" s="330"/>
      <c r="C148" s="18"/>
      <c r="D148" s="24"/>
      <c r="E148" s="147" t="s">
        <v>11</v>
      </c>
      <c r="F148" s="18">
        <v>0.05</v>
      </c>
      <c r="G148" s="294"/>
      <c r="H148" s="18"/>
      <c r="I148" s="85"/>
      <c r="J148" s="86"/>
      <c r="K148" s="94"/>
      <c r="L148" s="103"/>
      <c r="M148" s="8"/>
      <c r="N148" s="76"/>
      <c r="O148" s="66"/>
      <c r="P148" s="73"/>
      <c r="Q148" s="66"/>
      <c r="R148" s="77"/>
      <c r="T148" s="66"/>
    </row>
    <row r="149" spans="1:20" ht="16.5" customHeight="1">
      <c r="A149" s="278" t="s">
        <v>345</v>
      </c>
      <c r="B149" s="305" t="s">
        <v>214</v>
      </c>
      <c r="C149" s="323" t="s">
        <v>123</v>
      </c>
      <c r="D149" s="324"/>
      <c r="E149" s="100" t="s">
        <v>370</v>
      </c>
      <c r="F149" s="100"/>
      <c r="G149" s="298" t="s">
        <v>468</v>
      </c>
      <c r="H149" s="134"/>
      <c r="I149" s="85" t="s">
        <v>1</v>
      </c>
      <c r="J149" s="86"/>
      <c r="K149" s="183" t="s">
        <v>184</v>
      </c>
      <c r="L149" s="221"/>
      <c r="M149" s="215" t="s">
        <v>105</v>
      </c>
    </row>
    <row r="150" spans="1:20" ht="16.5" customHeight="1">
      <c r="A150" s="278"/>
      <c r="B150" s="306">
        <f>A23</f>
        <v>45259</v>
      </c>
      <c r="C150" s="325" t="s">
        <v>10</v>
      </c>
      <c r="D150" s="183">
        <v>8</v>
      </c>
      <c r="E150" s="185" t="s">
        <v>44</v>
      </c>
      <c r="F150" s="221">
        <v>7</v>
      </c>
      <c r="G150" s="299" t="s">
        <v>469</v>
      </c>
      <c r="H150" s="221">
        <v>7</v>
      </c>
      <c r="I150" s="90" t="s">
        <v>9</v>
      </c>
      <c r="J150" s="91">
        <v>7</v>
      </c>
      <c r="K150" s="183" t="s">
        <v>474</v>
      </c>
      <c r="L150" s="221">
        <v>1.5</v>
      </c>
    </row>
    <row r="151" spans="1:20" ht="16.5" customHeight="1">
      <c r="A151" s="279"/>
      <c r="B151" s="307"/>
      <c r="C151" s="326" t="s">
        <v>12</v>
      </c>
      <c r="D151" s="324">
        <v>3</v>
      </c>
      <c r="E151" s="147" t="s">
        <v>126</v>
      </c>
      <c r="F151" s="18">
        <v>3</v>
      </c>
      <c r="G151" s="119" t="s">
        <v>470</v>
      </c>
      <c r="H151" s="88">
        <v>0.5</v>
      </c>
      <c r="I151" s="85" t="s">
        <v>11</v>
      </c>
      <c r="J151" s="86">
        <v>0.05</v>
      </c>
      <c r="K151" s="183" t="s">
        <v>475</v>
      </c>
      <c r="L151" s="221">
        <v>2</v>
      </c>
      <c r="M151" s="8"/>
    </row>
    <row r="152" spans="1:20" ht="16.5" customHeight="1">
      <c r="A152" s="279"/>
      <c r="B152" s="109"/>
      <c r="C152" s="117"/>
      <c r="D152" s="287"/>
      <c r="E152" s="147" t="s">
        <v>372</v>
      </c>
      <c r="F152" s="18">
        <v>0.01</v>
      </c>
      <c r="G152" s="119" t="s">
        <v>471</v>
      </c>
      <c r="H152" s="88">
        <v>0.01</v>
      </c>
      <c r="I152" s="85"/>
      <c r="J152" s="86"/>
      <c r="K152" s="183" t="s">
        <v>476</v>
      </c>
      <c r="L152" s="221">
        <v>1</v>
      </c>
      <c r="M152" s="8"/>
    </row>
    <row r="153" spans="1:20" ht="16.5" customHeight="1">
      <c r="A153" s="279"/>
      <c r="B153" s="109"/>
      <c r="C153" s="24"/>
      <c r="D153" s="286"/>
      <c r="E153" s="147" t="s">
        <v>11</v>
      </c>
      <c r="F153" s="18">
        <v>0.05</v>
      </c>
      <c r="G153" s="121" t="s">
        <v>463</v>
      </c>
      <c r="H153" s="80">
        <v>0.05</v>
      </c>
      <c r="I153" s="85"/>
      <c r="J153" s="86"/>
      <c r="K153" s="183" t="s">
        <v>477</v>
      </c>
      <c r="L153" s="221"/>
      <c r="M153" s="8"/>
    </row>
    <row r="154" spans="1:20" ht="16.5" customHeight="1">
      <c r="A154" s="277"/>
      <c r="B154" s="109"/>
      <c r="C154" s="24"/>
      <c r="D154" s="284"/>
      <c r="E154" s="105"/>
      <c r="F154" s="105"/>
      <c r="G154" s="300"/>
      <c r="H154" s="89"/>
      <c r="I154" s="85"/>
      <c r="J154" s="86"/>
      <c r="K154" s="94" t="s">
        <v>478</v>
      </c>
      <c r="L154" s="103"/>
      <c r="M154" s="8"/>
    </row>
    <row r="155" spans="1:20" s="17" customFormat="1" ht="16.149999999999999" customHeight="1">
      <c r="A155" s="278" t="s">
        <v>346</v>
      </c>
      <c r="B155" s="24" t="s">
        <v>215</v>
      </c>
      <c r="C155" s="134" t="s">
        <v>0</v>
      </c>
      <c r="D155" s="247"/>
      <c r="E155" s="146" t="s">
        <v>373</v>
      </c>
      <c r="F155" s="18"/>
      <c r="G155" s="301" t="s">
        <v>481</v>
      </c>
      <c r="H155" s="181"/>
      <c r="I155" s="85"/>
      <c r="J155" s="86"/>
      <c r="K155" s="180" t="s">
        <v>479</v>
      </c>
      <c r="L155" s="181"/>
      <c r="M155" s="215" t="s">
        <v>218</v>
      </c>
      <c r="O155" s="10"/>
      <c r="P155" s="10"/>
      <c r="Q155" s="10"/>
      <c r="R155" s="10"/>
    </row>
    <row r="156" spans="1:20" s="17" customFormat="1" ht="16.149999999999999" customHeight="1">
      <c r="A156" s="278"/>
      <c r="B156" s="270">
        <f>A24</f>
        <v>45260</v>
      </c>
      <c r="C156" s="180" t="s">
        <v>10</v>
      </c>
      <c r="D156" s="247">
        <v>7</v>
      </c>
      <c r="E156" s="185" t="s">
        <v>47</v>
      </c>
      <c r="F156" s="221">
        <v>6</v>
      </c>
      <c r="G156" s="302" t="s">
        <v>482</v>
      </c>
      <c r="H156" s="181">
        <v>3</v>
      </c>
      <c r="I156" s="90"/>
      <c r="J156" s="91"/>
      <c r="K156" s="180" t="s">
        <v>480</v>
      </c>
      <c r="L156" s="181">
        <v>2</v>
      </c>
      <c r="M156" s="8"/>
      <c r="O156" s="10"/>
      <c r="P156" s="10"/>
      <c r="Q156" s="10"/>
      <c r="R156" s="10"/>
    </row>
    <row r="157" spans="1:20" s="17" customFormat="1" ht="16.149999999999999" customHeight="1">
      <c r="A157" s="278"/>
      <c r="B157" s="105"/>
      <c r="C157" s="180" t="s">
        <v>12</v>
      </c>
      <c r="D157" s="247">
        <v>3</v>
      </c>
      <c r="E157" s="147" t="s">
        <v>48</v>
      </c>
      <c r="F157" s="18">
        <v>3</v>
      </c>
      <c r="G157" s="302" t="s">
        <v>483</v>
      </c>
      <c r="H157" s="181">
        <v>3</v>
      </c>
      <c r="I157" s="85"/>
      <c r="J157" s="86"/>
      <c r="K157" s="180" t="s">
        <v>87</v>
      </c>
      <c r="L157" s="181">
        <v>1</v>
      </c>
      <c r="O157" s="10"/>
      <c r="P157" s="10"/>
      <c r="Q157" s="10"/>
      <c r="R157" s="10"/>
    </row>
    <row r="158" spans="1:20" s="17" customFormat="1" ht="16.149999999999999" customHeight="1">
      <c r="A158" s="279"/>
      <c r="B158" s="105"/>
      <c r="C158" s="105"/>
      <c r="D158" s="284"/>
      <c r="E158" s="147" t="s">
        <v>46</v>
      </c>
      <c r="F158" s="18">
        <v>1</v>
      </c>
      <c r="G158" s="302" t="s">
        <v>484</v>
      </c>
      <c r="H158" s="181">
        <v>0.01</v>
      </c>
      <c r="I158" s="85"/>
      <c r="J158" s="86"/>
      <c r="K158" s="38"/>
      <c r="L158" s="92"/>
      <c r="M158" s="8"/>
      <c r="O158" s="10"/>
      <c r="P158" s="10"/>
      <c r="Q158" s="10"/>
      <c r="R158" s="10"/>
    </row>
    <row r="159" spans="1:20" s="17" customFormat="1" ht="16.149999999999999" customHeight="1">
      <c r="A159" s="279"/>
      <c r="B159" s="105"/>
      <c r="C159" s="105"/>
      <c r="D159" s="284"/>
      <c r="E159" s="147" t="s">
        <v>374</v>
      </c>
      <c r="F159" s="18">
        <v>0.5</v>
      </c>
      <c r="G159" s="302" t="s">
        <v>11</v>
      </c>
      <c r="H159" s="181">
        <v>0.05</v>
      </c>
      <c r="I159" s="85"/>
      <c r="J159" s="86"/>
      <c r="K159" s="38"/>
      <c r="L159" s="92"/>
      <c r="M159" s="8"/>
      <c r="O159" s="10"/>
      <c r="P159" s="10"/>
      <c r="Q159" s="10"/>
      <c r="R159" s="10"/>
    </row>
    <row r="160" spans="1:20" s="17" customFormat="1" ht="16.149999999999999" customHeight="1">
      <c r="A160" s="279"/>
      <c r="B160" s="105"/>
      <c r="C160" s="105"/>
      <c r="D160" s="327"/>
      <c r="E160" s="147" t="s">
        <v>11</v>
      </c>
      <c r="F160" s="18">
        <v>0.05</v>
      </c>
      <c r="G160" s="300"/>
      <c r="H160" s="89"/>
      <c r="I160" s="85"/>
      <c r="J160" s="86"/>
      <c r="K160" s="38"/>
      <c r="L160" s="92"/>
      <c r="M160" s="8"/>
      <c r="O160" s="10"/>
      <c r="P160" s="10"/>
      <c r="Q160" s="10"/>
      <c r="R160" s="10"/>
    </row>
    <row r="161" spans="1:18" s="17" customFormat="1" ht="16.149999999999999" customHeight="1">
      <c r="A161" s="279" t="s">
        <v>347</v>
      </c>
      <c r="B161" s="17" t="s">
        <v>324</v>
      </c>
      <c r="C161" s="329" t="s">
        <v>40</v>
      </c>
      <c r="D161" s="330"/>
      <c r="E161" s="146" t="s">
        <v>375</v>
      </c>
      <c r="F161" s="18"/>
      <c r="G161" s="186" t="s">
        <v>216</v>
      </c>
      <c r="H161" s="187"/>
      <c r="I161" s="85"/>
      <c r="J161" s="86"/>
      <c r="K161" s="180" t="s">
        <v>486</v>
      </c>
      <c r="L161" s="181"/>
      <c r="M161" s="215" t="s">
        <v>63</v>
      </c>
      <c r="N161" s="159" t="s">
        <v>91</v>
      </c>
      <c r="O161" s="10"/>
      <c r="P161" s="10"/>
      <c r="Q161" s="10"/>
      <c r="R161" s="10"/>
    </row>
    <row r="162" spans="1:18" s="17" customFormat="1" ht="16.149999999999999" customHeight="1">
      <c r="A162" s="280"/>
      <c r="B162" s="269">
        <v>45261</v>
      </c>
      <c r="C162" s="325" t="s">
        <v>10</v>
      </c>
      <c r="D162" s="183">
        <v>10</v>
      </c>
      <c r="E162" s="185" t="s">
        <v>140</v>
      </c>
      <c r="F162" s="221">
        <v>9</v>
      </c>
      <c r="G162" s="208" t="s">
        <v>157</v>
      </c>
      <c r="H162" s="187">
        <v>1</v>
      </c>
      <c r="I162" s="90"/>
      <c r="J162" s="91"/>
      <c r="K162" s="180" t="s">
        <v>488</v>
      </c>
      <c r="L162" s="181">
        <v>3</v>
      </c>
      <c r="O162" s="10"/>
      <c r="P162" s="10"/>
      <c r="Q162" s="10"/>
      <c r="R162" s="10"/>
    </row>
    <row r="163" spans="1:18" s="17" customFormat="1" ht="16.149999999999999" customHeight="1">
      <c r="A163" s="279"/>
      <c r="C163" s="328" t="s">
        <v>41</v>
      </c>
      <c r="D163" s="330">
        <v>0.4</v>
      </c>
      <c r="E163" s="147" t="s">
        <v>175</v>
      </c>
      <c r="F163" s="18">
        <v>4</v>
      </c>
      <c r="G163" s="209" t="s">
        <v>56</v>
      </c>
      <c r="H163" s="187">
        <v>0.9</v>
      </c>
      <c r="I163" s="85"/>
      <c r="J163" s="86"/>
      <c r="K163" s="180" t="s">
        <v>462</v>
      </c>
      <c r="L163" s="181">
        <v>0.1</v>
      </c>
      <c r="O163" s="10"/>
      <c r="P163" s="10"/>
      <c r="Q163" s="10"/>
      <c r="R163" s="10"/>
    </row>
    <row r="164" spans="1:18" s="17" customFormat="1" ht="16.149999999999999" customHeight="1">
      <c r="A164" s="279"/>
      <c r="B164" s="105"/>
      <c r="C164" s="309"/>
      <c r="D164" s="310"/>
      <c r="E164" s="147" t="s">
        <v>46</v>
      </c>
      <c r="F164" s="18">
        <v>1</v>
      </c>
      <c r="G164" s="209" t="s">
        <v>1</v>
      </c>
      <c r="H164" s="187">
        <v>3</v>
      </c>
      <c r="I164" s="85"/>
      <c r="J164" s="86"/>
      <c r="K164" s="107" t="s">
        <v>487</v>
      </c>
      <c r="L164" s="210"/>
      <c r="O164" s="10"/>
      <c r="P164" s="10"/>
      <c r="Q164" s="10"/>
      <c r="R164" s="10"/>
    </row>
    <row r="165" spans="1:18" s="17" customFormat="1" ht="16.149999999999999" customHeight="1">
      <c r="A165" s="279"/>
      <c r="B165" s="105"/>
      <c r="C165" s="105"/>
      <c r="D165" s="284"/>
      <c r="E165" s="147" t="s">
        <v>11</v>
      </c>
      <c r="F165" s="18">
        <v>0.05</v>
      </c>
      <c r="G165" s="208" t="s">
        <v>53</v>
      </c>
      <c r="H165" s="181">
        <v>0.01</v>
      </c>
      <c r="I165" s="85"/>
      <c r="J165" s="86"/>
      <c r="K165" s="180" t="s">
        <v>49</v>
      </c>
      <c r="L165" s="181">
        <v>0.05</v>
      </c>
      <c r="O165" s="10"/>
      <c r="P165" s="10"/>
      <c r="Q165" s="10"/>
      <c r="R165" s="10"/>
    </row>
    <row r="166" spans="1:18" s="17" customFormat="1" ht="16.149999999999999" customHeight="1">
      <c r="A166" s="281"/>
      <c r="B166" s="330"/>
      <c r="C166" s="18"/>
      <c r="D166" s="284"/>
      <c r="E166" s="105"/>
      <c r="F166" s="220"/>
      <c r="G166" s="208" t="s">
        <v>11</v>
      </c>
      <c r="H166" s="181">
        <v>0.05</v>
      </c>
      <c r="I166" s="85"/>
      <c r="J166" s="86"/>
      <c r="K166" s="95"/>
      <c r="L166" s="92"/>
      <c r="O166" s="10"/>
      <c r="P166" s="10"/>
      <c r="Q166" s="10"/>
      <c r="R166" s="10"/>
    </row>
    <row r="167" spans="1:18" ht="15.95" customHeight="1">
      <c r="A167" s="117"/>
      <c r="B167" s="138"/>
      <c r="C167" s="117"/>
      <c r="D167" s="287"/>
      <c r="E167" s="317"/>
      <c r="F167" s="318"/>
      <c r="G167" s="303"/>
      <c r="H167" s="133"/>
      <c r="I167" s="117"/>
      <c r="J167" s="117"/>
      <c r="K167" s="118"/>
      <c r="L167" s="124"/>
    </row>
    <row r="168" spans="1:18" ht="15.95" customHeight="1">
      <c r="A168" s="24"/>
      <c r="B168" s="109"/>
      <c r="C168" s="24"/>
      <c r="D168" s="286"/>
      <c r="E168" s="43"/>
      <c r="G168" s="304"/>
      <c r="H168" s="24"/>
      <c r="I168" s="24"/>
      <c r="J168" s="24"/>
      <c r="K168" s="38"/>
      <c r="L168" s="92"/>
    </row>
    <row r="169" spans="1:18" ht="15.95" customHeight="1">
      <c r="A169" s="4"/>
      <c r="B169" s="319"/>
      <c r="C169" s="4"/>
      <c r="D169" s="4"/>
      <c r="G169" s="4"/>
      <c r="H169" s="4"/>
    </row>
    <row r="173" spans="1:18">
      <c r="E173" s="43"/>
    </row>
    <row r="174" spans="1:18">
      <c r="E174" s="320"/>
      <c r="F174" s="321"/>
      <c r="G174" s="4"/>
    </row>
    <row r="175" spans="1:18">
      <c r="E175" s="43"/>
      <c r="F175" s="43"/>
    </row>
  </sheetData>
  <phoneticPr fontId="1" type="noConversion"/>
  <printOptions horizontalCentered="1"/>
  <pageMargins left="0" right="0" top="0" bottom="0" header="0" footer="0"/>
  <pageSetup paperSize="9" scale="110" orientation="landscape" r:id="rId1"/>
  <rowBreaks count="5" manualBreakCount="5">
    <brk id="26" max="15" man="1"/>
    <brk id="46" max="15" man="1"/>
    <brk id="76" max="15" man="1"/>
    <brk id="106" max="15" man="1"/>
    <brk id="136" max="15" man="1"/>
  </rowBreaks>
  <colBreaks count="1" manualBreakCount="1">
    <brk id="14" max="1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5"/>
  <sheetViews>
    <sheetView view="pageBreakPreview" zoomScaleNormal="120" zoomScaleSheetLayoutView="100" workbookViewId="0">
      <selection activeCell="O3" sqref="O3:U24"/>
    </sheetView>
  </sheetViews>
  <sheetFormatPr defaultColWidth="9" defaultRowHeight="19.5"/>
  <cols>
    <col min="1" max="1" width="6" style="1" customWidth="1"/>
    <col min="2" max="2" width="4" style="5" customWidth="1"/>
    <col min="3" max="3" width="5" style="1" customWidth="1"/>
    <col min="4" max="4" width="8" style="1" customWidth="1"/>
    <col min="5" max="5" width="9" style="17" customWidth="1"/>
    <col min="6" max="6" width="13.625" style="17" customWidth="1"/>
    <col min="7" max="7" width="9" style="1" customWidth="1"/>
    <col min="8" max="8" width="14.125" style="1" customWidth="1"/>
    <col min="9" max="10" width="5.25" style="1" customWidth="1"/>
    <col min="11" max="11" width="9.875" style="1" customWidth="1"/>
    <col min="12" max="12" width="12.875" style="6" customWidth="1"/>
    <col min="13" max="13" width="5.5" style="9" customWidth="1"/>
    <col min="14" max="14" width="5.375" style="10" customWidth="1"/>
    <col min="15" max="16" width="6.375" style="10" customWidth="1"/>
    <col min="17" max="17" width="6" style="10" customWidth="1"/>
    <col min="18" max="18" width="6.625" style="10" customWidth="1"/>
    <col min="19" max="19" width="5.125" style="1" customWidth="1"/>
    <col min="20" max="20" width="4.625" style="1" customWidth="1"/>
    <col min="21" max="21" width="4.75" style="1" customWidth="1"/>
    <col min="22" max="16384" width="9" style="1"/>
  </cols>
  <sheetData>
    <row r="1" spans="1:21">
      <c r="A1" s="78">
        <v>112</v>
      </c>
      <c r="B1" s="149"/>
      <c r="C1" s="4"/>
      <c r="D1" s="1">
        <v>112</v>
      </c>
      <c r="E1" s="17" t="s">
        <v>2</v>
      </c>
      <c r="F1" s="113" t="s">
        <v>38</v>
      </c>
      <c r="G1" s="4" t="s">
        <v>491</v>
      </c>
      <c r="H1" s="15">
        <v>11</v>
      </c>
      <c r="I1" s="1" t="s">
        <v>43</v>
      </c>
      <c r="L1" s="332" t="s">
        <v>13</v>
      </c>
    </row>
    <row r="2" spans="1:21" ht="16.5" customHeight="1">
      <c r="A2" s="150" t="s">
        <v>26</v>
      </c>
      <c r="B2" s="151" t="s">
        <v>36</v>
      </c>
      <c r="C2" s="266" t="s">
        <v>5</v>
      </c>
      <c r="D2" s="263" t="s">
        <v>27</v>
      </c>
      <c r="E2" s="58" t="s">
        <v>6</v>
      </c>
      <c r="F2" s="115" t="s">
        <v>28</v>
      </c>
      <c r="G2" s="55" t="s">
        <v>7</v>
      </c>
      <c r="H2" s="116" t="s">
        <v>29</v>
      </c>
      <c r="I2" s="330" t="s">
        <v>9</v>
      </c>
      <c r="J2" s="35" t="s">
        <v>31</v>
      </c>
      <c r="K2" s="330" t="s">
        <v>3</v>
      </c>
      <c r="L2" s="115" t="s">
        <v>32</v>
      </c>
      <c r="M2" s="34" t="s">
        <v>92</v>
      </c>
      <c r="N2" s="34" t="s">
        <v>93</v>
      </c>
      <c r="O2" s="31" t="s">
        <v>18</v>
      </c>
      <c r="P2" s="31" t="s">
        <v>19</v>
      </c>
      <c r="Q2" s="32" t="s">
        <v>20</v>
      </c>
      <c r="R2" s="31" t="s">
        <v>21</v>
      </c>
      <c r="S2" s="33" t="s">
        <v>95</v>
      </c>
      <c r="T2" s="31" t="s">
        <v>22</v>
      </c>
      <c r="U2" s="32" t="s">
        <v>23</v>
      </c>
    </row>
    <row r="3" spans="1:21" ht="21.95" customHeight="1">
      <c r="A3" s="114">
        <f>DATE(2023,H1,1)</f>
        <v>45231</v>
      </c>
      <c r="B3" s="256" t="str">
        <f>IF(A3="","",RIGHT(TEXT(WEEKDAY(A3),"[$-404]aaaa;@"),1))</f>
        <v>三</v>
      </c>
      <c r="C3" s="267" t="str">
        <f>C29</f>
        <v>西式特餐</v>
      </c>
      <c r="D3" s="115" t="str">
        <f>C30&amp;B31</f>
        <v>義大利麵</v>
      </c>
      <c r="E3" s="20" t="str">
        <f>E29</f>
        <v>蘑菇肉醬</v>
      </c>
      <c r="F3" s="41" t="str">
        <f>PHONETIC(E30:E34)</f>
        <v>豬絞肉馬鈴薯洋蔥番茄糊蘑菇罐頭</v>
      </c>
      <c r="G3" s="34" t="str">
        <f>G29</f>
        <v>培根甘藍</v>
      </c>
      <c r="H3" s="41" t="str">
        <f>PHONETIC(G30:G34)</f>
        <v>培根甘藍胡蘿蔔大蒜</v>
      </c>
      <c r="I3" s="36" t="s">
        <v>1</v>
      </c>
      <c r="J3" s="135" t="s">
        <v>33</v>
      </c>
      <c r="K3" s="42" t="str">
        <f>K29</f>
        <v>玉米濃湯</v>
      </c>
      <c r="L3" s="158" t="str">
        <f>PHONETIC(K30:K33)</f>
        <v>雞蛋玉米粒罐頭玉米醬罐頭玉米濃湯粉</v>
      </c>
      <c r="M3" s="30" t="str">
        <f>M29</f>
        <v>小餐包</v>
      </c>
      <c r="O3" s="44">
        <v>5.3</v>
      </c>
      <c r="P3" s="44">
        <v>2.2999999999999998</v>
      </c>
      <c r="Q3" s="45">
        <v>1.9</v>
      </c>
      <c r="R3" s="44">
        <v>2.8</v>
      </c>
      <c r="S3" s="37"/>
      <c r="T3" s="46"/>
      <c r="U3" s="47">
        <f>O3*70+P3*75+Q3*25+R3*45+S3*120+T3*60</f>
        <v>717</v>
      </c>
    </row>
    <row r="4" spans="1:21" ht="21.95" customHeight="1">
      <c r="A4" s="114">
        <f>IF(A3="","",IF(MONTH(A3)&lt;&gt;MONTH(A3+1),"",A3+1))</f>
        <v>45232</v>
      </c>
      <c r="B4" s="256" t="str">
        <f t="shared" ref="B4:B24" si="0">IF(A4="","",RIGHT(TEXT(WEEKDAY(A4),"[$-404]aaaa;@"),1))</f>
        <v>四</v>
      </c>
      <c r="C4" s="267" t="str">
        <f>C35</f>
        <v>糙米飯</v>
      </c>
      <c r="D4" s="115" t="str">
        <f>C36&amp;C37</f>
        <v>米糙米</v>
      </c>
      <c r="E4" s="20" t="str">
        <f>E35</f>
        <v>海結燒雞</v>
      </c>
      <c r="F4" s="41" t="str">
        <f>PHONETIC(E36:E40)</f>
        <v>肉雞海帶結大蒜</v>
      </c>
      <c r="G4" s="82" t="str">
        <f>G35</f>
        <v>銀羅三絲</v>
      </c>
      <c r="H4" s="41" t="str">
        <f>PHONETIC(G36:G40)</f>
        <v>豆皮白蘿蔔胡蘿蔔大蒜</v>
      </c>
      <c r="I4" s="36" t="s">
        <v>1</v>
      </c>
      <c r="J4" s="135" t="s">
        <v>33</v>
      </c>
      <c r="K4" s="110" t="str">
        <f>K35</f>
        <v>枸杞愛玉</v>
      </c>
      <c r="L4" s="158" t="str">
        <f>PHONETIC(K36:K39)</f>
        <v>愛玉凍枸杞紅砂糖</v>
      </c>
      <c r="M4" s="30" t="str">
        <f>M35</f>
        <v>堅果</v>
      </c>
      <c r="O4" s="157">
        <v>6</v>
      </c>
      <c r="P4" s="44">
        <v>2.2999999999999998</v>
      </c>
      <c r="Q4" s="45">
        <v>1.8</v>
      </c>
      <c r="R4" s="44">
        <v>2.9</v>
      </c>
      <c r="S4" s="37"/>
      <c r="T4" s="46">
        <v>1</v>
      </c>
      <c r="U4" s="47">
        <f t="shared" ref="U4:U24" si="1">O4*70+P4*75+Q4*25+R4*45+S4*120+T4*60</f>
        <v>828</v>
      </c>
    </row>
    <row r="5" spans="1:21" ht="21.95" customHeight="1">
      <c r="A5" s="114">
        <f>IF(A4="","",IF(MONTH(A4)&lt;&gt;MONTH(A4+1),"",A4+1))</f>
        <v>45233</v>
      </c>
      <c r="B5" s="256" t="str">
        <f>IF(A5="","",RIGHT(TEXT(WEEKDAY(A5),"[$-404]aaaa;@"),1))</f>
        <v>五</v>
      </c>
      <c r="C5" s="267" t="str">
        <f>C41</f>
        <v>芝麻飯</v>
      </c>
      <c r="D5" s="115" t="str">
        <f>C42&amp;C43</f>
        <v>米芝麻(熟)</v>
      </c>
      <c r="E5" s="20" t="str">
        <f>E41</f>
        <v>沙茶三鮮</v>
      </c>
      <c r="F5" s="41" t="str">
        <f>PHONETIC(E42:E46)</f>
        <v>阿根廷魷虱目魚丸結球白菜大蒜沙茶醬</v>
      </c>
      <c r="G5" s="19" t="str">
        <f>G41</f>
        <v>肉絲芽相</v>
      </c>
      <c r="H5" s="41" t="str">
        <f>PHONETIC(G42:G46)</f>
        <v>豬後腿肉綠豆芽胡蘿蔔大蒜</v>
      </c>
      <c r="I5" s="36" t="s">
        <v>1</v>
      </c>
      <c r="J5" s="135" t="s">
        <v>33</v>
      </c>
      <c r="K5" s="30" t="str">
        <f>K41</f>
        <v>味噌蔬湯</v>
      </c>
      <c r="L5" s="158" t="str">
        <f>PHONETIC(K42:K45)</f>
        <v>時蔬味噌柴魚片薑</v>
      </c>
      <c r="M5" s="30" t="str">
        <f>M41</f>
        <v>水果</v>
      </c>
      <c r="O5" s="44">
        <v>5.2</v>
      </c>
      <c r="P5" s="44">
        <v>2.2999999999999998</v>
      </c>
      <c r="Q5" s="45">
        <v>2</v>
      </c>
      <c r="R5" s="44">
        <v>2.9</v>
      </c>
      <c r="S5" s="36">
        <v>1</v>
      </c>
      <c r="T5" s="46"/>
      <c r="U5" s="47">
        <f t="shared" si="1"/>
        <v>837</v>
      </c>
    </row>
    <row r="6" spans="1:21" ht="21.95" customHeight="1">
      <c r="A6" s="114">
        <f>IF(A5="","",IF(MONTH(A5)&lt;&gt;MONTH(A5+1),"",A5+3))</f>
        <v>45236</v>
      </c>
      <c r="B6" s="256" t="str">
        <f t="shared" si="0"/>
        <v>一</v>
      </c>
      <c r="C6" s="267" t="str">
        <f>C47</f>
        <v>白米飯</v>
      </c>
      <c r="D6" s="115" t="str">
        <f>C48&amp;B49</f>
        <v>米</v>
      </c>
      <c r="E6" s="20" t="str">
        <f>E47</f>
        <v>椒鹽魚排</v>
      </c>
      <c r="F6" s="111" t="str">
        <f>PHONETIC(E48:E52)</f>
        <v>魚排</v>
      </c>
      <c r="G6" s="34" t="str">
        <f>G47</f>
        <v>牛蒡豆腐</v>
      </c>
      <c r="H6" s="41" t="str">
        <f>PHONETIC(G48:G52)</f>
        <v>豆腐牛蒡絲胡蘿蔔大蒜</v>
      </c>
      <c r="I6" s="36" t="s">
        <v>1</v>
      </c>
      <c r="J6" s="135" t="s">
        <v>33</v>
      </c>
      <c r="K6" s="110" t="str">
        <f>K47</f>
        <v>蛋花芽湯</v>
      </c>
      <c r="L6" s="158" t="str">
        <f>PHONETIC(K48:K51)</f>
        <v>雞蛋乾裙帶菜薑</v>
      </c>
      <c r="M6" s="30" t="str">
        <f>M47</f>
        <v>果汁</v>
      </c>
      <c r="O6" s="44">
        <v>5.6</v>
      </c>
      <c r="P6" s="44">
        <v>2.2999999999999998</v>
      </c>
      <c r="Q6" s="45">
        <v>1.7</v>
      </c>
      <c r="R6" s="44">
        <v>2.8</v>
      </c>
      <c r="S6" s="36"/>
      <c r="T6" s="46"/>
      <c r="U6" s="47">
        <f t="shared" si="1"/>
        <v>733</v>
      </c>
    </row>
    <row r="7" spans="1:21" ht="21.95" customHeight="1">
      <c r="A7" s="114">
        <f t="shared" ref="A7:A19" si="2">IF(A6="","",IF(MONTH(A6)&lt;&gt;MONTH(A6+1),"",A6+1))</f>
        <v>45237</v>
      </c>
      <c r="B7" s="256" t="str">
        <f t="shared" si="0"/>
        <v>二</v>
      </c>
      <c r="C7" s="268" t="str">
        <f>C53</f>
        <v>糙米飯</v>
      </c>
      <c r="D7" s="115" t="str">
        <f>C54&amp;C55</f>
        <v>米糙米</v>
      </c>
      <c r="E7" s="20" t="str">
        <f>E53</f>
        <v>醬相雞翅</v>
      </c>
      <c r="F7" s="111" t="str">
        <f>PHONETIC(E54:E58)</f>
        <v>三節翅大蒜滷包</v>
      </c>
      <c r="G7" s="19" t="str">
        <f>G53</f>
        <v>甘藍蛋香</v>
      </c>
      <c r="H7" s="41" t="str">
        <f>PHONETIC(G54:G58)</f>
        <v>雞蛋甘藍胡蘿蔔大蒜</v>
      </c>
      <c r="I7" s="36" t="s">
        <v>1</v>
      </c>
      <c r="J7" s="135" t="s">
        <v>33</v>
      </c>
      <c r="K7" s="30" t="str">
        <f>K53</f>
        <v>時瓜湯</v>
      </c>
      <c r="L7" s="158" t="str">
        <f>PHONETIC(K54:K58)</f>
        <v>時瓜胡蘿蔔豬骨</v>
      </c>
      <c r="M7" s="30" t="str">
        <f>M53</f>
        <v>TAP豆漿</v>
      </c>
      <c r="N7" s="159" t="s">
        <v>91</v>
      </c>
      <c r="O7" s="44">
        <v>5</v>
      </c>
      <c r="P7" s="44">
        <v>2.2999999999999998</v>
      </c>
      <c r="Q7" s="45">
        <v>1.8</v>
      </c>
      <c r="R7" s="44">
        <v>2.9</v>
      </c>
      <c r="S7" s="36">
        <v>1</v>
      </c>
      <c r="T7" s="46"/>
      <c r="U7" s="47">
        <f t="shared" si="1"/>
        <v>818</v>
      </c>
    </row>
    <row r="8" spans="1:21" ht="21.95" customHeight="1">
      <c r="A8" s="114">
        <f>IF(A7="","",IF(MONTH(A7)&lt;&gt;MONTH(A7+1),"",A7+1))</f>
        <v>45238</v>
      </c>
      <c r="B8" s="256" t="str">
        <f t="shared" si="0"/>
        <v>三</v>
      </c>
      <c r="C8" s="268" t="str">
        <f>C59</f>
        <v>立冬油飯</v>
      </c>
      <c r="D8" s="115" t="str">
        <f>C60&amp;C61</f>
        <v>米糯米</v>
      </c>
      <c r="E8" s="20" t="str">
        <f>E59</f>
        <v>油飯配料</v>
      </c>
      <c r="F8" s="111" t="str">
        <f>PHONETIC(E60:E64)</f>
        <v>豬絞肉蘿蔔乾乾香菇油蔥酥大蒜</v>
      </c>
      <c r="G8" s="19" t="str">
        <f>G59</f>
        <v>滷蛋雙味</v>
      </c>
      <c r="H8" s="111" t="str">
        <f>PHONETIC(G60:G64)</f>
        <v>雞水煮蛋白蘿蔔大蒜</v>
      </c>
      <c r="I8" s="36" t="s">
        <v>1</v>
      </c>
      <c r="J8" s="135" t="s">
        <v>33</v>
      </c>
      <c r="K8" s="42" t="str">
        <f>K59</f>
        <v>麻油菇湯</v>
      </c>
      <c r="L8" s="158" t="str">
        <f>PHONETIC(K60:K64)</f>
        <v>金針菇乾木耳時蔬麻油</v>
      </c>
      <c r="M8" s="30" t="str">
        <f>M59</f>
        <v>小餐包</v>
      </c>
      <c r="O8" s="44">
        <v>5</v>
      </c>
      <c r="P8" s="44">
        <v>2.2999999999999998</v>
      </c>
      <c r="Q8" s="45">
        <v>1.6</v>
      </c>
      <c r="R8" s="44">
        <v>2.9</v>
      </c>
      <c r="S8" s="36"/>
      <c r="T8" s="46"/>
      <c r="U8" s="47">
        <f t="shared" si="1"/>
        <v>693</v>
      </c>
    </row>
    <row r="9" spans="1:21" ht="21.95" customHeight="1">
      <c r="A9" s="114">
        <f t="shared" si="2"/>
        <v>45239</v>
      </c>
      <c r="B9" s="256" t="str">
        <f t="shared" si="0"/>
        <v>四</v>
      </c>
      <c r="C9" s="268" t="str">
        <f>C65</f>
        <v>糙米飯</v>
      </c>
      <c r="D9" s="115" t="str">
        <f>C66&amp;C67</f>
        <v>米糙米</v>
      </c>
      <c r="E9" s="20" t="str">
        <f>E65</f>
        <v>咖哩雞</v>
      </c>
      <c r="F9" s="41" t="str">
        <f>PHONETIC(E66:E70)</f>
        <v>肉雞馬鈴薯洋蔥咖哩粉</v>
      </c>
      <c r="G9" s="19" t="str">
        <f>G65</f>
        <v>培根芽菜</v>
      </c>
      <c r="H9" s="111" t="str">
        <f>PHONETIC(G66:G70)</f>
        <v>培根綠豆芽胡蘿蔔大蒜</v>
      </c>
      <c r="I9" s="36" t="s">
        <v>1</v>
      </c>
      <c r="J9" s="135" t="s">
        <v>33</v>
      </c>
      <c r="K9" s="30" t="str">
        <f>K65</f>
        <v>綠豆湯</v>
      </c>
      <c r="L9" s="158" t="str">
        <f>PHONETIC(K66:K69)</f>
        <v>綠豆紅砂糖</v>
      </c>
      <c r="M9" s="30" t="str">
        <f>M65</f>
        <v>海苔</v>
      </c>
      <c r="O9" s="157">
        <v>5</v>
      </c>
      <c r="P9" s="44">
        <v>2.2999999999999998</v>
      </c>
      <c r="Q9" s="45">
        <v>2</v>
      </c>
      <c r="R9" s="44">
        <v>2.7</v>
      </c>
      <c r="S9" s="36"/>
      <c r="T9" s="46">
        <v>1</v>
      </c>
      <c r="U9" s="47">
        <f t="shared" si="1"/>
        <v>754</v>
      </c>
    </row>
    <row r="10" spans="1:21" ht="21.95" customHeight="1">
      <c r="A10" s="114">
        <f>IF(A9="","",IF(MONTH(A9)&lt;&gt;MONTH(A9+1),"",A9+1))</f>
        <v>45240</v>
      </c>
      <c r="B10" s="256" t="str">
        <f t="shared" si="0"/>
        <v>五</v>
      </c>
      <c r="C10" s="268" t="str">
        <f>C71</f>
        <v>紅藜飯</v>
      </c>
      <c r="D10" s="115" t="str">
        <f>C72&amp;C73</f>
        <v>米紅藜</v>
      </c>
      <c r="E10" s="20" t="str">
        <f>E71</f>
        <v>筍乾燒肉</v>
      </c>
      <c r="F10" s="41" t="str">
        <f>PHONETIC(E72:E76)</f>
        <v>豬後腿肉麻竹筍干麵輪大蒜</v>
      </c>
      <c r="G10" s="19" t="str">
        <f>G71</f>
        <v>豆皮白菜</v>
      </c>
      <c r="H10" s="41" t="str">
        <f>PHONETIC(G72:G76)</f>
        <v>豆皮結球白菜胡蘿蔔大蒜</v>
      </c>
      <c r="I10" s="36" t="s">
        <v>1</v>
      </c>
      <c r="J10" s="135" t="s">
        <v>33</v>
      </c>
      <c r="K10" s="30" t="str">
        <f>K71</f>
        <v>番茄蔬湯</v>
      </c>
      <c r="L10" s="158" t="str">
        <f>PHONETIC(K72:K76)</f>
        <v>時蔬番茄糊薑豬骨</v>
      </c>
      <c r="M10" s="30" t="str">
        <f>M71</f>
        <v>水果</v>
      </c>
      <c r="N10" s="159" t="s">
        <v>91</v>
      </c>
      <c r="O10" s="44">
        <v>5.2</v>
      </c>
      <c r="P10" s="44">
        <v>2.2999999999999998</v>
      </c>
      <c r="Q10" s="45">
        <v>2</v>
      </c>
      <c r="R10" s="44">
        <v>2.9</v>
      </c>
      <c r="S10" s="36"/>
      <c r="T10" s="46"/>
      <c r="U10" s="47">
        <f t="shared" si="1"/>
        <v>717</v>
      </c>
    </row>
    <row r="11" spans="1:21" ht="21.95" customHeight="1">
      <c r="A11" s="114">
        <f>IF(A10="","",IF(MONTH(A10)&lt;&gt;MONTH(A10+1),"",A10+3))</f>
        <v>45243</v>
      </c>
      <c r="B11" s="256" t="str">
        <f t="shared" si="0"/>
        <v>一</v>
      </c>
      <c r="C11" s="268" t="str">
        <f>C77</f>
        <v>白米飯</v>
      </c>
      <c r="D11" s="115" t="str">
        <f>C78&amp;B79</f>
        <v>米</v>
      </c>
      <c r="E11" s="20" t="str">
        <f>E77</f>
        <v>家常里雞</v>
      </c>
      <c r="F11" s="111" t="str">
        <f>PHONETIC(E78:E82)</f>
        <v>香雞排</v>
      </c>
      <c r="G11" s="19" t="str">
        <f>G77</f>
        <v>茄汁豆腐</v>
      </c>
      <c r="H11" s="41" t="str">
        <f>PHONETIC(G78:G82)</f>
        <v>豆腐番茄糊洋蔥豬絞肉</v>
      </c>
      <c r="I11" s="36" t="s">
        <v>1</v>
      </c>
      <c r="J11" s="135" t="s">
        <v>33</v>
      </c>
      <c r="K11" s="30" t="str">
        <f>K77</f>
        <v>味噌芽湯</v>
      </c>
      <c r="L11" s="158" t="str">
        <f>PHONETIC(K78:K81)</f>
        <v>乾裙帶菜味噌薑柴魚片</v>
      </c>
      <c r="M11" s="30" t="str">
        <f>M77</f>
        <v>果汁</v>
      </c>
      <c r="O11" s="44">
        <v>5</v>
      </c>
      <c r="P11" s="44">
        <v>2.2999999999999998</v>
      </c>
      <c r="Q11" s="45">
        <v>1.7</v>
      </c>
      <c r="R11" s="44">
        <v>3</v>
      </c>
      <c r="S11" s="36"/>
      <c r="T11" s="46"/>
      <c r="U11" s="47">
        <f t="shared" si="1"/>
        <v>700</v>
      </c>
    </row>
    <row r="12" spans="1:21" ht="21.95" customHeight="1">
      <c r="A12" s="114">
        <f t="shared" si="2"/>
        <v>45244</v>
      </c>
      <c r="B12" s="256" t="str">
        <f t="shared" si="0"/>
        <v>二</v>
      </c>
      <c r="C12" s="268" t="str">
        <f>C83</f>
        <v>糙米飯</v>
      </c>
      <c r="D12" s="115" t="str">
        <f>C84&amp;C85</f>
        <v>米糙米</v>
      </c>
      <c r="E12" s="20" t="str">
        <f>E83</f>
        <v>梅干肉末</v>
      </c>
      <c r="F12" s="41" t="str">
        <f>PHONETIC(E83:E87)</f>
        <v>梅干肉末豬絞肉梅乾菜麵筋大蒜</v>
      </c>
      <c r="G12" s="19" t="str">
        <f>G83</f>
        <v>蛋香冬粉</v>
      </c>
      <c r="H12" s="41" t="str">
        <f>PHONETIC(G84:G88)</f>
        <v>雞蛋冬粉時蔬乾木耳大蒜</v>
      </c>
      <c r="I12" s="36" t="s">
        <v>1</v>
      </c>
      <c r="J12" s="135" t="s">
        <v>33</v>
      </c>
      <c r="K12" s="30" t="str">
        <f>K83</f>
        <v>時蔬湯</v>
      </c>
      <c r="L12" s="158" t="str">
        <f>PHONETIC(K84:K88)</f>
        <v>時蔬胡蘿蔔薑豬骨</v>
      </c>
      <c r="M12" s="30" t="str">
        <f>M83</f>
        <v>保久乳</v>
      </c>
      <c r="O12" s="44">
        <v>5</v>
      </c>
      <c r="P12" s="44">
        <v>2.2999999999999998</v>
      </c>
      <c r="Q12" s="45">
        <v>1.6</v>
      </c>
      <c r="R12" s="44">
        <v>2.9</v>
      </c>
      <c r="S12" s="36">
        <v>1</v>
      </c>
      <c r="T12" s="46"/>
      <c r="U12" s="47">
        <f t="shared" si="1"/>
        <v>813</v>
      </c>
    </row>
    <row r="13" spans="1:21" ht="21.95" customHeight="1">
      <c r="A13" s="114">
        <f t="shared" si="2"/>
        <v>45245</v>
      </c>
      <c r="B13" s="256" t="str">
        <f t="shared" si="0"/>
        <v>三</v>
      </c>
      <c r="C13" s="268" t="str">
        <f>C89</f>
        <v>越式特餐</v>
      </c>
      <c r="D13" s="115" t="str">
        <f>C90&amp;C91</f>
        <v>米粉</v>
      </c>
      <c r="E13" s="20" t="str">
        <f>E89</f>
        <v>金黃魚塊</v>
      </c>
      <c r="F13" s="41" t="str">
        <f>PHONETIC(E90:E94)</f>
        <v>虱目魚塊</v>
      </c>
      <c r="G13" s="19" t="str">
        <f>G89</f>
        <v>越式配料</v>
      </c>
      <c r="H13" s="41" t="str">
        <f>PHONETIC(G90:G94)</f>
        <v>豬絞肉時蔬洋蔥蝦皮</v>
      </c>
      <c r="I13" s="36" t="s">
        <v>1</v>
      </c>
      <c r="J13" s="135" t="s">
        <v>33</v>
      </c>
      <c r="K13" s="42" t="str">
        <f>K89</f>
        <v>越式高湯</v>
      </c>
      <c r="L13" s="158" t="str">
        <f>PHONETIC(K90:K93)</f>
        <v>金針菇番茄糊豬骨檸檬</v>
      </c>
      <c r="M13" s="30" t="str">
        <f>M89</f>
        <v>小餐包</v>
      </c>
      <c r="O13" s="44">
        <v>4</v>
      </c>
      <c r="P13" s="44">
        <v>2.2999999999999998</v>
      </c>
      <c r="Q13" s="45">
        <v>1.6</v>
      </c>
      <c r="R13" s="44">
        <v>2.9</v>
      </c>
      <c r="S13" s="36"/>
      <c r="T13" s="46"/>
      <c r="U13" s="47">
        <f t="shared" si="1"/>
        <v>623</v>
      </c>
    </row>
    <row r="14" spans="1:21" ht="21.95" customHeight="1">
      <c r="A14" s="114">
        <f t="shared" si="2"/>
        <v>45246</v>
      </c>
      <c r="B14" s="256" t="str">
        <f t="shared" si="0"/>
        <v>四</v>
      </c>
      <c r="C14" s="268" t="str">
        <f>C95</f>
        <v>糙米飯</v>
      </c>
      <c r="D14" s="115" t="str">
        <f>C96&amp;C97</f>
        <v>米糙米</v>
      </c>
      <c r="E14" s="20" t="str">
        <f>E95</f>
        <v>醬瓜燒雞</v>
      </c>
      <c r="F14" s="41" t="str">
        <f>PHONETIC(E96:E100)</f>
        <v>肉雞醃漬花胡瓜白蘿蔔大蒜</v>
      </c>
      <c r="G14" s="20" t="str">
        <f>G95</f>
        <v>蛋香白菜</v>
      </c>
      <c r="H14" s="41" t="str">
        <f>PHONETIC(G96:G100)</f>
        <v>雞蛋結球白菜胡蘿蔔乾香菇大蒜</v>
      </c>
      <c r="I14" s="36" t="s">
        <v>1</v>
      </c>
      <c r="J14" s="135" t="s">
        <v>33</v>
      </c>
      <c r="K14" s="110" t="str">
        <f>K95</f>
        <v>枸杞銀耳</v>
      </c>
      <c r="L14" s="158" t="str">
        <f>PHONETIC(K96:K100)</f>
        <v>乾銀耳枸杞紅砂糖</v>
      </c>
      <c r="M14" s="30" t="str">
        <f>M95</f>
        <v>堅果</v>
      </c>
      <c r="O14" s="157">
        <v>5.4</v>
      </c>
      <c r="P14" s="44">
        <v>2.2999999999999998</v>
      </c>
      <c r="Q14" s="45">
        <v>1.8</v>
      </c>
      <c r="R14" s="44">
        <v>2.9</v>
      </c>
      <c r="S14" s="36"/>
      <c r="T14" s="46">
        <v>1</v>
      </c>
      <c r="U14" s="47">
        <f t="shared" si="1"/>
        <v>786</v>
      </c>
    </row>
    <row r="15" spans="1:21" ht="21.95" customHeight="1">
      <c r="A15" s="114">
        <f>IF(A14="","",IF(MONTH(A14)&lt;&gt;MONTH(A14+1),"",A14+1))</f>
        <v>45247</v>
      </c>
      <c r="B15" s="256" t="str">
        <f t="shared" si="0"/>
        <v>五</v>
      </c>
      <c r="C15" s="268" t="str">
        <f>C101</f>
        <v>小米飯</v>
      </c>
      <c r="D15" s="115" t="str">
        <f>C102&amp;C103</f>
        <v>米小米</v>
      </c>
      <c r="E15" s="20" t="str">
        <f>E101</f>
        <v>壽喜肉片</v>
      </c>
      <c r="F15" s="41" t="str">
        <f>PHONETIC(E102:E106)</f>
        <v>豬後腿肉甘藍胡蘿蔔醬油</v>
      </c>
      <c r="G15" s="20" t="str">
        <f>G101</f>
        <v>培根芽香</v>
      </c>
      <c r="H15" s="41" t="str">
        <f>PHONETIC(G102:G106)</f>
        <v>培根綠豆芽乾木耳大蒜</v>
      </c>
      <c r="I15" s="36" t="s">
        <v>1</v>
      </c>
      <c r="J15" s="135" t="s">
        <v>33</v>
      </c>
      <c r="K15" s="20" t="str">
        <f>K101</f>
        <v>金針湯</v>
      </c>
      <c r="L15" s="152" t="str">
        <f>PHONETIC(K102:K106)</f>
        <v>金針菜乾榨菜薑豬骨</v>
      </c>
      <c r="M15" s="30" t="str">
        <f>M101</f>
        <v>水果</v>
      </c>
      <c r="N15" s="159" t="s">
        <v>91</v>
      </c>
      <c r="O15" s="44">
        <v>5</v>
      </c>
      <c r="P15" s="44">
        <v>2.2999999999999998</v>
      </c>
      <c r="Q15" s="45">
        <v>2</v>
      </c>
      <c r="R15" s="44">
        <v>2.9</v>
      </c>
      <c r="S15" s="36"/>
      <c r="T15" s="46"/>
      <c r="U15" s="47">
        <f t="shared" si="1"/>
        <v>703</v>
      </c>
    </row>
    <row r="16" spans="1:21" ht="21.95" customHeight="1">
      <c r="A16" s="114">
        <f>IF(A15="","",IF(MONTH(A15)&lt;&gt;MONTH(A15+1),"",A15+3))</f>
        <v>45250</v>
      </c>
      <c r="B16" s="256" t="str">
        <f t="shared" si="0"/>
        <v>一</v>
      </c>
      <c r="C16" s="268" t="str">
        <f>C107</f>
        <v>白米飯</v>
      </c>
      <c r="D16" s="115" t="str">
        <f>C108&amp;B109</f>
        <v>米</v>
      </c>
      <c r="E16" s="20" t="str">
        <f>E107</f>
        <v>調味雞翅</v>
      </c>
      <c r="F16" s="41" t="str">
        <f>PHONETIC(E108:E111)</f>
        <v>三節翅</v>
      </c>
      <c r="G16" s="20" t="str">
        <f>G107</f>
        <v>玉筍豆腐</v>
      </c>
      <c r="H16" s="41" t="str">
        <f>PHONETIC(G108:G112)</f>
        <v>豆腐豬絞肉冷凍玉米筍大蒜</v>
      </c>
      <c r="I16" s="36" t="s">
        <v>1</v>
      </c>
      <c r="J16" s="135" t="s">
        <v>33</v>
      </c>
      <c r="K16" s="20" t="str">
        <f>K107</f>
        <v>蛋花湯</v>
      </c>
      <c r="L16" s="152" t="str">
        <f>PHONETIC(K108:K112)</f>
        <v>雞蛋乾裙帶菜薑</v>
      </c>
      <c r="M16" s="30" t="str">
        <f>M107</f>
        <v>果汁</v>
      </c>
      <c r="O16" s="44">
        <v>5</v>
      </c>
      <c r="P16" s="44">
        <v>2.2999999999999998</v>
      </c>
      <c r="Q16" s="45">
        <v>2</v>
      </c>
      <c r="R16" s="44">
        <v>2.9</v>
      </c>
      <c r="S16" s="36"/>
      <c r="T16" s="46"/>
      <c r="U16" s="47">
        <f t="shared" si="1"/>
        <v>703</v>
      </c>
    </row>
    <row r="17" spans="1:26" ht="21.95" customHeight="1">
      <c r="A17" s="114">
        <f t="shared" si="2"/>
        <v>45251</v>
      </c>
      <c r="B17" s="256" t="str">
        <f t="shared" si="0"/>
        <v>二</v>
      </c>
      <c r="C17" s="268" t="str">
        <f>C113</f>
        <v>糙米飯</v>
      </c>
      <c r="D17" s="115" t="str">
        <f>C114&amp;C115</f>
        <v>米糙米</v>
      </c>
      <c r="E17" s="20" t="str">
        <f>E113</f>
        <v>豉相參鮮</v>
      </c>
      <c r="F17" s="111" t="str">
        <f>PHONETIC(E114:E118)</f>
        <v>魚丁虱目魚丸白蘿蔔大蒜</v>
      </c>
      <c r="G17" s="20" t="str">
        <f>G113</f>
        <v>絞肉甘藍</v>
      </c>
      <c r="H17" s="41" t="str">
        <f>PHONETIC(G114:G118)</f>
        <v>豬絞肉甘藍乾木耳胡蘿蔔大蒜</v>
      </c>
      <c r="I17" s="36" t="s">
        <v>1</v>
      </c>
      <c r="J17" s="135" t="s">
        <v>33</v>
      </c>
      <c r="K17" s="20" t="str">
        <f>K113</f>
        <v>時瓜湯</v>
      </c>
      <c r="L17" s="152" t="str">
        <f>PHONETIC(K114:K118)</f>
        <v>時瓜枸杞薑豬骨</v>
      </c>
      <c r="M17" s="30" t="str">
        <f>M113</f>
        <v>保久乳</v>
      </c>
      <c r="O17" s="44">
        <v>5</v>
      </c>
      <c r="P17" s="44">
        <v>2.2999999999999998</v>
      </c>
      <c r="Q17" s="45">
        <v>1.7</v>
      </c>
      <c r="R17" s="44">
        <v>2.8</v>
      </c>
      <c r="S17" s="36">
        <v>1</v>
      </c>
      <c r="T17" s="46"/>
      <c r="U17" s="47">
        <f t="shared" si="1"/>
        <v>811</v>
      </c>
    </row>
    <row r="18" spans="1:26" ht="21.95" customHeight="1">
      <c r="A18" s="114">
        <f t="shared" si="2"/>
        <v>45252</v>
      </c>
      <c r="B18" s="256" t="str">
        <f t="shared" si="0"/>
        <v>三</v>
      </c>
      <c r="C18" s="268" t="str">
        <f>C119</f>
        <v>刈包特餐</v>
      </c>
      <c r="D18" s="115" t="str">
        <f>C120&amp;B121</f>
        <v>刈包</v>
      </c>
      <c r="E18" s="20" t="str">
        <f>E119</f>
        <v>酸菜肉片</v>
      </c>
      <c r="F18" s="41" t="str">
        <f>PHONETIC(E120:E124)</f>
        <v>豬後腿肉酸菜大蒜</v>
      </c>
      <c r="G18" s="20" t="str">
        <f>G119</f>
        <v>豆皮西魯</v>
      </c>
      <c r="H18" s="111" t="str">
        <f>PHONETIC(G120:G124)</f>
        <v>豆皮結球白菜乾香菇大蒜</v>
      </c>
      <c r="I18" s="36" t="s">
        <v>1</v>
      </c>
      <c r="J18" s="135" t="s">
        <v>33</v>
      </c>
      <c r="K18" s="20" t="str">
        <f>K119</f>
        <v>糙米粥</v>
      </c>
      <c r="L18" s="152" t="str">
        <f>PHONETIC(K120:K124)</f>
        <v>雞蛋時蔬糙米胡蘿蔔</v>
      </c>
      <c r="M18" s="30" t="str">
        <f>M119</f>
        <v>小餐包</v>
      </c>
      <c r="O18" s="44">
        <v>4.2</v>
      </c>
      <c r="P18" s="44">
        <v>2.2999999999999998</v>
      </c>
      <c r="Q18" s="45">
        <v>1.5</v>
      </c>
      <c r="R18" s="44">
        <v>2.8</v>
      </c>
      <c r="S18" s="36"/>
      <c r="T18" s="46"/>
      <c r="U18" s="47">
        <f t="shared" si="1"/>
        <v>630</v>
      </c>
    </row>
    <row r="19" spans="1:26" ht="21.95" customHeight="1">
      <c r="A19" s="114">
        <f t="shared" si="2"/>
        <v>45253</v>
      </c>
      <c r="B19" s="256" t="str">
        <f t="shared" si="0"/>
        <v>四</v>
      </c>
      <c r="C19" s="268" t="str">
        <f>C125</f>
        <v>糙米飯</v>
      </c>
      <c r="D19" s="115" t="str">
        <f>C126&amp;C127</f>
        <v>米糙米</v>
      </c>
      <c r="E19" s="20" t="str">
        <f>E125</f>
        <v>筍干燒雞</v>
      </c>
      <c r="F19" s="41" t="str">
        <f>PHONETIC(E126:E130)</f>
        <v>肉雞麻竹筍干大蒜</v>
      </c>
      <c r="G19" s="20" t="str">
        <f>G125</f>
        <v>培根豆芽</v>
      </c>
      <c r="H19" s="41" t="str">
        <f>PHONETIC(G126:G130)</f>
        <v>培根綠豆芽胡蘿蔔大蒜</v>
      </c>
      <c r="I19" s="36" t="s">
        <v>1</v>
      </c>
      <c r="J19" s="135" t="s">
        <v>33</v>
      </c>
      <c r="K19" s="20" t="str">
        <f>K125</f>
        <v>仙草甜湯</v>
      </c>
      <c r="L19" s="152" t="str">
        <f>PHONETIC(K126:K130)</f>
        <v>仙草凍紅砂糖</v>
      </c>
      <c r="M19" s="30" t="str">
        <f>M125</f>
        <v>海苔</v>
      </c>
      <c r="O19" s="157">
        <v>5.6</v>
      </c>
      <c r="P19" s="44">
        <v>2.2999999999999998</v>
      </c>
      <c r="Q19" s="45">
        <v>2.2000000000000002</v>
      </c>
      <c r="R19" s="44">
        <v>2.9</v>
      </c>
      <c r="S19" s="36"/>
      <c r="T19" s="46">
        <v>1</v>
      </c>
      <c r="U19" s="47">
        <f t="shared" si="1"/>
        <v>810</v>
      </c>
    </row>
    <row r="20" spans="1:26" ht="21.95" customHeight="1">
      <c r="A20" s="114">
        <f>IF(A19="","",IF(MONTH(A19)&lt;&gt;MONTH(A19+1),"",A19+1))</f>
        <v>45254</v>
      </c>
      <c r="B20" s="256" t="str">
        <f t="shared" si="0"/>
        <v>五</v>
      </c>
      <c r="C20" s="268" t="str">
        <f>C131</f>
        <v>紫米飯</v>
      </c>
      <c r="D20" s="115" t="str">
        <f>C132&amp;C133</f>
        <v>米黑秈糯米</v>
      </c>
      <c r="E20" s="20" t="str">
        <f>E131</f>
        <v>昆布滷肉</v>
      </c>
      <c r="F20" s="41" t="str">
        <f>PHONETIC(E132:E136)</f>
        <v>豬後腿肉海帶結豆輪大蒜</v>
      </c>
      <c r="G20" s="20" t="str">
        <f>G131</f>
        <v>木須佐蛋</v>
      </c>
      <c r="H20" s="41" t="str">
        <f>PHONETIC(G132:G136)</f>
        <v>雞蛋胡蘿蔔乾木耳洋蔥</v>
      </c>
      <c r="I20" s="36" t="s">
        <v>1</v>
      </c>
      <c r="J20" s="135" t="s">
        <v>33</v>
      </c>
      <c r="K20" s="20" t="str">
        <f>K131</f>
        <v>味噌蔬湯</v>
      </c>
      <c r="L20" s="152" t="str">
        <f>PHONETIC(K132:K136)</f>
        <v>時蔬味噌薑柴魚片</v>
      </c>
      <c r="M20" s="30" t="str">
        <f>M131</f>
        <v>水果</v>
      </c>
      <c r="N20" s="159" t="s">
        <v>91</v>
      </c>
      <c r="O20" s="44">
        <v>5.5</v>
      </c>
      <c r="P20" s="44">
        <v>2.2999999999999998</v>
      </c>
      <c r="Q20" s="45">
        <v>1.8</v>
      </c>
      <c r="R20" s="44">
        <v>2.9</v>
      </c>
      <c r="S20" s="36"/>
      <c r="T20" s="46"/>
      <c r="U20" s="47">
        <f t="shared" si="1"/>
        <v>733</v>
      </c>
    </row>
    <row r="21" spans="1:26" ht="21.95" customHeight="1">
      <c r="A21" s="114">
        <f>IF(A20="","",IF(MONTH(A20)&lt;&gt;MONTH(A20+1),"",A20+3))</f>
        <v>45257</v>
      </c>
      <c r="B21" s="256" t="str">
        <f t="shared" si="0"/>
        <v>一</v>
      </c>
      <c r="C21" s="268" t="str">
        <f>C137</f>
        <v>白米飯</v>
      </c>
      <c r="D21" s="115" t="str">
        <f>C138&amp;B139</f>
        <v>米</v>
      </c>
      <c r="E21" s="20" t="str">
        <f>E137</f>
        <v>御膳大排</v>
      </c>
      <c r="F21" s="41" t="str">
        <f>PHONETIC(E138:E142)</f>
        <v>肉排</v>
      </c>
      <c r="G21" s="20" t="str">
        <f>G137</f>
        <v>鐵板豆腐</v>
      </c>
      <c r="H21" s="41" t="str">
        <f>PHONETIC(G138:G142)</f>
        <v>豆腐脆筍乾木耳大蒜</v>
      </c>
      <c r="I21" s="36" t="s">
        <v>1</v>
      </c>
      <c r="J21" s="135" t="s">
        <v>33</v>
      </c>
      <c r="K21" s="20" t="str">
        <f>K137</f>
        <v>金針湯</v>
      </c>
      <c r="L21" s="152" t="str">
        <f>PHONETIC(K138:K142)</f>
        <v>金針菜乾榨菜薑豬骨</v>
      </c>
      <c r="M21" s="30" t="str">
        <f>M137</f>
        <v>果汁</v>
      </c>
      <c r="O21" s="44">
        <v>5</v>
      </c>
      <c r="P21" s="44">
        <v>2.2999999999999998</v>
      </c>
      <c r="Q21" s="45">
        <v>2.2000000000000002</v>
      </c>
      <c r="R21" s="44">
        <v>2.9</v>
      </c>
      <c r="S21" s="36"/>
      <c r="T21" s="46"/>
      <c r="U21" s="47">
        <f t="shared" si="1"/>
        <v>708</v>
      </c>
    </row>
    <row r="22" spans="1:26" ht="21.95" customHeight="1">
      <c r="A22" s="114">
        <f>IF(A21="","",IF(MONTH(A21)&lt;&gt;MONTH(A21+1),"",A21+1))</f>
        <v>45258</v>
      </c>
      <c r="B22" s="256" t="str">
        <f t="shared" si="0"/>
        <v>二</v>
      </c>
      <c r="C22" s="268" t="str">
        <f>C143</f>
        <v>糙米飯</v>
      </c>
      <c r="D22" s="115" t="str">
        <f>C144&amp;C145</f>
        <v>米糙米</v>
      </c>
      <c r="E22" s="20" t="str">
        <f>E143</f>
        <v>茄汁雞丁</v>
      </c>
      <c r="F22" s="41" t="str">
        <f>PHONETIC(E144:E148)</f>
        <v>肉雞洋蔥馬鈴薯番茄醬大蒜</v>
      </c>
      <c r="G22" s="20" t="str">
        <f>G143</f>
        <v>培根芽菜</v>
      </c>
      <c r="H22" s="41" t="str">
        <f>PHONETIC(G144:G148)</f>
        <v>培根甘藍乾木耳胡蘿蔔大蒜</v>
      </c>
      <c r="I22" s="36" t="s">
        <v>1</v>
      </c>
      <c r="J22" s="135" t="s">
        <v>33</v>
      </c>
      <c r="K22" s="20" t="str">
        <f>K143</f>
        <v>蘿蔔湯</v>
      </c>
      <c r="L22" s="152" t="str">
        <f>PHONETIC(K144:K148)</f>
        <v>白蘿蔔胡蘿蔔薑豬骨</v>
      </c>
      <c r="M22" s="30" t="str">
        <f>M143</f>
        <v>TAP豆漿</v>
      </c>
      <c r="O22" s="44">
        <v>5.6</v>
      </c>
      <c r="P22" s="44">
        <v>2.2999999999999998</v>
      </c>
      <c r="Q22" s="45">
        <v>2</v>
      </c>
      <c r="R22" s="44">
        <v>3.1</v>
      </c>
      <c r="S22" s="36">
        <v>1</v>
      </c>
      <c r="T22" s="46"/>
      <c r="U22" s="47">
        <f t="shared" si="1"/>
        <v>874</v>
      </c>
    </row>
    <row r="23" spans="1:26" ht="21.95" customHeight="1">
      <c r="A23" s="114">
        <f t="shared" ref="A23:A24" si="3">IF(A22="","",IF(MONTH(A22)&lt;&gt;MONTH(A22+1),"",A22+1))</f>
        <v>45259</v>
      </c>
      <c r="B23" s="322" t="str">
        <f t="shared" si="0"/>
        <v>三</v>
      </c>
      <c r="C23" s="268" t="str">
        <f>C149</f>
        <v>泰式特餐</v>
      </c>
      <c r="D23" s="115" t="str">
        <f>C150&amp;C151</f>
        <v>米糙米</v>
      </c>
      <c r="E23" s="20" t="str">
        <f>E149</f>
        <v>打拋豬</v>
      </c>
      <c r="F23" s="41" t="str">
        <f>PHONETIC(E150:E154)</f>
        <v>豬絞肉時蔬打拋醬大蒜</v>
      </c>
      <c r="G23" s="20" t="str">
        <f>G149</f>
        <v>沙嗲甘藍</v>
      </c>
      <c r="H23" s="41" t="str">
        <f>PHONETIC(G150:G154)</f>
        <v>甘藍胡蘿蔔沙嗲醬大蒜</v>
      </c>
      <c r="I23" s="36" t="s">
        <v>1</v>
      </c>
      <c r="J23" s="135" t="s">
        <v>33</v>
      </c>
      <c r="K23" s="20" t="str">
        <f>K149</f>
        <v>冬蔭功湯</v>
      </c>
      <c r="L23" s="41" t="str">
        <f>PHONETIC(K150:K154)</f>
        <v>金針菇番茄糊豬骨南薑香茅</v>
      </c>
      <c r="M23" s="232" t="str">
        <f>M149</f>
        <v>小餐包</v>
      </c>
      <c r="O23" s="233">
        <v>5.5</v>
      </c>
      <c r="P23" s="44">
        <v>2.2999999999999998</v>
      </c>
      <c r="Q23" s="234">
        <v>1.9</v>
      </c>
      <c r="R23" s="233">
        <v>3</v>
      </c>
      <c r="S23" s="160"/>
      <c r="T23" s="235"/>
      <c r="U23" s="47">
        <f t="shared" si="1"/>
        <v>740</v>
      </c>
    </row>
    <row r="24" spans="1:26" ht="21.95" customHeight="1">
      <c r="A24" s="114">
        <f t="shared" si="3"/>
        <v>45260</v>
      </c>
      <c r="B24" s="322" t="str">
        <f t="shared" si="0"/>
        <v>四</v>
      </c>
      <c r="C24" s="268" t="str">
        <f>C155</f>
        <v>糙米飯</v>
      </c>
      <c r="D24" s="115" t="str">
        <f>C156&amp;C157</f>
        <v>米糙米</v>
      </c>
      <c r="E24" s="20" t="str">
        <f>E155</f>
        <v>鹹豬肉片</v>
      </c>
      <c r="F24" s="41" t="str">
        <f>PHONETIC(E156:E160)</f>
        <v>豬後腿肉洋蔥胡蘿蔔醃鹹豬肉粉大蒜</v>
      </c>
      <c r="G24" s="20" t="str">
        <f>G155</f>
        <v>豆干混炒</v>
      </c>
      <c r="H24" s="41" t="str">
        <f>PHONETIC(G156:G160)</f>
        <v>豆干時蔬乾木耳大蒜</v>
      </c>
      <c r="I24" s="36" t="s">
        <v>1</v>
      </c>
      <c r="J24" s="135" t="s">
        <v>33</v>
      </c>
      <c r="K24" s="20" t="str">
        <f>K155</f>
        <v>粉圓甜湯</v>
      </c>
      <c r="L24" s="41" t="str">
        <f>PHONETIC(K156:K160)</f>
        <v>粉圓紅砂糖</v>
      </c>
      <c r="M24" s="232" t="str">
        <f>M155</f>
        <v>蜂蜜蛋糕</v>
      </c>
      <c r="O24" s="233">
        <v>5.6</v>
      </c>
      <c r="P24" s="44">
        <v>2.2999999999999998</v>
      </c>
      <c r="Q24" s="234">
        <v>1.6</v>
      </c>
      <c r="R24" s="233">
        <v>2.9</v>
      </c>
      <c r="S24" s="160"/>
      <c r="T24" s="235"/>
      <c r="U24" s="47">
        <f t="shared" si="1"/>
        <v>735</v>
      </c>
    </row>
    <row r="25" spans="1:26" ht="23.1" customHeight="1">
      <c r="A25" s="2" t="s">
        <v>4</v>
      </c>
      <c r="B25" s="257"/>
      <c r="C25" s="161"/>
      <c r="D25" s="264"/>
      <c r="E25" s="43"/>
      <c r="F25" s="162"/>
      <c r="G25" s="43"/>
      <c r="H25" s="162"/>
      <c r="I25" s="160"/>
      <c r="J25" s="163"/>
      <c r="K25" s="43"/>
      <c r="L25" s="162"/>
      <c r="M25" s="43"/>
      <c r="N25" s="164"/>
      <c r="O25" s="11"/>
      <c r="P25" s="11"/>
      <c r="Q25" s="11"/>
      <c r="R25" s="11"/>
      <c r="S25" s="4"/>
      <c r="T25" s="11"/>
      <c r="U25" s="154"/>
    </row>
    <row r="26" spans="1:26" ht="23.1" customHeight="1">
      <c r="A26" s="16" t="s">
        <v>220</v>
      </c>
      <c r="B26" s="257"/>
      <c r="C26" s="3"/>
      <c r="D26" s="3"/>
    </row>
    <row r="27" spans="1:26">
      <c r="A27" s="28" t="s">
        <v>76</v>
      </c>
      <c r="B27" s="27"/>
      <c r="C27" s="27"/>
      <c r="D27" s="27"/>
      <c r="E27" s="29"/>
      <c r="F27" s="27"/>
      <c r="G27" s="29"/>
      <c r="H27" s="27"/>
      <c r="I27" s="29"/>
      <c r="J27" s="29"/>
      <c r="K27" s="29"/>
      <c r="L27" s="27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4"/>
    </row>
    <row r="28" spans="1:26">
      <c r="A28" s="271" t="s">
        <v>322</v>
      </c>
      <c r="B28" s="136" t="s">
        <v>113</v>
      </c>
      <c r="C28" s="136" t="s">
        <v>5</v>
      </c>
      <c r="D28" s="125" t="s">
        <v>14</v>
      </c>
      <c r="E28" s="125" t="s">
        <v>6</v>
      </c>
      <c r="F28" s="125" t="s">
        <v>14</v>
      </c>
      <c r="G28" s="122" t="s">
        <v>7</v>
      </c>
      <c r="H28" s="125" t="s">
        <v>14</v>
      </c>
      <c r="I28" s="137" t="s">
        <v>9</v>
      </c>
      <c r="J28" s="125" t="s">
        <v>14</v>
      </c>
      <c r="K28" s="122" t="s">
        <v>3</v>
      </c>
      <c r="L28" s="123" t="s">
        <v>15</v>
      </c>
      <c r="M28" s="34" t="s">
        <v>92</v>
      </c>
      <c r="N28" s="34" t="s">
        <v>93</v>
      </c>
      <c r="O28" s="22"/>
      <c r="P28" s="22"/>
      <c r="Q28" s="23"/>
      <c r="R28" s="22"/>
      <c r="S28" s="24"/>
      <c r="T28" s="24"/>
      <c r="U28" s="24"/>
      <c r="V28" s="24"/>
      <c r="W28" s="24"/>
      <c r="X28" s="24"/>
      <c r="Y28" s="24"/>
    </row>
    <row r="29" spans="1:26" s="8" customFormat="1" ht="16.5" customHeight="1">
      <c r="A29" s="272" t="s">
        <v>325</v>
      </c>
      <c r="B29" s="79" t="str">
        <f>B3</f>
        <v>三</v>
      </c>
      <c r="C29" s="244" t="s">
        <v>121</v>
      </c>
      <c r="D29" s="284"/>
      <c r="E29" s="330" t="s">
        <v>148</v>
      </c>
      <c r="F29" s="330"/>
      <c r="G29" s="245" t="s">
        <v>236</v>
      </c>
      <c r="H29" s="18"/>
      <c r="I29" s="85" t="s">
        <v>1</v>
      </c>
      <c r="J29" s="86"/>
      <c r="K29" s="183" t="s">
        <v>170</v>
      </c>
      <c r="L29" s="221"/>
      <c r="M29" s="215" t="s">
        <v>105</v>
      </c>
      <c r="N29" s="130"/>
      <c r="O29" s="12"/>
      <c r="P29" s="12"/>
      <c r="Q29" s="14"/>
      <c r="R29" s="12"/>
    </row>
    <row r="30" spans="1:26" s="8" customFormat="1" ht="16.5" customHeight="1">
      <c r="A30" s="272"/>
      <c r="B30" s="255">
        <f>A3</f>
        <v>45231</v>
      </c>
      <c r="C30" s="181" t="s">
        <v>122</v>
      </c>
      <c r="D30" s="247">
        <v>4</v>
      </c>
      <c r="E30" s="126" t="s">
        <v>134</v>
      </c>
      <c r="F30" s="18">
        <v>6</v>
      </c>
      <c r="G30" s="294" t="s">
        <v>237</v>
      </c>
      <c r="H30" s="18">
        <v>0.3</v>
      </c>
      <c r="I30" s="90" t="s">
        <v>9</v>
      </c>
      <c r="J30" s="91">
        <v>7</v>
      </c>
      <c r="K30" s="183" t="s">
        <v>157</v>
      </c>
      <c r="L30" s="221">
        <v>1.1000000000000001</v>
      </c>
      <c r="M30" s="9"/>
      <c r="N30" s="108"/>
      <c r="O30" s="12"/>
      <c r="P30" s="12"/>
      <c r="Q30" s="13"/>
      <c r="R30" s="12"/>
    </row>
    <row r="31" spans="1:26" s="8" customFormat="1" ht="16.5" customHeight="1">
      <c r="A31" s="273"/>
      <c r="B31" s="330"/>
      <c r="C31" s="18"/>
      <c r="D31" s="284" t="str">
        <f t="shared" ref="D31:D34" si="4">IF(C31,"公斤","")</f>
        <v/>
      </c>
      <c r="E31" s="126" t="s">
        <v>135</v>
      </c>
      <c r="F31" s="18">
        <v>4</v>
      </c>
      <c r="G31" s="296" t="s">
        <v>70</v>
      </c>
      <c r="H31" s="18">
        <v>7</v>
      </c>
      <c r="I31" s="85" t="s">
        <v>11</v>
      </c>
      <c r="J31" s="86">
        <v>0.05</v>
      </c>
      <c r="K31" s="183" t="s">
        <v>171</v>
      </c>
      <c r="L31" s="221">
        <v>3</v>
      </c>
      <c r="N31" s="88"/>
      <c r="O31" s="12"/>
      <c r="P31" s="12"/>
      <c r="Q31" s="13"/>
      <c r="R31" s="12"/>
    </row>
    <row r="32" spans="1:26" s="8" customFormat="1" ht="16.5" customHeight="1">
      <c r="A32" s="273"/>
      <c r="B32" s="330"/>
      <c r="C32" s="18"/>
      <c r="D32" s="284" t="str">
        <f t="shared" si="4"/>
        <v/>
      </c>
      <c r="E32" s="126" t="s">
        <v>136</v>
      </c>
      <c r="F32" s="18">
        <v>1</v>
      </c>
      <c r="G32" s="294" t="s">
        <v>239</v>
      </c>
      <c r="H32" s="18">
        <v>1</v>
      </c>
      <c r="I32" s="85"/>
      <c r="J32" s="86"/>
      <c r="K32" s="183" t="s">
        <v>172</v>
      </c>
      <c r="L32" s="221">
        <v>1</v>
      </c>
      <c r="N32" s="80"/>
      <c r="O32" s="12"/>
      <c r="P32" s="12"/>
      <c r="Q32" s="13"/>
      <c r="R32" s="12"/>
    </row>
    <row r="33" spans="1:18" s="8" customFormat="1" ht="16.5" customHeight="1">
      <c r="A33" s="273"/>
      <c r="B33" s="330"/>
      <c r="C33" s="18"/>
      <c r="D33" s="284" t="str">
        <f t="shared" si="4"/>
        <v/>
      </c>
      <c r="E33" s="126" t="s">
        <v>149</v>
      </c>
      <c r="F33" s="18"/>
      <c r="G33" s="294" t="s">
        <v>11</v>
      </c>
      <c r="H33" s="18">
        <v>0.05</v>
      </c>
      <c r="I33" s="85"/>
      <c r="J33" s="86"/>
      <c r="K33" s="183" t="s">
        <v>173</v>
      </c>
      <c r="L33" s="221">
        <v>0.1</v>
      </c>
      <c r="N33" s="80"/>
      <c r="O33" s="12"/>
      <c r="P33" s="12"/>
      <c r="Q33" s="13"/>
      <c r="R33" s="12"/>
    </row>
    <row r="34" spans="1:18" s="8" customFormat="1" ht="16.5" customHeight="1">
      <c r="A34" s="273"/>
      <c r="B34" s="330"/>
      <c r="C34" s="18"/>
      <c r="D34" s="284" t="str">
        <f t="shared" si="4"/>
        <v/>
      </c>
      <c r="E34" s="97" t="s">
        <v>250</v>
      </c>
      <c r="F34" s="143"/>
      <c r="G34" s="121"/>
      <c r="H34" s="80"/>
      <c r="I34" s="85"/>
      <c r="J34" s="86"/>
      <c r="K34" s="94"/>
      <c r="L34" s="103"/>
      <c r="M34" s="128"/>
      <c r="N34" s="80"/>
      <c r="O34" s="12"/>
      <c r="P34" s="12"/>
      <c r="Q34" s="13"/>
      <c r="R34" s="12"/>
    </row>
    <row r="35" spans="1:18" s="8" customFormat="1" ht="16.5" customHeight="1">
      <c r="A35" s="272" t="s">
        <v>326</v>
      </c>
      <c r="B35" s="79" t="str">
        <f>B4</f>
        <v>四</v>
      </c>
      <c r="C35" s="144" t="s">
        <v>0</v>
      </c>
      <c r="D35" s="283"/>
      <c r="E35" s="180" t="s">
        <v>150</v>
      </c>
      <c r="F35" s="180"/>
      <c r="G35" s="301" t="s">
        <v>246</v>
      </c>
      <c r="H35" s="181"/>
      <c r="I35" s="85" t="s">
        <v>1</v>
      </c>
      <c r="J35" s="86"/>
      <c r="K35" s="18" t="s">
        <v>235</v>
      </c>
      <c r="L35" s="18"/>
      <c r="M35" s="214" t="s">
        <v>242</v>
      </c>
      <c r="O35" s="12"/>
      <c r="P35" s="12"/>
      <c r="Q35" s="14"/>
      <c r="R35" s="12"/>
    </row>
    <row r="36" spans="1:18" s="8" customFormat="1" ht="16.5" customHeight="1">
      <c r="A36" s="272"/>
      <c r="B36" s="255">
        <f>A4</f>
        <v>45232</v>
      </c>
      <c r="C36" s="18" t="s">
        <v>10</v>
      </c>
      <c r="D36" s="283">
        <v>7</v>
      </c>
      <c r="E36" s="208" t="s">
        <v>45</v>
      </c>
      <c r="F36" s="181">
        <v>9</v>
      </c>
      <c r="G36" s="302" t="s">
        <v>227</v>
      </c>
      <c r="H36" s="181">
        <v>0.3</v>
      </c>
      <c r="I36" s="90" t="s">
        <v>9</v>
      </c>
      <c r="J36" s="91">
        <v>7</v>
      </c>
      <c r="K36" s="330" t="s">
        <v>243</v>
      </c>
      <c r="L36" s="18">
        <v>5</v>
      </c>
      <c r="M36" s="129"/>
      <c r="N36" s="92"/>
      <c r="O36" s="12"/>
      <c r="P36" s="12"/>
      <c r="Q36" s="13"/>
      <c r="R36" s="12"/>
    </row>
    <row r="37" spans="1:18" s="8" customFormat="1" ht="16.5" customHeight="1">
      <c r="A37" s="272"/>
      <c r="B37" s="79"/>
      <c r="C37" s="18" t="s">
        <v>12</v>
      </c>
      <c r="D37" s="283">
        <v>3</v>
      </c>
      <c r="E37" s="208" t="s">
        <v>151</v>
      </c>
      <c r="F37" s="181">
        <v>3</v>
      </c>
      <c r="G37" s="299" t="s">
        <v>133</v>
      </c>
      <c r="H37" s="221">
        <v>5</v>
      </c>
      <c r="I37" s="85" t="s">
        <v>11</v>
      </c>
      <c r="J37" s="86">
        <v>0.05</v>
      </c>
      <c r="K37" s="32" t="s">
        <v>84</v>
      </c>
      <c r="L37" s="18">
        <v>0.01</v>
      </c>
      <c r="M37" s="121"/>
      <c r="N37" s="92"/>
      <c r="O37" s="12"/>
      <c r="P37" s="12"/>
      <c r="Q37" s="13"/>
      <c r="R37" s="12"/>
    </row>
    <row r="38" spans="1:18" s="8" customFormat="1" ht="16.5" customHeight="1">
      <c r="A38" s="274"/>
      <c r="B38" s="143"/>
      <c r="C38" s="143"/>
      <c r="D38" s="286"/>
      <c r="E38" s="208"/>
      <c r="F38" s="181"/>
      <c r="G38" s="313" t="s">
        <v>46</v>
      </c>
      <c r="H38" s="187">
        <v>1</v>
      </c>
      <c r="I38" s="24"/>
      <c r="J38" s="24"/>
      <c r="K38" s="330" t="s">
        <v>191</v>
      </c>
      <c r="L38" s="18">
        <v>1</v>
      </c>
      <c r="M38" s="121"/>
      <c r="N38" s="92"/>
      <c r="O38" s="12"/>
      <c r="P38" s="12"/>
      <c r="Q38" s="13"/>
      <c r="R38" s="12"/>
    </row>
    <row r="39" spans="1:18" s="8" customFormat="1" ht="16.5" customHeight="1">
      <c r="A39" s="274"/>
      <c r="B39" s="330"/>
      <c r="C39" s="18"/>
      <c r="D39" s="286"/>
      <c r="E39" s="208" t="s">
        <v>11</v>
      </c>
      <c r="F39" s="181">
        <v>0.05</v>
      </c>
      <c r="G39" s="302" t="s">
        <v>11</v>
      </c>
      <c r="H39" s="181">
        <v>0.05</v>
      </c>
      <c r="I39" s="24"/>
      <c r="J39" s="24"/>
      <c r="K39" s="38"/>
      <c r="L39" s="92"/>
      <c r="M39" s="121"/>
      <c r="N39" s="92"/>
      <c r="O39" s="12"/>
      <c r="P39" s="12"/>
      <c r="Q39" s="13"/>
      <c r="R39" s="12"/>
    </row>
    <row r="40" spans="1:18" s="8" customFormat="1" ht="16.5" customHeight="1">
      <c r="A40" s="274"/>
      <c r="B40" s="330"/>
      <c r="C40" s="18"/>
      <c r="D40" s="286"/>
      <c r="E40" s="105"/>
      <c r="F40" s="105"/>
      <c r="G40" s="294"/>
      <c r="H40" s="18"/>
      <c r="I40" s="24"/>
      <c r="J40" s="24"/>
      <c r="K40" s="24"/>
      <c r="L40" s="145"/>
      <c r="O40" s="12"/>
      <c r="P40" s="12"/>
      <c r="Q40" s="13"/>
      <c r="R40" s="12"/>
    </row>
    <row r="41" spans="1:18" s="8" customFormat="1" ht="16.5" customHeight="1">
      <c r="A41" s="272" t="s">
        <v>327</v>
      </c>
      <c r="B41" s="79" t="str">
        <f>B5</f>
        <v>五</v>
      </c>
      <c r="C41" s="134" t="s">
        <v>42</v>
      </c>
      <c r="D41" s="247"/>
      <c r="E41" s="183" t="s">
        <v>130</v>
      </c>
      <c r="F41" s="183"/>
      <c r="G41" s="216" t="s">
        <v>254</v>
      </c>
      <c r="H41" s="210"/>
      <c r="I41" s="85" t="s">
        <v>1</v>
      </c>
      <c r="J41" s="86"/>
      <c r="K41" s="180" t="s">
        <v>80</v>
      </c>
      <c r="L41" s="181"/>
      <c r="M41" s="215" t="s">
        <v>63</v>
      </c>
      <c r="N41" s="159" t="s">
        <v>91</v>
      </c>
      <c r="O41" s="48"/>
      <c r="P41" s="14"/>
      <c r="Q41" s="14"/>
      <c r="R41" s="12"/>
    </row>
    <row r="42" spans="1:18" s="8" customFormat="1" ht="16.5" customHeight="1">
      <c r="A42" s="272"/>
      <c r="B42" s="258">
        <f>A5</f>
        <v>45233</v>
      </c>
      <c r="C42" s="181" t="s">
        <v>10</v>
      </c>
      <c r="D42" s="247">
        <v>10</v>
      </c>
      <c r="E42" s="222" t="s">
        <v>131</v>
      </c>
      <c r="F42" s="221">
        <v>4</v>
      </c>
      <c r="G42" s="302" t="s">
        <v>255</v>
      </c>
      <c r="H42" s="187">
        <v>1</v>
      </c>
      <c r="I42" s="90" t="s">
        <v>9</v>
      </c>
      <c r="J42" s="91">
        <v>7</v>
      </c>
      <c r="K42" s="180" t="s">
        <v>126</v>
      </c>
      <c r="L42" s="181">
        <v>3</v>
      </c>
      <c r="M42" s="17"/>
      <c r="N42" s="17"/>
      <c r="O42" s="49"/>
      <c r="P42" s="50"/>
      <c r="Q42" s="13"/>
      <c r="R42" s="12"/>
    </row>
    <row r="43" spans="1:18" s="8" customFormat="1" ht="16.5" customHeight="1">
      <c r="A43" s="272"/>
      <c r="B43" s="93"/>
      <c r="C43" s="181" t="s">
        <v>147</v>
      </c>
      <c r="D43" s="247">
        <v>0.05</v>
      </c>
      <c r="E43" s="222" t="s">
        <v>132</v>
      </c>
      <c r="F43" s="221">
        <v>3</v>
      </c>
      <c r="G43" s="313" t="s">
        <v>256</v>
      </c>
      <c r="H43" s="187">
        <v>6</v>
      </c>
      <c r="I43" s="85" t="s">
        <v>11</v>
      </c>
      <c r="J43" s="86">
        <v>0.05</v>
      </c>
      <c r="K43" s="180" t="s">
        <v>182</v>
      </c>
      <c r="L43" s="181">
        <v>0.1</v>
      </c>
      <c r="M43" s="17"/>
      <c r="N43" s="17"/>
      <c r="O43" s="49"/>
      <c r="P43" s="50"/>
      <c r="Q43" s="13"/>
      <c r="R43" s="12"/>
    </row>
    <row r="44" spans="1:18" s="8" customFormat="1" ht="16.5" customHeight="1">
      <c r="A44" s="273"/>
      <c r="B44" s="105"/>
      <c r="C44" s="105"/>
      <c r="D44" s="284"/>
      <c r="E44" s="222" t="s">
        <v>253</v>
      </c>
      <c r="F44" s="221">
        <v>4</v>
      </c>
      <c r="G44" s="313" t="s">
        <v>239</v>
      </c>
      <c r="H44" s="187">
        <v>1</v>
      </c>
      <c r="I44" s="85"/>
      <c r="J44" s="86"/>
      <c r="K44" s="107" t="s">
        <v>217</v>
      </c>
      <c r="L44" s="210"/>
      <c r="M44" s="17"/>
      <c r="N44" s="17"/>
      <c r="O44" s="49"/>
      <c r="P44" s="50"/>
      <c r="Q44" s="13"/>
      <c r="R44" s="12"/>
    </row>
    <row r="45" spans="1:18" s="8" customFormat="1" ht="16.5" customHeight="1">
      <c r="A45" s="273"/>
      <c r="B45" s="105"/>
      <c r="C45" s="105"/>
      <c r="D45" s="284"/>
      <c r="E45" s="222" t="s">
        <v>11</v>
      </c>
      <c r="F45" s="221">
        <v>0.05</v>
      </c>
      <c r="G45" s="302" t="s">
        <v>258</v>
      </c>
      <c r="H45" s="181">
        <v>0.05</v>
      </c>
      <c r="I45" s="85"/>
      <c r="J45" s="86"/>
      <c r="K45" s="180" t="s">
        <v>49</v>
      </c>
      <c r="L45" s="181">
        <v>0.05</v>
      </c>
      <c r="M45" s="17"/>
      <c r="N45" s="17"/>
      <c r="O45" s="12"/>
      <c r="P45" s="12"/>
      <c r="Q45" s="13"/>
      <c r="R45" s="12"/>
    </row>
    <row r="46" spans="1:18" s="8" customFormat="1" ht="16.5" customHeight="1">
      <c r="A46" s="273"/>
      <c r="B46" s="330"/>
      <c r="C46" s="18"/>
      <c r="D46" s="284"/>
      <c r="E46" s="126" t="s">
        <v>267</v>
      </c>
      <c r="F46" s="18"/>
      <c r="G46" s="302"/>
      <c r="H46" s="181"/>
      <c r="I46" s="85"/>
      <c r="J46" s="86"/>
      <c r="K46" s="251"/>
      <c r="L46" s="252"/>
      <c r="O46" s="12"/>
      <c r="P46" s="12"/>
      <c r="Q46" s="13"/>
      <c r="R46" s="12"/>
    </row>
    <row r="47" spans="1:18" s="173" customFormat="1" ht="16.5" customHeight="1">
      <c r="A47" s="282" t="s">
        <v>328</v>
      </c>
      <c r="B47" s="179" t="str">
        <f>B6</f>
        <v>一</v>
      </c>
      <c r="C47" s="144" t="s">
        <v>263</v>
      </c>
      <c r="D47" s="283"/>
      <c r="E47" s="147" t="s">
        <v>379</v>
      </c>
      <c r="F47" s="18"/>
      <c r="G47" s="314" t="s">
        <v>152</v>
      </c>
      <c r="H47" s="155"/>
      <c r="I47" s="180" t="s">
        <v>1</v>
      </c>
      <c r="J47" s="247"/>
      <c r="K47" s="180" t="s">
        <v>83</v>
      </c>
      <c r="L47" s="181"/>
      <c r="M47" s="215" t="s">
        <v>106</v>
      </c>
      <c r="N47" s="182"/>
      <c r="O47" s="169"/>
      <c r="P47" s="170"/>
      <c r="Q47" s="171"/>
      <c r="R47" s="172"/>
    </row>
    <row r="48" spans="1:18" s="173" customFormat="1" ht="16.5" customHeight="1">
      <c r="A48" s="275"/>
      <c r="B48" s="259">
        <f>A6</f>
        <v>45236</v>
      </c>
      <c r="C48" s="18" t="s">
        <v>10</v>
      </c>
      <c r="D48" s="283">
        <v>10</v>
      </c>
      <c r="E48" s="147" t="s">
        <v>222</v>
      </c>
      <c r="F48" s="18">
        <v>6.5</v>
      </c>
      <c r="G48" s="315" t="s">
        <v>57</v>
      </c>
      <c r="H48" s="155">
        <v>5</v>
      </c>
      <c r="I48" s="186" t="s">
        <v>9</v>
      </c>
      <c r="J48" s="248">
        <v>7</v>
      </c>
      <c r="K48" s="180" t="s">
        <v>157</v>
      </c>
      <c r="L48" s="181">
        <v>1</v>
      </c>
      <c r="M48" s="188"/>
      <c r="N48" s="189"/>
      <c r="O48" s="174"/>
      <c r="P48" s="175"/>
      <c r="Q48" s="176"/>
      <c r="R48" s="172"/>
    </row>
    <row r="49" spans="1:18" s="173" customFormat="1" ht="16.5" customHeight="1">
      <c r="A49" s="276"/>
      <c r="B49" s="330"/>
      <c r="C49" s="18"/>
      <c r="D49" s="311"/>
      <c r="E49" s="147"/>
      <c r="F49" s="18"/>
      <c r="G49" s="315" t="s">
        <v>154</v>
      </c>
      <c r="H49" s="155">
        <v>2</v>
      </c>
      <c r="I49" s="180" t="s">
        <v>11</v>
      </c>
      <c r="J49" s="247">
        <v>0.05</v>
      </c>
      <c r="K49" s="180" t="s">
        <v>163</v>
      </c>
      <c r="L49" s="181">
        <v>0.2</v>
      </c>
      <c r="M49" s="190"/>
      <c r="N49" s="189"/>
      <c r="O49" s="169"/>
      <c r="P49" s="175"/>
      <c r="Q49" s="176"/>
      <c r="R49" s="172"/>
    </row>
    <row r="50" spans="1:18" s="173" customFormat="1" ht="16.5" customHeight="1">
      <c r="A50" s="276"/>
      <c r="B50" s="218"/>
      <c r="C50" s="218"/>
      <c r="D50" s="311"/>
      <c r="E50" s="126"/>
      <c r="F50" s="18"/>
      <c r="G50" s="315" t="s">
        <v>174</v>
      </c>
      <c r="H50" s="155">
        <v>1</v>
      </c>
      <c r="I50" s="180"/>
      <c r="J50" s="247"/>
      <c r="K50" s="180" t="s">
        <v>49</v>
      </c>
      <c r="L50" s="181">
        <v>0.05</v>
      </c>
      <c r="M50" s="191"/>
      <c r="N50" s="192"/>
      <c r="O50" s="169"/>
      <c r="P50" s="175"/>
      <c r="Q50" s="176"/>
      <c r="R50" s="172"/>
    </row>
    <row r="51" spans="1:18" s="173" customFormat="1" ht="16.5" customHeight="1">
      <c r="A51" s="276"/>
      <c r="B51" s="218"/>
      <c r="C51" s="218"/>
      <c r="D51" s="311"/>
      <c r="E51" s="126"/>
      <c r="F51" s="18"/>
      <c r="G51" s="315" t="s">
        <v>11</v>
      </c>
      <c r="H51" s="155">
        <v>0.05</v>
      </c>
      <c r="I51" s="180"/>
      <c r="J51" s="247"/>
      <c r="K51" s="183"/>
      <c r="L51" s="184"/>
      <c r="M51" s="191"/>
      <c r="N51" s="192"/>
      <c r="O51" s="177"/>
      <c r="P51" s="178"/>
      <c r="Q51" s="176"/>
      <c r="R51" s="172"/>
    </row>
    <row r="52" spans="1:18" s="8" customFormat="1" ht="16.5" customHeight="1">
      <c r="A52" s="276"/>
      <c r="B52" s="143"/>
      <c r="C52" s="143"/>
      <c r="D52" s="311"/>
      <c r="E52" s="193"/>
      <c r="F52" s="194"/>
      <c r="G52" s="191"/>
      <c r="H52" s="192"/>
      <c r="I52" s="180"/>
      <c r="J52" s="247"/>
      <c r="K52" s="183"/>
      <c r="L52" s="184"/>
      <c r="M52" s="195"/>
      <c r="N52" s="195"/>
      <c r="O52" s="12"/>
      <c r="P52" s="12"/>
      <c r="Q52" s="13"/>
      <c r="R52" s="12"/>
    </row>
    <row r="53" spans="1:18" s="8" customFormat="1" ht="16.5" customHeight="1">
      <c r="A53" s="272" t="s">
        <v>329</v>
      </c>
      <c r="B53" s="79" t="str">
        <f>B7</f>
        <v>二</v>
      </c>
      <c r="C53" s="144" t="s">
        <v>0</v>
      </c>
      <c r="D53" s="283"/>
      <c r="E53" s="147" t="s">
        <v>381</v>
      </c>
      <c r="F53" s="330"/>
      <c r="G53" s="314" t="s">
        <v>277</v>
      </c>
      <c r="H53" s="155"/>
      <c r="I53" s="85" t="s">
        <v>1</v>
      </c>
      <c r="J53" s="249"/>
      <c r="K53" s="330" t="s">
        <v>274</v>
      </c>
      <c r="L53" s="18"/>
      <c r="M53" s="213" t="s">
        <v>313</v>
      </c>
      <c r="N53" s="159"/>
      <c r="O53" s="12"/>
      <c r="P53" s="12"/>
      <c r="Q53" s="14"/>
      <c r="R53" s="12"/>
    </row>
    <row r="54" spans="1:18" s="8" customFormat="1" ht="16.5" customHeight="1">
      <c r="A54" s="272"/>
      <c r="B54" s="255">
        <f>A7</f>
        <v>45237</v>
      </c>
      <c r="C54" s="18" t="s">
        <v>10</v>
      </c>
      <c r="D54" s="283">
        <v>7</v>
      </c>
      <c r="E54" s="147" t="s">
        <v>382</v>
      </c>
      <c r="F54" s="18">
        <v>9</v>
      </c>
      <c r="G54" s="315" t="s">
        <v>55</v>
      </c>
      <c r="H54" s="155">
        <v>1.2</v>
      </c>
      <c r="I54" s="90" t="s">
        <v>9</v>
      </c>
      <c r="J54" s="250">
        <v>7</v>
      </c>
      <c r="K54" s="330" t="s">
        <v>77</v>
      </c>
      <c r="L54" s="18">
        <v>4</v>
      </c>
      <c r="O54" s="12"/>
      <c r="P54" s="12"/>
      <c r="Q54" s="13"/>
      <c r="R54" s="12"/>
    </row>
    <row r="55" spans="1:18" s="8" customFormat="1" ht="16.5" customHeight="1">
      <c r="A55" s="272"/>
      <c r="B55" s="93"/>
      <c r="C55" s="18" t="s">
        <v>12</v>
      </c>
      <c r="D55" s="283">
        <v>3</v>
      </c>
      <c r="E55" s="126" t="s">
        <v>258</v>
      </c>
      <c r="F55" s="18"/>
      <c r="G55" s="315" t="s">
        <v>178</v>
      </c>
      <c r="H55" s="155">
        <v>5</v>
      </c>
      <c r="I55" s="85" t="s">
        <v>11</v>
      </c>
      <c r="J55" s="249">
        <v>0.05</v>
      </c>
      <c r="K55" s="32" t="s">
        <v>174</v>
      </c>
      <c r="L55" s="18">
        <v>1</v>
      </c>
      <c r="O55" s="12"/>
      <c r="P55" s="12"/>
      <c r="Q55" s="13"/>
      <c r="R55" s="12"/>
    </row>
    <row r="56" spans="1:18" s="8" customFormat="1" ht="16.5" customHeight="1">
      <c r="A56" s="273"/>
      <c r="B56" s="330"/>
      <c r="C56" s="18"/>
      <c r="D56" s="284"/>
      <c r="E56" s="126" t="s">
        <v>221</v>
      </c>
      <c r="F56" s="18"/>
      <c r="G56" s="315" t="s">
        <v>174</v>
      </c>
      <c r="H56" s="155">
        <v>1</v>
      </c>
      <c r="I56" s="85"/>
      <c r="J56" s="249"/>
      <c r="K56" s="330" t="s">
        <v>165</v>
      </c>
      <c r="L56" s="18">
        <v>1</v>
      </c>
      <c r="O56" s="12"/>
      <c r="P56" s="12"/>
      <c r="Q56" s="13"/>
      <c r="R56" s="12"/>
    </row>
    <row r="57" spans="1:18" s="8" customFormat="1" ht="16.5" customHeight="1">
      <c r="A57" s="273"/>
      <c r="B57" s="143"/>
      <c r="C57" s="143"/>
      <c r="D57" s="285"/>
      <c r="E57" s="126"/>
      <c r="F57" s="18"/>
      <c r="G57" s="315" t="s">
        <v>11</v>
      </c>
      <c r="H57" s="155">
        <v>0.05</v>
      </c>
      <c r="I57" s="85"/>
      <c r="J57" s="249"/>
      <c r="K57" s="330"/>
      <c r="L57" s="18"/>
      <c r="O57" s="12"/>
      <c r="P57" s="12"/>
      <c r="Q57" s="13"/>
      <c r="R57" s="12"/>
    </row>
    <row r="58" spans="1:18" s="8" customFormat="1" ht="16.5" customHeight="1">
      <c r="A58" s="273"/>
      <c r="B58" s="243"/>
      <c r="C58" s="243"/>
      <c r="D58" s="285"/>
      <c r="E58" s="81"/>
      <c r="F58" s="39"/>
      <c r="G58" s="294"/>
      <c r="H58" s="18"/>
      <c r="I58" s="85"/>
      <c r="J58" s="249"/>
      <c r="K58" s="95"/>
      <c r="L58" s="92"/>
      <c r="O58" s="12"/>
      <c r="P58" s="12"/>
      <c r="Q58" s="13"/>
      <c r="R58" s="12"/>
    </row>
    <row r="59" spans="1:18" s="8" customFormat="1" ht="16.5" customHeight="1">
      <c r="A59" s="272" t="s">
        <v>330</v>
      </c>
      <c r="B59" s="242" t="str">
        <f>B8</f>
        <v>三</v>
      </c>
      <c r="C59" s="244" t="s">
        <v>323</v>
      </c>
      <c r="D59" s="312"/>
      <c r="E59" s="147" t="s">
        <v>284</v>
      </c>
      <c r="F59" s="330"/>
      <c r="G59" s="314" t="s">
        <v>289</v>
      </c>
      <c r="H59" s="155"/>
      <c r="I59" s="85" t="s">
        <v>1</v>
      </c>
      <c r="J59" s="249"/>
      <c r="K59" s="330" t="s">
        <v>294</v>
      </c>
      <c r="L59" s="18"/>
      <c r="M59" s="215" t="s">
        <v>64</v>
      </c>
      <c r="O59" s="12"/>
      <c r="R59" s="12"/>
    </row>
    <row r="60" spans="1:18" s="8" customFormat="1" ht="16.5" customHeight="1">
      <c r="A60" s="272"/>
      <c r="B60" s="255">
        <f>A8</f>
        <v>45238</v>
      </c>
      <c r="C60" s="18" t="s">
        <v>282</v>
      </c>
      <c r="D60" s="283">
        <v>10</v>
      </c>
      <c r="E60" s="147" t="s">
        <v>44</v>
      </c>
      <c r="F60" s="18">
        <v>3.5</v>
      </c>
      <c r="G60" s="315" t="s">
        <v>290</v>
      </c>
      <c r="H60" s="155">
        <v>5.5</v>
      </c>
      <c r="I60" s="90" t="s">
        <v>9</v>
      </c>
      <c r="J60" s="250">
        <v>7</v>
      </c>
      <c r="K60" s="330" t="s">
        <v>185</v>
      </c>
      <c r="L60" s="18">
        <v>1</v>
      </c>
      <c r="O60" s="12"/>
      <c r="R60" s="12"/>
    </row>
    <row r="61" spans="1:18" s="8" customFormat="1" ht="16.5" customHeight="1">
      <c r="A61" s="272"/>
      <c r="B61" s="79"/>
      <c r="C61" s="18" t="s">
        <v>283</v>
      </c>
      <c r="D61" s="283">
        <v>1</v>
      </c>
      <c r="E61" s="147" t="s">
        <v>158</v>
      </c>
      <c r="F61" s="18">
        <v>4</v>
      </c>
      <c r="G61" s="308" t="s">
        <v>175</v>
      </c>
      <c r="H61" s="155">
        <v>3</v>
      </c>
      <c r="I61" s="85" t="s">
        <v>11</v>
      </c>
      <c r="J61" s="249">
        <v>0.05</v>
      </c>
      <c r="K61" s="330" t="s">
        <v>161</v>
      </c>
      <c r="L61" s="18">
        <v>0.05</v>
      </c>
      <c r="O61" s="12"/>
      <c r="R61" s="12"/>
    </row>
    <row r="62" spans="1:18" s="8" customFormat="1" ht="16.5" customHeight="1">
      <c r="A62" s="274"/>
      <c r="B62" s="246"/>
      <c r="C62" s="253"/>
      <c r="D62" s="284"/>
      <c r="E62" s="147" t="s">
        <v>286</v>
      </c>
      <c r="F62" s="18">
        <v>0.05</v>
      </c>
      <c r="G62" s="316"/>
      <c r="H62" s="241"/>
      <c r="I62" s="85"/>
      <c r="J62" s="249"/>
      <c r="K62" s="330" t="s">
        <v>126</v>
      </c>
      <c r="L62" s="18">
        <v>2</v>
      </c>
      <c r="O62" s="12"/>
      <c r="R62" s="12"/>
    </row>
    <row r="63" spans="1:18" s="8" customFormat="1" ht="16.5" customHeight="1">
      <c r="A63" s="274"/>
      <c r="B63" s="330"/>
      <c r="C63" s="18"/>
      <c r="D63" s="284"/>
      <c r="E63" s="147" t="s">
        <v>127</v>
      </c>
      <c r="F63" s="18">
        <v>0.01</v>
      </c>
      <c r="G63" s="315" t="s">
        <v>11</v>
      </c>
      <c r="H63" s="155">
        <v>0.05</v>
      </c>
      <c r="I63" s="85"/>
      <c r="J63" s="249"/>
      <c r="K63" s="330" t="s">
        <v>298</v>
      </c>
      <c r="L63" s="18">
        <v>0.01</v>
      </c>
      <c r="O63" s="12"/>
      <c r="R63" s="12"/>
    </row>
    <row r="64" spans="1:18" s="8" customFormat="1" ht="16.5" customHeight="1">
      <c r="A64" s="274"/>
      <c r="B64" s="330"/>
      <c r="C64" s="18"/>
      <c r="D64" s="284"/>
      <c r="E64" s="105" t="s">
        <v>137</v>
      </c>
      <c r="F64" s="220">
        <v>0.05</v>
      </c>
      <c r="G64" s="240" t="str">
        <f>IF(ISNA(VLOOKUP($L64,[1]工作表1!$A$1:$B$196,2,0)),"",VLOOKUP($L64,[1]工作表1!$A$1:$B$196,2,0))</f>
        <v/>
      </c>
      <c r="H64" s="80"/>
      <c r="I64" s="85"/>
      <c r="J64" s="249"/>
      <c r="K64" s="38"/>
      <c r="L64" s="92"/>
      <c r="O64" s="12"/>
      <c r="R64" s="12"/>
    </row>
    <row r="65" spans="1:20" s="8" customFormat="1" ht="16.5" customHeight="1">
      <c r="A65" s="272" t="s">
        <v>331</v>
      </c>
      <c r="B65" s="79" t="str">
        <f>B9</f>
        <v>四</v>
      </c>
      <c r="C65" s="144" t="s">
        <v>0</v>
      </c>
      <c r="D65" s="283"/>
      <c r="E65" s="147" t="s">
        <v>299</v>
      </c>
      <c r="F65" s="330"/>
      <c r="G65" s="314" t="s">
        <v>304</v>
      </c>
      <c r="H65" s="155"/>
      <c r="I65" s="85" t="s">
        <v>1</v>
      </c>
      <c r="J65" s="249"/>
      <c r="K65" s="330" t="s">
        <v>310</v>
      </c>
      <c r="L65" s="18"/>
      <c r="M65" s="215" t="s">
        <v>425</v>
      </c>
      <c r="N65" s="159"/>
      <c r="O65" s="61"/>
      <c r="P65" s="62"/>
      <c r="Q65" s="52"/>
      <c r="R65" s="62"/>
      <c r="T65" s="52"/>
    </row>
    <row r="66" spans="1:20" s="8" customFormat="1" ht="16.5" customHeight="1">
      <c r="A66" s="272"/>
      <c r="B66" s="255">
        <f>A9</f>
        <v>45239</v>
      </c>
      <c r="C66" s="18" t="s">
        <v>10</v>
      </c>
      <c r="D66" s="283">
        <v>7</v>
      </c>
      <c r="E66" s="147" t="s">
        <v>140</v>
      </c>
      <c r="F66" s="18">
        <v>9</v>
      </c>
      <c r="G66" s="315" t="s">
        <v>200</v>
      </c>
      <c r="H66" s="155">
        <v>0.5</v>
      </c>
      <c r="I66" s="90" t="s">
        <v>9</v>
      </c>
      <c r="J66" s="250">
        <v>7</v>
      </c>
      <c r="K66" s="330" t="s">
        <v>311</v>
      </c>
      <c r="L66" s="18">
        <v>2</v>
      </c>
      <c r="N66" s="60"/>
      <c r="O66" s="54"/>
      <c r="P66" s="48"/>
      <c r="Q66" s="53"/>
      <c r="R66" s="48"/>
      <c r="T66" s="53"/>
    </row>
    <row r="67" spans="1:20" s="8" customFormat="1" ht="16.5" customHeight="1">
      <c r="A67" s="272"/>
      <c r="B67" s="93"/>
      <c r="C67" s="18" t="s">
        <v>12</v>
      </c>
      <c r="D67" s="283">
        <v>3</v>
      </c>
      <c r="E67" s="147" t="s">
        <v>270</v>
      </c>
      <c r="F67" s="18">
        <v>4</v>
      </c>
      <c r="G67" s="315" t="s">
        <v>52</v>
      </c>
      <c r="H67" s="155">
        <v>6</v>
      </c>
      <c r="I67" s="85" t="s">
        <v>11</v>
      </c>
      <c r="J67" s="249">
        <v>0.05</v>
      </c>
      <c r="K67" s="32" t="s">
        <v>191</v>
      </c>
      <c r="L67" s="18">
        <v>1</v>
      </c>
      <c r="N67" s="60"/>
      <c r="O67" s="54"/>
      <c r="P67" s="63"/>
      <c r="Q67" s="63"/>
      <c r="R67" s="63"/>
      <c r="T67" s="64"/>
    </row>
    <row r="68" spans="1:20" s="8" customFormat="1" ht="16.5" customHeight="1">
      <c r="A68" s="273"/>
      <c r="B68" s="143"/>
      <c r="C68" s="143"/>
      <c r="D68" s="285"/>
      <c r="E68" s="147" t="s">
        <v>302</v>
      </c>
      <c r="F68" s="18">
        <v>1</v>
      </c>
      <c r="G68" s="315" t="s">
        <v>174</v>
      </c>
      <c r="H68" s="155">
        <v>0.5</v>
      </c>
      <c r="I68" s="85"/>
      <c r="J68" s="86"/>
      <c r="K68" s="253"/>
      <c r="L68" s="253"/>
      <c r="N68" s="60"/>
      <c r="O68" s="54"/>
      <c r="P68" s="51"/>
      <c r="Q68" s="53"/>
      <c r="R68" s="51"/>
      <c r="T68" s="53"/>
    </row>
    <row r="69" spans="1:20" s="8" customFormat="1" ht="16.5" customHeight="1">
      <c r="A69" s="273"/>
      <c r="B69" s="330"/>
      <c r="C69" s="18"/>
      <c r="D69" s="284"/>
      <c r="E69" s="147" t="s">
        <v>303</v>
      </c>
      <c r="F69" s="18">
        <v>0.01</v>
      </c>
      <c r="G69" s="315" t="s">
        <v>258</v>
      </c>
      <c r="H69" s="155">
        <v>0.05</v>
      </c>
      <c r="I69" s="85"/>
      <c r="J69" s="86"/>
      <c r="K69" s="38"/>
      <c r="L69" s="92"/>
      <c r="N69" s="60"/>
      <c r="O69" s="54"/>
      <c r="P69" s="63"/>
      <c r="Q69" s="63"/>
      <c r="R69" s="51"/>
      <c r="T69" s="53"/>
    </row>
    <row r="70" spans="1:20" s="8" customFormat="1" ht="16.5" customHeight="1">
      <c r="A70" s="273"/>
      <c r="B70" s="330"/>
      <c r="C70" s="18"/>
      <c r="D70" s="284"/>
      <c r="E70" s="147"/>
      <c r="F70" s="18"/>
      <c r="G70" s="315"/>
      <c r="H70" s="155"/>
      <c r="I70" s="85"/>
      <c r="J70" s="86"/>
      <c r="K70" s="95"/>
      <c r="L70" s="92"/>
      <c r="N70" s="65"/>
      <c r="O70" s="61"/>
      <c r="P70" s="49"/>
      <c r="Q70" s="66"/>
      <c r="R70" s="67"/>
      <c r="T70" s="67"/>
    </row>
    <row r="71" spans="1:20" s="8" customFormat="1" ht="16.5" customHeight="1">
      <c r="A71" s="272" t="s">
        <v>332</v>
      </c>
      <c r="B71" s="79" t="str">
        <f>B10</f>
        <v>五</v>
      </c>
      <c r="C71" s="144" t="s">
        <v>314</v>
      </c>
      <c r="D71" s="283"/>
      <c r="E71" s="330" t="s">
        <v>316</v>
      </c>
      <c r="F71" s="330"/>
      <c r="G71" s="245" t="s">
        <v>319</v>
      </c>
      <c r="H71" s="18"/>
      <c r="I71" s="85" t="s">
        <v>1</v>
      </c>
      <c r="J71" s="86"/>
      <c r="K71" s="330" t="s">
        <v>180</v>
      </c>
      <c r="L71" s="330"/>
      <c r="M71" s="215" t="s">
        <v>62</v>
      </c>
      <c r="N71" s="159" t="s">
        <v>91</v>
      </c>
      <c r="O71" s="59"/>
      <c r="P71" s="59"/>
      <c r="Q71" s="13"/>
      <c r="R71" s="59"/>
      <c r="T71" s="67"/>
    </row>
    <row r="72" spans="1:20" s="8" customFormat="1" ht="16.5" customHeight="1">
      <c r="A72" s="272"/>
      <c r="B72" s="260">
        <f>A10</f>
        <v>45240</v>
      </c>
      <c r="C72" s="18" t="s">
        <v>10</v>
      </c>
      <c r="D72" s="283">
        <v>10</v>
      </c>
      <c r="E72" s="126" t="s">
        <v>47</v>
      </c>
      <c r="F72" s="18">
        <v>6</v>
      </c>
      <c r="G72" s="294" t="s">
        <v>320</v>
      </c>
      <c r="H72" s="18">
        <v>0.3</v>
      </c>
      <c r="I72" s="90" t="s">
        <v>9</v>
      </c>
      <c r="J72" s="91">
        <v>7</v>
      </c>
      <c r="K72" s="330" t="s">
        <v>1</v>
      </c>
      <c r="L72" s="18">
        <v>2</v>
      </c>
      <c r="O72" s="12"/>
      <c r="P72" s="12"/>
      <c r="Q72" s="13"/>
      <c r="R72" s="12"/>
    </row>
    <row r="73" spans="1:20" s="8" customFormat="1" ht="16.5" customHeight="1">
      <c r="A73" s="272"/>
      <c r="B73" s="79"/>
      <c r="C73" s="18" t="s">
        <v>315</v>
      </c>
      <c r="D73" s="283">
        <v>0.1</v>
      </c>
      <c r="E73" s="126" t="s">
        <v>129</v>
      </c>
      <c r="F73" s="18">
        <v>1</v>
      </c>
      <c r="G73" s="294" t="s">
        <v>253</v>
      </c>
      <c r="H73" s="139">
        <v>5</v>
      </c>
      <c r="I73" s="85" t="s">
        <v>11</v>
      </c>
      <c r="J73" s="86">
        <v>0.05</v>
      </c>
      <c r="K73" s="330" t="s">
        <v>17</v>
      </c>
      <c r="L73" s="18">
        <v>1</v>
      </c>
      <c r="O73" s="12"/>
      <c r="P73" s="12"/>
      <c r="Q73" s="13"/>
      <c r="R73" s="12"/>
    </row>
    <row r="74" spans="1:20" s="8" customFormat="1" ht="16.5" customHeight="1">
      <c r="A74" s="274"/>
      <c r="B74" s="143"/>
      <c r="C74" s="143"/>
      <c r="D74" s="285"/>
      <c r="E74" s="126" t="s">
        <v>139</v>
      </c>
      <c r="F74" s="18">
        <v>0.1</v>
      </c>
      <c r="G74" s="296" t="s">
        <v>174</v>
      </c>
      <c r="H74" s="139">
        <v>1</v>
      </c>
      <c r="I74" s="85"/>
      <c r="J74" s="86"/>
      <c r="K74" s="330" t="s">
        <v>49</v>
      </c>
      <c r="L74" s="18">
        <v>0.05</v>
      </c>
      <c r="O74" s="12"/>
      <c r="P74" s="12"/>
      <c r="Q74" s="13"/>
      <c r="R74" s="12"/>
    </row>
    <row r="75" spans="1:20" s="8" customFormat="1" ht="16.5" customHeight="1">
      <c r="A75" s="274"/>
      <c r="B75" s="143"/>
      <c r="C75" s="143"/>
      <c r="D75" s="285"/>
      <c r="E75" s="126" t="s">
        <v>11</v>
      </c>
      <c r="F75" s="18">
        <v>0.05</v>
      </c>
      <c r="G75" s="294" t="s">
        <v>11</v>
      </c>
      <c r="H75" s="18">
        <v>0.05</v>
      </c>
      <c r="I75" s="85"/>
      <c r="J75" s="86"/>
      <c r="K75" s="330" t="s">
        <v>169</v>
      </c>
      <c r="L75" s="18">
        <v>1</v>
      </c>
      <c r="O75" s="12"/>
      <c r="P75" s="12"/>
      <c r="Q75" s="13"/>
      <c r="R75" s="12"/>
    </row>
    <row r="76" spans="1:20" s="8" customFormat="1" ht="16.5" customHeight="1">
      <c r="A76" s="274"/>
      <c r="B76" s="330"/>
      <c r="C76" s="18"/>
      <c r="D76" s="284"/>
      <c r="E76" s="81"/>
      <c r="F76" s="80"/>
      <c r="G76" s="294"/>
      <c r="H76" s="18"/>
      <c r="I76" s="85"/>
      <c r="J76" s="86"/>
      <c r="K76" s="38"/>
      <c r="L76" s="92"/>
      <c r="O76" s="12"/>
      <c r="P76" s="12"/>
      <c r="Q76" s="13"/>
      <c r="R76" s="12"/>
    </row>
    <row r="77" spans="1:20" s="8" customFormat="1" ht="16.5" customHeight="1">
      <c r="A77" s="272" t="s">
        <v>333</v>
      </c>
      <c r="B77" s="79" t="str">
        <f>B11</f>
        <v>一</v>
      </c>
      <c r="C77" s="144" t="s">
        <v>39</v>
      </c>
      <c r="D77" s="283"/>
      <c r="E77" s="100" t="s">
        <v>145</v>
      </c>
      <c r="F77" s="100"/>
      <c r="G77" s="288" t="s">
        <v>387</v>
      </c>
      <c r="H77" s="139"/>
      <c r="I77" s="85" t="s">
        <v>1</v>
      </c>
      <c r="J77" s="86"/>
      <c r="K77" s="330" t="s">
        <v>181</v>
      </c>
      <c r="L77" s="18"/>
      <c r="M77" s="213" t="s">
        <v>61</v>
      </c>
      <c r="N77" s="60"/>
      <c r="O77" s="61"/>
      <c r="P77" s="62"/>
      <c r="Q77" s="52"/>
      <c r="R77" s="62"/>
      <c r="T77" s="52"/>
    </row>
    <row r="78" spans="1:20" s="8" customFormat="1" ht="16.5" customHeight="1">
      <c r="A78" s="272"/>
      <c r="B78" s="261">
        <f>A11</f>
        <v>45243</v>
      </c>
      <c r="C78" s="18" t="s">
        <v>10</v>
      </c>
      <c r="D78" s="283">
        <v>10</v>
      </c>
      <c r="E78" s="147" t="s">
        <v>232</v>
      </c>
      <c r="F78" s="18">
        <v>6</v>
      </c>
      <c r="G78" s="289" t="s">
        <v>388</v>
      </c>
      <c r="H78" s="141">
        <v>5</v>
      </c>
      <c r="I78" s="90" t="s">
        <v>9</v>
      </c>
      <c r="J78" s="91">
        <v>7</v>
      </c>
      <c r="K78" s="330" t="s">
        <v>163</v>
      </c>
      <c r="L78" s="18">
        <v>0.2</v>
      </c>
      <c r="M78" s="132"/>
      <c r="N78" s="60"/>
      <c r="O78" s="54"/>
      <c r="P78" s="48"/>
      <c r="Q78" s="53"/>
      <c r="R78" s="48"/>
      <c r="T78" s="53"/>
    </row>
    <row r="79" spans="1:20" s="8" customFormat="1" ht="16.5" customHeight="1">
      <c r="A79" s="273"/>
      <c r="B79" s="330"/>
      <c r="C79" s="18"/>
      <c r="D79" s="284"/>
      <c r="E79" s="147"/>
      <c r="F79" s="18"/>
      <c r="G79" s="290" t="s">
        <v>17</v>
      </c>
      <c r="H79" s="141">
        <v>2</v>
      </c>
      <c r="I79" s="85" t="s">
        <v>11</v>
      </c>
      <c r="J79" s="86">
        <v>0.05</v>
      </c>
      <c r="K79" s="330" t="s">
        <v>182</v>
      </c>
      <c r="L79" s="18">
        <v>0.1</v>
      </c>
      <c r="M79" s="119"/>
      <c r="N79" s="60"/>
      <c r="O79" s="54"/>
      <c r="P79" s="63"/>
      <c r="Q79" s="63"/>
      <c r="R79" s="63"/>
      <c r="T79" s="64"/>
    </row>
    <row r="80" spans="1:20" s="8" customFormat="1" ht="16.5" customHeight="1">
      <c r="A80" s="273"/>
      <c r="B80" s="143"/>
      <c r="C80" s="143"/>
      <c r="D80" s="285"/>
      <c r="E80" s="147"/>
      <c r="F80" s="18"/>
      <c r="G80" s="290" t="s">
        <v>394</v>
      </c>
      <c r="H80" s="141">
        <v>2</v>
      </c>
      <c r="I80" s="85"/>
      <c r="J80" s="86"/>
      <c r="K80" s="330" t="s">
        <v>49</v>
      </c>
      <c r="L80" s="18">
        <v>0.05</v>
      </c>
      <c r="M80" s="121"/>
      <c r="N80" s="60"/>
      <c r="O80" s="54"/>
      <c r="P80" s="51"/>
      <c r="Q80" s="53"/>
      <c r="R80" s="51"/>
      <c r="T80" s="53"/>
    </row>
    <row r="81" spans="1:20" s="8" customFormat="1" ht="16.5" customHeight="1">
      <c r="A81" s="273"/>
      <c r="B81" s="143"/>
      <c r="C81" s="143"/>
      <c r="D81" s="285"/>
      <c r="E81" s="148"/>
      <c r="F81" s="139"/>
      <c r="G81" s="289" t="s">
        <v>389</v>
      </c>
      <c r="H81" s="140">
        <v>0.6</v>
      </c>
      <c r="I81" s="85"/>
      <c r="J81" s="86"/>
      <c r="K81" s="330" t="s">
        <v>183</v>
      </c>
      <c r="L81" s="18">
        <v>0.01</v>
      </c>
      <c r="M81" s="121"/>
      <c r="N81" s="60"/>
      <c r="O81" s="54"/>
      <c r="P81" s="63"/>
      <c r="Q81" s="63"/>
      <c r="R81" s="51"/>
      <c r="T81" s="53"/>
    </row>
    <row r="82" spans="1:20" s="8" customFormat="1" ht="16.5" customHeight="1">
      <c r="A82" s="273"/>
      <c r="B82" s="330"/>
      <c r="C82" s="18"/>
      <c r="D82" s="284"/>
      <c r="E82" s="147"/>
      <c r="F82" s="18"/>
      <c r="G82" s="289"/>
      <c r="H82" s="140"/>
      <c r="I82" s="85"/>
      <c r="J82" s="86"/>
      <c r="K82" s="38"/>
      <c r="L82" s="127"/>
      <c r="N82" s="65"/>
      <c r="O82" s="61"/>
      <c r="P82" s="49"/>
      <c r="Q82" s="66"/>
      <c r="R82" s="67"/>
      <c r="T82" s="67"/>
    </row>
    <row r="83" spans="1:20" s="8" customFormat="1" ht="16.5" customHeight="1">
      <c r="A83" s="272" t="s">
        <v>334</v>
      </c>
      <c r="B83" s="101" t="str">
        <f>B12</f>
        <v>二</v>
      </c>
      <c r="C83" s="144" t="s">
        <v>0</v>
      </c>
      <c r="D83" s="283"/>
      <c r="E83" s="18" t="s">
        <v>348</v>
      </c>
      <c r="F83" s="18"/>
      <c r="G83" s="291" t="s">
        <v>395</v>
      </c>
      <c r="H83" s="84"/>
      <c r="I83" s="85" t="s">
        <v>1</v>
      </c>
      <c r="J83" s="86"/>
      <c r="K83" s="87" t="s">
        <v>75</v>
      </c>
      <c r="L83" s="212"/>
      <c r="M83" s="215" t="s">
        <v>110</v>
      </c>
      <c r="N83" s="14"/>
      <c r="O83" s="12"/>
      <c r="Q83" s="156"/>
      <c r="R83" s="84"/>
    </row>
    <row r="84" spans="1:20" s="8" customFormat="1" ht="16.5" customHeight="1">
      <c r="A84" s="272"/>
      <c r="B84" s="262">
        <f>A12</f>
        <v>45244</v>
      </c>
      <c r="C84" s="18" t="s">
        <v>10</v>
      </c>
      <c r="D84" s="283">
        <v>7</v>
      </c>
      <c r="E84" s="147" t="s">
        <v>44</v>
      </c>
      <c r="F84" s="18">
        <v>6</v>
      </c>
      <c r="G84" s="292" t="s">
        <v>231</v>
      </c>
      <c r="H84" s="88">
        <v>1</v>
      </c>
      <c r="I84" s="90" t="s">
        <v>9</v>
      </c>
      <c r="J84" s="91">
        <v>7</v>
      </c>
      <c r="K84" s="38" t="s">
        <v>59</v>
      </c>
      <c r="L84" s="92">
        <v>3</v>
      </c>
      <c r="N84" s="50"/>
      <c r="O84" s="12"/>
      <c r="Q84" s="98"/>
      <c r="R84" s="88"/>
    </row>
    <row r="85" spans="1:20" s="8" customFormat="1" ht="16.5" customHeight="1">
      <c r="A85" s="272"/>
      <c r="B85" s="101"/>
      <c r="C85" s="18" t="s">
        <v>12</v>
      </c>
      <c r="D85" s="283">
        <v>3</v>
      </c>
      <c r="E85" s="147" t="s">
        <v>142</v>
      </c>
      <c r="F85" s="18">
        <v>2</v>
      </c>
      <c r="G85" s="293" t="s">
        <v>397</v>
      </c>
      <c r="H85" s="88">
        <v>1</v>
      </c>
      <c r="I85" s="85" t="s">
        <v>11</v>
      </c>
      <c r="J85" s="86">
        <v>0.05</v>
      </c>
      <c r="K85" s="38" t="s">
        <v>58</v>
      </c>
      <c r="L85" s="92">
        <v>1</v>
      </c>
      <c r="N85" s="50"/>
      <c r="O85" s="59"/>
      <c r="Q85" s="94"/>
      <c r="R85" s="88"/>
    </row>
    <row r="86" spans="1:20" s="8" customFormat="1" ht="16.5" customHeight="1">
      <c r="A86" s="131"/>
      <c r="B86" s="330"/>
      <c r="C86" s="18"/>
      <c r="D86" s="284"/>
      <c r="E86" s="147" t="s">
        <v>350</v>
      </c>
      <c r="F86" s="18">
        <v>0.5</v>
      </c>
      <c r="G86" s="293" t="s">
        <v>24</v>
      </c>
      <c r="H86" s="88">
        <v>3</v>
      </c>
      <c r="I86" s="85"/>
      <c r="J86" s="86"/>
      <c r="K86" s="38" t="s">
        <v>67</v>
      </c>
      <c r="L86" s="92">
        <v>0.05</v>
      </c>
      <c r="N86" s="50"/>
      <c r="O86" s="59"/>
      <c r="Q86" s="94"/>
      <c r="R86" s="88"/>
    </row>
    <row r="87" spans="1:20" s="8" customFormat="1" ht="16.5" customHeight="1">
      <c r="A87" s="277"/>
      <c r="B87" s="143"/>
      <c r="C87" s="143"/>
      <c r="D87" s="285"/>
      <c r="E87" s="147" t="s">
        <v>11</v>
      </c>
      <c r="F87" s="18">
        <v>0.05</v>
      </c>
      <c r="G87" s="121" t="s">
        <v>89</v>
      </c>
      <c r="H87" s="80">
        <v>0.01</v>
      </c>
      <c r="I87" s="85"/>
      <c r="J87" s="86"/>
      <c r="K87" s="38" t="s">
        <v>206</v>
      </c>
      <c r="L87" s="92">
        <v>1</v>
      </c>
      <c r="N87" s="50"/>
      <c r="O87" s="12"/>
      <c r="Q87" s="38"/>
      <c r="R87" s="80"/>
    </row>
    <row r="88" spans="1:20" s="8" customFormat="1" ht="16.5" customHeight="1">
      <c r="A88" s="277"/>
      <c r="B88" s="143"/>
      <c r="C88" s="143"/>
      <c r="D88" s="285"/>
      <c r="E88" s="143"/>
      <c r="F88" s="143"/>
      <c r="G88" s="121" t="s">
        <v>65</v>
      </c>
      <c r="H88" s="80">
        <v>0.05</v>
      </c>
      <c r="I88" s="85"/>
      <c r="J88" s="86"/>
      <c r="K88" s="95"/>
      <c r="L88" s="127"/>
      <c r="O88" s="12"/>
      <c r="P88" s="12"/>
      <c r="Q88" s="13"/>
      <c r="R88" s="12"/>
    </row>
    <row r="89" spans="1:20" s="8" customFormat="1" ht="16.5" customHeight="1">
      <c r="A89" s="272" t="s">
        <v>335</v>
      </c>
      <c r="B89" s="79" t="str">
        <f>B13</f>
        <v>三</v>
      </c>
      <c r="C89" s="144" t="s">
        <v>401</v>
      </c>
      <c r="D89" s="283"/>
      <c r="E89" s="147" t="s">
        <v>138</v>
      </c>
      <c r="F89" s="18"/>
      <c r="G89" s="245" t="s">
        <v>403</v>
      </c>
      <c r="H89" s="18"/>
      <c r="I89" s="85" t="s">
        <v>1</v>
      </c>
      <c r="J89" s="86"/>
      <c r="K89" s="330" t="s">
        <v>416</v>
      </c>
      <c r="L89" s="18"/>
      <c r="M89" s="215" t="s">
        <v>64</v>
      </c>
    </row>
    <row r="90" spans="1:20" s="8" customFormat="1" ht="16.5" customHeight="1">
      <c r="A90" s="272"/>
      <c r="B90" s="261">
        <f>A13</f>
        <v>45245</v>
      </c>
      <c r="C90" s="18" t="s">
        <v>402</v>
      </c>
      <c r="D90" s="283">
        <v>6</v>
      </c>
      <c r="E90" s="147" t="s">
        <v>352</v>
      </c>
      <c r="F90" s="18">
        <v>5</v>
      </c>
      <c r="G90" s="294" t="s">
        <v>404</v>
      </c>
      <c r="H90" s="18">
        <v>3.5</v>
      </c>
      <c r="I90" s="90" t="s">
        <v>9</v>
      </c>
      <c r="J90" s="91">
        <v>7</v>
      </c>
      <c r="K90" s="330" t="s">
        <v>185</v>
      </c>
      <c r="L90" s="18">
        <v>1.5</v>
      </c>
    </row>
    <row r="91" spans="1:20" s="8" customFormat="1" ht="16.5" customHeight="1">
      <c r="A91" s="272"/>
      <c r="B91" s="143"/>
      <c r="C91" s="18"/>
      <c r="D91" s="283"/>
      <c r="E91" s="143"/>
      <c r="F91" s="143"/>
      <c r="G91" s="294" t="s">
        <v>126</v>
      </c>
      <c r="H91" s="18">
        <v>2</v>
      </c>
      <c r="I91" s="85" t="s">
        <v>11</v>
      </c>
      <c r="J91" s="86">
        <v>0.05</v>
      </c>
      <c r="K91" s="330" t="s">
        <v>149</v>
      </c>
      <c r="L91" s="18">
        <v>2</v>
      </c>
    </row>
    <row r="92" spans="1:20" s="8" customFormat="1" ht="16.5" customHeight="1">
      <c r="A92" s="131"/>
      <c r="B92" s="330"/>
      <c r="C92" s="18"/>
      <c r="D92" s="284"/>
      <c r="E92" s="143"/>
      <c r="F92" s="143"/>
      <c r="G92" s="294" t="s">
        <v>302</v>
      </c>
      <c r="H92" s="18">
        <v>2</v>
      </c>
      <c r="I92" s="85"/>
      <c r="J92" s="86"/>
      <c r="K92" s="330" t="s">
        <v>165</v>
      </c>
      <c r="L92" s="18">
        <v>1</v>
      </c>
    </row>
    <row r="93" spans="1:20" s="8" customFormat="1" ht="16.5" customHeight="1">
      <c r="A93" s="273"/>
      <c r="B93" s="330"/>
      <c r="C93" s="18"/>
      <c r="D93" s="284"/>
      <c r="E93" s="147"/>
      <c r="F93" s="18"/>
      <c r="G93" s="294" t="s">
        <v>421</v>
      </c>
      <c r="H93" s="18">
        <v>0.01</v>
      </c>
      <c r="I93" s="85"/>
      <c r="J93" s="86"/>
      <c r="K93" s="330" t="s">
        <v>417</v>
      </c>
      <c r="L93" s="18"/>
    </row>
    <row r="94" spans="1:20" s="8" customFormat="1" ht="16.5" customHeight="1">
      <c r="A94" s="273"/>
      <c r="B94" s="143"/>
      <c r="C94" s="143"/>
      <c r="D94" s="284"/>
      <c r="E94" s="147"/>
      <c r="F94" s="18"/>
      <c r="G94" s="120"/>
      <c r="H94" s="80"/>
      <c r="I94" s="85"/>
      <c r="J94" s="86"/>
      <c r="K94" s="219" t="s">
        <v>187</v>
      </c>
      <c r="L94" s="220"/>
    </row>
    <row r="95" spans="1:20" ht="16.5" customHeight="1">
      <c r="A95" s="278" t="s">
        <v>336</v>
      </c>
      <c r="B95" s="101" t="str">
        <f>B14</f>
        <v>四</v>
      </c>
      <c r="C95" s="144" t="s">
        <v>0</v>
      </c>
      <c r="D95" s="283"/>
      <c r="E95" s="18" t="s">
        <v>353</v>
      </c>
      <c r="F95" s="18"/>
      <c r="G95" s="245" t="s">
        <v>409</v>
      </c>
      <c r="H95" s="18"/>
      <c r="I95" s="85" t="s">
        <v>1</v>
      </c>
      <c r="J95" s="86"/>
      <c r="K95" s="330" t="s">
        <v>188</v>
      </c>
      <c r="L95" s="18"/>
      <c r="M95" s="9" t="s">
        <v>242</v>
      </c>
    </row>
    <row r="96" spans="1:20" ht="16.5" customHeight="1">
      <c r="A96" s="278"/>
      <c r="B96" s="262">
        <f>A14</f>
        <v>45246</v>
      </c>
      <c r="C96" s="18" t="s">
        <v>10</v>
      </c>
      <c r="D96" s="283">
        <v>7</v>
      </c>
      <c r="E96" s="147" t="s">
        <v>140</v>
      </c>
      <c r="F96" s="18">
        <v>9</v>
      </c>
      <c r="G96" s="294" t="s">
        <v>231</v>
      </c>
      <c r="H96" s="18">
        <v>1</v>
      </c>
      <c r="I96" s="90" t="s">
        <v>9</v>
      </c>
      <c r="J96" s="91">
        <v>7</v>
      </c>
      <c r="K96" s="330" t="s">
        <v>189</v>
      </c>
      <c r="L96" s="18">
        <v>0.2</v>
      </c>
      <c r="M96" s="8"/>
      <c r="N96" s="50"/>
    </row>
    <row r="97" spans="1:17" ht="16.5" customHeight="1">
      <c r="A97" s="278"/>
      <c r="B97" s="101"/>
      <c r="C97" s="18" t="s">
        <v>12</v>
      </c>
      <c r="D97" s="283">
        <v>3</v>
      </c>
      <c r="E97" s="147" t="s">
        <v>355</v>
      </c>
      <c r="F97" s="18">
        <v>1</v>
      </c>
      <c r="G97" s="294" t="s">
        <v>411</v>
      </c>
      <c r="H97" s="18">
        <v>6</v>
      </c>
      <c r="I97" s="85" t="s">
        <v>11</v>
      </c>
      <c r="J97" s="86">
        <v>0.05</v>
      </c>
      <c r="K97" s="330" t="s">
        <v>84</v>
      </c>
      <c r="L97" s="18">
        <v>0.01</v>
      </c>
      <c r="M97" s="8"/>
      <c r="N97" s="50"/>
    </row>
    <row r="98" spans="1:17" ht="16.5" customHeight="1">
      <c r="A98" s="279"/>
      <c r="B98" s="330"/>
      <c r="C98" s="18"/>
      <c r="D98" s="284"/>
      <c r="E98" s="147" t="s">
        <v>175</v>
      </c>
      <c r="F98" s="18">
        <v>2</v>
      </c>
      <c r="G98" s="294" t="s">
        <v>239</v>
      </c>
      <c r="H98" s="18">
        <v>1</v>
      </c>
      <c r="I98" s="85"/>
      <c r="J98" s="86"/>
      <c r="K98" s="32" t="s">
        <v>191</v>
      </c>
      <c r="L98" s="18">
        <v>1</v>
      </c>
      <c r="M98" s="8"/>
    </row>
    <row r="99" spans="1:17" ht="16.5" customHeight="1">
      <c r="A99" s="279"/>
      <c r="B99" s="330"/>
      <c r="C99" s="18"/>
      <c r="D99" s="284"/>
      <c r="E99" s="147" t="s">
        <v>11</v>
      </c>
      <c r="F99" s="18">
        <v>0.05</v>
      </c>
      <c r="G99" s="294" t="s">
        <v>413</v>
      </c>
      <c r="H99" s="18">
        <v>0.01</v>
      </c>
      <c r="I99" s="85"/>
      <c r="J99" s="86"/>
      <c r="K99" s="38"/>
      <c r="L99" s="127"/>
      <c r="M99" s="8"/>
    </row>
    <row r="100" spans="1:17" ht="16.5" customHeight="1">
      <c r="A100" s="279"/>
      <c r="B100" s="330"/>
      <c r="C100" s="18"/>
      <c r="D100" s="284"/>
      <c r="E100" s="105"/>
      <c r="F100" s="105"/>
      <c r="G100" s="294" t="s">
        <v>11</v>
      </c>
      <c r="H100" s="18">
        <v>0.05</v>
      </c>
      <c r="I100" s="85"/>
      <c r="J100" s="86"/>
      <c r="K100" s="95"/>
      <c r="L100" s="127"/>
      <c r="M100" s="8"/>
    </row>
    <row r="101" spans="1:17" ht="16.5" customHeight="1">
      <c r="A101" s="278" t="s">
        <v>337</v>
      </c>
      <c r="B101" s="101" t="str">
        <f>B15</f>
        <v>五</v>
      </c>
      <c r="C101" s="144" t="s">
        <v>418</v>
      </c>
      <c r="D101" s="283"/>
      <c r="E101" s="18" t="s">
        <v>357</v>
      </c>
      <c r="F101" s="18"/>
      <c r="G101" s="191" t="s">
        <v>420</v>
      </c>
      <c r="H101" s="104"/>
      <c r="I101" s="85" t="s">
        <v>1</v>
      </c>
      <c r="J101" s="86"/>
      <c r="K101" s="330" t="s">
        <v>166</v>
      </c>
      <c r="L101" s="18"/>
      <c r="M101" s="215" t="s">
        <v>63</v>
      </c>
      <c r="N101" s="159" t="s">
        <v>91</v>
      </c>
    </row>
    <row r="102" spans="1:17" ht="16.5" customHeight="1">
      <c r="A102" s="278"/>
      <c r="B102" s="262">
        <f>A15</f>
        <v>45247</v>
      </c>
      <c r="C102" s="18" t="s">
        <v>10</v>
      </c>
      <c r="D102" s="283">
        <v>10</v>
      </c>
      <c r="E102" s="147" t="s">
        <v>255</v>
      </c>
      <c r="F102" s="18">
        <v>6</v>
      </c>
      <c r="G102" s="121" t="s">
        <v>456</v>
      </c>
      <c r="H102" s="80">
        <v>0.3</v>
      </c>
      <c r="I102" s="90" t="s">
        <v>9</v>
      </c>
      <c r="J102" s="91">
        <v>7</v>
      </c>
      <c r="K102" s="330" t="s">
        <v>167</v>
      </c>
      <c r="L102" s="18">
        <v>0.2</v>
      </c>
    </row>
    <row r="103" spans="1:17" ht="16.5" customHeight="1">
      <c r="A103" s="278"/>
      <c r="B103" s="24"/>
      <c r="C103" s="18" t="s">
        <v>419</v>
      </c>
      <c r="D103" s="283">
        <v>0.4</v>
      </c>
      <c r="E103" s="147" t="s">
        <v>141</v>
      </c>
      <c r="F103" s="18">
        <v>4</v>
      </c>
      <c r="G103" s="120" t="s">
        <v>457</v>
      </c>
      <c r="H103" s="80">
        <v>6</v>
      </c>
      <c r="I103" s="85" t="s">
        <v>11</v>
      </c>
      <c r="J103" s="86">
        <v>0.05</v>
      </c>
      <c r="K103" s="330" t="s">
        <v>168</v>
      </c>
      <c r="L103" s="18">
        <v>1</v>
      </c>
    </row>
    <row r="104" spans="1:17" ht="16.5" customHeight="1">
      <c r="A104" s="277"/>
      <c r="B104" s="330"/>
      <c r="C104" s="18"/>
      <c r="D104" s="284"/>
      <c r="E104" s="147" t="s">
        <v>46</v>
      </c>
      <c r="F104" s="18">
        <v>0.5</v>
      </c>
      <c r="G104" s="295" t="s">
        <v>89</v>
      </c>
      <c r="H104" s="89">
        <v>0.01</v>
      </c>
      <c r="I104" s="85"/>
      <c r="J104" s="86"/>
      <c r="K104" s="330" t="s">
        <v>49</v>
      </c>
      <c r="L104" s="18">
        <v>0.05</v>
      </c>
    </row>
    <row r="105" spans="1:17" ht="16.5" customHeight="1">
      <c r="A105" s="279"/>
      <c r="B105" s="330"/>
      <c r="C105" s="18"/>
      <c r="D105" s="286"/>
      <c r="E105" s="147" t="s">
        <v>86</v>
      </c>
      <c r="F105" s="18"/>
      <c r="G105" s="295" t="s">
        <v>25</v>
      </c>
      <c r="H105" s="89">
        <v>0.05</v>
      </c>
      <c r="I105" s="85"/>
      <c r="J105" s="86"/>
      <c r="K105" s="330" t="s">
        <v>165</v>
      </c>
      <c r="L105" s="18">
        <v>1</v>
      </c>
    </row>
    <row r="106" spans="1:17" ht="16.5" customHeight="1">
      <c r="A106" s="279"/>
      <c r="B106" s="330"/>
      <c r="C106" s="18"/>
      <c r="D106" s="286"/>
      <c r="E106" s="105"/>
      <c r="F106" s="105"/>
      <c r="G106" s="121"/>
      <c r="H106" s="80"/>
      <c r="I106" s="85"/>
      <c r="J106" s="86"/>
      <c r="K106" s="106"/>
      <c r="L106" s="105"/>
    </row>
    <row r="107" spans="1:17" ht="16.5" customHeight="1">
      <c r="A107" s="278" t="s">
        <v>338</v>
      </c>
      <c r="B107" s="101" t="str">
        <f>B16</f>
        <v>一</v>
      </c>
      <c r="C107" s="144" t="s">
        <v>39</v>
      </c>
      <c r="D107" s="283"/>
      <c r="E107" s="147" t="s">
        <v>386</v>
      </c>
      <c r="F107" s="18"/>
      <c r="G107" s="245" t="s">
        <v>458</v>
      </c>
      <c r="H107" s="18"/>
      <c r="I107" s="85" t="s">
        <v>1</v>
      </c>
      <c r="J107" s="86"/>
      <c r="K107" s="330" t="s">
        <v>203</v>
      </c>
      <c r="L107" s="18"/>
      <c r="M107" s="213" t="s">
        <v>61</v>
      </c>
      <c r="P107" s="48"/>
      <c r="Q107" s="14"/>
    </row>
    <row r="108" spans="1:17" ht="16.5" customHeight="1">
      <c r="A108" s="278"/>
      <c r="B108" s="262">
        <f>A16</f>
        <v>45250</v>
      </c>
      <c r="C108" s="18" t="s">
        <v>10</v>
      </c>
      <c r="D108" s="283">
        <v>10</v>
      </c>
      <c r="E108" s="147" t="s">
        <v>378</v>
      </c>
      <c r="F108" s="18">
        <v>9</v>
      </c>
      <c r="G108" s="294" t="s">
        <v>153</v>
      </c>
      <c r="H108" s="139">
        <v>5</v>
      </c>
      <c r="I108" s="90" t="s">
        <v>9</v>
      </c>
      <c r="J108" s="91">
        <v>7</v>
      </c>
      <c r="K108" s="330" t="s">
        <v>157</v>
      </c>
      <c r="L108" s="18">
        <v>1</v>
      </c>
      <c r="M108" s="132"/>
      <c r="P108" s="49"/>
      <c r="Q108" s="50"/>
    </row>
    <row r="109" spans="1:17" ht="16.5" customHeight="1">
      <c r="A109" s="277"/>
      <c r="B109" s="109"/>
      <c r="C109" s="24"/>
      <c r="D109" s="286"/>
      <c r="E109" s="105"/>
      <c r="F109" s="105"/>
      <c r="G109" s="296" t="s">
        <v>404</v>
      </c>
      <c r="H109" s="139">
        <v>1</v>
      </c>
      <c r="I109" s="85" t="s">
        <v>11</v>
      </c>
      <c r="J109" s="86">
        <v>0.05</v>
      </c>
      <c r="K109" s="330" t="s">
        <v>163</v>
      </c>
      <c r="L109" s="18">
        <v>0.2</v>
      </c>
      <c r="M109" s="119"/>
      <c r="P109" s="49"/>
      <c r="Q109" s="50"/>
    </row>
    <row r="110" spans="1:17" ht="16.5" customHeight="1">
      <c r="A110" s="277"/>
      <c r="B110" s="109"/>
      <c r="C110" s="24"/>
      <c r="D110" s="286"/>
      <c r="E110" s="147"/>
      <c r="F110" s="18"/>
      <c r="G110" s="294" t="s">
        <v>459</v>
      </c>
      <c r="H110" s="18">
        <v>1</v>
      </c>
      <c r="I110" s="85"/>
      <c r="J110" s="86"/>
      <c r="K110" s="330" t="s">
        <v>49</v>
      </c>
      <c r="L110" s="18">
        <v>0.05</v>
      </c>
      <c r="M110" s="121"/>
      <c r="P110" s="49"/>
      <c r="Q110" s="50"/>
    </row>
    <row r="111" spans="1:17" ht="16.5" customHeight="1">
      <c r="A111" s="277"/>
      <c r="B111" s="330"/>
      <c r="C111" s="18"/>
      <c r="D111" s="284"/>
      <c r="E111" s="105"/>
      <c r="F111" s="220"/>
      <c r="G111" s="294" t="s">
        <v>11</v>
      </c>
      <c r="H111" s="18">
        <v>0.05</v>
      </c>
      <c r="I111" s="85"/>
      <c r="J111" s="86"/>
      <c r="K111" s="38"/>
      <c r="L111" s="92"/>
      <c r="M111" s="121"/>
      <c r="P111" s="49"/>
      <c r="Q111" s="50"/>
    </row>
    <row r="112" spans="1:17" ht="16.5" customHeight="1">
      <c r="A112" s="279"/>
      <c r="B112" s="330"/>
      <c r="C112" s="18"/>
      <c r="D112" s="286"/>
      <c r="E112" s="105"/>
      <c r="F112" s="105"/>
      <c r="G112" s="293"/>
      <c r="H112" s="131"/>
      <c r="I112" s="85"/>
      <c r="J112" s="86"/>
      <c r="K112" s="94"/>
      <c r="L112" s="103"/>
      <c r="M112" s="8"/>
    </row>
    <row r="113" spans="1:13" ht="16.5" customHeight="1">
      <c r="A113" s="278" t="s">
        <v>339</v>
      </c>
      <c r="B113" s="101" t="str">
        <f>B17</f>
        <v>二</v>
      </c>
      <c r="C113" s="144" t="s">
        <v>0</v>
      </c>
      <c r="D113" s="55"/>
      <c r="E113" s="100" t="s">
        <v>359</v>
      </c>
      <c r="F113" s="100"/>
      <c r="G113" s="245" t="s">
        <v>432</v>
      </c>
      <c r="H113" s="18"/>
      <c r="I113" s="85" t="s">
        <v>1</v>
      </c>
      <c r="J113" s="86"/>
      <c r="K113" s="96" t="s">
        <v>35</v>
      </c>
      <c r="L113" s="92"/>
      <c r="M113" s="215" t="s">
        <v>506</v>
      </c>
    </row>
    <row r="114" spans="1:13" ht="16.5" customHeight="1">
      <c r="A114" s="278"/>
      <c r="B114" s="262">
        <f>A17</f>
        <v>45251</v>
      </c>
      <c r="C114" s="18" t="s">
        <v>10</v>
      </c>
      <c r="D114" s="55">
        <v>7</v>
      </c>
      <c r="E114" s="147" t="s">
        <v>360</v>
      </c>
      <c r="F114" s="18">
        <v>4</v>
      </c>
      <c r="G114" s="294" t="s">
        <v>44</v>
      </c>
      <c r="H114" s="18">
        <v>1</v>
      </c>
      <c r="I114" s="90" t="s">
        <v>9</v>
      </c>
      <c r="J114" s="91">
        <v>7</v>
      </c>
      <c r="K114" s="38" t="s">
        <v>60</v>
      </c>
      <c r="L114" s="127">
        <v>4</v>
      </c>
      <c r="M114" s="8"/>
    </row>
    <row r="115" spans="1:13" ht="16.5" customHeight="1">
      <c r="A115" s="278"/>
      <c r="B115" s="101"/>
      <c r="C115" s="18" t="s">
        <v>12</v>
      </c>
      <c r="D115" s="55">
        <v>3</v>
      </c>
      <c r="E115" s="185" t="s">
        <v>132</v>
      </c>
      <c r="F115" s="221">
        <v>3</v>
      </c>
      <c r="G115" s="294" t="s">
        <v>70</v>
      </c>
      <c r="H115" s="18">
        <v>7</v>
      </c>
      <c r="I115" s="85" t="s">
        <v>11</v>
      </c>
      <c r="J115" s="86">
        <v>0.05</v>
      </c>
      <c r="K115" s="38" t="s">
        <v>66</v>
      </c>
      <c r="L115" s="127">
        <v>0.01</v>
      </c>
      <c r="M115" s="8"/>
    </row>
    <row r="116" spans="1:13" ht="16.5" customHeight="1">
      <c r="A116" s="277"/>
      <c r="B116" s="109"/>
      <c r="C116" s="24"/>
      <c r="D116" s="286"/>
      <c r="E116" s="185" t="s">
        <v>175</v>
      </c>
      <c r="F116" s="221">
        <v>4</v>
      </c>
      <c r="G116" s="294" t="s">
        <v>89</v>
      </c>
      <c r="H116" s="18">
        <v>0.01</v>
      </c>
      <c r="I116" s="85"/>
      <c r="J116" s="86"/>
      <c r="K116" s="38" t="s">
        <v>67</v>
      </c>
      <c r="L116" s="127">
        <v>0.05</v>
      </c>
      <c r="M116" s="8"/>
    </row>
    <row r="117" spans="1:13" ht="16.5" customHeight="1">
      <c r="A117" s="277"/>
      <c r="B117" s="330"/>
      <c r="C117" s="18"/>
      <c r="D117" s="284"/>
      <c r="E117" s="185" t="s">
        <v>11</v>
      </c>
      <c r="F117" s="221">
        <v>0.05</v>
      </c>
      <c r="G117" s="294" t="s">
        <v>46</v>
      </c>
      <c r="H117" s="18">
        <v>0.5</v>
      </c>
      <c r="I117" s="85"/>
      <c r="J117" s="86"/>
      <c r="K117" s="38" t="s">
        <v>206</v>
      </c>
      <c r="L117" s="127">
        <v>1</v>
      </c>
      <c r="M117" s="8"/>
    </row>
    <row r="118" spans="1:13" ht="16.5" customHeight="1">
      <c r="A118" s="277"/>
      <c r="B118" s="330"/>
      <c r="C118" s="18"/>
      <c r="D118" s="284"/>
      <c r="E118" s="105"/>
      <c r="F118" s="220"/>
      <c r="G118" s="294" t="s">
        <v>11</v>
      </c>
      <c r="H118" s="18">
        <v>0.05</v>
      </c>
      <c r="I118" s="85"/>
      <c r="J118" s="86"/>
      <c r="K118" s="106"/>
      <c r="L118" s="105"/>
      <c r="M118" s="8"/>
    </row>
    <row r="119" spans="1:13" ht="16.5" customHeight="1">
      <c r="A119" s="278" t="s">
        <v>340</v>
      </c>
      <c r="B119" s="101" t="str">
        <f>B18</f>
        <v>三</v>
      </c>
      <c r="C119" s="144" t="s">
        <v>124</v>
      </c>
      <c r="D119" s="55"/>
      <c r="E119" s="100" t="s">
        <v>143</v>
      </c>
      <c r="F119" s="100"/>
      <c r="G119" s="245" t="s">
        <v>436</v>
      </c>
      <c r="H119" s="18"/>
      <c r="I119" s="85" t="s">
        <v>1</v>
      </c>
      <c r="J119" s="86"/>
      <c r="K119" s="330" t="s">
        <v>207</v>
      </c>
      <c r="L119" s="18"/>
      <c r="M119" s="215" t="s">
        <v>64</v>
      </c>
    </row>
    <row r="120" spans="1:13" ht="16.5" customHeight="1">
      <c r="A120" s="278"/>
      <c r="B120" s="262">
        <f>A18</f>
        <v>45252</v>
      </c>
      <c r="C120" s="18" t="s">
        <v>125</v>
      </c>
      <c r="D120" s="55">
        <v>4</v>
      </c>
      <c r="E120" s="185" t="s">
        <v>255</v>
      </c>
      <c r="F120" s="221">
        <v>6</v>
      </c>
      <c r="G120" s="294" t="s">
        <v>320</v>
      </c>
      <c r="H120" s="18">
        <v>0.3</v>
      </c>
      <c r="I120" s="90" t="s">
        <v>9</v>
      </c>
      <c r="J120" s="91">
        <v>7</v>
      </c>
      <c r="K120" s="330" t="s">
        <v>157</v>
      </c>
      <c r="L120" s="18">
        <v>1</v>
      </c>
      <c r="M120" s="8"/>
    </row>
    <row r="121" spans="1:13" ht="16.5" customHeight="1">
      <c r="A121" s="277"/>
      <c r="B121" s="330"/>
      <c r="C121" s="18"/>
      <c r="D121" s="284"/>
      <c r="E121" s="147" t="s">
        <v>144</v>
      </c>
      <c r="F121" s="18">
        <v>4</v>
      </c>
      <c r="G121" s="294" t="s">
        <v>253</v>
      </c>
      <c r="H121" s="18">
        <v>7</v>
      </c>
      <c r="I121" s="85" t="s">
        <v>11</v>
      </c>
      <c r="J121" s="86">
        <v>0.05</v>
      </c>
      <c r="K121" s="330" t="s">
        <v>126</v>
      </c>
      <c r="L121" s="18">
        <v>3</v>
      </c>
      <c r="M121" s="8"/>
    </row>
    <row r="122" spans="1:13" ht="16.5" customHeight="1">
      <c r="A122" s="277"/>
      <c r="B122" s="109"/>
      <c r="C122" s="24"/>
      <c r="D122" s="286"/>
      <c r="E122" s="147"/>
      <c r="F122" s="18"/>
      <c r="G122" s="245" t="s">
        <v>286</v>
      </c>
      <c r="H122" s="18"/>
      <c r="I122" s="85"/>
      <c r="J122" s="86"/>
      <c r="K122" s="330" t="s">
        <v>440</v>
      </c>
      <c r="L122" s="18">
        <v>4</v>
      </c>
      <c r="M122" s="8"/>
    </row>
    <row r="123" spans="1:13" ht="16.5" customHeight="1">
      <c r="A123" s="277"/>
      <c r="B123" s="109"/>
      <c r="C123" s="24"/>
      <c r="D123" s="286"/>
      <c r="E123" s="147" t="s">
        <v>11</v>
      </c>
      <c r="F123" s="18">
        <v>0.05</v>
      </c>
      <c r="G123" s="294" t="s">
        <v>137</v>
      </c>
      <c r="H123" s="18">
        <v>0.05</v>
      </c>
      <c r="I123" s="85"/>
      <c r="J123" s="86"/>
      <c r="K123" s="330" t="s">
        <v>174</v>
      </c>
      <c r="L123" s="18">
        <v>1</v>
      </c>
      <c r="M123" s="8"/>
    </row>
    <row r="124" spans="1:13" ht="16.5" customHeight="1">
      <c r="A124" s="277"/>
      <c r="B124" s="109"/>
      <c r="C124" s="24"/>
      <c r="D124" s="286"/>
      <c r="E124" s="147"/>
      <c r="F124" s="18"/>
      <c r="G124" s="294"/>
      <c r="H124" s="18"/>
      <c r="I124" s="85"/>
      <c r="J124" s="86"/>
      <c r="K124" s="32"/>
      <c r="L124" s="220"/>
      <c r="M124" s="8"/>
    </row>
    <row r="125" spans="1:13" ht="16.5" customHeight="1">
      <c r="A125" s="278" t="s">
        <v>341</v>
      </c>
      <c r="B125" s="101" t="str">
        <f>B19</f>
        <v>四</v>
      </c>
      <c r="C125" s="265" t="s">
        <v>0</v>
      </c>
      <c r="D125" s="283"/>
      <c r="E125" s="147" t="s">
        <v>128</v>
      </c>
      <c r="F125" s="18"/>
      <c r="G125" s="297" t="s">
        <v>162</v>
      </c>
      <c r="H125" s="139"/>
      <c r="I125" s="85" t="s">
        <v>1</v>
      </c>
      <c r="J125" s="86"/>
      <c r="K125" s="105" t="s">
        <v>68</v>
      </c>
      <c r="L125" s="105"/>
      <c r="M125" s="211" t="s">
        <v>425</v>
      </c>
    </row>
    <row r="126" spans="1:13" ht="16.5" customHeight="1">
      <c r="A126" s="278"/>
      <c r="B126" s="262">
        <f>A19</f>
        <v>45253</v>
      </c>
      <c r="C126" s="330" t="s">
        <v>10</v>
      </c>
      <c r="D126" s="283">
        <v>7</v>
      </c>
      <c r="E126" s="185" t="s">
        <v>140</v>
      </c>
      <c r="F126" s="221">
        <v>9</v>
      </c>
      <c r="G126" s="294" t="s">
        <v>460</v>
      </c>
      <c r="H126" s="18">
        <v>0.3</v>
      </c>
      <c r="I126" s="90" t="s">
        <v>9</v>
      </c>
      <c r="J126" s="91">
        <v>7</v>
      </c>
      <c r="K126" s="38" t="s">
        <v>69</v>
      </c>
      <c r="L126" s="92">
        <v>6</v>
      </c>
      <c r="M126" s="8"/>
    </row>
    <row r="127" spans="1:13" ht="16.5" customHeight="1">
      <c r="A127" s="278"/>
      <c r="B127" s="101"/>
      <c r="C127" s="330" t="s">
        <v>12</v>
      </c>
      <c r="D127" s="283">
        <v>3</v>
      </c>
      <c r="E127" s="147" t="s">
        <v>50</v>
      </c>
      <c r="F127" s="18">
        <v>3</v>
      </c>
      <c r="G127" s="296" t="s">
        <v>461</v>
      </c>
      <c r="H127" s="139">
        <v>6</v>
      </c>
      <c r="I127" s="85" t="s">
        <v>11</v>
      </c>
      <c r="J127" s="86">
        <v>0.05</v>
      </c>
      <c r="K127" s="38" t="s">
        <v>16</v>
      </c>
      <c r="L127" s="92">
        <v>1</v>
      </c>
      <c r="M127" s="8"/>
    </row>
    <row r="128" spans="1:13" ht="16.5" customHeight="1">
      <c r="A128" s="279"/>
      <c r="B128" s="330"/>
      <c r="C128" s="18"/>
      <c r="D128" s="284"/>
      <c r="E128" s="147" t="s">
        <v>11</v>
      </c>
      <c r="F128" s="18">
        <v>0.05</v>
      </c>
      <c r="G128" s="296" t="s">
        <v>462</v>
      </c>
      <c r="H128" s="139">
        <v>0.5</v>
      </c>
      <c r="I128" s="85"/>
      <c r="J128" s="86"/>
      <c r="K128" s="38"/>
      <c r="L128" s="92"/>
      <c r="M128" s="8"/>
    </row>
    <row r="129" spans="1:20" ht="16.5" customHeight="1">
      <c r="A129" s="277"/>
      <c r="B129" s="330"/>
      <c r="C129" s="18"/>
      <c r="D129" s="286"/>
      <c r="E129" s="105"/>
      <c r="F129" s="105"/>
      <c r="G129" s="294" t="s">
        <v>463</v>
      </c>
      <c r="H129" s="18">
        <v>0.05</v>
      </c>
      <c r="I129" s="85"/>
      <c r="J129" s="86"/>
      <c r="K129" s="38"/>
      <c r="L129" s="92"/>
      <c r="M129" s="8"/>
    </row>
    <row r="130" spans="1:20" ht="16.5" customHeight="1">
      <c r="A130" s="277"/>
      <c r="B130" s="330"/>
      <c r="C130" s="18"/>
      <c r="D130" s="286"/>
      <c r="E130" s="105"/>
      <c r="F130" s="105"/>
      <c r="G130" s="294"/>
      <c r="H130" s="18"/>
      <c r="I130" s="85"/>
      <c r="J130" s="86"/>
      <c r="K130" s="94"/>
      <c r="L130" s="103"/>
      <c r="M130" s="8"/>
    </row>
    <row r="131" spans="1:20" ht="16.5" customHeight="1">
      <c r="A131" s="278" t="s">
        <v>342</v>
      </c>
      <c r="B131" s="101" t="str">
        <f>B20</f>
        <v>五</v>
      </c>
      <c r="C131" s="144" t="s">
        <v>427</v>
      </c>
      <c r="D131" s="283"/>
      <c r="E131" s="147" t="s">
        <v>363</v>
      </c>
      <c r="F131" s="18"/>
      <c r="G131" s="216" t="s">
        <v>445</v>
      </c>
      <c r="H131" s="102"/>
      <c r="I131" s="85" t="s">
        <v>1</v>
      </c>
      <c r="J131" s="86"/>
      <c r="K131" s="330" t="s">
        <v>209</v>
      </c>
      <c r="L131" s="18"/>
      <c r="M131" s="215" t="s">
        <v>63</v>
      </c>
      <c r="N131" s="159" t="s">
        <v>91</v>
      </c>
    </row>
    <row r="132" spans="1:20" ht="16.5" customHeight="1">
      <c r="A132" s="278"/>
      <c r="B132" s="262">
        <f>A20</f>
        <v>45254</v>
      </c>
      <c r="C132" s="330" t="s">
        <v>10</v>
      </c>
      <c r="D132" s="283">
        <v>10</v>
      </c>
      <c r="E132" s="185" t="s">
        <v>255</v>
      </c>
      <c r="F132" s="221">
        <v>6</v>
      </c>
      <c r="G132" s="216" t="s">
        <v>231</v>
      </c>
      <c r="H132" s="108">
        <v>1.8</v>
      </c>
      <c r="I132" s="90" t="s">
        <v>9</v>
      </c>
      <c r="J132" s="91">
        <v>7</v>
      </c>
      <c r="K132" s="330" t="s">
        <v>126</v>
      </c>
      <c r="L132" s="18">
        <v>3</v>
      </c>
    </row>
    <row r="133" spans="1:20" ht="16.5" customHeight="1">
      <c r="A133" s="278"/>
      <c r="B133" s="101"/>
      <c r="C133" s="330" t="s">
        <v>428</v>
      </c>
      <c r="D133" s="283">
        <v>0.4</v>
      </c>
      <c r="E133" s="42" t="s">
        <v>151</v>
      </c>
      <c r="F133" s="181">
        <v>2</v>
      </c>
      <c r="G133" s="216" t="s">
        <v>239</v>
      </c>
      <c r="H133" s="108">
        <v>4</v>
      </c>
      <c r="I133" s="85" t="s">
        <v>11</v>
      </c>
      <c r="J133" s="86">
        <v>0.05</v>
      </c>
      <c r="K133" s="330" t="s">
        <v>82</v>
      </c>
      <c r="L133" s="18">
        <v>0.1</v>
      </c>
    </row>
    <row r="134" spans="1:20" ht="16.5" customHeight="1">
      <c r="A134" s="279"/>
      <c r="B134" s="109"/>
      <c r="C134" s="24"/>
      <c r="D134" s="286"/>
      <c r="E134" s="147" t="s">
        <v>365</v>
      </c>
      <c r="F134" s="18">
        <v>0.1</v>
      </c>
      <c r="G134" s="119" t="s">
        <v>89</v>
      </c>
      <c r="H134" s="88">
        <v>0.1</v>
      </c>
      <c r="I134" s="85"/>
      <c r="J134" s="86"/>
      <c r="K134" s="330" t="s">
        <v>49</v>
      </c>
      <c r="L134" s="18">
        <v>0.05</v>
      </c>
    </row>
    <row r="135" spans="1:20" ht="16.5" customHeight="1">
      <c r="A135" s="279"/>
      <c r="B135" s="330"/>
      <c r="C135" s="18"/>
      <c r="D135" s="286"/>
      <c r="E135" s="147" t="s">
        <v>11</v>
      </c>
      <c r="F135" s="18">
        <v>0.05</v>
      </c>
      <c r="G135" s="121" t="s">
        <v>394</v>
      </c>
      <c r="H135" s="80">
        <v>1</v>
      </c>
      <c r="I135" s="85"/>
      <c r="J135" s="86"/>
      <c r="K135" s="330" t="s">
        <v>183</v>
      </c>
      <c r="L135" s="18"/>
    </row>
    <row r="136" spans="1:20" ht="16.5" customHeight="1">
      <c r="A136" s="277"/>
      <c r="B136" s="109"/>
      <c r="C136" s="24"/>
      <c r="D136" s="286"/>
      <c r="E136" s="105"/>
      <c r="F136" s="105"/>
      <c r="G136" s="121"/>
      <c r="H136" s="80"/>
      <c r="I136" s="85"/>
      <c r="J136" s="86"/>
      <c r="K136" s="94"/>
      <c r="L136" s="103"/>
    </row>
    <row r="137" spans="1:20" ht="16.5" customHeight="1">
      <c r="A137" s="278" t="s">
        <v>343</v>
      </c>
      <c r="B137" s="101" t="str">
        <f>B21</f>
        <v>一</v>
      </c>
      <c r="C137" s="265" t="s">
        <v>39</v>
      </c>
      <c r="D137" s="283"/>
      <c r="E137" s="147" t="s">
        <v>366</v>
      </c>
      <c r="F137" s="18"/>
      <c r="G137" s="245" t="s">
        <v>210</v>
      </c>
      <c r="H137" s="18"/>
      <c r="I137" s="85" t="s">
        <v>1</v>
      </c>
      <c r="J137" s="86"/>
      <c r="K137" s="96" t="s">
        <v>71</v>
      </c>
      <c r="L137" s="92"/>
      <c r="M137" s="215" t="s">
        <v>106</v>
      </c>
      <c r="N137" s="69"/>
      <c r="O137" s="49"/>
      <c r="P137" s="66"/>
      <c r="Q137" s="68"/>
      <c r="R137" s="69"/>
      <c r="T137" s="69"/>
    </row>
    <row r="138" spans="1:20" ht="16.5" customHeight="1">
      <c r="A138" s="278"/>
      <c r="B138" s="262">
        <f>A21</f>
        <v>45257</v>
      </c>
      <c r="C138" s="330" t="s">
        <v>10</v>
      </c>
      <c r="D138" s="283">
        <v>10</v>
      </c>
      <c r="E138" s="185" t="s">
        <v>367</v>
      </c>
      <c r="F138" s="221">
        <v>6</v>
      </c>
      <c r="G138" s="294" t="s">
        <v>153</v>
      </c>
      <c r="H138" s="18">
        <v>5</v>
      </c>
      <c r="I138" s="90" t="s">
        <v>9</v>
      </c>
      <c r="J138" s="91">
        <v>7</v>
      </c>
      <c r="K138" s="97" t="s">
        <v>72</v>
      </c>
      <c r="L138" s="97">
        <v>0.1</v>
      </c>
      <c r="M138" s="213"/>
      <c r="N138" s="70"/>
      <c r="O138" s="49"/>
      <c r="P138" s="54"/>
      <c r="Q138" s="68"/>
      <c r="R138" s="70"/>
      <c r="T138" s="70"/>
    </row>
    <row r="139" spans="1:20" ht="16.5" customHeight="1">
      <c r="A139" s="277"/>
      <c r="B139" s="330"/>
      <c r="C139" s="18"/>
      <c r="D139" s="286"/>
      <c r="E139" s="147"/>
      <c r="F139" s="18"/>
      <c r="G139" s="294" t="s">
        <v>211</v>
      </c>
      <c r="H139" s="18">
        <v>2</v>
      </c>
      <c r="I139" s="85" t="s">
        <v>11</v>
      </c>
      <c r="J139" s="86">
        <v>0.05</v>
      </c>
      <c r="K139" s="85" t="s">
        <v>73</v>
      </c>
      <c r="L139" s="92">
        <v>1</v>
      </c>
      <c r="M139" s="119"/>
      <c r="N139" s="53"/>
      <c r="O139" s="71"/>
      <c r="P139" s="54"/>
      <c r="Q139" s="51"/>
      <c r="R139" s="53"/>
      <c r="T139" s="53"/>
    </row>
    <row r="140" spans="1:20" ht="16.5" customHeight="1">
      <c r="A140" s="279"/>
      <c r="B140" s="330"/>
      <c r="C140" s="18"/>
      <c r="D140" s="286"/>
      <c r="E140" s="105"/>
      <c r="F140" s="105"/>
      <c r="G140" s="294" t="s">
        <v>53</v>
      </c>
      <c r="H140" s="18">
        <v>0.01</v>
      </c>
      <c r="I140" s="85"/>
      <c r="J140" s="86"/>
      <c r="K140" s="85" t="s">
        <v>74</v>
      </c>
      <c r="L140" s="92">
        <v>0.05</v>
      </c>
      <c r="M140" s="121"/>
      <c r="N140" s="54"/>
      <c r="O140" s="49"/>
      <c r="P140" s="54"/>
      <c r="Q140" s="72"/>
      <c r="R140" s="54"/>
      <c r="T140" s="54"/>
    </row>
    <row r="141" spans="1:20" ht="16.5" customHeight="1">
      <c r="A141" s="279"/>
      <c r="B141" s="330"/>
      <c r="C141" s="18"/>
      <c r="D141" s="286"/>
      <c r="E141" s="105"/>
      <c r="F141" s="105"/>
      <c r="G141" s="294" t="s">
        <v>11</v>
      </c>
      <c r="H141" s="18">
        <v>0.05</v>
      </c>
      <c r="I141" s="85"/>
      <c r="J141" s="86"/>
      <c r="K141" s="38" t="s">
        <v>206</v>
      </c>
      <c r="L141" s="92">
        <v>1</v>
      </c>
      <c r="M141" s="121"/>
      <c r="N141" s="54"/>
      <c r="O141" s="49"/>
      <c r="P141" s="54"/>
      <c r="Q141" s="49"/>
      <c r="R141" s="54"/>
      <c r="T141" s="54"/>
    </row>
    <row r="142" spans="1:20" ht="16.5" customHeight="1">
      <c r="A142" s="279"/>
      <c r="B142" s="330"/>
      <c r="C142" s="18"/>
      <c r="D142" s="286"/>
      <c r="E142" s="105"/>
      <c r="F142" s="105"/>
      <c r="G142" s="121"/>
      <c r="H142" s="80"/>
      <c r="I142" s="85"/>
      <c r="J142" s="86"/>
      <c r="K142" s="95"/>
      <c r="L142" s="92"/>
      <c r="M142" s="8"/>
      <c r="N142" s="54"/>
      <c r="O142" s="73"/>
      <c r="P142" s="66"/>
      <c r="Q142" s="49"/>
      <c r="R142" s="54"/>
      <c r="T142" s="54"/>
    </row>
    <row r="143" spans="1:20" ht="16.5" customHeight="1">
      <c r="A143" s="278" t="s">
        <v>344</v>
      </c>
      <c r="B143" s="101" t="str">
        <f>B22</f>
        <v>二</v>
      </c>
      <c r="C143" s="144" t="s">
        <v>0</v>
      </c>
      <c r="D143" s="283"/>
      <c r="E143" s="147" t="s">
        <v>368</v>
      </c>
      <c r="F143" s="18"/>
      <c r="G143" s="245" t="s">
        <v>304</v>
      </c>
      <c r="H143" s="18"/>
      <c r="I143" s="85" t="s">
        <v>1</v>
      </c>
      <c r="J143" s="86"/>
      <c r="K143" s="87" t="s">
        <v>452</v>
      </c>
      <c r="L143" s="212"/>
      <c r="M143" s="213" t="s">
        <v>313</v>
      </c>
      <c r="N143" s="60"/>
      <c r="O143" s="66"/>
      <c r="P143" s="49"/>
      <c r="Q143" s="66"/>
      <c r="R143" s="68"/>
      <c r="T143" s="69"/>
    </row>
    <row r="144" spans="1:20" ht="16.5" customHeight="1">
      <c r="A144" s="278"/>
      <c r="B144" s="262">
        <f>A22</f>
        <v>45258</v>
      </c>
      <c r="C144" s="330" t="s">
        <v>10</v>
      </c>
      <c r="D144" s="283">
        <v>7</v>
      </c>
      <c r="E144" s="185" t="s">
        <v>140</v>
      </c>
      <c r="F144" s="221">
        <v>9</v>
      </c>
      <c r="G144" s="294" t="s">
        <v>200</v>
      </c>
      <c r="H144" s="18">
        <v>0.5</v>
      </c>
      <c r="I144" s="90" t="s">
        <v>9</v>
      </c>
      <c r="J144" s="91">
        <v>7</v>
      </c>
      <c r="K144" s="38" t="s">
        <v>453</v>
      </c>
      <c r="L144" s="92">
        <v>3</v>
      </c>
      <c r="M144" s="8"/>
      <c r="N144" s="74"/>
      <c r="O144" s="75"/>
      <c r="P144" s="49"/>
      <c r="Q144" s="54"/>
      <c r="R144" s="49"/>
      <c r="T144" s="53"/>
    </row>
    <row r="145" spans="1:20" ht="16.5" customHeight="1">
      <c r="A145" s="278"/>
      <c r="B145" s="101"/>
      <c r="C145" s="330" t="s">
        <v>12</v>
      </c>
      <c r="D145" s="283">
        <v>3</v>
      </c>
      <c r="E145" s="147" t="s">
        <v>48</v>
      </c>
      <c r="F145" s="18">
        <v>2</v>
      </c>
      <c r="G145" s="294" t="s">
        <v>178</v>
      </c>
      <c r="H145" s="18">
        <v>3</v>
      </c>
      <c r="I145" s="85" t="s">
        <v>11</v>
      </c>
      <c r="J145" s="86">
        <v>0.05</v>
      </c>
      <c r="K145" s="38" t="s">
        <v>58</v>
      </c>
      <c r="L145" s="92">
        <v>1</v>
      </c>
      <c r="M145" s="8"/>
      <c r="N145" s="60"/>
      <c r="O145" s="75"/>
      <c r="P145" s="71"/>
      <c r="Q145" s="54"/>
      <c r="R145" s="51"/>
      <c r="T145" s="53"/>
    </row>
    <row r="146" spans="1:20" ht="16.5" customHeight="1">
      <c r="A146" s="279"/>
      <c r="B146" s="109"/>
      <c r="C146" s="24"/>
      <c r="D146" s="286"/>
      <c r="E146" s="147" t="s">
        <v>466</v>
      </c>
      <c r="F146" s="18">
        <v>4</v>
      </c>
      <c r="G146" s="294" t="s">
        <v>161</v>
      </c>
      <c r="H146" s="18">
        <v>0.01</v>
      </c>
      <c r="I146" s="85"/>
      <c r="J146" s="86"/>
      <c r="K146" s="38" t="s">
        <v>67</v>
      </c>
      <c r="L146" s="92">
        <v>0.05</v>
      </c>
      <c r="M146" s="8"/>
      <c r="N146" s="74"/>
      <c r="O146" s="75"/>
      <c r="P146" s="49"/>
      <c r="Q146" s="54"/>
      <c r="R146" s="51"/>
      <c r="T146" s="53"/>
    </row>
    <row r="147" spans="1:20" ht="16.5" customHeight="1">
      <c r="A147" s="279"/>
      <c r="B147" s="330"/>
      <c r="C147" s="18"/>
      <c r="D147" s="286"/>
      <c r="E147" s="147" t="s">
        <v>467</v>
      </c>
      <c r="F147" s="18"/>
      <c r="G147" s="294" t="s">
        <v>46</v>
      </c>
      <c r="H147" s="18">
        <v>0.5</v>
      </c>
      <c r="I147" s="85"/>
      <c r="J147" s="86"/>
      <c r="K147" s="38" t="s">
        <v>206</v>
      </c>
      <c r="L147" s="92">
        <v>1</v>
      </c>
      <c r="M147" s="8"/>
      <c r="N147" s="49"/>
      <c r="O147" s="54"/>
      <c r="P147" s="49"/>
      <c r="Q147" s="54"/>
      <c r="R147" s="51"/>
      <c r="T147" s="53"/>
    </row>
    <row r="148" spans="1:20" ht="16.5" customHeight="1">
      <c r="A148" s="279"/>
      <c r="B148" s="330"/>
      <c r="C148" s="18"/>
      <c r="D148" s="24"/>
      <c r="E148" s="147" t="s">
        <v>11</v>
      </c>
      <c r="F148" s="18">
        <v>0.05</v>
      </c>
      <c r="G148" s="294" t="s">
        <v>11</v>
      </c>
      <c r="H148" s="18">
        <v>0.05</v>
      </c>
      <c r="I148" s="85"/>
      <c r="J148" s="86"/>
      <c r="K148" s="94"/>
      <c r="L148" s="103"/>
      <c r="M148" s="8"/>
      <c r="N148" s="76"/>
      <c r="O148" s="66"/>
      <c r="P148" s="73"/>
      <c r="Q148" s="66"/>
      <c r="R148" s="77"/>
      <c r="T148" s="66"/>
    </row>
    <row r="149" spans="1:20" ht="16.5" customHeight="1">
      <c r="A149" s="278" t="s">
        <v>345</v>
      </c>
      <c r="B149" s="305" t="s">
        <v>214</v>
      </c>
      <c r="C149" s="323" t="s">
        <v>123</v>
      </c>
      <c r="D149" s="324"/>
      <c r="E149" s="100" t="s">
        <v>370</v>
      </c>
      <c r="F149" s="100"/>
      <c r="G149" s="298" t="s">
        <v>468</v>
      </c>
      <c r="H149" s="134"/>
      <c r="I149" s="85" t="s">
        <v>1</v>
      </c>
      <c r="J149" s="86"/>
      <c r="K149" s="183" t="s">
        <v>184</v>
      </c>
      <c r="L149" s="221"/>
      <c r="M149" s="215" t="s">
        <v>105</v>
      </c>
    </row>
    <row r="150" spans="1:20" ht="16.5" customHeight="1">
      <c r="A150" s="278"/>
      <c r="B150" s="306">
        <f>A23</f>
        <v>45259</v>
      </c>
      <c r="C150" s="325" t="s">
        <v>10</v>
      </c>
      <c r="D150" s="183">
        <v>8</v>
      </c>
      <c r="E150" s="185" t="s">
        <v>44</v>
      </c>
      <c r="F150" s="221">
        <v>7</v>
      </c>
      <c r="G150" s="299" t="s">
        <v>469</v>
      </c>
      <c r="H150" s="221">
        <v>7</v>
      </c>
      <c r="I150" s="90" t="s">
        <v>9</v>
      </c>
      <c r="J150" s="91">
        <v>7</v>
      </c>
      <c r="K150" s="183" t="s">
        <v>474</v>
      </c>
      <c r="L150" s="221">
        <v>1.5</v>
      </c>
    </row>
    <row r="151" spans="1:20" ht="16.5" customHeight="1">
      <c r="A151" s="279"/>
      <c r="B151" s="307"/>
      <c r="C151" s="326" t="s">
        <v>12</v>
      </c>
      <c r="D151" s="324">
        <v>3</v>
      </c>
      <c r="E151" s="147" t="s">
        <v>126</v>
      </c>
      <c r="F151" s="18">
        <v>3</v>
      </c>
      <c r="G151" s="119" t="s">
        <v>470</v>
      </c>
      <c r="H151" s="88">
        <v>0.5</v>
      </c>
      <c r="I151" s="85" t="s">
        <v>11</v>
      </c>
      <c r="J151" s="86">
        <v>0.05</v>
      </c>
      <c r="K151" s="183" t="s">
        <v>475</v>
      </c>
      <c r="L151" s="221">
        <v>2</v>
      </c>
      <c r="M151" s="8"/>
    </row>
    <row r="152" spans="1:20" ht="16.5" customHeight="1">
      <c r="A152" s="279"/>
      <c r="B152" s="109"/>
      <c r="C152" s="117"/>
      <c r="D152" s="287"/>
      <c r="E152" s="147" t="s">
        <v>372</v>
      </c>
      <c r="F152" s="18">
        <v>0.01</v>
      </c>
      <c r="G152" s="119" t="s">
        <v>471</v>
      </c>
      <c r="H152" s="88">
        <v>0.01</v>
      </c>
      <c r="I152" s="85"/>
      <c r="J152" s="86"/>
      <c r="K152" s="183" t="s">
        <v>476</v>
      </c>
      <c r="L152" s="221">
        <v>1</v>
      </c>
      <c r="M152" s="8"/>
    </row>
    <row r="153" spans="1:20" ht="16.5" customHeight="1">
      <c r="A153" s="279"/>
      <c r="B153" s="109"/>
      <c r="C153" s="24"/>
      <c r="D153" s="286"/>
      <c r="E153" s="147" t="s">
        <v>11</v>
      </c>
      <c r="F153" s="18">
        <v>0.05</v>
      </c>
      <c r="G153" s="121" t="s">
        <v>463</v>
      </c>
      <c r="H153" s="80">
        <v>0.05</v>
      </c>
      <c r="I153" s="85"/>
      <c r="J153" s="86"/>
      <c r="K153" s="183" t="s">
        <v>477</v>
      </c>
      <c r="L153" s="221"/>
      <c r="M153" s="8"/>
    </row>
    <row r="154" spans="1:20" ht="16.5" customHeight="1">
      <c r="A154" s="277"/>
      <c r="B154" s="109"/>
      <c r="C154" s="24"/>
      <c r="D154" s="284"/>
      <c r="E154" s="105"/>
      <c r="F154" s="105"/>
      <c r="G154" s="300"/>
      <c r="H154" s="89"/>
      <c r="I154" s="85"/>
      <c r="J154" s="86"/>
      <c r="K154" s="94" t="s">
        <v>478</v>
      </c>
      <c r="L154" s="103"/>
      <c r="M154" s="8"/>
    </row>
    <row r="155" spans="1:20" s="17" customFormat="1" ht="16.149999999999999" customHeight="1">
      <c r="A155" s="278" t="s">
        <v>346</v>
      </c>
      <c r="B155" s="24" t="s">
        <v>215</v>
      </c>
      <c r="C155" s="134" t="s">
        <v>0</v>
      </c>
      <c r="D155" s="247"/>
      <c r="E155" s="146" t="s">
        <v>373</v>
      </c>
      <c r="F155" s="18"/>
      <c r="G155" s="301" t="s">
        <v>481</v>
      </c>
      <c r="H155" s="181"/>
      <c r="I155" s="85" t="s">
        <v>1</v>
      </c>
      <c r="J155" s="86"/>
      <c r="K155" s="180" t="s">
        <v>479</v>
      </c>
      <c r="L155" s="181"/>
      <c r="M155" s="215" t="s">
        <v>507</v>
      </c>
      <c r="O155" s="10"/>
      <c r="P155" s="10"/>
      <c r="Q155" s="10"/>
      <c r="R155" s="10"/>
    </row>
    <row r="156" spans="1:20" s="17" customFormat="1" ht="16.149999999999999" customHeight="1">
      <c r="A156" s="278"/>
      <c r="B156" s="270">
        <f>A24</f>
        <v>45260</v>
      </c>
      <c r="C156" s="180" t="s">
        <v>10</v>
      </c>
      <c r="D156" s="247">
        <v>7</v>
      </c>
      <c r="E156" s="185" t="s">
        <v>47</v>
      </c>
      <c r="F156" s="221">
        <v>6</v>
      </c>
      <c r="G156" s="302" t="s">
        <v>482</v>
      </c>
      <c r="H156" s="181">
        <v>3</v>
      </c>
      <c r="I156" s="90" t="s">
        <v>9</v>
      </c>
      <c r="J156" s="91">
        <v>7</v>
      </c>
      <c r="K156" s="180" t="s">
        <v>480</v>
      </c>
      <c r="L156" s="181">
        <v>2</v>
      </c>
      <c r="M156" s="8"/>
      <c r="O156" s="10"/>
      <c r="P156" s="10"/>
      <c r="Q156" s="10"/>
      <c r="R156" s="10"/>
    </row>
    <row r="157" spans="1:20" s="17" customFormat="1" ht="16.149999999999999" customHeight="1">
      <c r="A157" s="278"/>
      <c r="B157" s="105"/>
      <c r="C157" s="180" t="s">
        <v>12</v>
      </c>
      <c r="D157" s="247">
        <v>3</v>
      </c>
      <c r="E157" s="147" t="s">
        <v>48</v>
      </c>
      <c r="F157" s="18">
        <v>3</v>
      </c>
      <c r="G157" s="302" t="s">
        <v>483</v>
      </c>
      <c r="H157" s="181">
        <v>3</v>
      </c>
      <c r="I157" s="85" t="s">
        <v>11</v>
      </c>
      <c r="J157" s="86">
        <v>0.05</v>
      </c>
      <c r="K157" s="180" t="s">
        <v>87</v>
      </c>
      <c r="L157" s="181">
        <v>1</v>
      </c>
      <c r="O157" s="10"/>
      <c r="P157" s="10"/>
      <c r="Q157" s="10"/>
      <c r="R157" s="10"/>
    </row>
    <row r="158" spans="1:20" s="17" customFormat="1" ht="16.149999999999999" customHeight="1">
      <c r="A158" s="279"/>
      <c r="B158" s="105"/>
      <c r="C158" s="105"/>
      <c r="D158" s="284"/>
      <c r="E158" s="147" t="s">
        <v>46</v>
      </c>
      <c r="F158" s="18">
        <v>1</v>
      </c>
      <c r="G158" s="302" t="s">
        <v>484</v>
      </c>
      <c r="H158" s="181">
        <v>0.01</v>
      </c>
      <c r="I158" s="85"/>
      <c r="J158" s="86"/>
      <c r="K158" s="38"/>
      <c r="L158" s="92"/>
      <c r="M158" s="8"/>
      <c r="O158" s="10"/>
      <c r="P158" s="10"/>
      <c r="Q158" s="10"/>
      <c r="R158" s="10"/>
    </row>
    <row r="159" spans="1:20" s="17" customFormat="1" ht="16.149999999999999" customHeight="1">
      <c r="A159" s="279"/>
      <c r="B159" s="105"/>
      <c r="C159" s="105"/>
      <c r="D159" s="284"/>
      <c r="E159" s="147" t="s">
        <v>374</v>
      </c>
      <c r="F159" s="18">
        <v>0.5</v>
      </c>
      <c r="G159" s="302" t="s">
        <v>11</v>
      </c>
      <c r="H159" s="181">
        <v>0.05</v>
      </c>
      <c r="I159" s="85"/>
      <c r="J159" s="86"/>
      <c r="K159" s="38"/>
      <c r="L159" s="92"/>
      <c r="M159" s="8"/>
      <c r="O159" s="10"/>
      <c r="P159" s="10"/>
      <c r="Q159" s="10"/>
      <c r="R159" s="10"/>
    </row>
    <row r="160" spans="1:20" s="17" customFormat="1" ht="16.149999999999999" customHeight="1">
      <c r="A160" s="279"/>
      <c r="B160" s="105"/>
      <c r="C160" s="105"/>
      <c r="D160" s="327"/>
      <c r="E160" s="147" t="s">
        <v>11</v>
      </c>
      <c r="F160" s="18">
        <v>0.05</v>
      </c>
      <c r="G160" s="300"/>
      <c r="H160" s="89"/>
      <c r="I160" s="85"/>
      <c r="J160" s="86"/>
      <c r="K160" s="38"/>
      <c r="L160" s="92"/>
      <c r="M160" s="8"/>
      <c r="O160" s="10"/>
      <c r="P160" s="10"/>
      <c r="Q160" s="10"/>
      <c r="R160" s="10"/>
    </row>
    <row r="161" spans="1:18" s="17" customFormat="1" ht="16.149999999999999" customHeight="1">
      <c r="A161" s="279" t="s">
        <v>347</v>
      </c>
      <c r="B161" s="17" t="s">
        <v>324</v>
      </c>
      <c r="C161" s="329" t="s">
        <v>40</v>
      </c>
      <c r="D161" s="330"/>
      <c r="E161" s="146" t="s">
        <v>375</v>
      </c>
      <c r="F161" s="18"/>
      <c r="G161" s="186" t="s">
        <v>216</v>
      </c>
      <c r="H161" s="187"/>
      <c r="I161" s="85" t="s">
        <v>1</v>
      </c>
      <c r="J161" s="86"/>
      <c r="K161" s="180" t="s">
        <v>486</v>
      </c>
      <c r="L161" s="181"/>
      <c r="M161" s="215" t="s">
        <v>63</v>
      </c>
      <c r="N161" s="159" t="s">
        <v>91</v>
      </c>
      <c r="O161" s="10"/>
      <c r="P161" s="10"/>
      <c r="Q161" s="10"/>
      <c r="R161" s="10"/>
    </row>
    <row r="162" spans="1:18" s="17" customFormat="1" ht="16.149999999999999" customHeight="1">
      <c r="A162" s="280"/>
      <c r="B162" s="269">
        <v>45261</v>
      </c>
      <c r="C162" s="325" t="s">
        <v>10</v>
      </c>
      <c r="D162" s="183">
        <v>10</v>
      </c>
      <c r="E162" s="185" t="s">
        <v>140</v>
      </c>
      <c r="F162" s="221">
        <v>9</v>
      </c>
      <c r="G162" s="208" t="s">
        <v>157</v>
      </c>
      <c r="H162" s="187">
        <v>1</v>
      </c>
      <c r="I162" s="90" t="s">
        <v>9</v>
      </c>
      <c r="J162" s="91">
        <v>7</v>
      </c>
      <c r="K162" s="180" t="s">
        <v>488</v>
      </c>
      <c r="L162" s="181">
        <v>3</v>
      </c>
      <c r="O162" s="10"/>
      <c r="P162" s="10"/>
      <c r="Q162" s="10"/>
      <c r="R162" s="10"/>
    </row>
    <row r="163" spans="1:18" s="17" customFormat="1" ht="16.149999999999999" customHeight="1">
      <c r="A163" s="279"/>
      <c r="C163" s="328" t="s">
        <v>41</v>
      </c>
      <c r="D163" s="330">
        <v>0.4</v>
      </c>
      <c r="E163" s="147" t="s">
        <v>175</v>
      </c>
      <c r="F163" s="18">
        <v>4</v>
      </c>
      <c r="G163" s="209" t="s">
        <v>56</v>
      </c>
      <c r="H163" s="187">
        <v>0.9</v>
      </c>
      <c r="I163" s="85" t="s">
        <v>11</v>
      </c>
      <c r="J163" s="86">
        <v>0.05</v>
      </c>
      <c r="K163" s="180" t="s">
        <v>462</v>
      </c>
      <c r="L163" s="181">
        <v>0.1</v>
      </c>
      <c r="O163" s="10"/>
      <c r="P163" s="10"/>
      <c r="Q163" s="10"/>
      <c r="R163" s="10"/>
    </row>
    <row r="164" spans="1:18" s="17" customFormat="1" ht="16.149999999999999" customHeight="1">
      <c r="A164" s="279"/>
      <c r="B164" s="105"/>
      <c r="C164" s="309"/>
      <c r="D164" s="310"/>
      <c r="E164" s="147" t="s">
        <v>46</v>
      </c>
      <c r="F164" s="18">
        <v>1</v>
      </c>
      <c r="G164" s="209" t="s">
        <v>1</v>
      </c>
      <c r="H164" s="187">
        <v>3</v>
      </c>
      <c r="I164" s="85"/>
      <c r="J164" s="86"/>
      <c r="K164" s="107" t="s">
        <v>487</v>
      </c>
      <c r="L164" s="210"/>
      <c r="O164" s="10"/>
      <c r="P164" s="10"/>
      <c r="Q164" s="10"/>
      <c r="R164" s="10"/>
    </row>
    <row r="165" spans="1:18" s="17" customFormat="1" ht="16.149999999999999" customHeight="1">
      <c r="A165" s="279"/>
      <c r="B165" s="105"/>
      <c r="C165" s="105"/>
      <c r="D165" s="284"/>
      <c r="E165" s="147" t="s">
        <v>11</v>
      </c>
      <c r="F165" s="18">
        <v>0.05</v>
      </c>
      <c r="G165" s="208" t="s">
        <v>53</v>
      </c>
      <c r="H165" s="181">
        <v>0.01</v>
      </c>
      <c r="I165" s="85"/>
      <c r="J165" s="86"/>
      <c r="K165" s="180" t="s">
        <v>49</v>
      </c>
      <c r="L165" s="181">
        <v>0.05</v>
      </c>
      <c r="O165" s="10"/>
      <c r="P165" s="10"/>
      <c r="Q165" s="10"/>
      <c r="R165" s="10"/>
    </row>
    <row r="166" spans="1:18" s="17" customFormat="1" ht="16.149999999999999" customHeight="1">
      <c r="A166" s="281"/>
      <c r="B166" s="330"/>
      <c r="C166" s="18"/>
      <c r="D166" s="284"/>
      <c r="E166" s="105"/>
      <c r="F166" s="220"/>
      <c r="G166" s="208" t="s">
        <v>11</v>
      </c>
      <c r="H166" s="181">
        <v>0.05</v>
      </c>
      <c r="I166" s="85"/>
      <c r="J166" s="86"/>
      <c r="K166" s="95"/>
      <c r="L166" s="92"/>
      <c r="O166" s="10"/>
      <c r="P166" s="10"/>
      <c r="Q166" s="10"/>
      <c r="R166" s="10"/>
    </row>
    <row r="167" spans="1:18" ht="15.95" customHeight="1">
      <c r="A167" s="117"/>
      <c r="B167" s="138"/>
      <c r="C167" s="117"/>
      <c r="D167" s="287"/>
      <c r="E167" s="317"/>
      <c r="F167" s="318"/>
      <c r="G167" s="303"/>
      <c r="H167" s="133"/>
      <c r="I167" s="117"/>
      <c r="J167" s="117"/>
      <c r="K167" s="118"/>
      <c r="L167" s="124"/>
    </row>
    <row r="168" spans="1:18" ht="15.95" customHeight="1">
      <c r="A168" s="24"/>
      <c r="B168" s="109"/>
      <c r="C168" s="24"/>
      <c r="D168" s="286"/>
      <c r="E168" s="43"/>
      <c r="G168" s="304"/>
      <c r="H168" s="24"/>
      <c r="I168" s="24"/>
      <c r="J168" s="24"/>
      <c r="K168" s="38"/>
      <c r="L168" s="92"/>
    </row>
    <row r="169" spans="1:18" ht="15.95" customHeight="1">
      <c r="A169" s="4"/>
      <c r="B169" s="319"/>
      <c r="C169" s="4"/>
      <c r="D169" s="4"/>
      <c r="G169" s="4"/>
      <c r="H169" s="4"/>
    </row>
    <row r="173" spans="1:18">
      <c r="E173" s="43"/>
    </row>
    <row r="174" spans="1:18">
      <c r="E174" s="320"/>
      <c r="F174" s="321"/>
      <c r="G174" s="4"/>
    </row>
    <row r="175" spans="1:18">
      <c r="E175" s="43"/>
      <c r="F175" s="43"/>
    </row>
  </sheetData>
  <phoneticPr fontId="1" type="noConversion"/>
  <printOptions horizontalCentered="1"/>
  <pageMargins left="3.937007874015748E-2" right="3.937007874015748E-2" top="0" bottom="0" header="0.11811023622047245" footer="0.11811023622047245"/>
  <pageSetup paperSize="9" scale="105" orientation="landscape" r:id="rId1"/>
  <rowBreaks count="5" manualBreakCount="5">
    <brk id="26" max="15" man="1"/>
    <brk id="46" max="15" man="1"/>
    <brk id="76" max="15" man="1"/>
    <brk id="106" max="15" man="1"/>
    <brk id="136" max="15" man="1"/>
  </rowBreaks>
  <colBreaks count="1" manualBreakCount="1">
    <brk id="14" max="1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5"/>
  <sheetViews>
    <sheetView tabSelected="1" view="pageBreakPreview" topLeftCell="A4" zoomScaleNormal="120" zoomScaleSheetLayoutView="100" workbookViewId="0">
      <selection activeCell="Q23" sqref="Q23:W24"/>
    </sheetView>
  </sheetViews>
  <sheetFormatPr defaultColWidth="9" defaultRowHeight="19.5"/>
  <cols>
    <col min="1" max="1" width="6" style="1" customWidth="1"/>
    <col min="2" max="2" width="4.25" style="5" customWidth="1"/>
    <col min="3" max="3" width="5" style="1" customWidth="1"/>
    <col min="4" max="4" width="8" style="1" customWidth="1"/>
    <col min="5" max="5" width="9" style="17" customWidth="1"/>
    <col min="6" max="6" width="13.625" style="17" customWidth="1"/>
    <col min="7" max="7" width="9" style="1" customWidth="1"/>
    <col min="8" max="8" width="14.125" style="1" customWidth="1"/>
    <col min="9" max="9" width="9" style="1" customWidth="1"/>
    <col min="10" max="10" width="18.125" style="1" customWidth="1"/>
    <col min="11" max="12" width="5.25" style="1" customWidth="1"/>
    <col min="13" max="13" width="9.875" style="1" customWidth="1"/>
    <col min="14" max="14" width="12.875" style="6" customWidth="1"/>
    <col min="15" max="15" width="5.5" style="9" customWidth="1"/>
    <col min="16" max="16" width="5.375" style="10" customWidth="1"/>
    <col min="17" max="18" width="6.375" style="10" customWidth="1"/>
    <col min="19" max="19" width="6" style="10" customWidth="1"/>
    <col min="20" max="20" width="6.625" style="10" customWidth="1"/>
    <col min="21" max="21" width="5.125" style="1" customWidth="1"/>
    <col min="22" max="22" width="4.625" style="1" customWidth="1"/>
    <col min="23" max="23" width="4.75" style="1" customWidth="1"/>
    <col min="24" max="16384" width="9" style="1"/>
  </cols>
  <sheetData>
    <row r="1" spans="1:23">
      <c r="A1" s="78">
        <v>112</v>
      </c>
      <c r="B1" s="149"/>
      <c r="C1" s="4"/>
      <c r="D1" s="1">
        <v>112</v>
      </c>
      <c r="E1" s="17" t="s">
        <v>2</v>
      </c>
      <c r="F1" s="113" t="s">
        <v>38</v>
      </c>
      <c r="G1" s="4" t="s">
        <v>37</v>
      </c>
      <c r="H1" s="15">
        <v>11</v>
      </c>
      <c r="I1" s="1" t="s">
        <v>230</v>
      </c>
      <c r="K1" s="57" t="s">
        <v>493</v>
      </c>
      <c r="M1" s="7"/>
      <c r="N1" s="57"/>
    </row>
    <row r="2" spans="1:23" ht="16.5" customHeight="1">
      <c r="A2" s="150" t="s">
        <v>26</v>
      </c>
      <c r="B2" s="151" t="s">
        <v>36</v>
      </c>
      <c r="C2" s="266" t="s">
        <v>5</v>
      </c>
      <c r="D2" s="263" t="s">
        <v>27</v>
      </c>
      <c r="E2" s="58" t="s">
        <v>6</v>
      </c>
      <c r="F2" s="115" t="s">
        <v>28</v>
      </c>
      <c r="G2" s="55" t="s">
        <v>7</v>
      </c>
      <c r="H2" s="116" t="s">
        <v>29</v>
      </c>
      <c r="I2" s="56" t="s">
        <v>8</v>
      </c>
      <c r="J2" s="115" t="s">
        <v>30</v>
      </c>
      <c r="K2" s="331" t="s">
        <v>9</v>
      </c>
      <c r="L2" s="35" t="s">
        <v>31</v>
      </c>
      <c r="M2" s="331" t="s">
        <v>3</v>
      </c>
      <c r="N2" s="115" t="s">
        <v>32</v>
      </c>
      <c r="O2" s="34" t="s">
        <v>92</v>
      </c>
      <c r="P2" s="34" t="s">
        <v>93</v>
      </c>
      <c r="Q2" s="31" t="s">
        <v>18</v>
      </c>
      <c r="R2" s="31" t="s">
        <v>19</v>
      </c>
      <c r="S2" s="32" t="s">
        <v>20</v>
      </c>
      <c r="T2" s="31" t="s">
        <v>21</v>
      </c>
      <c r="U2" s="33" t="s">
        <v>95</v>
      </c>
      <c r="V2" s="31" t="s">
        <v>22</v>
      </c>
      <c r="W2" s="32" t="s">
        <v>23</v>
      </c>
    </row>
    <row r="3" spans="1:23" ht="21.95" customHeight="1">
      <c r="A3" s="114">
        <f>DATE(2023,H1,1)</f>
        <v>45231</v>
      </c>
      <c r="B3" s="256" t="str">
        <f>IF(A3="","",RIGHT(TEXT(WEEKDAY(A3),"[$-404]aaaa;@"),1))</f>
        <v>三</v>
      </c>
      <c r="C3" s="267" t="str">
        <f>C29</f>
        <v>西式特餐</v>
      </c>
      <c r="D3" s="115" t="str">
        <f>C30&amp;B31</f>
        <v>義大利麵</v>
      </c>
      <c r="E3" s="20" t="str">
        <f>E29</f>
        <v>蘑菇若醬</v>
      </c>
      <c r="F3" s="41" t="str">
        <f>PHONETIC(E30:E34)</f>
        <v>素肉馬鈴薯蘑菇罐頭番茄糊</v>
      </c>
      <c r="G3" s="34" t="str">
        <f>G29</f>
        <v>素炒甘藍</v>
      </c>
      <c r="H3" s="41" t="str">
        <f>PHONETIC(G30:G34)</f>
        <v>毛豆甘藍胡蘿蔔薑</v>
      </c>
      <c r="I3" s="34" t="str">
        <f>I29</f>
        <v>醬燒百頁</v>
      </c>
      <c r="J3" s="41" t="str">
        <f>PHONETIC(I30:I34)</f>
        <v>百頁</v>
      </c>
      <c r="K3" s="36" t="s">
        <v>1</v>
      </c>
      <c r="L3" s="135" t="s">
        <v>223</v>
      </c>
      <c r="M3" s="42" t="str">
        <f>M29</f>
        <v>玉米濃湯</v>
      </c>
      <c r="N3" s="158" t="str">
        <f>PHONETIC(M30:M33)</f>
        <v>雞蛋玉米粒罐頭玉米醬罐頭玉米濃湯粉</v>
      </c>
      <c r="O3" s="30" t="str">
        <f>O29</f>
        <v>小餐包</v>
      </c>
      <c r="Q3" s="44">
        <v>5.3</v>
      </c>
      <c r="R3" s="44">
        <v>2.5</v>
      </c>
      <c r="S3" s="45">
        <v>1.9</v>
      </c>
      <c r="T3" s="44">
        <v>2.8</v>
      </c>
      <c r="U3" s="37"/>
      <c r="V3" s="46"/>
      <c r="W3" s="47">
        <f>Q3*70+R3*75+S3*25+T3*45+U3*120+V3*60</f>
        <v>732</v>
      </c>
    </row>
    <row r="4" spans="1:23" ht="21.95" customHeight="1">
      <c r="A4" s="114">
        <f>IF(A3="","",IF(MONTH(A3)&lt;&gt;MONTH(A3+1),"",A3+1))</f>
        <v>45232</v>
      </c>
      <c r="B4" s="256" t="str">
        <f t="shared" ref="B4:B24" si="0">IF(A4="","",RIGHT(TEXT(WEEKDAY(A4),"[$-404]aaaa;@"),1))</f>
        <v>四</v>
      </c>
      <c r="C4" s="267" t="str">
        <f>C35</f>
        <v>糙米飯</v>
      </c>
      <c r="D4" s="115" t="str">
        <f>C36&amp;C37</f>
        <v>米糙米</v>
      </c>
      <c r="E4" s="20" t="str">
        <f>E35</f>
        <v>海結麵腸</v>
      </c>
      <c r="F4" s="41" t="str">
        <f>PHONETIC(E36:E40)</f>
        <v>麵腸海帶結薑</v>
      </c>
      <c r="G4" s="82" t="str">
        <f>G35</f>
        <v>銀羅三絲</v>
      </c>
      <c r="H4" s="41" t="str">
        <f>PHONETIC(G36:G40)</f>
        <v>豆皮白蘿蔔胡蘿蔔薑</v>
      </c>
      <c r="I4" s="82" t="str">
        <f>I35</f>
        <v>雙味錦燒</v>
      </c>
      <c r="J4" s="41" t="str">
        <f>PHONETIC(I36:I40)</f>
        <v>冷凍玉米筍香竹腸薑</v>
      </c>
      <c r="K4" s="36" t="s">
        <v>1</v>
      </c>
      <c r="L4" s="135" t="s">
        <v>223</v>
      </c>
      <c r="M4" s="110" t="str">
        <f>M35</f>
        <v>枸杞愛玉</v>
      </c>
      <c r="N4" s="158" t="str">
        <f>PHONETIC(M36:M39)</f>
        <v>愛玉凍枸杞紅砂糖</v>
      </c>
      <c r="O4" s="30" t="str">
        <f>O35</f>
        <v>堅果</v>
      </c>
      <c r="Q4" s="157">
        <v>6</v>
      </c>
      <c r="R4" s="44">
        <v>2.5</v>
      </c>
      <c r="S4" s="45">
        <v>1.8</v>
      </c>
      <c r="T4" s="44">
        <v>2.9</v>
      </c>
      <c r="U4" s="37"/>
      <c r="V4" s="46">
        <v>1</v>
      </c>
      <c r="W4" s="47">
        <f t="shared" ref="W4:W24" si="1">Q4*70+R4*75+S4*25+T4*45+U4*120+V4*60</f>
        <v>843</v>
      </c>
    </row>
    <row r="5" spans="1:23" ht="21.95" customHeight="1">
      <c r="A5" s="114">
        <f>IF(A4="","",IF(MONTH(A4)&lt;&gt;MONTH(A4+1),"",A4+1))</f>
        <v>45233</v>
      </c>
      <c r="B5" s="256" t="str">
        <f>IF(A5="","",RIGHT(TEXT(WEEKDAY(A5),"[$-404]aaaa;@"),1))</f>
        <v>五</v>
      </c>
      <c r="C5" s="267" t="str">
        <f>C41</f>
        <v>芝麻飯</v>
      </c>
      <c r="D5" s="115" t="str">
        <f>C42&amp;C43</f>
        <v>米芝麻(熟)</v>
      </c>
      <c r="E5" s="20" t="str">
        <f>E41</f>
        <v>沙茶豆包</v>
      </c>
      <c r="F5" s="41" t="str">
        <f>PHONETIC(E42:E46)</f>
        <v>豆包結球白菜薑素沙茶</v>
      </c>
      <c r="G5" s="19" t="str">
        <f>G41</f>
        <v>素肉芽相</v>
      </c>
      <c r="H5" s="41" t="str">
        <f>PHONETIC(G42:G46)</f>
        <v>素肉綠豆芽胡蘿蔔薑</v>
      </c>
      <c r="I5" s="34" t="str">
        <f>I41</f>
        <v>鐵板油腐</v>
      </c>
      <c r="J5" s="41" t="str">
        <f>PHONETIC(I42:I46)</f>
        <v>四角油豆腐脆筍乾木耳薑</v>
      </c>
      <c r="K5" s="36" t="s">
        <v>1</v>
      </c>
      <c r="L5" s="135" t="s">
        <v>223</v>
      </c>
      <c r="M5" s="30" t="str">
        <f>M41</f>
        <v>味噌蔬湯</v>
      </c>
      <c r="N5" s="158" t="str">
        <f>PHONETIC(M42:M45)</f>
        <v>時蔬味噌薑</v>
      </c>
      <c r="O5" s="30" t="str">
        <f>O41</f>
        <v>水果</v>
      </c>
      <c r="Q5" s="44">
        <v>5.2</v>
      </c>
      <c r="R5" s="44">
        <v>2.5</v>
      </c>
      <c r="S5" s="45">
        <v>2</v>
      </c>
      <c r="T5" s="44">
        <v>2.9</v>
      </c>
      <c r="U5" s="36">
        <v>1</v>
      </c>
      <c r="V5" s="46"/>
      <c r="W5" s="47">
        <f t="shared" si="1"/>
        <v>852</v>
      </c>
    </row>
    <row r="6" spans="1:23" ht="21.95" customHeight="1">
      <c r="A6" s="114">
        <f>IF(A5="","",IF(MONTH(A5)&lt;&gt;MONTH(A5+1),"",A5+3))</f>
        <v>45236</v>
      </c>
      <c r="B6" s="256" t="str">
        <f t="shared" si="0"/>
        <v>一</v>
      </c>
      <c r="C6" s="267" t="str">
        <f>C47</f>
        <v>白米飯</v>
      </c>
      <c r="D6" s="115" t="str">
        <f>C48&amp;B49</f>
        <v>米</v>
      </c>
      <c r="E6" s="20" t="str">
        <f>E47</f>
        <v>素火腿</v>
      </c>
      <c r="F6" s="111" t="str">
        <f>PHONETIC(E48:E52)</f>
        <v>素火腿</v>
      </c>
      <c r="G6" s="34" t="str">
        <f>G47</f>
        <v>牛蒡豆腐</v>
      </c>
      <c r="H6" s="41" t="str">
        <f>PHONETIC(G48:G52)</f>
        <v>豆腐牛蒡絲胡蘿蔔薑</v>
      </c>
      <c r="I6" s="34" t="str">
        <f>I47</f>
        <v>田園毛豆</v>
      </c>
      <c r="J6" s="111" t="str">
        <f>PHONETIC(I48:I52)</f>
        <v>青花菜毛豆薑</v>
      </c>
      <c r="K6" s="36" t="s">
        <v>1</v>
      </c>
      <c r="L6" s="135" t="s">
        <v>223</v>
      </c>
      <c r="M6" s="110" t="str">
        <f>M47</f>
        <v>蛋花芽湯</v>
      </c>
      <c r="N6" s="158" t="str">
        <f>PHONETIC(M48:M51)</f>
        <v>雞蛋乾裙帶菜薑</v>
      </c>
      <c r="O6" s="30" t="str">
        <f>O47</f>
        <v>果汁</v>
      </c>
      <c r="Q6" s="44">
        <v>5.6</v>
      </c>
      <c r="R6" s="44">
        <v>2.5</v>
      </c>
      <c r="S6" s="45">
        <v>1.7</v>
      </c>
      <c r="T6" s="44">
        <v>2.8</v>
      </c>
      <c r="U6" s="36"/>
      <c r="V6" s="46"/>
      <c r="W6" s="47">
        <f t="shared" si="1"/>
        <v>748</v>
      </c>
    </row>
    <row r="7" spans="1:23" ht="21.95" customHeight="1">
      <c r="A7" s="114">
        <f t="shared" ref="A7:A19" si="2">IF(A6="","",IF(MONTH(A6)&lt;&gt;MONTH(A6+1),"",A6+1))</f>
        <v>45237</v>
      </c>
      <c r="B7" s="256" t="str">
        <f t="shared" si="0"/>
        <v>二</v>
      </c>
      <c r="C7" s="268" t="str">
        <f>C53</f>
        <v>糙米飯</v>
      </c>
      <c r="D7" s="115" t="str">
        <f>C54&amp;C55</f>
        <v>米糙米</v>
      </c>
      <c r="E7" s="20" t="str">
        <f>E53</f>
        <v>醬相豆包</v>
      </c>
      <c r="F7" s="111" t="str">
        <f>PHONETIC(E54:E58)</f>
        <v>豆包薑滷包</v>
      </c>
      <c r="G7" s="19" t="str">
        <f>G53</f>
        <v>甘藍蛋香</v>
      </c>
      <c r="H7" s="41" t="str">
        <f>PHONETIC(G54:G58)</f>
        <v>雞蛋甘藍胡蘿蔔薑</v>
      </c>
      <c r="I7" s="34" t="str">
        <f>I53</f>
        <v>野菜混炒</v>
      </c>
      <c r="J7" s="41" t="str">
        <f>PHONETIC(I54:I58)</f>
        <v>野菜天時蔬薑</v>
      </c>
      <c r="K7" s="36" t="s">
        <v>1</v>
      </c>
      <c r="L7" s="135" t="s">
        <v>223</v>
      </c>
      <c r="M7" s="30" t="str">
        <f>M53</f>
        <v>時瓜湯</v>
      </c>
      <c r="N7" s="158" t="str">
        <f>PHONETIC(M54:M58)</f>
        <v>時瓜胡蘿蔔</v>
      </c>
      <c r="O7" s="30" t="str">
        <f>O53</f>
        <v>TAP豆漿</v>
      </c>
      <c r="P7" s="159" t="s">
        <v>91</v>
      </c>
      <c r="Q7" s="44">
        <v>5</v>
      </c>
      <c r="R7" s="44">
        <v>2.5</v>
      </c>
      <c r="S7" s="45">
        <v>1.8</v>
      </c>
      <c r="T7" s="44">
        <v>2.9</v>
      </c>
      <c r="U7" s="36">
        <v>1</v>
      </c>
      <c r="V7" s="46"/>
      <c r="W7" s="47">
        <f t="shared" si="1"/>
        <v>833</v>
      </c>
    </row>
    <row r="8" spans="1:23" ht="21.95" customHeight="1">
      <c r="A8" s="114">
        <f>IF(A7="","",IF(MONTH(A7)&lt;&gt;MONTH(A7+1),"",A7+1))</f>
        <v>45238</v>
      </c>
      <c r="B8" s="256" t="str">
        <f t="shared" si="0"/>
        <v>三</v>
      </c>
      <c r="C8" s="268" t="str">
        <f>C59</f>
        <v>立冬油飯</v>
      </c>
      <c r="D8" s="115" t="str">
        <f>C60&amp;C61</f>
        <v>米糯米</v>
      </c>
      <c r="E8" s="20" t="str">
        <f>E59</f>
        <v>油飯配料</v>
      </c>
      <c r="F8" s="111" t="str">
        <f>PHONETIC(E60:E64)</f>
        <v>素肉蘿蔔乾乾香菇薑</v>
      </c>
      <c r="G8" s="19" t="str">
        <f>G59</f>
        <v>滷蛋雙味</v>
      </c>
      <c r="H8" s="111" t="str">
        <f>PHONETIC(G60:G64)</f>
        <v>雞水煮蛋白蘿蔔薑</v>
      </c>
      <c r="I8" s="82" t="str">
        <f>I59</f>
        <v>五香豆干</v>
      </c>
      <c r="J8" s="41" t="str">
        <f>PHONETIC(I60:I64)</f>
        <v>豆干胡蘿蔔薑</v>
      </c>
      <c r="K8" s="36" t="s">
        <v>1</v>
      </c>
      <c r="L8" s="135" t="s">
        <v>223</v>
      </c>
      <c r="M8" s="42" t="str">
        <f>M59</f>
        <v>麻油菇湯</v>
      </c>
      <c r="N8" s="158" t="str">
        <f>PHONETIC(M60:M64)</f>
        <v>金針菇乾木耳時蔬麻油</v>
      </c>
      <c r="O8" s="30" t="str">
        <f>O59</f>
        <v>小餐包</v>
      </c>
      <c r="Q8" s="44">
        <v>5</v>
      </c>
      <c r="R8" s="44">
        <v>2.5</v>
      </c>
      <c r="S8" s="45">
        <v>1.6</v>
      </c>
      <c r="T8" s="44">
        <v>2.9</v>
      </c>
      <c r="U8" s="36"/>
      <c r="V8" s="46"/>
      <c r="W8" s="47">
        <f t="shared" si="1"/>
        <v>708</v>
      </c>
    </row>
    <row r="9" spans="1:23" ht="21.95" customHeight="1">
      <c r="A9" s="114">
        <f t="shared" si="2"/>
        <v>45239</v>
      </c>
      <c r="B9" s="256" t="str">
        <f t="shared" si="0"/>
        <v>四</v>
      </c>
      <c r="C9" s="268" t="str">
        <f>C65</f>
        <v>糙米飯</v>
      </c>
      <c r="D9" s="115" t="str">
        <f>C66&amp;C67</f>
        <v>米糙米</v>
      </c>
      <c r="E9" s="20" t="str">
        <f>E65</f>
        <v>咖哩油腐</v>
      </c>
      <c r="F9" s="41" t="str">
        <f>PHONETIC(E66:E70)</f>
        <v>油豆腐馬鈴薯咖哩粉</v>
      </c>
      <c r="G9" s="19" t="str">
        <f>G65</f>
        <v>素炒芽菜</v>
      </c>
      <c r="H9" s="111" t="str">
        <f>PHONETIC(G66:G70)</f>
        <v>毛豆綠豆芽胡蘿蔔薑</v>
      </c>
      <c r="I9" s="34" t="str">
        <f>I65</f>
        <v>香滷凍腐</v>
      </c>
      <c r="J9" s="41" t="str">
        <f>PHONETIC(I66:I69)</f>
        <v>凍豆腐時瓜滷包薑</v>
      </c>
      <c r="K9" s="36" t="s">
        <v>1</v>
      </c>
      <c r="L9" s="135" t="s">
        <v>223</v>
      </c>
      <c r="M9" s="30" t="str">
        <f>M65</f>
        <v>綠豆湯</v>
      </c>
      <c r="N9" s="158" t="str">
        <f>PHONETIC(M66:M69)</f>
        <v>綠豆紅砂糖</v>
      </c>
      <c r="O9" s="30" t="str">
        <f>O65</f>
        <v>海苔</v>
      </c>
      <c r="Q9" s="157">
        <v>5</v>
      </c>
      <c r="R9" s="44">
        <v>2.5</v>
      </c>
      <c r="S9" s="45">
        <v>2</v>
      </c>
      <c r="T9" s="44">
        <v>2.7</v>
      </c>
      <c r="U9" s="36"/>
      <c r="V9" s="46">
        <v>1</v>
      </c>
      <c r="W9" s="47">
        <f t="shared" si="1"/>
        <v>769</v>
      </c>
    </row>
    <row r="10" spans="1:23" ht="21.95" customHeight="1">
      <c r="A10" s="114">
        <f>IF(A9="","",IF(MONTH(A9)&lt;&gt;MONTH(A9+1),"",A9+1))</f>
        <v>45240</v>
      </c>
      <c r="B10" s="256" t="str">
        <f t="shared" si="0"/>
        <v>五</v>
      </c>
      <c r="C10" s="268" t="str">
        <f>C71</f>
        <v>紅藜飯</v>
      </c>
      <c r="D10" s="115" t="str">
        <f>C72&amp;C73</f>
        <v>米紅藜</v>
      </c>
      <c r="E10" s="20" t="str">
        <f>E71</f>
        <v>筍乾麵輪</v>
      </c>
      <c r="F10" s="41" t="str">
        <f>PHONETIC(E72:E76)</f>
        <v>麻竹筍干麵輪薑</v>
      </c>
      <c r="G10" s="19" t="str">
        <f>G71</f>
        <v>豆皮白菜</v>
      </c>
      <c r="H10" s="41" t="str">
        <f>PHONETIC(G72:G76)</f>
        <v>豆皮結球白菜胡蘿蔔薑</v>
      </c>
      <c r="I10" s="34" t="str">
        <f>I71</f>
        <v>原味薯餅</v>
      </c>
      <c r="J10" s="41" t="str">
        <f>PHONETIC(I72:I75)</f>
        <v>薯餅</v>
      </c>
      <c r="K10" s="36" t="s">
        <v>1</v>
      </c>
      <c r="L10" s="135" t="s">
        <v>223</v>
      </c>
      <c r="M10" s="30" t="str">
        <f>M71</f>
        <v>番茄蔬湯</v>
      </c>
      <c r="N10" s="158" t="str">
        <f>PHONETIC(M72:M76)</f>
        <v>時蔬番茄糊薑</v>
      </c>
      <c r="O10" s="30" t="str">
        <f>O71</f>
        <v>水果</v>
      </c>
      <c r="P10" s="159" t="s">
        <v>91</v>
      </c>
      <c r="Q10" s="44">
        <v>5.2</v>
      </c>
      <c r="R10" s="44">
        <v>2.5</v>
      </c>
      <c r="S10" s="45">
        <v>2</v>
      </c>
      <c r="T10" s="44">
        <v>2.9</v>
      </c>
      <c r="U10" s="36"/>
      <c r="V10" s="46"/>
      <c r="W10" s="47">
        <f t="shared" si="1"/>
        <v>732</v>
      </c>
    </row>
    <row r="11" spans="1:23" ht="21.95" customHeight="1">
      <c r="A11" s="114">
        <f>IF(A10="","",IF(MONTH(A10)&lt;&gt;MONTH(A10+1),"",A10+3))</f>
        <v>45243</v>
      </c>
      <c r="B11" s="256" t="str">
        <f t="shared" si="0"/>
        <v>一</v>
      </c>
      <c r="C11" s="268" t="str">
        <f>C77</f>
        <v>白米飯</v>
      </c>
      <c r="D11" s="115" t="str">
        <f>C78&amp;B79</f>
        <v>米</v>
      </c>
      <c r="E11" s="20" t="str">
        <f>E77</f>
        <v>家常豆包</v>
      </c>
      <c r="F11" s="111" t="str">
        <f>PHONETIC(E78:E82)</f>
        <v>豆包</v>
      </c>
      <c r="G11" s="19" t="str">
        <f>G77</f>
        <v>茄汁豆腐</v>
      </c>
      <c r="H11" s="41" t="str">
        <f>PHONETIC(G78:G82)</f>
        <v>豆腐番茄糊素肉</v>
      </c>
      <c r="I11" s="19" t="str">
        <f>I77</f>
        <v>大根滷味</v>
      </c>
      <c r="J11" s="41" t="str">
        <f>PHONETIC(I78:I81)</f>
        <v>白蘿蔔香竹腸薑</v>
      </c>
      <c r="K11" s="36" t="s">
        <v>1</v>
      </c>
      <c r="L11" s="135" t="s">
        <v>223</v>
      </c>
      <c r="M11" s="30" t="str">
        <f>M77</f>
        <v>味噌芽湯</v>
      </c>
      <c r="N11" s="158" t="str">
        <f>PHONETIC(M78:M81)</f>
        <v>乾裙帶菜味噌薑</v>
      </c>
      <c r="O11" s="30" t="str">
        <f>O77</f>
        <v>果汁</v>
      </c>
      <c r="Q11" s="44">
        <v>5</v>
      </c>
      <c r="R11" s="44">
        <v>2.5</v>
      </c>
      <c r="S11" s="45">
        <v>1.7</v>
      </c>
      <c r="T11" s="44">
        <v>3</v>
      </c>
      <c r="U11" s="36"/>
      <c r="V11" s="46"/>
      <c r="W11" s="47">
        <f t="shared" si="1"/>
        <v>715</v>
      </c>
    </row>
    <row r="12" spans="1:23" ht="21.95" customHeight="1">
      <c r="A12" s="114">
        <f t="shared" si="2"/>
        <v>45244</v>
      </c>
      <c r="B12" s="256" t="str">
        <f t="shared" si="0"/>
        <v>二</v>
      </c>
      <c r="C12" s="268" t="str">
        <f>C83</f>
        <v>糙米飯</v>
      </c>
      <c r="D12" s="115" t="str">
        <f>C84&amp;C85</f>
        <v>米糙米</v>
      </c>
      <c r="E12" s="20" t="str">
        <f>E83</f>
        <v>梅干麵腸</v>
      </c>
      <c r="F12" s="41" t="str">
        <f>PHONETIC(E83:E87)</f>
        <v>梅干麵腸麵腸梅乾菜薑</v>
      </c>
      <c r="G12" s="19" t="str">
        <f>G83</f>
        <v>蛋香冬粉</v>
      </c>
      <c r="H12" s="41" t="str">
        <f>PHONETIC(G84:G88)</f>
        <v>雞蛋冬粉時蔬乾木耳薑</v>
      </c>
      <c r="I12" s="34" t="str">
        <f>I83</f>
        <v>滷野菜天</v>
      </c>
      <c r="J12" s="111" t="str">
        <f>PHONETIC(I84:I88)</f>
        <v>野菜天</v>
      </c>
      <c r="K12" s="36" t="s">
        <v>1</v>
      </c>
      <c r="L12" s="135" t="s">
        <v>223</v>
      </c>
      <c r="M12" s="30" t="str">
        <f>M83</f>
        <v>時蔬湯</v>
      </c>
      <c r="N12" s="158" t="str">
        <f>PHONETIC(M84:M88)</f>
        <v>時蔬胡蘿蔔薑</v>
      </c>
      <c r="O12" s="30" t="str">
        <f>O83</f>
        <v>保久乳</v>
      </c>
      <c r="Q12" s="44">
        <v>5</v>
      </c>
      <c r="R12" s="44">
        <v>2.5</v>
      </c>
      <c r="S12" s="45">
        <v>1.6</v>
      </c>
      <c r="T12" s="44">
        <v>2.9</v>
      </c>
      <c r="U12" s="36">
        <v>1</v>
      </c>
      <c r="V12" s="46"/>
      <c r="W12" s="47">
        <f t="shared" si="1"/>
        <v>828</v>
      </c>
    </row>
    <row r="13" spans="1:23" ht="21.95" customHeight="1">
      <c r="A13" s="114">
        <f t="shared" si="2"/>
        <v>45245</v>
      </c>
      <c r="B13" s="256" t="str">
        <f t="shared" si="0"/>
        <v>三</v>
      </c>
      <c r="C13" s="268" t="str">
        <f>C89</f>
        <v>越式特餐</v>
      </c>
      <c r="D13" s="115" t="str">
        <f>C90&amp;C91</f>
        <v>米粉</v>
      </c>
      <c r="E13" s="20" t="str">
        <f>E89</f>
        <v>素火腿</v>
      </c>
      <c r="F13" s="41" t="str">
        <f>PHONETIC(E90:E94)</f>
        <v>素火腿</v>
      </c>
      <c r="G13" s="19" t="str">
        <f>G89</f>
        <v>越式配料</v>
      </c>
      <c r="H13" s="41" t="str">
        <f>PHONETIC(G90:G94)</f>
        <v>素肉時蔬芹菜</v>
      </c>
      <c r="I13" s="34" t="str">
        <f>I89</f>
        <v>河內百頁</v>
      </c>
      <c r="J13" s="41" t="str">
        <f>PHONETIC(I90:I94)</f>
        <v>百頁</v>
      </c>
      <c r="K13" s="36" t="s">
        <v>1</v>
      </c>
      <c r="L13" s="135" t="s">
        <v>223</v>
      </c>
      <c r="M13" s="42" t="str">
        <f>M89</f>
        <v>越式高湯</v>
      </c>
      <c r="N13" s="158" t="str">
        <f>PHONETIC(M90:M93)</f>
        <v>金針菇番茄糊檸檬</v>
      </c>
      <c r="O13" s="30" t="str">
        <f>O89</f>
        <v>小餐包</v>
      </c>
      <c r="Q13" s="44">
        <v>4</v>
      </c>
      <c r="R13" s="44">
        <v>2.5</v>
      </c>
      <c r="S13" s="45">
        <v>1.6</v>
      </c>
      <c r="T13" s="44">
        <v>2.9</v>
      </c>
      <c r="U13" s="36"/>
      <c r="V13" s="46"/>
      <c r="W13" s="47">
        <f t="shared" si="1"/>
        <v>638</v>
      </c>
    </row>
    <row r="14" spans="1:23" ht="21.95" customHeight="1">
      <c r="A14" s="114">
        <f t="shared" si="2"/>
        <v>45246</v>
      </c>
      <c r="B14" s="256" t="str">
        <f t="shared" si="0"/>
        <v>四</v>
      </c>
      <c r="C14" s="268" t="str">
        <f>C95</f>
        <v>糙米飯</v>
      </c>
      <c r="D14" s="115" t="str">
        <f>C96&amp;C97</f>
        <v>米糙米</v>
      </c>
      <c r="E14" s="20" t="str">
        <f>E95</f>
        <v>醬瓜麵筋</v>
      </c>
      <c r="F14" s="41" t="str">
        <f>PHONETIC(E96:E100)</f>
        <v>麵筋醃漬花胡瓜白蘿蔔薑</v>
      </c>
      <c r="G14" s="20" t="str">
        <f>G95</f>
        <v>蛋香白菜</v>
      </c>
      <c r="H14" s="41" t="str">
        <f>PHONETIC(G96:G100)</f>
        <v>雞蛋結球白菜胡蘿蔔乾香菇薑</v>
      </c>
      <c r="I14" s="34" t="str">
        <f>I95</f>
        <v>鮮蔬燒腐</v>
      </c>
      <c r="J14" s="41" t="str">
        <f>PHONETIC(I96:I100)</f>
        <v>四角油豆腐時蔬薑</v>
      </c>
      <c r="K14" s="36" t="s">
        <v>1</v>
      </c>
      <c r="L14" s="135" t="s">
        <v>223</v>
      </c>
      <c r="M14" s="110" t="str">
        <f>M95</f>
        <v>枸杞銀耳</v>
      </c>
      <c r="N14" s="158" t="str">
        <f>PHONETIC(M96:M100)</f>
        <v>乾銀耳枸杞紅砂糖</v>
      </c>
      <c r="O14" s="30" t="str">
        <f>O95</f>
        <v>堅果</v>
      </c>
      <c r="Q14" s="157">
        <v>5.4</v>
      </c>
      <c r="R14" s="44">
        <v>2.5</v>
      </c>
      <c r="S14" s="45">
        <v>1.8</v>
      </c>
      <c r="T14" s="44">
        <v>2.9</v>
      </c>
      <c r="U14" s="36"/>
      <c r="V14" s="46">
        <v>1</v>
      </c>
      <c r="W14" s="47">
        <f t="shared" si="1"/>
        <v>801</v>
      </c>
    </row>
    <row r="15" spans="1:23" ht="21.95" customHeight="1">
      <c r="A15" s="114">
        <f>IF(A14="","",IF(MONTH(A14)&lt;&gt;MONTH(A14+1),"",A14+1))</f>
        <v>45247</v>
      </c>
      <c r="B15" s="256" t="str">
        <f t="shared" si="0"/>
        <v>五</v>
      </c>
      <c r="C15" s="268" t="str">
        <f>C101</f>
        <v>小米飯</v>
      </c>
      <c r="D15" s="115" t="str">
        <f>C102&amp;C103</f>
        <v>米小米</v>
      </c>
      <c r="E15" s="20" t="str">
        <f>E101</f>
        <v>壽喜麵輪</v>
      </c>
      <c r="F15" s="41" t="str">
        <f>PHONETIC(E102:E106)</f>
        <v>麵輪甘藍胡蘿蔔醬油</v>
      </c>
      <c r="G15" s="20" t="str">
        <f>G101</f>
        <v>素炒芽香</v>
      </c>
      <c r="H15" s="41" t="str">
        <f>PHONETIC(G102:G106)</f>
        <v>毛豆綠豆芽乾木耳薑</v>
      </c>
      <c r="I15" s="20" t="str">
        <f>I101</f>
        <v>秘滷豆干</v>
      </c>
      <c r="J15" s="111" t="str">
        <f>PHONETIC(I102:I106)</f>
        <v>豆干胡蘿蔔薑</v>
      </c>
      <c r="K15" s="36" t="s">
        <v>1</v>
      </c>
      <c r="L15" s="135" t="s">
        <v>223</v>
      </c>
      <c r="M15" s="20" t="str">
        <f>M101</f>
        <v>金針湯</v>
      </c>
      <c r="N15" s="152" t="str">
        <f>PHONETIC(M102:M106)</f>
        <v>金針菜乾榨菜薑</v>
      </c>
      <c r="O15" s="30" t="str">
        <f>O101</f>
        <v>水果</v>
      </c>
      <c r="P15" s="159" t="s">
        <v>91</v>
      </c>
      <c r="Q15" s="44">
        <v>5</v>
      </c>
      <c r="R15" s="44">
        <v>2.5</v>
      </c>
      <c r="S15" s="45">
        <v>2</v>
      </c>
      <c r="T15" s="44">
        <v>2.9</v>
      </c>
      <c r="U15" s="36"/>
      <c r="V15" s="46"/>
      <c r="W15" s="47">
        <f t="shared" si="1"/>
        <v>718</v>
      </c>
    </row>
    <row r="16" spans="1:23" ht="21.95" customHeight="1">
      <c r="A16" s="114">
        <f>IF(A15="","",IF(MONTH(A15)&lt;&gt;MONTH(A15+1),"",A15+3))</f>
        <v>45250</v>
      </c>
      <c r="B16" s="256" t="str">
        <f t="shared" si="0"/>
        <v>一</v>
      </c>
      <c r="C16" s="268" t="str">
        <f>C107</f>
        <v>白米飯</v>
      </c>
      <c r="D16" s="115" t="str">
        <f>C108&amp;B109</f>
        <v>米</v>
      </c>
      <c r="E16" s="20" t="str">
        <f>E107</f>
        <v>調味豆包</v>
      </c>
      <c r="F16" s="41" t="str">
        <f>PHONETIC(E108:E111)</f>
        <v>豆包</v>
      </c>
      <c r="G16" s="20" t="str">
        <f>G107</f>
        <v>玉筍豆腐</v>
      </c>
      <c r="H16" s="41" t="str">
        <f>PHONETIC(G108:G112)</f>
        <v>豆腐素肉冷凍玉米筍薑</v>
      </c>
      <c r="I16" s="20" t="str">
        <f>I107</f>
        <v>滷香竹腸</v>
      </c>
      <c r="J16" s="41" t="str">
        <f>PHONETIC(I108:I112)</f>
        <v>香竹腸</v>
      </c>
      <c r="K16" s="36" t="s">
        <v>1</v>
      </c>
      <c r="L16" s="135" t="s">
        <v>223</v>
      </c>
      <c r="M16" s="20" t="str">
        <f>M107</f>
        <v>蛋花湯</v>
      </c>
      <c r="N16" s="152" t="str">
        <f>PHONETIC(M108:M112)</f>
        <v>雞蛋乾裙帶菜薑</v>
      </c>
      <c r="O16" s="30" t="str">
        <f>O107</f>
        <v>果汁</v>
      </c>
      <c r="Q16" s="44">
        <v>5</v>
      </c>
      <c r="R16" s="44">
        <v>2.5</v>
      </c>
      <c r="S16" s="45">
        <v>2</v>
      </c>
      <c r="T16" s="44">
        <v>2.9</v>
      </c>
      <c r="U16" s="36"/>
      <c r="V16" s="46"/>
      <c r="W16" s="47">
        <f t="shared" si="1"/>
        <v>718</v>
      </c>
    </row>
    <row r="17" spans="1:28" ht="21.95" customHeight="1">
      <c r="A17" s="114">
        <f t="shared" si="2"/>
        <v>45251</v>
      </c>
      <c r="B17" s="256" t="str">
        <f t="shared" si="0"/>
        <v>二</v>
      </c>
      <c r="C17" s="268" t="str">
        <f>C113</f>
        <v>糙米飯</v>
      </c>
      <c r="D17" s="115" t="str">
        <f>C114&amp;C115</f>
        <v>米糙米</v>
      </c>
      <c r="E17" s="20" t="str">
        <f>E113</f>
        <v>豉相麵筋</v>
      </c>
      <c r="F17" s="111" t="str">
        <f>PHONETIC(E114:E118)</f>
        <v>麵筋白蘿蔔薑</v>
      </c>
      <c r="G17" s="20" t="str">
        <f>G113</f>
        <v>絞若甘藍</v>
      </c>
      <c r="H17" s="41" t="str">
        <f>PHONETIC(G114:G118)</f>
        <v>素肉甘藍乾木耳胡蘿蔔薑</v>
      </c>
      <c r="I17" s="20" t="str">
        <f>I113</f>
        <v>照燒凍腐</v>
      </c>
      <c r="J17" s="41" t="str">
        <f>PHONETIC(I114:I118)</f>
        <v>凍豆腐時蔬薑</v>
      </c>
      <c r="K17" s="36" t="s">
        <v>1</v>
      </c>
      <c r="L17" s="135" t="s">
        <v>223</v>
      </c>
      <c r="M17" s="20" t="str">
        <f>M113</f>
        <v>時瓜湯</v>
      </c>
      <c r="N17" s="152" t="str">
        <f>PHONETIC(M114:M118)</f>
        <v>時瓜枸杞薑</v>
      </c>
      <c r="O17" s="30" t="str">
        <f>O113</f>
        <v>優酪乳</v>
      </c>
      <c r="Q17" s="44">
        <v>5</v>
      </c>
      <c r="R17" s="44">
        <v>2.5</v>
      </c>
      <c r="S17" s="45">
        <v>1.7</v>
      </c>
      <c r="T17" s="44">
        <v>2.8</v>
      </c>
      <c r="U17" s="36">
        <v>1</v>
      </c>
      <c r="V17" s="46"/>
      <c r="W17" s="47">
        <f t="shared" si="1"/>
        <v>826</v>
      </c>
    </row>
    <row r="18" spans="1:28" ht="21.95" customHeight="1">
      <c r="A18" s="114">
        <f t="shared" si="2"/>
        <v>45252</v>
      </c>
      <c r="B18" s="256" t="str">
        <f t="shared" si="0"/>
        <v>三</v>
      </c>
      <c r="C18" s="268" t="str">
        <f>C119</f>
        <v>刈包特餐</v>
      </c>
      <c r="D18" s="115" t="str">
        <f>C120&amp;B121</f>
        <v>刈包</v>
      </c>
      <c r="E18" s="20" t="str">
        <f>E119</f>
        <v>酸菜麵腸</v>
      </c>
      <c r="F18" s="41" t="str">
        <f>PHONETIC(E120:E124)</f>
        <v>麵腸酸菜薑</v>
      </c>
      <c r="G18" s="20" t="str">
        <f>G119</f>
        <v>豆皮西魯</v>
      </c>
      <c r="H18" s="111" t="str">
        <f>PHONETIC(G120:G124)</f>
        <v>豆皮結球白菜乾香菇薑</v>
      </c>
      <c r="I18" s="20" t="str">
        <f>I119</f>
        <v>家常百頁</v>
      </c>
      <c r="J18" s="111" t="str">
        <f>PHONETIC(I120:I124)</f>
        <v>百頁</v>
      </c>
      <c r="K18" s="36" t="s">
        <v>1</v>
      </c>
      <c r="L18" s="135" t="s">
        <v>223</v>
      </c>
      <c r="M18" s="20" t="str">
        <f>M119</f>
        <v>糙米粥</v>
      </c>
      <c r="N18" s="152" t="str">
        <f>PHONETIC(M120:M124)</f>
        <v>雞蛋時蔬糙米胡蘿蔔</v>
      </c>
      <c r="O18" s="30" t="str">
        <f>O119</f>
        <v>小餐包</v>
      </c>
      <c r="Q18" s="44">
        <v>4.2</v>
      </c>
      <c r="R18" s="44">
        <v>2.5</v>
      </c>
      <c r="S18" s="45">
        <v>1.5</v>
      </c>
      <c r="T18" s="44">
        <v>2.8</v>
      </c>
      <c r="U18" s="36"/>
      <c r="V18" s="46"/>
      <c r="W18" s="47">
        <f t="shared" si="1"/>
        <v>645</v>
      </c>
    </row>
    <row r="19" spans="1:28" ht="21.95" customHeight="1">
      <c r="A19" s="114">
        <f t="shared" si="2"/>
        <v>45253</v>
      </c>
      <c r="B19" s="256" t="str">
        <f t="shared" si="0"/>
        <v>四</v>
      </c>
      <c r="C19" s="268" t="str">
        <f>C125</f>
        <v>糙米飯</v>
      </c>
      <c r="D19" s="115" t="str">
        <f>C126&amp;C127</f>
        <v>米糙米</v>
      </c>
      <c r="E19" s="20" t="str">
        <f>E125</f>
        <v>筍干油腐</v>
      </c>
      <c r="F19" s="41" t="str">
        <f>PHONETIC(E126:E130)</f>
        <v>油豆腐麻竹筍干薑</v>
      </c>
      <c r="G19" s="20" t="str">
        <f>G125</f>
        <v>素炒豆芽</v>
      </c>
      <c r="H19" s="41" t="str">
        <f>PHONETIC(G126:G130)</f>
        <v>毛豆綠豆芽胡蘿蔔薑</v>
      </c>
      <c r="I19" s="20" t="str">
        <f>I125</f>
        <v>秘汁豆干</v>
      </c>
      <c r="J19" s="41" t="str">
        <f>PHONETIC(I126:I130)</f>
        <v>豆干醬油二砂糖薑</v>
      </c>
      <c r="K19" s="36" t="s">
        <v>1</v>
      </c>
      <c r="L19" s="135" t="s">
        <v>223</v>
      </c>
      <c r="M19" s="20" t="str">
        <f>M125</f>
        <v>仙草甜湯</v>
      </c>
      <c r="N19" s="152" t="str">
        <f>PHONETIC(M126:M130)</f>
        <v>仙草凍紅砂糖</v>
      </c>
      <c r="O19" s="30" t="str">
        <f>O125</f>
        <v>海苔</v>
      </c>
      <c r="Q19" s="157">
        <v>5.6</v>
      </c>
      <c r="R19" s="44">
        <v>2.5</v>
      </c>
      <c r="S19" s="45">
        <v>2.2000000000000002</v>
      </c>
      <c r="T19" s="44">
        <v>2.9</v>
      </c>
      <c r="U19" s="36"/>
      <c r="V19" s="46">
        <v>1</v>
      </c>
      <c r="W19" s="47">
        <f t="shared" si="1"/>
        <v>825</v>
      </c>
    </row>
    <row r="20" spans="1:28" ht="21.95" customHeight="1">
      <c r="A20" s="114">
        <f>IF(A19="","",IF(MONTH(A19)&lt;&gt;MONTH(A19+1),"",A19+1))</f>
        <v>45254</v>
      </c>
      <c r="B20" s="256" t="str">
        <f t="shared" si="0"/>
        <v>五</v>
      </c>
      <c r="C20" s="268" t="str">
        <f>C131</f>
        <v>紫米飯</v>
      </c>
      <c r="D20" s="115" t="str">
        <f>C132&amp;C133</f>
        <v>米黑秈糯米</v>
      </c>
      <c r="E20" s="20" t="str">
        <f>E131</f>
        <v>昆布麵輪</v>
      </c>
      <c r="F20" s="41" t="str">
        <f>PHONETIC(E132:E136)</f>
        <v>麵輪海帶結薑</v>
      </c>
      <c r="G20" s="20" t="str">
        <f>G131</f>
        <v>木須佐蛋</v>
      </c>
      <c r="H20" s="41" t="str">
        <f>PHONETIC(G132:G136)</f>
        <v>雞蛋胡蘿蔔乾木耳</v>
      </c>
      <c r="I20" s="20" t="str">
        <f>I131</f>
        <v>椒鹽薯餅</v>
      </c>
      <c r="J20" s="41" t="str">
        <f>PHONETIC(I132:I136)</f>
        <v>薯餅</v>
      </c>
      <c r="K20" s="36" t="s">
        <v>1</v>
      </c>
      <c r="L20" s="135" t="s">
        <v>223</v>
      </c>
      <c r="M20" s="20" t="str">
        <f>M131</f>
        <v>味噌蔬湯</v>
      </c>
      <c r="N20" s="152" t="str">
        <f>PHONETIC(M132:M136)</f>
        <v>時蔬味噌薑</v>
      </c>
      <c r="O20" s="30" t="str">
        <f>O131</f>
        <v>水果</v>
      </c>
      <c r="P20" s="159" t="s">
        <v>91</v>
      </c>
      <c r="Q20" s="44">
        <v>5.5</v>
      </c>
      <c r="R20" s="44">
        <v>2.5</v>
      </c>
      <c r="S20" s="45">
        <v>1.8</v>
      </c>
      <c r="T20" s="44">
        <v>2.9</v>
      </c>
      <c r="U20" s="36"/>
      <c r="V20" s="46"/>
      <c r="W20" s="47">
        <f t="shared" si="1"/>
        <v>748</v>
      </c>
    </row>
    <row r="21" spans="1:28" ht="21.95" customHeight="1">
      <c r="A21" s="114">
        <f>IF(A20="","",IF(MONTH(A20)&lt;&gt;MONTH(A20+1),"",A20+3))</f>
        <v>45257</v>
      </c>
      <c r="B21" s="256" t="str">
        <f t="shared" si="0"/>
        <v>一</v>
      </c>
      <c r="C21" s="268" t="str">
        <f>C137</f>
        <v>白米飯</v>
      </c>
      <c r="D21" s="115" t="str">
        <f>C138&amp;B139</f>
        <v>米</v>
      </c>
      <c r="E21" s="20" t="str">
        <f>E137</f>
        <v>御膳百頁</v>
      </c>
      <c r="F21" s="41" t="str">
        <f>PHONETIC(E138:E142)</f>
        <v>百頁</v>
      </c>
      <c r="G21" s="20" t="str">
        <f>G137</f>
        <v>鐵板豆腐</v>
      </c>
      <c r="H21" s="41" t="str">
        <f>PHONETIC(G138:G142)</f>
        <v>豆腐脆筍乾木耳薑</v>
      </c>
      <c r="I21" s="20" t="str">
        <f>I137</f>
        <v>蛋香雙色</v>
      </c>
      <c r="J21" s="111" t="str">
        <f>PHONETIC(I138:I142)</f>
        <v>雞蛋白蘿蔔胡蘿蔔薑</v>
      </c>
      <c r="K21" s="36" t="s">
        <v>1</v>
      </c>
      <c r="L21" s="135" t="s">
        <v>223</v>
      </c>
      <c r="M21" s="20" t="str">
        <f>M137</f>
        <v>金針湯</v>
      </c>
      <c r="N21" s="152" t="str">
        <f>PHONETIC(M138:M142)</f>
        <v>金針菜乾榨菜薑</v>
      </c>
      <c r="O21" s="30" t="str">
        <f>O137</f>
        <v>果汁</v>
      </c>
      <c r="Q21" s="44">
        <v>5</v>
      </c>
      <c r="R21" s="44">
        <v>2.5</v>
      </c>
      <c r="S21" s="45">
        <v>2.2000000000000002</v>
      </c>
      <c r="T21" s="44">
        <v>2.9</v>
      </c>
      <c r="U21" s="36"/>
      <c r="V21" s="46"/>
      <c r="W21" s="47">
        <f t="shared" si="1"/>
        <v>723</v>
      </c>
    </row>
    <row r="22" spans="1:28" ht="21.95" customHeight="1">
      <c r="A22" s="114">
        <f>IF(A21="","",IF(MONTH(A21)&lt;&gt;MONTH(A21+1),"",A21+1))</f>
        <v>45258</v>
      </c>
      <c r="B22" s="256" t="str">
        <f t="shared" si="0"/>
        <v>二</v>
      </c>
      <c r="C22" s="268" t="str">
        <f>C143</f>
        <v>糙米飯</v>
      </c>
      <c r="D22" s="115" t="str">
        <f>C144&amp;C145</f>
        <v>米糙米</v>
      </c>
      <c r="E22" s="20" t="str">
        <f>E143</f>
        <v>茄汁麵腸</v>
      </c>
      <c r="F22" s="41" t="str">
        <f>PHONETIC(E144:E148)</f>
        <v>麵腸馬鈴薯番茄醬薑</v>
      </c>
      <c r="G22" s="20" t="str">
        <f>G143</f>
        <v>素炒芽菜</v>
      </c>
      <c r="H22" s="41" t="str">
        <f>PHONETIC(G144:G148)</f>
        <v>毛豆甘藍乾木耳胡蘿蔔薑</v>
      </c>
      <c r="I22" s="20" t="str">
        <f>I143</f>
        <v>滷野菜天</v>
      </c>
      <c r="J22" s="111" t="str">
        <f>PHONETIC(I144:I148)</f>
        <v>野菜天</v>
      </c>
      <c r="K22" s="36" t="s">
        <v>1</v>
      </c>
      <c r="L22" s="135" t="s">
        <v>223</v>
      </c>
      <c r="M22" s="20" t="str">
        <f>M143</f>
        <v>蘿蔔湯</v>
      </c>
      <c r="N22" s="152" t="str">
        <f>PHONETIC(M144:M148)</f>
        <v>白蘿蔔胡蘿蔔薑</v>
      </c>
      <c r="O22" s="30" t="str">
        <f>O143</f>
        <v>TAP豆漿</v>
      </c>
      <c r="Q22" s="44">
        <v>5.6</v>
      </c>
      <c r="R22" s="44">
        <v>2.5</v>
      </c>
      <c r="S22" s="45">
        <v>2</v>
      </c>
      <c r="T22" s="44">
        <v>3.1</v>
      </c>
      <c r="U22" s="36">
        <v>1</v>
      </c>
      <c r="V22" s="46"/>
      <c r="W22" s="47">
        <f t="shared" si="1"/>
        <v>889</v>
      </c>
    </row>
    <row r="23" spans="1:28" ht="21.95" customHeight="1">
      <c r="A23" s="114">
        <f t="shared" ref="A23:A24" si="3">IF(A22="","",IF(MONTH(A22)&lt;&gt;MONTH(A22+1),"",A22+1))</f>
        <v>45259</v>
      </c>
      <c r="B23" s="322" t="str">
        <f t="shared" si="0"/>
        <v>三</v>
      </c>
      <c r="C23" s="268" t="str">
        <f>C149</f>
        <v>泰式特餐</v>
      </c>
      <c r="D23" s="115" t="str">
        <f>C150&amp;C151</f>
        <v>米糙米</v>
      </c>
      <c r="E23" s="20" t="str">
        <f>E149</f>
        <v>打拋豬</v>
      </c>
      <c r="F23" s="41" t="str">
        <f>PHONETIC(E150:E154)</f>
        <v>素肉時蔬打拋醬薑</v>
      </c>
      <c r="G23" s="20" t="str">
        <f>G149</f>
        <v>沙嗲甘藍</v>
      </c>
      <c r="H23" s="41" t="str">
        <f>PHONETIC(G150:G154)</f>
        <v>甘藍胡蘿蔔沙嗲醬薑</v>
      </c>
      <c r="I23" s="20" t="str">
        <f>I149</f>
        <v>南洋凍腐</v>
      </c>
      <c r="J23" s="41" t="str">
        <f>PHONETIC(I150:I154)</f>
        <v>凍豆腐</v>
      </c>
      <c r="K23" s="36" t="s">
        <v>1</v>
      </c>
      <c r="L23" s="135" t="s">
        <v>223</v>
      </c>
      <c r="M23" s="20" t="str">
        <f>M149</f>
        <v>冬蔭功湯</v>
      </c>
      <c r="N23" s="41" t="str">
        <f>PHONETIC(M150:M154)</f>
        <v>金針菇番茄糊南薑香茅</v>
      </c>
      <c r="O23" s="232" t="str">
        <f>O149</f>
        <v>小餐包</v>
      </c>
      <c r="Q23" s="233">
        <v>5.5</v>
      </c>
      <c r="R23" s="233">
        <v>2.5</v>
      </c>
      <c r="S23" s="234">
        <v>1.9</v>
      </c>
      <c r="T23" s="233">
        <v>3</v>
      </c>
      <c r="U23" s="160"/>
      <c r="V23" s="235"/>
      <c r="W23" s="47">
        <f t="shared" si="1"/>
        <v>755</v>
      </c>
    </row>
    <row r="24" spans="1:28" ht="21.95" customHeight="1">
      <c r="A24" s="114">
        <f t="shared" si="3"/>
        <v>45260</v>
      </c>
      <c r="B24" s="322" t="str">
        <f t="shared" si="0"/>
        <v>四</v>
      </c>
      <c r="C24" s="268" t="str">
        <f>C155</f>
        <v>糙米飯</v>
      </c>
      <c r="D24" s="115" t="str">
        <f>C156&amp;C157</f>
        <v>米糙米</v>
      </c>
      <c r="E24" s="20" t="str">
        <f>E155</f>
        <v>鹹相豆包</v>
      </c>
      <c r="F24" s="41" t="str">
        <f>PHONETIC(E156:E160)</f>
        <v>豆包時蔬胡蘿蔔薑</v>
      </c>
      <c r="G24" s="20" t="str">
        <f>G155</f>
        <v>豆干混炒</v>
      </c>
      <c r="H24" s="41" t="str">
        <f>PHONETIC(G156:G160)</f>
        <v>豆干時蔬乾木耳薑</v>
      </c>
      <c r="I24" s="20" t="str">
        <f>I155</f>
        <v>滷香竹腸</v>
      </c>
      <c r="J24" s="41" t="str">
        <f>PHONETIC(I156:I160)</f>
        <v>香竹腸薑</v>
      </c>
      <c r="K24" s="36" t="s">
        <v>1</v>
      </c>
      <c r="L24" s="135" t="s">
        <v>223</v>
      </c>
      <c r="M24" s="20" t="str">
        <f>M155</f>
        <v>粉圓甜湯</v>
      </c>
      <c r="N24" s="41" t="str">
        <f>PHONETIC(M156:M160)</f>
        <v>粉圓紅砂糖</v>
      </c>
      <c r="O24" s="232" t="str">
        <f>O155</f>
        <v>小饅頭</v>
      </c>
      <c r="Q24" s="233">
        <v>5.6</v>
      </c>
      <c r="R24" s="233">
        <v>2.6</v>
      </c>
      <c r="S24" s="234">
        <v>1.6</v>
      </c>
      <c r="T24" s="233">
        <v>3</v>
      </c>
      <c r="U24" s="160"/>
      <c r="V24" s="235"/>
      <c r="W24" s="47">
        <f t="shared" si="1"/>
        <v>762</v>
      </c>
    </row>
    <row r="25" spans="1:28" ht="23.1" customHeight="1">
      <c r="A25" s="2" t="s">
        <v>496</v>
      </c>
      <c r="B25" s="257"/>
      <c r="C25" s="161"/>
      <c r="D25" s="264"/>
      <c r="E25" s="43"/>
      <c r="F25" s="162"/>
      <c r="G25" s="43"/>
      <c r="H25" s="162"/>
      <c r="I25" s="43"/>
      <c r="J25" s="162"/>
      <c r="K25" s="160"/>
      <c r="L25" s="163"/>
      <c r="M25" s="43"/>
      <c r="N25" s="162"/>
      <c r="O25" s="43"/>
      <c r="P25" s="164"/>
      <c r="Q25" s="11"/>
      <c r="R25" s="11"/>
      <c r="S25" s="11"/>
      <c r="T25" s="11"/>
      <c r="U25" s="4"/>
      <c r="V25" s="11"/>
      <c r="W25" s="154"/>
    </row>
    <row r="26" spans="1:28" ht="23.1" customHeight="1">
      <c r="A26" s="16" t="s">
        <v>220</v>
      </c>
      <c r="B26" s="257"/>
      <c r="C26" s="3"/>
      <c r="D26" s="3"/>
    </row>
    <row r="27" spans="1:28">
      <c r="A27" s="28" t="s">
        <v>225</v>
      </c>
      <c r="B27" s="27"/>
      <c r="C27" s="27"/>
      <c r="D27" s="27"/>
      <c r="E27" s="29"/>
      <c r="F27" s="27"/>
      <c r="G27" s="29"/>
      <c r="H27" s="27"/>
      <c r="I27" s="29"/>
      <c r="J27" s="27"/>
      <c r="K27" s="29"/>
      <c r="L27" s="29"/>
      <c r="M27" s="29"/>
      <c r="N27" s="27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4"/>
    </row>
    <row r="28" spans="1:28">
      <c r="A28" s="271" t="s">
        <v>322</v>
      </c>
      <c r="B28" s="136" t="s">
        <v>97</v>
      </c>
      <c r="C28" s="136" t="s">
        <v>5</v>
      </c>
      <c r="D28" s="125" t="s">
        <v>14</v>
      </c>
      <c r="E28" s="125" t="s">
        <v>6</v>
      </c>
      <c r="F28" s="125" t="s">
        <v>14</v>
      </c>
      <c r="G28" s="122" t="s">
        <v>7</v>
      </c>
      <c r="H28" s="125" t="s">
        <v>14</v>
      </c>
      <c r="I28" s="122" t="s">
        <v>8</v>
      </c>
      <c r="J28" s="125" t="s">
        <v>14</v>
      </c>
      <c r="K28" s="137" t="s">
        <v>9</v>
      </c>
      <c r="L28" s="125" t="s">
        <v>14</v>
      </c>
      <c r="M28" s="122" t="s">
        <v>3</v>
      </c>
      <c r="N28" s="123" t="s">
        <v>15</v>
      </c>
      <c r="O28" s="34" t="s">
        <v>92</v>
      </c>
      <c r="P28" s="34" t="s">
        <v>93</v>
      </c>
      <c r="Q28" s="22"/>
      <c r="R28" s="22"/>
      <c r="S28" s="23"/>
      <c r="T28" s="22"/>
      <c r="U28" s="24"/>
      <c r="V28" s="24"/>
      <c r="W28" s="24"/>
      <c r="X28" s="24"/>
      <c r="Y28" s="24"/>
      <c r="Z28" s="24"/>
      <c r="AA28" s="24"/>
    </row>
    <row r="29" spans="1:28" s="8" customFormat="1" ht="16.5" customHeight="1">
      <c r="A29" s="272" t="s">
        <v>325</v>
      </c>
      <c r="B29" s="79" t="str">
        <f>B3</f>
        <v>三</v>
      </c>
      <c r="C29" s="244" t="s">
        <v>121</v>
      </c>
      <c r="D29" s="284"/>
      <c r="E29" s="331" t="s">
        <v>494</v>
      </c>
      <c r="F29" s="331"/>
      <c r="G29" s="245" t="s">
        <v>495</v>
      </c>
      <c r="H29" s="18"/>
      <c r="I29" s="217" t="s">
        <v>497</v>
      </c>
      <c r="J29" s="139"/>
      <c r="K29" s="85" t="s">
        <v>1</v>
      </c>
      <c r="L29" s="86"/>
      <c r="M29" s="183" t="s">
        <v>170</v>
      </c>
      <c r="N29" s="221"/>
      <c r="O29" s="215" t="s">
        <v>105</v>
      </c>
      <c r="P29" s="130"/>
      <c r="Q29" s="12"/>
      <c r="R29" s="12"/>
      <c r="S29" s="14"/>
      <c r="T29" s="12"/>
    </row>
    <row r="30" spans="1:28" s="8" customFormat="1" ht="16.5" customHeight="1">
      <c r="A30" s="272"/>
      <c r="B30" s="255">
        <f>A3</f>
        <v>45231</v>
      </c>
      <c r="C30" s="181" t="s">
        <v>122</v>
      </c>
      <c r="D30" s="247">
        <v>4</v>
      </c>
      <c r="E30" s="126" t="s">
        <v>224</v>
      </c>
      <c r="F30" s="18">
        <v>1</v>
      </c>
      <c r="G30" s="239" t="s">
        <v>539</v>
      </c>
      <c r="H30" s="18">
        <v>1</v>
      </c>
      <c r="I30" s="126" t="s">
        <v>498</v>
      </c>
      <c r="J30" s="139">
        <v>4</v>
      </c>
      <c r="K30" s="90" t="s">
        <v>9</v>
      </c>
      <c r="L30" s="91">
        <v>7</v>
      </c>
      <c r="M30" s="183" t="s">
        <v>81</v>
      </c>
      <c r="N30" s="221">
        <v>1.1000000000000001</v>
      </c>
      <c r="O30" s="9"/>
      <c r="P30" s="108"/>
      <c r="Q30" s="12"/>
      <c r="R30" s="12"/>
      <c r="S30" s="13"/>
      <c r="T30" s="12"/>
    </row>
    <row r="31" spans="1:28" s="8" customFormat="1" ht="16.5" customHeight="1">
      <c r="A31" s="273"/>
      <c r="B31" s="331"/>
      <c r="C31" s="18"/>
      <c r="D31" s="284" t="str">
        <f t="shared" ref="D31:D34" si="4">IF(C31,"公斤","")</f>
        <v/>
      </c>
      <c r="E31" s="126" t="s">
        <v>135</v>
      </c>
      <c r="F31" s="18">
        <v>4</v>
      </c>
      <c r="G31" s="296" t="s">
        <v>238</v>
      </c>
      <c r="H31" s="18">
        <v>7</v>
      </c>
      <c r="I31" s="126"/>
      <c r="J31" s="139"/>
      <c r="K31" s="85" t="s">
        <v>49</v>
      </c>
      <c r="L31" s="86">
        <v>0.05</v>
      </c>
      <c r="M31" s="183" t="s">
        <v>171</v>
      </c>
      <c r="N31" s="221">
        <v>3</v>
      </c>
      <c r="P31" s="88"/>
      <c r="Q31" s="12"/>
      <c r="R31" s="12"/>
      <c r="S31" s="13"/>
      <c r="T31" s="12"/>
    </row>
    <row r="32" spans="1:28" s="8" customFormat="1" ht="16.5" customHeight="1">
      <c r="A32" s="273"/>
      <c r="B32" s="331"/>
      <c r="C32" s="18"/>
      <c r="D32" s="284" t="str">
        <f t="shared" si="4"/>
        <v/>
      </c>
      <c r="E32" s="97" t="s">
        <v>250</v>
      </c>
      <c r="F32" s="18"/>
      <c r="G32" s="294" t="s">
        <v>239</v>
      </c>
      <c r="H32" s="18">
        <v>1</v>
      </c>
      <c r="I32" s="142"/>
      <c r="J32" s="139"/>
      <c r="K32" s="85"/>
      <c r="L32" s="86"/>
      <c r="M32" s="183" t="s">
        <v>172</v>
      </c>
      <c r="N32" s="221">
        <v>1</v>
      </c>
      <c r="P32" s="80"/>
      <c r="Q32" s="12"/>
      <c r="R32" s="12"/>
      <c r="S32" s="13"/>
      <c r="T32" s="12"/>
    </row>
    <row r="33" spans="1:20" s="8" customFormat="1" ht="16.5" customHeight="1">
      <c r="A33" s="273"/>
      <c r="B33" s="331"/>
      <c r="C33" s="18"/>
      <c r="D33" s="284" t="str">
        <f t="shared" si="4"/>
        <v/>
      </c>
      <c r="E33" s="126" t="s">
        <v>149</v>
      </c>
      <c r="F33" s="18"/>
      <c r="G33" s="294" t="s">
        <v>49</v>
      </c>
      <c r="H33" s="18">
        <v>0.05</v>
      </c>
      <c r="I33" s="142"/>
      <c r="J33" s="139"/>
      <c r="K33" s="85"/>
      <c r="L33" s="86"/>
      <c r="M33" s="183" t="s">
        <v>173</v>
      </c>
      <c r="N33" s="221">
        <v>0.1</v>
      </c>
      <c r="P33" s="80"/>
      <c r="Q33" s="12"/>
      <c r="R33" s="12"/>
      <c r="S33" s="13"/>
      <c r="T33" s="12"/>
    </row>
    <row r="34" spans="1:20" s="8" customFormat="1" ht="16.5" customHeight="1">
      <c r="A34" s="273"/>
      <c r="B34" s="331"/>
      <c r="C34" s="18"/>
      <c r="D34" s="284" t="str">
        <f t="shared" si="4"/>
        <v/>
      </c>
      <c r="E34" s="97"/>
      <c r="F34" s="143"/>
      <c r="G34" s="121"/>
      <c r="H34" s="80"/>
      <c r="I34" s="38"/>
      <c r="J34" s="80"/>
      <c r="K34" s="85"/>
      <c r="L34" s="86"/>
      <c r="M34" s="94"/>
      <c r="N34" s="103"/>
      <c r="O34" s="128"/>
      <c r="P34" s="80"/>
      <c r="Q34" s="12"/>
      <c r="R34" s="12"/>
      <c r="S34" s="13"/>
      <c r="T34" s="12"/>
    </row>
    <row r="35" spans="1:20" s="8" customFormat="1" ht="16.5" customHeight="1">
      <c r="A35" s="272" t="s">
        <v>326</v>
      </c>
      <c r="B35" s="79" t="str">
        <f>B4</f>
        <v>四</v>
      </c>
      <c r="C35" s="144" t="s">
        <v>0</v>
      </c>
      <c r="D35" s="283"/>
      <c r="E35" s="180" t="s">
        <v>540</v>
      </c>
      <c r="F35" s="180"/>
      <c r="G35" s="301" t="s">
        <v>246</v>
      </c>
      <c r="H35" s="181"/>
      <c r="I35" s="186" t="s">
        <v>251</v>
      </c>
      <c r="J35" s="187"/>
      <c r="K35" s="85" t="s">
        <v>1</v>
      </c>
      <c r="L35" s="86"/>
      <c r="M35" s="18" t="s">
        <v>235</v>
      </c>
      <c r="N35" s="18"/>
      <c r="O35" s="214" t="s">
        <v>107</v>
      </c>
      <c r="Q35" s="12"/>
      <c r="R35" s="12"/>
      <c r="S35" s="14"/>
      <c r="T35" s="12"/>
    </row>
    <row r="36" spans="1:20" s="8" customFormat="1" ht="16.5" customHeight="1">
      <c r="A36" s="272"/>
      <c r="B36" s="255">
        <f>A4</f>
        <v>45232</v>
      </c>
      <c r="C36" s="18" t="s">
        <v>10</v>
      </c>
      <c r="D36" s="283">
        <v>7</v>
      </c>
      <c r="E36" s="208" t="s">
        <v>79</v>
      </c>
      <c r="F36" s="181">
        <v>9</v>
      </c>
      <c r="G36" s="302" t="s">
        <v>227</v>
      </c>
      <c r="H36" s="181">
        <v>0.3</v>
      </c>
      <c r="I36" s="208" t="s">
        <v>252</v>
      </c>
      <c r="J36" s="187">
        <v>1</v>
      </c>
      <c r="K36" s="90" t="s">
        <v>9</v>
      </c>
      <c r="L36" s="91">
        <v>7</v>
      </c>
      <c r="M36" s="331" t="s">
        <v>243</v>
      </c>
      <c r="N36" s="18">
        <v>5</v>
      </c>
      <c r="O36" s="129"/>
      <c r="P36" s="92"/>
      <c r="Q36" s="12"/>
      <c r="R36" s="12"/>
      <c r="S36" s="13"/>
      <c r="T36" s="12"/>
    </row>
    <row r="37" spans="1:20" s="8" customFormat="1" ht="16.5" customHeight="1">
      <c r="A37" s="272"/>
      <c r="B37" s="79"/>
      <c r="C37" s="18" t="s">
        <v>12</v>
      </c>
      <c r="D37" s="283">
        <v>3</v>
      </c>
      <c r="E37" s="208" t="s">
        <v>151</v>
      </c>
      <c r="F37" s="181">
        <v>3</v>
      </c>
      <c r="G37" s="299" t="s">
        <v>133</v>
      </c>
      <c r="H37" s="221">
        <v>5</v>
      </c>
      <c r="I37" s="209" t="s">
        <v>193</v>
      </c>
      <c r="J37" s="187">
        <v>4</v>
      </c>
      <c r="K37" s="85" t="s">
        <v>49</v>
      </c>
      <c r="L37" s="86">
        <v>0.05</v>
      </c>
      <c r="M37" s="32" t="s">
        <v>190</v>
      </c>
      <c r="N37" s="18">
        <v>0.01</v>
      </c>
      <c r="O37" s="121"/>
      <c r="P37" s="92"/>
      <c r="Q37" s="12"/>
      <c r="R37" s="12"/>
      <c r="S37" s="13"/>
      <c r="T37" s="12"/>
    </row>
    <row r="38" spans="1:20" s="8" customFormat="1" ht="16.5" customHeight="1">
      <c r="A38" s="274"/>
      <c r="B38" s="143"/>
      <c r="C38" s="143"/>
      <c r="D38" s="286"/>
      <c r="E38" s="208"/>
      <c r="F38" s="181"/>
      <c r="G38" s="313" t="s">
        <v>46</v>
      </c>
      <c r="H38" s="187">
        <v>1</v>
      </c>
      <c r="I38" s="209"/>
      <c r="J38" s="187"/>
      <c r="K38" s="24"/>
      <c r="L38" s="24"/>
      <c r="M38" s="331" t="s">
        <v>191</v>
      </c>
      <c r="N38" s="18">
        <v>1</v>
      </c>
      <c r="O38" s="121"/>
      <c r="P38" s="92"/>
      <c r="Q38" s="12"/>
      <c r="R38" s="12"/>
      <c r="S38" s="13"/>
      <c r="T38" s="12"/>
    </row>
    <row r="39" spans="1:20" s="8" customFormat="1" ht="16.5" customHeight="1">
      <c r="A39" s="274"/>
      <c r="B39" s="331"/>
      <c r="C39" s="18"/>
      <c r="D39" s="286"/>
      <c r="E39" s="208" t="s">
        <v>49</v>
      </c>
      <c r="F39" s="181">
        <v>0.05</v>
      </c>
      <c r="G39" s="302" t="s">
        <v>49</v>
      </c>
      <c r="H39" s="181">
        <v>0.05</v>
      </c>
      <c r="I39" s="208" t="s">
        <v>49</v>
      </c>
      <c r="J39" s="181">
        <v>0.05</v>
      </c>
      <c r="K39" s="24"/>
      <c r="L39" s="24"/>
      <c r="M39" s="38"/>
      <c r="N39" s="92"/>
      <c r="O39" s="121"/>
      <c r="P39" s="92"/>
      <c r="Q39" s="12"/>
      <c r="R39" s="12"/>
      <c r="S39" s="13"/>
      <c r="T39" s="12"/>
    </row>
    <row r="40" spans="1:20" s="8" customFormat="1" ht="16.5" customHeight="1">
      <c r="A40" s="274"/>
      <c r="B40" s="331"/>
      <c r="C40" s="18"/>
      <c r="D40" s="286"/>
      <c r="E40" s="105"/>
      <c r="F40" s="105"/>
      <c r="G40" s="294"/>
      <c r="H40" s="18"/>
      <c r="I40" s="126"/>
      <c r="J40" s="18"/>
      <c r="K40" s="24"/>
      <c r="L40" s="24"/>
      <c r="M40" s="24"/>
      <c r="N40" s="145"/>
      <c r="Q40" s="12"/>
      <c r="R40" s="12"/>
      <c r="S40" s="13"/>
      <c r="T40" s="12"/>
    </row>
    <row r="41" spans="1:20" s="8" customFormat="1" ht="16.5" customHeight="1">
      <c r="A41" s="272" t="s">
        <v>327</v>
      </c>
      <c r="B41" s="79" t="str">
        <f>B5</f>
        <v>五</v>
      </c>
      <c r="C41" s="134" t="s">
        <v>42</v>
      </c>
      <c r="D41" s="247"/>
      <c r="E41" s="183" t="s">
        <v>500</v>
      </c>
      <c r="F41" s="183"/>
      <c r="G41" s="216" t="s">
        <v>502</v>
      </c>
      <c r="H41" s="210"/>
      <c r="I41" s="186" t="s">
        <v>259</v>
      </c>
      <c r="J41" s="187"/>
      <c r="K41" s="85" t="s">
        <v>1</v>
      </c>
      <c r="L41" s="86"/>
      <c r="M41" s="180" t="s">
        <v>80</v>
      </c>
      <c r="N41" s="181"/>
      <c r="O41" s="215" t="s">
        <v>63</v>
      </c>
      <c r="P41" s="159" t="s">
        <v>91</v>
      </c>
      <c r="Q41" s="48"/>
      <c r="R41" s="14"/>
      <c r="S41" s="14"/>
      <c r="T41" s="12"/>
    </row>
    <row r="42" spans="1:20" s="8" customFormat="1" ht="16.5" customHeight="1">
      <c r="A42" s="272"/>
      <c r="B42" s="258">
        <f>A5</f>
        <v>45233</v>
      </c>
      <c r="C42" s="181" t="s">
        <v>10</v>
      </c>
      <c r="D42" s="247">
        <v>10</v>
      </c>
      <c r="E42" s="222" t="s">
        <v>501</v>
      </c>
      <c r="F42" s="221">
        <v>6</v>
      </c>
      <c r="G42" s="302" t="s">
        <v>503</v>
      </c>
      <c r="H42" s="187">
        <v>1</v>
      </c>
      <c r="I42" s="208" t="s">
        <v>260</v>
      </c>
      <c r="J42" s="187">
        <v>3</v>
      </c>
      <c r="K42" s="90" t="s">
        <v>9</v>
      </c>
      <c r="L42" s="91">
        <v>7</v>
      </c>
      <c r="M42" s="180" t="s">
        <v>126</v>
      </c>
      <c r="N42" s="181">
        <v>3</v>
      </c>
      <c r="O42" s="17"/>
      <c r="P42" s="17"/>
      <c r="Q42" s="49"/>
      <c r="R42" s="50"/>
      <c r="S42" s="13"/>
      <c r="T42" s="12"/>
    </row>
    <row r="43" spans="1:20" s="8" customFormat="1" ht="16.5" customHeight="1">
      <c r="A43" s="272"/>
      <c r="B43" s="93"/>
      <c r="C43" s="181" t="s">
        <v>147</v>
      </c>
      <c r="D43" s="247">
        <v>0.05</v>
      </c>
      <c r="E43" s="222" t="s">
        <v>253</v>
      </c>
      <c r="F43" s="221">
        <v>4</v>
      </c>
      <c r="G43" s="313" t="s">
        <v>256</v>
      </c>
      <c r="H43" s="187">
        <v>6</v>
      </c>
      <c r="I43" s="209" t="s">
        <v>211</v>
      </c>
      <c r="J43" s="187">
        <v>4</v>
      </c>
      <c r="K43" s="85" t="s">
        <v>49</v>
      </c>
      <c r="L43" s="86">
        <v>0.05</v>
      </c>
      <c r="M43" s="180" t="s">
        <v>182</v>
      </c>
      <c r="N43" s="181">
        <v>0.1</v>
      </c>
      <c r="O43" s="17"/>
      <c r="P43" s="17"/>
      <c r="Q43" s="49"/>
      <c r="R43" s="50"/>
      <c r="S43" s="13"/>
      <c r="T43" s="12"/>
    </row>
    <row r="44" spans="1:20" s="8" customFormat="1" ht="16.5" customHeight="1">
      <c r="A44" s="273"/>
      <c r="B44" s="105"/>
      <c r="C44" s="105"/>
      <c r="D44" s="284"/>
      <c r="E44" s="222" t="s">
        <v>49</v>
      </c>
      <c r="F44" s="221">
        <v>0.05</v>
      </c>
      <c r="G44" s="313" t="s">
        <v>239</v>
      </c>
      <c r="H44" s="187">
        <v>1</v>
      </c>
      <c r="I44" s="209" t="s">
        <v>262</v>
      </c>
      <c r="J44" s="187">
        <v>0.01</v>
      </c>
      <c r="K44" s="85"/>
      <c r="L44" s="86"/>
      <c r="M44" s="107"/>
      <c r="N44" s="210"/>
      <c r="O44" s="17"/>
      <c r="P44" s="17"/>
      <c r="Q44" s="49"/>
      <c r="R44" s="50"/>
      <c r="S44" s="13"/>
      <c r="T44" s="12"/>
    </row>
    <row r="45" spans="1:20" s="8" customFormat="1" ht="16.5" customHeight="1">
      <c r="A45" s="273"/>
      <c r="B45" s="105"/>
      <c r="C45" s="105"/>
      <c r="D45" s="284"/>
      <c r="E45" s="126" t="s">
        <v>499</v>
      </c>
      <c r="F45" s="221"/>
      <c r="G45" s="302" t="s">
        <v>49</v>
      </c>
      <c r="H45" s="181">
        <v>0.05</v>
      </c>
      <c r="I45" s="208" t="s">
        <v>49</v>
      </c>
      <c r="J45" s="181">
        <v>0.05</v>
      </c>
      <c r="K45" s="85"/>
      <c r="L45" s="86"/>
      <c r="M45" s="180" t="s">
        <v>49</v>
      </c>
      <c r="N45" s="181">
        <v>0.05</v>
      </c>
      <c r="O45" s="17"/>
      <c r="P45" s="17"/>
      <c r="Q45" s="12"/>
      <c r="R45" s="12"/>
      <c r="S45" s="13"/>
      <c r="T45" s="12"/>
    </row>
    <row r="46" spans="1:20" s="8" customFormat="1" ht="16.5" customHeight="1">
      <c r="A46" s="273"/>
      <c r="B46" s="331"/>
      <c r="C46" s="18"/>
      <c r="D46" s="284"/>
      <c r="E46" s="126"/>
      <c r="F46" s="18"/>
      <c r="G46" s="302"/>
      <c r="H46" s="181"/>
      <c r="I46" s="208"/>
      <c r="J46" s="181"/>
      <c r="K46" s="85"/>
      <c r="L46" s="86"/>
      <c r="M46" s="251"/>
      <c r="N46" s="252"/>
      <c r="Q46" s="12"/>
      <c r="R46" s="12"/>
      <c r="S46" s="13"/>
      <c r="T46" s="12"/>
    </row>
    <row r="47" spans="1:20" s="173" customFormat="1" ht="16.5" customHeight="1">
      <c r="A47" s="282" t="s">
        <v>328</v>
      </c>
      <c r="B47" s="179" t="str">
        <f>B6</f>
        <v>一</v>
      </c>
      <c r="C47" s="144" t="s">
        <v>263</v>
      </c>
      <c r="D47" s="283"/>
      <c r="E47" s="147" t="s">
        <v>85</v>
      </c>
      <c r="F47" s="18"/>
      <c r="G47" s="314" t="s">
        <v>264</v>
      </c>
      <c r="H47" s="155"/>
      <c r="I47" s="217" t="s">
        <v>538</v>
      </c>
      <c r="J47" s="139"/>
      <c r="K47" s="180" t="s">
        <v>1</v>
      </c>
      <c r="L47" s="247"/>
      <c r="M47" s="180" t="s">
        <v>83</v>
      </c>
      <c r="N47" s="181"/>
      <c r="O47" s="215" t="s">
        <v>106</v>
      </c>
      <c r="P47" s="182"/>
      <c r="Q47" s="169"/>
      <c r="R47" s="170"/>
      <c r="S47" s="171"/>
      <c r="T47" s="172"/>
    </row>
    <row r="48" spans="1:20" s="173" customFormat="1" ht="16.5" customHeight="1">
      <c r="A48" s="275"/>
      <c r="B48" s="259">
        <f>A6</f>
        <v>45236</v>
      </c>
      <c r="C48" s="18" t="s">
        <v>10</v>
      </c>
      <c r="D48" s="283">
        <v>10</v>
      </c>
      <c r="E48" s="147" t="s">
        <v>512</v>
      </c>
      <c r="F48" s="18">
        <v>6</v>
      </c>
      <c r="G48" s="315" t="s">
        <v>57</v>
      </c>
      <c r="H48" s="155">
        <v>5</v>
      </c>
      <c r="I48" s="237" t="s">
        <v>269</v>
      </c>
      <c r="J48" s="238">
        <v>7</v>
      </c>
      <c r="K48" s="186" t="s">
        <v>9</v>
      </c>
      <c r="L48" s="248">
        <v>7</v>
      </c>
      <c r="M48" s="180" t="s">
        <v>81</v>
      </c>
      <c r="N48" s="181">
        <v>1</v>
      </c>
      <c r="O48" s="188"/>
      <c r="P48" s="189"/>
      <c r="Q48" s="174"/>
      <c r="R48" s="175"/>
      <c r="S48" s="176"/>
      <c r="T48" s="172"/>
    </row>
    <row r="49" spans="1:20" s="173" customFormat="1" ht="16.5" customHeight="1">
      <c r="A49" s="276"/>
      <c r="B49" s="331"/>
      <c r="C49" s="18"/>
      <c r="D49" s="311"/>
      <c r="E49" s="147"/>
      <c r="F49" s="18"/>
      <c r="G49" s="315" t="s">
        <v>265</v>
      </c>
      <c r="H49" s="155">
        <v>2</v>
      </c>
      <c r="I49" s="239" t="s">
        <v>539</v>
      </c>
      <c r="J49" s="238">
        <v>3</v>
      </c>
      <c r="K49" s="180" t="s">
        <v>49</v>
      </c>
      <c r="L49" s="247">
        <v>0.05</v>
      </c>
      <c r="M49" s="180" t="s">
        <v>163</v>
      </c>
      <c r="N49" s="181">
        <v>0.2</v>
      </c>
      <c r="O49" s="190"/>
      <c r="P49" s="189"/>
      <c r="Q49" s="169"/>
      <c r="R49" s="175"/>
      <c r="S49" s="176"/>
      <c r="T49" s="172"/>
    </row>
    <row r="50" spans="1:20" s="173" customFormat="1" ht="16.5" customHeight="1">
      <c r="A50" s="276"/>
      <c r="B50" s="218"/>
      <c r="C50" s="218"/>
      <c r="D50" s="311"/>
      <c r="E50" s="126"/>
      <c r="F50" s="18"/>
      <c r="G50" s="315" t="s">
        <v>174</v>
      </c>
      <c r="H50" s="155">
        <v>1</v>
      </c>
      <c r="I50" s="239" t="s">
        <v>49</v>
      </c>
      <c r="J50" s="238">
        <v>0.05</v>
      </c>
      <c r="K50" s="180"/>
      <c r="L50" s="247"/>
      <c r="M50" s="180" t="s">
        <v>49</v>
      </c>
      <c r="N50" s="181">
        <v>0.05</v>
      </c>
      <c r="O50" s="191"/>
      <c r="P50" s="192"/>
      <c r="Q50" s="169"/>
      <c r="R50" s="175"/>
      <c r="S50" s="176"/>
      <c r="T50" s="172"/>
    </row>
    <row r="51" spans="1:20" s="173" customFormat="1" ht="16.5" customHeight="1">
      <c r="A51" s="276"/>
      <c r="B51" s="218"/>
      <c r="C51" s="218"/>
      <c r="D51" s="311"/>
      <c r="E51" s="126"/>
      <c r="F51" s="18"/>
      <c r="G51" s="315" t="s">
        <v>49</v>
      </c>
      <c r="H51" s="155">
        <v>0.05</v>
      </c>
      <c r="I51" s="185"/>
      <c r="J51" s="184"/>
      <c r="K51" s="180"/>
      <c r="L51" s="247"/>
      <c r="M51" s="183"/>
      <c r="N51" s="184"/>
      <c r="O51" s="191"/>
      <c r="P51" s="192"/>
      <c r="Q51" s="177"/>
      <c r="R51" s="178"/>
      <c r="S51" s="176"/>
      <c r="T51" s="172"/>
    </row>
    <row r="52" spans="1:20" s="8" customFormat="1" ht="16.5" customHeight="1">
      <c r="A52" s="276"/>
      <c r="B52" s="143"/>
      <c r="C52" s="143"/>
      <c r="D52" s="311"/>
      <c r="E52" s="193"/>
      <c r="F52" s="194"/>
      <c r="G52" s="191"/>
      <c r="H52" s="192"/>
      <c r="I52" s="185"/>
      <c r="J52" s="184"/>
      <c r="K52" s="180"/>
      <c r="L52" s="247"/>
      <c r="M52" s="183"/>
      <c r="N52" s="184"/>
      <c r="O52" s="195"/>
      <c r="P52" s="195"/>
      <c r="Q52" s="12"/>
      <c r="R52" s="12"/>
      <c r="S52" s="13"/>
      <c r="T52" s="12"/>
    </row>
    <row r="53" spans="1:20" s="8" customFormat="1" ht="16.5" customHeight="1">
      <c r="A53" s="272" t="s">
        <v>329</v>
      </c>
      <c r="B53" s="79" t="str">
        <f>B7</f>
        <v>二</v>
      </c>
      <c r="C53" s="144" t="s">
        <v>0</v>
      </c>
      <c r="D53" s="283"/>
      <c r="E53" s="147" t="s">
        <v>541</v>
      </c>
      <c r="F53" s="331"/>
      <c r="G53" s="314" t="s">
        <v>277</v>
      </c>
      <c r="H53" s="155"/>
      <c r="I53" s="238" t="s">
        <v>279</v>
      </c>
      <c r="J53" s="238"/>
      <c r="K53" s="85" t="s">
        <v>1</v>
      </c>
      <c r="L53" s="249"/>
      <c r="M53" s="331" t="s">
        <v>274</v>
      </c>
      <c r="N53" s="18"/>
      <c r="O53" s="213" t="s">
        <v>94</v>
      </c>
      <c r="P53" s="159"/>
      <c r="Q53" s="12"/>
      <c r="R53" s="12"/>
      <c r="S53" s="14"/>
      <c r="T53" s="12"/>
    </row>
    <row r="54" spans="1:20" s="8" customFormat="1" ht="16.5" customHeight="1">
      <c r="A54" s="272"/>
      <c r="B54" s="255">
        <f>A7</f>
        <v>45237</v>
      </c>
      <c r="C54" s="18" t="s">
        <v>10</v>
      </c>
      <c r="D54" s="283">
        <v>7</v>
      </c>
      <c r="E54" s="147" t="s">
        <v>501</v>
      </c>
      <c r="F54" s="18">
        <v>6</v>
      </c>
      <c r="G54" s="315" t="s">
        <v>55</v>
      </c>
      <c r="H54" s="155">
        <v>1.2</v>
      </c>
      <c r="I54" s="237" t="s">
        <v>160</v>
      </c>
      <c r="J54" s="238">
        <v>3</v>
      </c>
      <c r="K54" s="90" t="s">
        <v>9</v>
      </c>
      <c r="L54" s="250">
        <v>7</v>
      </c>
      <c r="M54" s="331" t="s">
        <v>77</v>
      </c>
      <c r="N54" s="18">
        <v>4</v>
      </c>
      <c r="Q54" s="12"/>
      <c r="R54" s="12"/>
      <c r="S54" s="13"/>
      <c r="T54" s="12"/>
    </row>
    <row r="55" spans="1:20" s="8" customFormat="1" ht="16.5" customHeight="1">
      <c r="A55" s="272"/>
      <c r="B55" s="93"/>
      <c r="C55" s="18" t="s">
        <v>12</v>
      </c>
      <c r="D55" s="283">
        <v>3</v>
      </c>
      <c r="E55" s="126" t="s">
        <v>49</v>
      </c>
      <c r="F55" s="18"/>
      <c r="G55" s="315" t="s">
        <v>141</v>
      </c>
      <c r="H55" s="155">
        <v>5</v>
      </c>
      <c r="I55" s="239" t="s">
        <v>208</v>
      </c>
      <c r="J55" s="238">
        <v>2</v>
      </c>
      <c r="K55" s="85" t="s">
        <v>49</v>
      </c>
      <c r="L55" s="249">
        <v>0.05</v>
      </c>
      <c r="M55" s="32" t="s">
        <v>174</v>
      </c>
      <c r="N55" s="18">
        <v>1</v>
      </c>
      <c r="Q55" s="12"/>
      <c r="R55" s="12"/>
      <c r="S55" s="13"/>
      <c r="T55" s="12"/>
    </row>
    <row r="56" spans="1:20" s="8" customFormat="1" ht="16.5" customHeight="1">
      <c r="A56" s="273"/>
      <c r="B56" s="331"/>
      <c r="C56" s="18"/>
      <c r="D56" s="284"/>
      <c r="E56" s="126" t="s">
        <v>221</v>
      </c>
      <c r="F56" s="18"/>
      <c r="G56" s="315" t="s">
        <v>174</v>
      </c>
      <c r="H56" s="155">
        <v>1</v>
      </c>
      <c r="I56" s="239"/>
      <c r="J56" s="238"/>
      <c r="K56" s="85"/>
      <c r="L56" s="249"/>
      <c r="M56" s="331"/>
      <c r="N56" s="18"/>
      <c r="Q56" s="12"/>
      <c r="R56" s="12"/>
      <c r="S56" s="13"/>
      <c r="T56" s="12"/>
    </row>
    <row r="57" spans="1:20" s="8" customFormat="1" ht="16.5" customHeight="1">
      <c r="A57" s="273"/>
      <c r="B57" s="143"/>
      <c r="C57" s="143"/>
      <c r="D57" s="285"/>
      <c r="E57" s="126"/>
      <c r="F57" s="18"/>
      <c r="G57" s="315" t="s">
        <v>49</v>
      </c>
      <c r="H57" s="155">
        <v>0.05</v>
      </c>
      <c r="I57" s="237" t="s">
        <v>49</v>
      </c>
      <c r="J57" s="155">
        <v>0.05</v>
      </c>
      <c r="K57" s="85"/>
      <c r="L57" s="249"/>
      <c r="M57" s="331"/>
      <c r="N57" s="18"/>
      <c r="Q57" s="12"/>
      <c r="R57" s="12"/>
      <c r="S57" s="13"/>
      <c r="T57" s="12"/>
    </row>
    <row r="58" spans="1:20" s="8" customFormat="1" ht="16.5" customHeight="1">
      <c r="A58" s="273"/>
      <c r="B58" s="243"/>
      <c r="C58" s="243"/>
      <c r="D58" s="285"/>
      <c r="E58" s="81"/>
      <c r="F58" s="39"/>
      <c r="G58" s="294"/>
      <c r="H58" s="18"/>
      <c r="I58" s="95"/>
      <c r="J58" s="39"/>
      <c r="K58" s="85"/>
      <c r="L58" s="249"/>
      <c r="M58" s="95"/>
      <c r="N58" s="92"/>
      <c r="Q58" s="12"/>
      <c r="R58" s="12"/>
      <c r="S58" s="13"/>
      <c r="T58" s="12"/>
    </row>
    <row r="59" spans="1:20" s="8" customFormat="1" ht="16.5" customHeight="1">
      <c r="A59" s="272" t="s">
        <v>330</v>
      </c>
      <c r="B59" s="242" t="str">
        <f>B8</f>
        <v>三</v>
      </c>
      <c r="C59" s="244" t="s">
        <v>323</v>
      </c>
      <c r="D59" s="312"/>
      <c r="E59" s="147" t="s">
        <v>284</v>
      </c>
      <c r="F59" s="331"/>
      <c r="G59" s="314" t="s">
        <v>289</v>
      </c>
      <c r="H59" s="155"/>
      <c r="I59" s="238" t="s">
        <v>176</v>
      </c>
      <c r="J59" s="238"/>
      <c r="K59" s="85" t="s">
        <v>1</v>
      </c>
      <c r="L59" s="249"/>
      <c r="M59" s="331" t="s">
        <v>294</v>
      </c>
      <c r="N59" s="18"/>
      <c r="O59" s="215" t="s">
        <v>64</v>
      </c>
      <c r="Q59" s="12"/>
      <c r="T59" s="12"/>
    </row>
    <row r="60" spans="1:20" s="8" customFormat="1" ht="16.5" customHeight="1">
      <c r="A60" s="272"/>
      <c r="B60" s="255">
        <f>A8</f>
        <v>45238</v>
      </c>
      <c r="C60" s="18" t="s">
        <v>282</v>
      </c>
      <c r="D60" s="283">
        <v>10</v>
      </c>
      <c r="E60" s="147" t="s">
        <v>224</v>
      </c>
      <c r="F60" s="18">
        <v>1</v>
      </c>
      <c r="G60" s="315" t="s">
        <v>290</v>
      </c>
      <c r="H60" s="155">
        <v>5.5</v>
      </c>
      <c r="I60" s="237" t="s">
        <v>159</v>
      </c>
      <c r="J60" s="238">
        <v>5</v>
      </c>
      <c r="K60" s="90" t="s">
        <v>9</v>
      </c>
      <c r="L60" s="250">
        <v>7</v>
      </c>
      <c r="M60" s="331" t="s">
        <v>185</v>
      </c>
      <c r="N60" s="18">
        <v>1</v>
      </c>
      <c r="Q60" s="12"/>
      <c r="T60" s="12"/>
    </row>
    <row r="61" spans="1:20" s="8" customFormat="1" ht="16.5" customHeight="1">
      <c r="A61" s="272"/>
      <c r="B61" s="79"/>
      <c r="C61" s="18" t="s">
        <v>283</v>
      </c>
      <c r="D61" s="283">
        <v>1</v>
      </c>
      <c r="E61" s="147" t="s">
        <v>158</v>
      </c>
      <c r="F61" s="18">
        <v>4</v>
      </c>
      <c r="G61" s="308" t="s">
        <v>175</v>
      </c>
      <c r="H61" s="155">
        <v>3</v>
      </c>
      <c r="I61" s="239" t="s">
        <v>174</v>
      </c>
      <c r="J61" s="238">
        <v>1</v>
      </c>
      <c r="K61" s="85" t="s">
        <v>49</v>
      </c>
      <c r="L61" s="249">
        <v>0.05</v>
      </c>
      <c r="M61" s="331" t="s">
        <v>161</v>
      </c>
      <c r="N61" s="18">
        <v>0.05</v>
      </c>
      <c r="Q61" s="12"/>
      <c r="T61" s="12"/>
    </row>
    <row r="62" spans="1:20" s="8" customFormat="1" ht="16.5" customHeight="1">
      <c r="A62" s="274"/>
      <c r="B62" s="246"/>
      <c r="C62" s="253"/>
      <c r="D62" s="284"/>
      <c r="E62" s="147" t="s">
        <v>286</v>
      </c>
      <c r="F62" s="18">
        <v>0.05</v>
      </c>
      <c r="G62" s="316"/>
      <c r="H62" s="241"/>
      <c r="I62" s="237" t="s">
        <v>49</v>
      </c>
      <c r="J62" s="155">
        <v>0.05</v>
      </c>
      <c r="K62" s="85"/>
      <c r="L62" s="249"/>
      <c r="M62" s="331" t="s">
        <v>208</v>
      </c>
      <c r="N62" s="18">
        <v>2</v>
      </c>
      <c r="Q62" s="12"/>
      <c r="T62" s="12"/>
    </row>
    <row r="63" spans="1:20" s="8" customFormat="1" ht="16.5" customHeight="1">
      <c r="A63" s="274"/>
      <c r="B63" s="331"/>
      <c r="C63" s="18"/>
      <c r="D63" s="284"/>
      <c r="E63" s="147"/>
      <c r="F63" s="18"/>
      <c r="G63" s="315" t="s">
        <v>49</v>
      </c>
      <c r="H63" s="155">
        <v>0.05</v>
      </c>
      <c r="I63" s="142"/>
      <c r="J63" s="92"/>
      <c r="K63" s="85"/>
      <c r="L63" s="249"/>
      <c r="M63" s="331" t="s">
        <v>298</v>
      </c>
      <c r="N63" s="18">
        <v>0.01</v>
      </c>
      <c r="Q63" s="12"/>
      <c r="T63" s="12"/>
    </row>
    <row r="64" spans="1:20" s="8" customFormat="1" ht="16.5" customHeight="1">
      <c r="A64" s="274"/>
      <c r="B64" s="331"/>
      <c r="C64" s="18"/>
      <c r="D64" s="284"/>
      <c r="E64" s="105" t="s">
        <v>49</v>
      </c>
      <c r="F64" s="220">
        <v>0.05</v>
      </c>
      <c r="G64" s="240" t="str">
        <f>IF(ISNA(VLOOKUP($N64,[1]工作表1!$A$1:$B$196,2,0)),"",VLOOKUP($N64,[1]工作表1!$A$1:$B$196,2,0))</f>
        <v/>
      </c>
      <c r="H64" s="80"/>
      <c r="I64" s="38"/>
      <c r="J64" s="92"/>
      <c r="K64" s="85"/>
      <c r="L64" s="249"/>
      <c r="M64" s="38"/>
      <c r="N64" s="92"/>
      <c r="Q64" s="12"/>
      <c r="T64" s="12"/>
    </row>
    <row r="65" spans="1:22" s="8" customFormat="1" ht="16.5" customHeight="1">
      <c r="A65" s="272" t="s">
        <v>331</v>
      </c>
      <c r="B65" s="79" t="str">
        <f>B9</f>
        <v>四</v>
      </c>
      <c r="C65" s="144" t="s">
        <v>0</v>
      </c>
      <c r="D65" s="283"/>
      <c r="E65" s="147" t="s">
        <v>542</v>
      </c>
      <c r="F65" s="331"/>
      <c r="G65" s="314" t="s">
        <v>508</v>
      </c>
      <c r="H65" s="155"/>
      <c r="I65" s="238" t="s">
        <v>307</v>
      </c>
      <c r="J65" s="238"/>
      <c r="K65" s="85" t="s">
        <v>1</v>
      </c>
      <c r="L65" s="249"/>
      <c r="M65" s="331" t="s">
        <v>310</v>
      </c>
      <c r="N65" s="18"/>
      <c r="O65" s="215" t="s">
        <v>108</v>
      </c>
      <c r="P65" s="159"/>
      <c r="Q65" s="61"/>
      <c r="R65" s="62"/>
      <c r="S65" s="52"/>
      <c r="T65" s="62"/>
      <c r="V65" s="52"/>
    </row>
    <row r="66" spans="1:22" s="8" customFormat="1" ht="16.5" customHeight="1">
      <c r="A66" s="272"/>
      <c r="B66" s="255">
        <f>A9</f>
        <v>45239</v>
      </c>
      <c r="C66" s="18" t="s">
        <v>10</v>
      </c>
      <c r="D66" s="283">
        <v>7</v>
      </c>
      <c r="E66" s="147" t="s">
        <v>520</v>
      </c>
      <c r="F66" s="18">
        <v>6</v>
      </c>
      <c r="G66" s="239" t="s">
        <v>539</v>
      </c>
      <c r="H66" s="18">
        <v>1</v>
      </c>
      <c r="I66" s="237" t="s">
        <v>78</v>
      </c>
      <c r="J66" s="238">
        <v>3</v>
      </c>
      <c r="K66" s="90" t="s">
        <v>9</v>
      </c>
      <c r="L66" s="250">
        <v>7</v>
      </c>
      <c r="M66" s="331" t="s">
        <v>311</v>
      </c>
      <c r="N66" s="18">
        <v>2</v>
      </c>
      <c r="P66" s="60"/>
      <c r="Q66" s="54"/>
      <c r="R66" s="48"/>
      <c r="S66" s="53"/>
      <c r="T66" s="48"/>
      <c r="V66" s="53"/>
    </row>
    <row r="67" spans="1:22" s="8" customFormat="1" ht="16.5" customHeight="1">
      <c r="A67" s="272"/>
      <c r="B67" s="93"/>
      <c r="C67" s="18" t="s">
        <v>12</v>
      </c>
      <c r="D67" s="283">
        <v>3</v>
      </c>
      <c r="E67" s="147" t="s">
        <v>135</v>
      </c>
      <c r="F67" s="18">
        <v>4</v>
      </c>
      <c r="G67" s="315" t="s">
        <v>52</v>
      </c>
      <c r="H67" s="155">
        <v>6</v>
      </c>
      <c r="I67" s="239" t="s">
        <v>77</v>
      </c>
      <c r="J67" s="238">
        <v>3</v>
      </c>
      <c r="K67" s="85" t="s">
        <v>49</v>
      </c>
      <c r="L67" s="249">
        <v>0.05</v>
      </c>
      <c r="M67" s="32" t="s">
        <v>191</v>
      </c>
      <c r="N67" s="18">
        <v>1</v>
      </c>
      <c r="P67" s="60"/>
      <c r="Q67" s="54"/>
      <c r="R67" s="63"/>
      <c r="S67" s="63"/>
      <c r="T67" s="63"/>
      <c r="V67" s="64"/>
    </row>
    <row r="68" spans="1:22" s="8" customFormat="1" ht="16.5" customHeight="1">
      <c r="A68" s="273"/>
      <c r="B68" s="143"/>
      <c r="C68" s="143"/>
      <c r="D68" s="285"/>
      <c r="E68" s="147" t="s">
        <v>303</v>
      </c>
      <c r="F68" s="18">
        <v>0.01</v>
      </c>
      <c r="G68" s="315" t="s">
        <v>174</v>
      </c>
      <c r="H68" s="155">
        <v>0.5</v>
      </c>
      <c r="I68" s="239" t="s">
        <v>51</v>
      </c>
      <c r="J68" s="238"/>
      <c r="K68" s="85"/>
      <c r="L68" s="86"/>
      <c r="M68" s="253"/>
      <c r="N68" s="253"/>
      <c r="P68" s="60"/>
      <c r="Q68" s="54"/>
      <c r="R68" s="51"/>
      <c r="S68" s="53"/>
      <c r="T68" s="51"/>
      <c r="V68" s="53"/>
    </row>
    <row r="69" spans="1:22" s="8" customFormat="1" ht="16.5" customHeight="1">
      <c r="A69" s="273"/>
      <c r="B69" s="331"/>
      <c r="C69" s="18"/>
      <c r="D69" s="284"/>
      <c r="E69" s="147"/>
      <c r="F69" s="18"/>
      <c r="G69" s="315" t="s">
        <v>49</v>
      </c>
      <c r="H69" s="155">
        <v>0.05</v>
      </c>
      <c r="I69" s="237" t="s">
        <v>49</v>
      </c>
      <c r="J69" s="155">
        <v>0.05</v>
      </c>
      <c r="K69" s="85"/>
      <c r="L69" s="86"/>
      <c r="M69" s="38"/>
      <c r="N69" s="92"/>
      <c r="P69" s="60"/>
      <c r="Q69" s="54"/>
      <c r="R69" s="63"/>
      <c r="S69" s="63"/>
      <c r="T69" s="51"/>
      <c r="V69" s="53"/>
    </row>
    <row r="70" spans="1:22" s="8" customFormat="1" ht="16.5" customHeight="1">
      <c r="A70" s="273"/>
      <c r="B70" s="331"/>
      <c r="C70" s="18"/>
      <c r="D70" s="284"/>
      <c r="E70" s="147"/>
      <c r="F70" s="18"/>
      <c r="G70" s="315"/>
      <c r="H70" s="155"/>
      <c r="I70" s="38"/>
      <c r="J70" s="80"/>
      <c r="K70" s="85"/>
      <c r="L70" s="86"/>
      <c r="M70" s="95"/>
      <c r="N70" s="92"/>
      <c r="P70" s="65"/>
      <c r="Q70" s="61"/>
      <c r="R70" s="49"/>
      <c r="S70" s="66"/>
      <c r="T70" s="67"/>
      <c r="V70" s="67"/>
    </row>
    <row r="71" spans="1:22" s="8" customFormat="1" ht="16.5" customHeight="1">
      <c r="A71" s="272" t="s">
        <v>332</v>
      </c>
      <c r="B71" s="79" t="str">
        <f>B10</f>
        <v>五</v>
      </c>
      <c r="C71" s="144" t="s">
        <v>314</v>
      </c>
      <c r="D71" s="283"/>
      <c r="E71" s="331" t="s">
        <v>543</v>
      </c>
      <c r="F71" s="331"/>
      <c r="G71" s="245" t="s">
        <v>319</v>
      </c>
      <c r="H71" s="18"/>
      <c r="I71" s="217" t="s">
        <v>155</v>
      </c>
      <c r="J71" s="139"/>
      <c r="K71" s="85" t="s">
        <v>1</v>
      </c>
      <c r="L71" s="86"/>
      <c r="M71" s="331" t="s">
        <v>180</v>
      </c>
      <c r="N71" s="331"/>
      <c r="O71" s="215" t="s">
        <v>62</v>
      </c>
      <c r="P71" s="159" t="s">
        <v>91</v>
      </c>
      <c r="Q71" s="59"/>
      <c r="R71" s="59"/>
      <c r="S71" s="13"/>
      <c r="T71" s="59"/>
      <c r="V71" s="67"/>
    </row>
    <row r="72" spans="1:22" s="8" customFormat="1" ht="16.5" customHeight="1">
      <c r="A72" s="272"/>
      <c r="B72" s="260">
        <f>A10</f>
        <v>45240</v>
      </c>
      <c r="C72" s="18" t="s">
        <v>10</v>
      </c>
      <c r="D72" s="283">
        <v>10</v>
      </c>
      <c r="E72" s="126"/>
      <c r="F72" s="18"/>
      <c r="G72" s="294" t="s">
        <v>320</v>
      </c>
      <c r="H72" s="18">
        <v>0.3</v>
      </c>
      <c r="I72" s="126" t="s">
        <v>156</v>
      </c>
      <c r="J72" s="18">
        <v>4</v>
      </c>
      <c r="K72" s="90" t="s">
        <v>9</v>
      </c>
      <c r="L72" s="91">
        <v>7</v>
      </c>
      <c r="M72" s="331" t="s">
        <v>1</v>
      </c>
      <c r="N72" s="18">
        <v>2</v>
      </c>
      <c r="Q72" s="12"/>
      <c r="R72" s="12"/>
      <c r="S72" s="13"/>
      <c r="T72" s="12"/>
    </row>
    <row r="73" spans="1:22" s="8" customFormat="1" ht="16.5" customHeight="1">
      <c r="A73" s="272"/>
      <c r="B73" s="79"/>
      <c r="C73" s="18" t="s">
        <v>315</v>
      </c>
      <c r="D73" s="283">
        <v>0.1</v>
      </c>
      <c r="E73" s="126" t="s">
        <v>129</v>
      </c>
      <c r="F73" s="18">
        <v>1</v>
      </c>
      <c r="G73" s="294" t="s">
        <v>253</v>
      </c>
      <c r="H73" s="139">
        <v>5</v>
      </c>
      <c r="I73" s="142"/>
      <c r="J73" s="139"/>
      <c r="K73" s="85" t="s">
        <v>49</v>
      </c>
      <c r="L73" s="86">
        <v>0.05</v>
      </c>
      <c r="M73" s="331" t="s">
        <v>219</v>
      </c>
      <c r="N73" s="18">
        <v>1</v>
      </c>
      <c r="Q73" s="12"/>
      <c r="R73" s="12"/>
      <c r="S73" s="13"/>
      <c r="T73" s="12"/>
    </row>
    <row r="74" spans="1:22" s="8" customFormat="1" ht="16.5" customHeight="1">
      <c r="A74" s="274"/>
      <c r="B74" s="143"/>
      <c r="C74" s="143"/>
      <c r="D74" s="285"/>
      <c r="E74" s="126" t="s">
        <v>139</v>
      </c>
      <c r="F74" s="18">
        <v>1</v>
      </c>
      <c r="G74" s="296" t="s">
        <v>174</v>
      </c>
      <c r="H74" s="139">
        <v>1</v>
      </c>
      <c r="I74" s="126"/>
      <c r="J74" s="18"/>
      <c r="K74" s="85"/>
      <c r="L74" s="86"/>
      <c r="M74" s="331" t="s">
        <v>49</v>
      </c>
      <c r="N74" s="18">
        <v>0.05</v>
      </c>
      <c r="Q74" s="12"/>
      <c r="R74" s="12"/>
      <c r="S74" s="13"/>
      <c r="T74" s="12"/>
    </row>
    <row r="75" spans="1:22" s="8" customFormat="1" ht="16.5" customHeight="1">
      <c r="A75" s="274"/>
      <c r="B75" s="143"/>
      <c r="C75" s="143"/>
      <c r="D75" s="285"/>
      <c r="E75" s="126" t="s">
        <v>49</v>
      </c>
      <c r="F75" s="18">
        <v>0.05</v>
      </c>
      <c r="G75" s="294" t="s">
        <v>49</v>
      </c>
      <c r="H75" s="18">
        <v>0.05</v>
      </c>
      <c r="I75" s="38"/>
      <c r="J75" s="80"/>
      <c r="K75" s="85"/>
      <c r="L75" s="86"/>
      <c r="M75" s="331"/>
      <c r="N75" s="18"/>
      <c r="Q75" s="12"/>
      <c r="R75" s="12"/>
      <c r="S75" s="13"/>
      <c r="T75" s="12"/>
    </row>
    <row r="76" spans="1:22" s="8" customFormat="1" ht="16.5" customHeight="1">
      <c r="A76" s="274"/>
      <c r="B76" s="331"/>
      <c r="C76" s="18"/>
      <c r="D76" s="284"/>
      <c r="E76" s="81"/>
      <c r="F76" s="80"/>
      <c r="G76" s="294"/>
      <c r="H76" s="18"/>
      <c r="I76" s="143"/>
      <c r="J76" s="143"/>
      <c r="K76" s="85"/>
      <c r="L76" s="86"/>
      <c r="M76" s="38"/>
      <c r="N76" s="92"/>
      <c r="Q76" s="12"/>
      <c r="R76" s="12"/>
      <c r="S76" s="13"/>
      <c r="T76" s="12"/>
    </row>
    <row r="77" spans="1:22" s="8" customFormat="1" ht="16.5" customHeight="1">
      <c r="A77" s="272" t="s">
        <v>333</v>
      </c>
      <c r="B77" s="79" t="str">
        <f>B11</f>
        <v>一</v>
      </c>
      <c r="C77" s="144" t="s">
        <v>39</v>
      </c>
      <c r="D77" s="283"/>
      <c r="E77" s="100" t="s">
        <v>509</v>
      </c>
      <c r="F77" s="100"/>
      <c r="G77" s="288" t="s">
        <v>387</v>
      </c>
      <c r="H77" s="139"/>
      <c r="I77" s="217" t="s">
        <v>390</v>
      </c>
      <c r="J77" s="139"/>
      <c r="K77" s="85" t="s">
        <v>1</v>
      </c>
      <c r="L77" s="86"/>
      <c r="M77" s="331" t="s">
        <v>181</v>
      </c>
      <c r="N77" s="18"/>
      <c r="O77" s="213" t="s">
        <v>61</v>
      </c>
      <c r="P77" s="60"/>
      <c r="Q77" s="61"/>
      <c r="R77" s="62"/>
      <c r="S77" s="52"/>
      <c r="T77" s="62"/>
      <c r="V77" s="52"/>
    </row>
    <row r="78" spans="1:22" s="8" customFormat="1" ht="16.5" customHeight="1">
      <c r="A78" s="272"/>
      <c r="B78" s="261">
        <f>A11</f>
        <v>45243</v>
      </c>
      <c r="C78" s="18" t="s">
        <v>10</v>
      </c>
      <c r="D78" s="283">
        <v>10</v>
      </c>
      <c r="E78" s="147" t="s">
        <v>510</v>
      </c>
      <c r="F78" s="18">
        <v>6</v>
      </c>
      <c r="G78" s="289" t="s">
        <v>388</v>
      </c>
      <c r="H78" s="141">
        <v>5</v>
      </c>
      <c r="I78" s="126" t="s">
        <v>175</v>
      </c>
      <c r="J78" s="139">
        <v>2</v>
      </c>
      <c r="K78" s="90" t="s">
        <v>9</v>
      </c>
      <c r="L78" s="91">
        <v>7</v>
      </c>
      <c r="M78" s="331" t="s">
        <v>163</v>
      </c>
      <c r="N78" s="18">
        <v>0.2</v>
      </c>
      <c r="O78" s="132"/>
      <c r="P78" s="60"/>
      <c r="Q78" s="54"/>
      <c r="R78" s="48"/>
      <c r="S78" s="53"/>
      <c r="T78" s="48"/>
      <c r="V78" s="53"/>
    </row>
    <row r="79" spans="1:22" s="8" customFormat="1" ht="16.5" customHeight="1">
      <c r="A79" s="273"/>
      <c r="B79" s="331"/>
      <c r="C79" s="18"/>
      <c r="D79" s="284"/>
      <c r="E79" s="147"/>
      <c r="F79" s="18"/>
      <c r="G79" s="290" t="s">
        <v>219</v>
      </c>
      <c r="H79" s="141">
        <v>2</v>
      </c>
      <c r="I79" s="97" t="s">
        <v>392</v>
      </c>
      <c r="J79" s="80">
        <v>4</v>
      </c>
      <c r="K79" s="85" t="s">
        <v>49</v>
      </c>
      <c r="L79" s="86">
        <v>0.05</v>
      </c>
      <c r="M79" s="331" t="s">
        <v>182</v>
      </c>
      <c r="N79" s="18">
        <v>0.1</v>
      </c>
      <c r="O79" s="119"/>
      <c r="P79" s="60"/>
      <c r="Q79" s="54"/>
      <c r="R79" s="63"/>
      <c r="S79" s="63"/>
      <c r="T79" s="63"/>
      <c r="V79" s="64"/>
    </row>
    <row r="80" spans="1:22" s="8" customFormat="1" ht="16.5" customHeight="1">
      <c r="A80" s="273"/>
      <c r="B80" s="143"/>
      <c r="C80" s="143"/>
      <c r="D80" s="285"/>
      <c r="E80" s="147"/>
      <c r="F80" s="18"/>
      <c r="G80" s="290"/>
      <c r="H80" s="141"/>
      <c r="I80" s="38" t="s">
        <v>49</v>
      </c>
      <c r="J80" s="80">
        <v>0.05</v>
      </c>
      <c r="K80" s="85"/>
      <c r="L80" s="86"/>
      <c r="M80" s="331" t="s">
        <v>49</v>
      </c>
      <c r="N80" s="18">
        <v>0.05</v>
      </c>
      <c r="O80" s="121"/>
      <c r="P80" s="60"/>
      <c r="Q80" s="54"/>
      <c r="R80" s="51"/>
      <c r="S80" s="53"/>
      <c r="T80" s="51"/>
      <c r="V80" s="53"/>
    </row>
    <row r="81" spans="1:22" s="8" customFormat="1" ht="16.5" customHeight="1">
      <c r="A81" s="273"/>
      <c r="B81" s="143"/>
      <c r="C81" s="143"/>
      <c r="D81" s="285"/>
      <c r="E81" s="148"/>
      <c r="F81" s="139"/>
      <c r="G81" s="289" t="s">
        <v>224</v>
      </c>
      <c r="H81" s="140">
        <v>0.6</v>
      </c>
      <c r="I81" s="38"/>
      <c r="J81" s="80"/>
      <c r="K81" s="85"/>
      <c r="L81" s="86"/>
      <c r="M81" s="331"/>
      <c r="N81" s="18"/>
      <c r="O81" s="121"/>
      <c r="P81" s="60"/>
      <c r="Q81" s="54"/>
      <c r="R81" s="63"/>
      <c r="S81" s="63"/>
      <c r="T81" s="51"/>
      <c r="V81" s="53"/>
    </row>
    <row r="82" spans="1:22" s="8" customFormat="1" ht="16.5" customHeight="1">
      <c r="A82" s="273"/>
      <c r="B82" s="331"/>
      <c r="C82" s="18"/>
      <c r="D82" s="284"/>
      <c r="E82" s="147"/>
      <c r="F82" s="18"/>
      <c r="G82" s="289"/>
      <c r="H82" s="140"/>
      <c r="I82" s="38"/>
      <c r="J82" s="80"/>
      <c r="K82" s="85"/>
      <c r="L82" s="86"/>
      <c r="M82" s="38"/>
      <c r="N82" s="127"/>
      <c r="P82" s="65"/>
      <c r="Q82" s="61"/>
      <c r="R82" s="49"/>
      <c r="S82" s="66"/>
      <c r="T82" s="67"/>
      <c r="V82" s="67"/>
    </row>
    <row r="83" spans="1:22" s="8" customFormat="1" ht="16.5" customHeight="1">
      <c r="A83" s="272" t="s">
        <v>334</v>
      </c>
      <c r="B83" s="101" t="str">
        <f>B12</f>
        <v>二</v>
      </c>
      <c r="C83" s="144" t="s">
        <v>0</v>
      </c>
      <c r="D83" s="283"/>
      <c r="E83" s="18" t="s">
        <v>544</v>
      </c>
      <c r="F83" s="18"/>
      <c r="G83" s="291" t="s">
        <v>395</v>
      </c>
      <c r="H83" s="84"/>
      <c r="I83" s="331" t="s">
        <v>177</v>
      </c>
      <c r="J83" s="39"/>
      <c r="K83" s="85" t="s">
        <v>1</v>
      </c>
      <c r="L83" s="86"/>
      <c r="M83" s="87" t="s">
        <v>75</v>
      </c>
      <c r="N83" s="212"/>
      <c r="O83" s="215" t="s">
        <v>110</v>
      </c>
      <c r="P83" s="14"/>
      <c r="Q83" s="12"/>
      <c r="S83" s="156"/>
      <c r="T83" s="84"/>
    </row>
    <row r="84" spans="1:22" s="8" customFormat="1" ht="16.5" customHeight="1">
      <c r="A84" s="272"/>
      <c r="B84" s="262">
        <f>A12</f>
        <v>45244</v>
      </c>
      <c r="C84" s="18" t="s">
        <v>10</v>
      </c>
      <c r="D84" s="283">
        <v>7</v>
      </c>
      <c r="E84" s="147" t="s">
        <v>545</v>
      </c>
      <c r="F84" s="18">
        <v>6</v>
      </c>
      <c r="G84" s="292" t="s">
        <v>231</v>
      </c>
      <c r="H84" s="88">
        <v>1</v>
      </c>
      <c r="I84" s="99" t="s">
        <v>400</v>
      </c>
      <c r="J84" s="80">
        <v>4</v>
      </c>
      <c r="K84" s="90" t="s">
        <v>9</v>
      </c>
      <c r="L84" s="91">
        <v>7</v>
      </c>
      <c r="M84" s="38" t="s">
        <v>59</v>
      </c>
      <c r="N84" s="92">
        <v>3</v>
      </c>
      <c r="P84" s="50"/>
      <c r="Q84" s="12"/>
      <c r="S84" s="98"/>
      <c r="T84" s="88"/>
    </row>
    <row r="85" spans="1:22" s="8" customFormat="1" ht="16.5" customHeight="1">
      <c r="A85" s="272"/>
      <c r="B85" s="101"/>
      <c r="C85" s="18" t="s">
        <v>12</v>
      </c>
      <c r="D85" s="283">
        <v>3</v>
      </c>
      <c r="E85" s="147" t="s">
        <v>349</v>
      </c>
      <c r="F85" s="18">
        <v>2</v>
      </c>
      <c r="G85" s="293" t="s">
        <v>397</v>
      </c>
      <c r="H85" s="88">
        <v>1</v>
      </c>
      <c r="I85" s="38"/>
      <c r="J85" s="80"/>
      <c r="K85" s="85" t="s">
        <v>49</v>
      </c>
      <c r="L85" s="86">
        <v>0.05</v>
      </c>
      <c r="M85" s="38" t="s">
        <v>58</v>
      </c>
      <c r="N85" s="92">
        <v>1</v>
      </c>
      <c r="P85" s="50"/>
      <c r="Q85" s="59"/>
      <c r="S85" s="94"/>
      <c r="T85" s="88"/>
    </row>
    <row r="86" spans="1:22" s="8" customFormat="1" ht="16.5" customHeight="1">
      <c r="A86" s="131"/>
      <c r="B86" s="331"/>
      <c r="C86" s="18"/>
      <c r="D86" s="284"/>
      <c r="E86" s="147"/>
      <c r="F86" s="18"/>
      <c r="G86" s="293" t="s">
        <v>398</v>
      </c>
      <c r="H86" s="88">
        <v>3</v>
      </c>
      <c r="I86" s="81"/>
      <c r="J86" s="89"/>
      <c r="K86" s="85"/>
      <c r="L86" s="86"/>
      <c r="M86" s="38" t="s">
        <v>67</v>
      </c>
      <c r="N86" s="92">
        <v>0.05</v>
      </c>
      <c r="P86" s="50"/>
      <c r="Q86" s="59"/>
      <c r="S86" s="94"/>
      <c r="T86" s="88"/>
    </row>
    <row r="87" spans="1:22" s="8" customFormat="1" ht="16.5" customHeight="1">
      <c r="A87" s="277"/>
      <c r="B87" s="143"/>
      <c r="C87" s="143"/>
      <c r="D87" s="285"/>
      <c r="E87" s="147" t="s">
        <v>49</v>
      </c>
      <c r="F87" s="18">
        <v>0.05</v>
      </c>
      <c r="G87" s="121" t="s">
        <v>262</v>
      </c>
      <c r="H87" s="80">
        <v>0.01</v>
      </c>
      <c r="I87" s="38"/>
      <c r="J87" s="80"/>
      <c r="K87" s="85"/>
      <c r="L87" s="86"/>
      <c r="M87" s="38"/>
      <c r="N87" s="92"/>
      <c r="P87" s="50"/>
      <c r="Q87" s="12"/>
      <c r="S87" s="38"/>
      <c r="T87" s="80"/>
    </row>
    <row r="88" spans="1:22" s="8" customFormat="1" ht="16.5" customHeight="1">
      <c r="A88" s="277"/>
      <c r="B88" s="143"/>
      <c r="C88" s="143"/>
      <c r="D88" s="285"/>
      <c r="E88" s="143"/>
      <c r="F88" s="143"/>
      <c r="G88" s="121" t="s">
        <v>49</v>
      </c>
      <c r="H88" s="80">
        <v>0.05</v>
      </c>
      <c r="I88" s="38"/>
      <c r="J88" s="80"/>
      <c r="K88" s="85"/>
      <c r="L88" s="86"/>
      <c r="M88" s="95"/>
      <c r="N88" s="127"/>
      <c r="Q88" s="12"/>
      <c r="R88" s="12"/>
      <c r="S88" s="13"/>
      <c r="T88" s="12"/>
    </row>
    <row r="89" spans="1:22" s="8" customFormat="1" ht="16.5" customHeight="1">
      <c r="A89" s="272" t="s">
        <v>335</v>
      </c>
      <c r="B89" s="79" t="str">
        <f>B13</f>
        <v>三</v>
      </c>
      <c r="C89" s="144" t="s">
        <v>401</v>
      </c>
      <c r="D89" s="283"/>
      <c r="E89" s="147" t="s">
        <v>85</v>
      </c>
      <c r="F89" s="18"/>
      <c r="G89" s="245" t="s">
        <v>403</v>
      </c>
      <c r="H89" s="18"/>
      <c r="I89" s="217" t="s">
        <v>513</v>
      </c>
      <c r="J89" s="139"/>
      <c r="K89" s="85" t="s">
        <v>1</v>
      </c>
      <c r="L89" s="86"/>
      <c r="M89" s="331" t="s">
        <v>416</v>
      </c>
      <c r="N89" s="18"/>
      <c r="O89" s="215" t="s">
        <v>64</v>
      </c>
    </row>
    <row r="90" spans="1:22" s="8" customFormat="1" ht="16.5" customHeight="1">
      <c r="A90" s="272"/>
      <c r="B90" s="261">
        <f>A13</f>
        <v>45245</v>
      </c>
      <c r="C90" s="18" t="s">
        <v>402</v>
      </c>
      <c r="D90" s="283">
        <v>6</v>
      </c>
      <c r="E90" s="147" t="s">
        <v>512</v>
      </c>
      <c r="F90" s="18">
        <v>5</v>
      </c>
      <c r="G90" s="294" t="s">
        <v>224</v>
      </c>
      <c r="H90" s="18">
        <v>1</v>
      </c>
      <c r="I90" s="126" t="s">
        <v>498</v>
      </c>
      <c r="J90" s="139">
        <v>4</v>
      </c>
      <c r="K90" s="90" t="s">
        <v>9</v>
      </c>
      <c r="L90" s="91">
        <v>7</v>
      </c>
      <c r="M90" s="331" t="s">
        <v>185</v>
      </c>
      <c r="N90" s="18">
        <v>1.5</v>
      </c>
    </row>
    <row r="91" spans="1:22" s="8" customFormat="1" ht="16.5" customHeight="1">
      <c r="A91" s="272"/>
      <c r="B91" s="143"/>
      <c r="C91" s="18"/>
      <c r="D91" s="283"/>
      <c r="E91" s="143"/>
      <c r="F91" s="143"/>
      <c r="G91" s="294" t="s">
        <v>208</v>
      </c>
      <c r="H91" s="18">
        <v>2</v>
      </c>
      <c r="I91" s="97"/>
      <c r="J91" s="80"/>
      <c r="K91" s="85" t="s">
        <v>49</v>
      </c>
      <c r="L91" s="86">
        <v>0.05</v>
      </c>
      <c r="M91" s="331" t="s">
        <v>149</v>
      </c>
      <c r="N91" s="18">
        <v>2</v>
      </c>
    </row>
    <row r="92" spans="1:22" s="8" customFormat="1" ht="16.5" customHeight="1">
      <c r="A92" s="131"/>
      <c r="B92" s="331"/>
      <c r="C92" s="18"/>
      <c r="D92" s="284"/>
      <c r="E92" s="143"/>
      <c r="F92" s="143"/>
      <c r="G92" s="294" t="s">
        <v>511</v>
      </c>
      <c r="H92" s="18"/>
      <c r="I92" s="38"/>
      <c r="J92" s="80"/>
      <c r="K92" s="85"/>
      <c r="L92" s="86"/>
      <c r="M92" s="331"/>
      <c r="N92" s="18"/>
    </row>
    <row r="93" spans="1:22" s="8" customFormat="1" ht="16.5" customHeight="1">
      <c r="A93" s="273"/>
      <c r="B93" s="331"/>
      <c r="C93" s="18"/>
      <c r="D93" s="284"/>
      <c r="E93" s="147"/>
      <c r="F93" s="18"/>
      <c r="G93" s="294"/>
      <c r="H93" s="18"/>
      <c r="I93" s="38"/>
      <c r="J93" s="80"/>
      <c r="K93" s="85"/>
      <c r="L93" s="86"/>
      <c r="M93" s="331" t="s">
        <v>417</v>
      </c>
      <c r="N93" s="18"/>
    </row>
    <row r="94" spans="1:22" s="8" customFormat="1" ht="16.5" customHeight="1">
      <c r="A94" s="273"/>
      <c r="B94" s="143"/>
      <c r="C94" s="143"/>
      <c r="D94" s="284"/>
      <c r="E94" s="147"/>
      <c r="F94" s="18"/>
      <c r="G94" s="120"/>
      <c r="H94" s="80"/>
      <c r="I94" s="95"/>
      <c r="J94" s="39"/>
      <c r="K94" s="85"/>
      <c r="L94" s="86"/>
      <c r="M94" s="219" t="s">
        <v>187</v>
      </c>
      <c r="N94" s="220"/>
    </row>
    <row r="95" spans="1:22" ht="16.5" customHeight="1">
      <c r="A95" s="278" t="s">
        <v>336</v>
      </c>
      <c r="B95" s="101" t="str">
        <f>B14</f>
        <v>四</v>
      </c>
      <c r="C95" s="144" t="s">
        <v>0</v>
      </c>
      <c r="D95" s="283"/>
      <c r="E95" s="18" t="s">
        <v>546</v>
      </c>
      <c r="F95" s="18"/>
      <c r="G95" s="245" t="s">
        <v>409</v>
      </c>
      <c r="H95" s="18"/>
      <c r="I95" s="217" t="s">
        <v>414</v>
      </c>
      <c r="J95" s="139"/>
      <c r="K95" s="85" t="s">
        <v>1</v>
      </c>
      <c r="L95" s="86"/>
      <c r="M95" s="331" t="s">
        <v>188</v>
      </c>
      <c r="N95" s="18"/>
      <c r="O95" s="9" t="s">
        <v>107</v>
      </c>
    </row>
    <row r="96" spans="1:22" ht="16.5" customHeight="1">
      <c r="A96" s="278"/>
      <c r="B96" s="262">
        <f>A14</f>
        <v>45246</v>
      </c>
      <c r="C96" s="18" t="s">
        <v>10</v>
      </c>
      <c r="D96" s="283">
        <v>7</v>
      </c>
      <c r="E96" s="147" t="s">
        <v>547</v>
      </c>
      <c r="F96" s="18">
        <v>1</v>
      </c>
      <c r="G96" s="294" t="s">
        <v>231</v>
      </c>
      <c r="H96" s="18">
        <v>1</v>
      </c>
      <c r="I96" s="126" t="s">
        <v>226</v>
      </c>
      <c r="J96" s="139">
        <v>3</v>
      </c>
      <c r="K96" s="90" t="s">
        <v>9</v>
      </c>
      <c r="L96" s="91">
        <v>7</v>
      </c>
      <c r="M96" s="331" t="s">
        <v>189</v>
      </c>
      <c r="N96" s="18">
        <v>0.2</v>
      </c>
      <c r="O96" s="8"/>
      <c r="P96" s="50"/>
    </row>
    <row r="97" spans="1:19" ht="16.5" customHeight="1">
      <c r="A97" s="278"/>
      <c r="B97" s="101"/>
      <c r="C97" s="18" t="s">
        <v>12</v>
      </c>
      <c r="D97" s="283">
        <v>3</v>
      </c>
      <c r="E97" s="147" t="s">
        <v>355</v>
      </c>
      <c r="F97" s="18">
        <v>1</v>
      </c>
      <c r="G97" s="294" t="s">
        <v>411</v>
      </c>
      <c r="H97" s="18">
        <v>6</v>
      </c>
      <c r="I97" s="126" t="s">
        <v>208</v>
      </c>
      <c r="J97" s="139">
        <v>3</v>
      </c>
      <c r="K97" s="85" t="s">
        <v>49</v>
      </c>
      <c r="L97" s="86">
        <v>0.05</v>
      </c>
      <c r="M97" s="331" t="s">
        <v>190</v>
      </c>
      <c r="N97" s="18">
        <v>0.01</v>
      </c>
      <c r="O97" s="8"/>
      <c r="P97" s="50"/>
    </row>
    <row r="98" spans="1:19" ht="16.5" customHeight="1">
      <c r="A98" s="279"/>
      <c r="B98" s="331"/>
      <c r="C98" s="18"/>
      <c r="D98" s="284"/>
      <c r="E98" s="147" t="s">
        <v>175</v>
      </c>
      <c r="F98" s="18">
        <v>2</v>
      </c>
      <c r="G98" s="294" t="s">
        <v>239</v>
      </c>
      <c r="H98" s="18">
        <v>1</v>
      </c>
      <c r="I98" s="142"/>
      <c r="J98" s="139"/>
      <c r="K98" s="85"/>
      <c r="L98" s="86"/>
      <c r="M98" s="32" t="s">
        <v>191</v>
      </c>
      <c r="N98" s="18">
        <v>1</v>
      </c>
      <c r="O98" s="8"/>
    </row>
    <row r="99" spans="1:19" ht="16.5" customHeight="1">
      <c r="A99" s="279"/>
      <c r="B99" s="331"/>
      <c r="C99" s="18"/>
      <c r="D99" s="284"/>
      <c r="E99" s="147" t="s">
        <v>49</v>
      </c>
      <c r="F99" s="18">
        <v>0.05</v>
      </c>
      <c r="G99" s="294" t="s">
        <v>413</v>
      </c>
      <c r="H99" s="18">
        <v>0.01</v>
      </c>
      <c r="I99" s="142" t="s">
        <v>49</v>
      </c>
      <c r="J99" s="139">
        <v>0.05</v>
      </c>
      <c r="K99" s="85"/>
      <c r="L99" s="86"/>
      <c r="M99" s="38"/>
      <c r="N99" s="127"/>
      <c r="O99" s="8"/>
    </row>
    <row r="100" spans="1:19" ht="16.5" customHeight="1">
      <c r="A100" s="279"/>
      <c r="B100" s="331"/>
      <c r="C100" s="18"/>
      <c r="D100" s="284"/>
      <c r="E100" s="105"/>
      <c r="F100" s="105"/>
      <c r="G100" s="294" t="s">
        <v>49</v>
      </c>
      <c r="H100" s="18">
        <v>0.05</v>
      </c>
      <c r="I100" s="95"/>
      <c r="J100" s="39"/>
      <c r="K100" s="85"/>
      <c r="L100" s="86"/>
      <c r="M100" s="95"/>
      <c r="N100" s="127"/>
      <c r="O100" s="8"/>
    </row>
    <row r="101" spans="1:19" ht="16.5" customHeight="1">
      <c r="A101" s="278" t="s">
        <v>337</v>
      </c>
      <c r="B101" s="101" t="str">
        <f>B15</f>
        <v>五</v>
      </c>
      <c r="C101" s="144" t="s">
        <v>418</v>
      </c>
      <c r="D101" s="283"/>
      <c r="E101" s="18" t="s">
        <v>514</v>
      </c>
      <c r="F101" s="18"/>
      <c r="G101" s="191" t="s">
        <v>515</v>
      </c>
      <c r="H101" s="104"/>
      <c r="I101" s="139" t="s">
        <v>422</v>
      </c>
      <c r="J101" s="139"/>
      <c r="K101" s="85" t="s">
        <v>1</v>
      </c>
      <c r="L101" s="86"/>
      <c r="M101" s="331" t="s">
        <v>166</v>
      </c>
      <c r="N101" s="18"/>
      <c r="O101" s="215" t="s">
        <v>63</v>
      </c>
      <c r="P101" s="159" t="s">
        <v>91</v>
      </c>
    </row>
    <row r="102" spans="1:19" ht="16.5" customHeight="1">
      <c r="A102" s="278"/>
      <c r="B102" s="262">
        <f>A15</f>
        <v>45247</v>
      </c>
      <c r="C102" s="18" t="s">
        <v>10</v>
      </c>
      <c r="D102" s="283">
        <v>10</v>
      </c>
      <c r="E102" s="126" t="s">
        <v>139</v>
      </c>
      <c r="F102" s="18">
        <v>1</v>
      </c>
      <c r="G102" s="239" t="s">
        <v>539</v>
      </c>
      <c r="H102" s="80">
        <v>1</v>
      </c>
      <c r="I102" s="147" t="s">
        <v>90</v>
      </c>
      <c r="J102" s="139">
        <v>4.5</v>
      </c>
      <c r="K102" s="90" t="s">
        <v>9</v>
      </c>
      <c r="L102" s="91">
        <v>7</v>
      </c>
      <c r="M102" s="331" t="s">
        <v>167</v>
      </c>
      <c r="N102" s="18">
        <v>0.2</v>
      </c>
    </row>
    <row r="103" spans="1:19" ht="16.5" customHeight="1">
      <c r="A103" s="278"/>
      <c r="B103" s="24"/>
      <c r="C103" s="18" t="s">
        <v>419</v>
      </c>
      <c r="D103" s="283">
        <v>0.4</v>
      </c>
      <c r="E103" s="147" t="s">
        <v>141</v>
      </c>
      <c r="F103" s="18">
        <v>4</v>
      </c>
      <c r="G103" s="120" t="s">
        <v>256</v>
      </c>
      <c r="H103" s="80">
        <v>6</v>
      </c>
      <c r="I103" s="148" t="s">
        <v>46</v>
      </c>
      <c r="J103" s="139">
        <v>1</v>
      </c>
      <c r="K103" s="85" t="s">
        <v>49</v>
      </c>
      <c r="L103" s="86">
        <v>0.05</v>
      </c>
      <c r="M103" s="331" t="s">
        <v>168</v>
      </c>
      <c r="N103" s="18">
        <v>1</v>
      </c>
    </row>
    <row r="104" spans="1:19" ht="16.5" customHeight="1">
      <c r="A104" s="277"/>
      <c r="B104" s="331"/>
      <c r="C104" s="18"/>
      <c r="D104" s="284"/>
      <c r="E104" s="147" t="s">
        <v>46</v>
      </c>
      <c r="F104" s="18">
        <v>0.5</v>
      </c>
      <c r="G104" s="295" t="s">
        <v>89</v>
      </c>
      <c r="H104" s="89">
        <v>0.01</v>
      </c>
      <c r="I104" s="148"/>
      <c r="J104" s="139"/>
      <c r="K104" s="85"/>
      <c r="L104" s="86"/>
      <c r="M104" s="331" t="s">
        <v>49</v>
      </c>
      <c r="N104" s="18">
        <v>0.05</v>
      </c>
    </row>
    <row r="105" spans="1:19" ht="16.5" customHeight="1">
      <c r="A105" s="279"/>
      <c r="B105" s="331"/>
      <c r="C105" s="18"/>
      <c r="D105" s="286"/>
      <c r="E105" s="147" t="s">
        <v>86</v>
      </c>
      <c r="F105" s="18"/>
      <c r="G105" s="295" t="s">
        <v>49</v>
      </c>
      <c r="H105" s="89">
        <v>0.05</v>
      </c>
      <c r="I105" s="147" t="s">
        <v>49</v>
      </c>
      <c r="J105" s="18">
        <v>0.05</v>
      </c>
      <c r="K105" s="85"/>
      <c r="L105" s="86"/>
      <c r="M105" s="331"/>
      <c r="N105" s="18"/>
    </row>
    <row r="106" spans="1:19" ht="16.5" customHeight="1">
      <c r="A106" s="279"/>
      <c r="B106" s="331"/>
      <c r="C106" s="18"/>
      <c r="D106" s="286"/>
      <c r="E106" s="105"/>
      <c r="F106" s="105"/>
      <c r="G106" s="121"/>
      <c r="H106" s="80"/>
      <c r="I106" s="94"/>
      <c r="J106" s="40"/>
      <c r="K106" s="85"/>
      <c r="L106" s="86"/>
      <c r="M106" s="106"/>
      <c r="N106" s="105"/>
    </row>
    <row r="107" spans="1:19" ht="16.5" customHeight="1">
      <c r="A107" s="278" t="s">
        <v>338</v>
      </c>
      <c r="B107" s="101" t="str">
        <f>B16</f>
        <v>一</v>
      </c>
      <c r="C107" s="144" t="s">
        <v>39</v>
      </c>
      <c r="D107" s="283"/>
      <c r="E107" s="147" t="s">
        <v>523</v>
      </c>
      <c r="F107" s="18"/>
      <c r="G107" s="245" t="s">
        <v>194</v>
      </c>
      <c r="H107" s="18"/>
      <c r="I107" s="331" t="s">
        <v>192</v>
      </c>
      <c r="J107" s="18"/>
      <c r="K107" s="85" t="s">
        <v>1</v>
      </c>
      <c r="L107" s="86"/>
      <c r="M107" s="331" t="s">
        <v>203</v>
      </c>
      <c r="N107" s="18"/>
      <c r="O107" s="213" t="s">
        <v>61</v>
      </c>
      <c r="R107" s="48"/>
      <c r="S107" s="14"/>
    </row>
    <row r="108" spans="1:19" ht="16.5" customHeight="1">
      <c r="A108" s="278"/>
      <c r="B108" s="262">
        <f>A16</f>
        <v>45250</v>
      </c>
      <c r="C108" s="18" t="s">
        <v>10</v>
      </c>
      <c r="D108" s="283">
        <v>10</v>
      </c>
      <c r="E108" s="147" t="s">
        <v>510</v>
      </c>
      <c r="F108" s="18">
        <v>6</v>
      </c>
      <c r="G108" s="294" t="s">
        <v>195</v>
      </c>
      <c r="H108" s="139">
        <v>5</v>
      </c>
      <c r="I108" s="126" t="s">
        <v>193</v>
      </c>
      <c r="J108" s="18">
        <v>4</v>
      </c>
      <c r="K108" s="90" t="s">
        <v>9</v>
      </c>
      <c r="L108" s="91">
        <v>7</v>
      </c>
      <c r="M108" s="331" t="s">
        <v>81</v>
      </c>
      <c r="N108" s="18">
        <v>1</v>
      </c>
      <c r="O108" s="132"/>
      <c r="R108" s="49"/>
      <c r="S108" s="50"/>
    </row>
    <row r="109" spans="1:19" ht="16.5" customHeight="1">
      <c r="A109" s="277"/>
      <c r="B109" s="109"/>
      <c r="C109" s="24"/>
      <c r="D109" s="286"/>
      <c r="E109" s="105"/>
      <c r="F109" s="105"/>
      <c r="G109" s="296" t="s">
        <v>224</v>
      </c>
      <c r="H109" s="139">
        <v>1</v>
      </c>
      <c r="I109" s="142"/>
      <c r="J109" s="139"/>
      <c r="K109" s="85" t="s">
        <v>49</v>
      </c>
      <c r="L109" s="86">
        <v>0.05</v>
      </c>
      <c r="M109" s="331" t="s">
        <v>163</v>
      </c>
      <c r="N109" s="18">
        <v>0.2</v>
      </c>
      <c r="O109" s="119"/>
      <c r="R109" s="49"/>
      <c r="S109" s="50"/>
    </row>
    <row r="110" spans="1:19" ht="16.5" customHeight="1">
      <c r="A110" s="277"/>
      <c r="B110" s="109"/>
      <c r="C110" s="24"/>
      <c r="D110" s="286"/>
      <c r="E110" s="147"/>
      <c r="F110" s="18"/>
      <c r="G110" s="294" t="s">
        <v>252</v>
      </c>
      <c r="H110" s="18">
        <v>1</v>
      </c>
      <c r="I110" s="142"/>
      <c r="J110" s="139"/>
      <c r="K110" s="85"/>
      <c r="L110" s="86"/>
      <c r="M110" s="331" t="s">
        <v>49</v>
      </c>
      <c r="N110" s="18">
        <v>0.05</v>
      </c>
      <c r="O110" s="121"/>
      <c r="R110" s="49"/>
      <c r="S110" s="50"/>
    </row>
    <row r="111" spans="1:19" ht="16.5" customHeight="1">
      <c r="A111" s="277"/>
      <c r="B111" s="331"/>
      <c r="C111" s="18"/>
      <c r="D111" s="284"/>
      <c r="E111" s="105"/>
      <c r="F111" s="220"/>
      <c r="G111" s="294" t="s">
        <v>49</v>
      </c>
      <c r="H111" s="18">
        <v>0.05</v>
      </c>
      <c r="I111" s="94"/>
      <c r="J111" s="40"/>
      <c r="K111" s="85"/>
      <c r="L111" s="86"/>
      <c r="M111" s="38"/>
      <c r="N111" s="92"/>
      <c r="O111" s="121"/>
      <c r="R111" s="49"/>
      <c r="S111" s="50"/>
    </row>
    <row r="112" spans="1:19" ht="16.5" customHeight="1">
      <c r="A112" s="279"/>
      <c r="B112" s="331"/>
      <c r="C112" s="18"/>
      <c r="D112" s="286"/>
      <c r="E112" s="105"/>
      <c r="F112" s="105"/>
      <c r="G112" s="293"/>
      <c r="H112" s="131"/>
      <c r="I112" s="94"/>
      <c r="J112" s="40"/>
      <c r="K112" s="85"/>
      <c r="L112" s="86"/>
      <c r="M112" s="94"/>
      <c r="N112" s="103"/>
      <c r="O112" s="8"/>
    </row>
    <row r="113" spans="1:15" ht="16.5" customHeight="1">
      <c r="A113" s="278" t="s">
        <v>339</v>
      </c>
      <c r="B113" s="101" t="str">
        <f>B17</f>
        <v>二</v>
      </c>
      <c r="C113" s="144" t="s">
        <v>0</v>
      </c>
      <c r="D113" s="55"/>
      <c r="E113" s="100" t="s">
        <v>524</v>
      </c>
      <c r="F113" s="100"/>
      <c r="G113" s="245" t="s">
        <v>521</v>
      </c>
      <c r="H113" s="18"/>
      <c r="I113" s="217" t="s">
        <v>202</v>
      </c>
      <c r="J113" s="139"/>
      <c r="K113" s="85" t="s">
        <v>1</v>
      </c>
      <c r="L113" s="86"/>
      <c r="M113" s="96" t="s">
        <v>35</v>
      </c>
      <c r="N113" s="92"/>
      <c r="O113" s="215" t="s">
        <v>109</v>
      </c>
    </row>
    <row r="114" spans="1:15" ht="16.5" customHeight="1">
      <c r="A114" s="278"/>
      <c r="B114" s="262">
        <f>A17</f>
        <v>45251</v>
      </c>
      <c r="C114" s="18" t="s">
        <v>10</v>
      </c>
      <c r="D114" s="55">
        <v>7</v>
      </c>
      <c r="E114" s="147" t="s">
        <v>525</v>
      </c>
      <c r="F114" s="18">
        <v>1</v>
      </c>
      <c r="G114" s="294" t="s">
        <v>224</v>
      </c>
      <c r="H114" s="18">
        <v>1</v>
      </c>
      <c r="I114" s="126" t="s">
        <v>78</v>
      </c>
      <c r="J114" s="139">
        <v>3</v>
      </c>
      <c r="K114" s="90" t="s">
        <v>9</v>
      </c>
      <c r="L114" s="91">
        <v>7</v>
      </c>
      <c r="M114" s="38" t="s">
        <v>34</v>
      </c>
      <c r="N114" s="127">
        <v>4</v>
      </c>
      <c r="O114" s="8"/>
    </row>
    <row r="115" spans="1:15" ht="16.5" customHeight="1">
      <c r="A115" s="278"/>
      <c r="B115" s="101"/>
      <c r="C115" s="18" t="s">
        <v>12</v>
      </c>
      <c r="D115" s="55">
        <v>3</v>
      </c>
      <c r="E115" s="185"/>
      <c r="F115" s="221"/>
      <c r="G115" s="294" t="s">
        <v>238</v>
      </c>
      <c r="H115" s="18">
        <v>7</v>
      </c>
      <c r="I115" s="126" t="s">
        <v>398</v>
      </c>
      <c r="J115" s="18">
        <v>3</v>
      </c>
      <c r="K115" s="85" t="s">
        <v>49</v>
      </c>
      <c r="L115" s="86">
        <v>0.05</v>
      </c>
      <c r="M115" s="38" t="s">
        <v>66</v>
      </c>
      <c r="N115" s="127">
        <v>0.01</v>
      </c>
      <c r="O115" s="8"/>
    </row>
    <row r="116" spans="1:15" ht="16.5" customHeight="1">
      <c r="A116" s="277"/>
      <c r="B116" s="109"/>
      <c r="C116" s="24"/>
      <c r="D116" s="286"/>
      <c r="E116" s="185" t="s">
        <v>175</v>
      </c>
      <c r="F116" s="221">
        <v>4</v>
      </c>
      <c r="G116" s="294" t="s">
        <v>262</v>
      </c>
      <c r="H116" s="18">
        <v>0.01</v>
      </c>
      <c r="I116" s="126" t="s">
        <v>49</v>
      </c>
      <c r="J116" s="18">
        <v>0.05</v>
      </c>
      <c r="K116" s="85"/>
      <c r="L116" s="86"/>
      <c r="M116" s="38" t="s">
        <v>67</v>
      </c>
      <c r="N116" s="127">
        <v>0.05</v>
      </c>
      <c r="O116" s="8"/>
    </row>
    <row r="117" spans="1:15" ht="16.5" customHeight="1">
      <c r="A117" s="277"/>
      <c r="B117" s="331"/>
      <c r="C117" s="18"/>
      <c r="D117" s="284"/>
      <c r="E117" s="185" t="s">
        <v>49</v>
      </c>
      <c r="F117" s="221">
        <v>0.05</v>
      </c>
      <c r="G117" s="294" t="s">
        <v>46</v>
      </c>
      <c r="H117" s="18">
        <v>0.5</v>
      </c>
      <c r="I117" s="38"/>
      <c r="J117" s="80"/>
      <c r="K117" s="85"/>
      <c r="L117" s="86"/>
      <c r="M117" s="38"/>
      <c r="N117" s="127"/>
      <c r="O117" s="8"/>
    </row>
    <row r="118" spans="1:15" ht="16.5" customHeight="1">
      <c r="A118" s="277"/>
      <c r="B118" s="331"/>
      <c r="C118" s="18"/>
      <c r="D118" s="284"/>
      <c r="E118" s="105"/>
      <c r="F118" s="220"/>
      <c r="G118" s="294" t="s">
        <v>49</v>
      </c>
      <c r="H118" s="18">
        <v>0.05</v>
      </c>
      <c r="I118" s="38"/>
      <c r="J118" s="80"/>
      <c r="K118" s="85"/>
      <c r="L118" s="86"/>
      <c r="M118" s="106"/>
      <c r="N118" s="105"/>
      <c r="O118" s="8"/>
    </row>
    <row r="119" spans="1:15" ht="16.5" customHeight="1">
      <c r="A119" s="278" t="s">
        <v>340</v>
      </c>
      <c r="B119" s="101" t="str">
        <f>B18</f>
        <v>三</v>
      </c>
      <c r="C119" s="144" t="s">
        <v>124</v>
      </c>
      <c r="D119" s="55"/>
      <c r="E119" s="100" t="s">
        <v>517</v>
      </c>
      <c r="F119" s="100"/>
      <c r="G119" s="245" t="s">
        <v>436</v>
      </c>
      <c r="H119" s="18"/>
      <c r="I119" s="331" t="s">
        <v>516</v>
      </c>
      <c r="J119" s="18"/>
      <c r="K119" s="85" t="s">
        <v>1</v>
      </c>
      <c r="L119" s="86"/>
      <c r="M119" s="331" t="s">
        <v>207</v>
      </c>
      <c r="N119" s="18"/>
      <c r="O119" s="215" t="s">
        <v>64</v>
      </c>
    </row>
    <row r="120" spans="1:15" ht="16.5" customHeight="1">
      <c r="A120" s="278"/>
      <c r="B120" s="262">
        <f>A18</f>
        <v>45252</v>
      </c>
      <c r="C120" s="18" t="s">
        <v>125</v>
      </c>
      <c r="D120" s="55">
        <v>4</v>
      </c>
      <c r="E120" s="185" t="s">
        <v>518</v>
      </c>
      <c r="F120" s="221">
        <v>6</v>
      </c>
      <c r="G120" s="294" t="s">
        <v>320</v>
      </c>
      <c r="H120" s="18">
        <v>0.3</v>
      </c>
      <c r="I120" s="126" t="s">
        <v>498</v>
      </c>
      <c r="J120" s="139">
        <v>4</v>
      </c>
      <c r="K120" s="90" t="s">
        <v>9</v>
      </c>
      <c r="L120" s="91">
        <v>7</v>
      </c>
      <c r="M120" s="331" t="s">
        <v>81</v>
      </c>
      <c r="N120" s="18">
        <v>1</v>
      </c>
      <c r="O120" s="8"/>
    </row>
    <row r="121" spans="1:15" ht="16.5" customHeight="1">
      <c r="A121" s="277"/>
      <c r="B121" s="331"/>
      <c r="C121" s="18"/>
      <c r="D121" s="284"/>
      <c r="E121" s="147" t="s">
        <v>144</v>
      </c>
      <c r="F121" s="18">
        <v>4</v>
      </c>
      <c r="G121" s="294" t="s">
        <v>253</v>
      </c>
      <c r="H121" s="18">
        <v>7</v>
      </c>
      <c r="I121" s="183" t="str">
        <f>IF(ISNA(VLOOKUP($S121,[2]工作表1!$A$1:$B$196,2,0)),"",VLOOKUP($S121,[2]工作表1!$A$1:$B$196,2,0))</f>
        <v/>
      </c>
      <c r="J121" s="88"/>
      <c r="K121" s="85" t="s">
        <v>49</v>
      </c>
      <c r="L121" s="86">
        <v>0.05</v>
      </c>
      <c r="M121" s="331" t="s">
        <v>208</v>
      </c>
      <c r="N121" s="18">
        <v>3</v>
      </c>
      <c r="O121" s="8"/>
    </row>
    <row r="122" spans="1:15" ht="16.5" customHeight="1">
      <c r="A122" s="277"/>
      <c r="B122" s="109"/>
      <c r="C122" s="24"/>
      <c r="D122" s="286"/>
      <c r="E122" s="147"/>
      <c r="F122" s="18"/>
      <c r="G122" s="245" t="s">
        <v>286</v>
      </c>
      <c r="H122" s="18"/>
      <c r="I122" s="183"/>
      <c r="J122" s="80"/>
      <c r="K122" s="85"/>
      <c r="L122" s="86"/>
      <c r="M122" s="331" t="s">
        <v>440</v>
      </c>
      <c r="N122" s="18">
        <v>4</v>
      </c>
      <c r="O122" s="8"/>
    </row>
    <row r="123" spans="1:15" ht="16.5" customHeight="1">
      <c r="A123" s="277"/>
      <c r="B123" s="109"/>
      <c r="C123" s="24"/>
      <c r="D123" s="286"/>
      <c r="E123" s="147" t="s">
        <v>49</v>
      </c>
      <c r="F123" s="18">
        <v>0.05</v>
      </c>
      <c r="G123" s="294" t="s">
        <v>49</v>
      </c>
      <c r="H123" s="18">
        <v>0.05</v>
      </c>
      <c r="I123" s="183" t="str">
        <f>IF(ISNA(VLOOKUP($S123,[2]工作表1!$A$1:$B$196,2,0)),"",VLOOKUP($S123,[2]工作表1!$A$1:$B$196,2,0))</f>
        <v/>
      </c>
      <c r="J123" s="80"/>
      <c r="K123" s="85"/>
      <c r="L123" s="86"/>
      <c r="M123" s="331" t="s">
        <v>174</v>
      </c>
      <c r="N123" s="18">
        <v>1</v>
      </c>
      <c r="O123" s="8"/>
    </row>
    <row r="124" spans="1:15" ht="16.5" customHeight="1">
      <c r="A124" s="277"/>
      <c r="B124" s="109"/>
      <c r="C124" s="24"/>
      <c r="D124" s="286"/>
      <c r="E124" s="147"/>
      <c r="F124" s="18"/>
      <c r="G124" s="294"/>
      <c r="H124" s="18"/>
      <c r="I124" s="38"/>
      <c r="J124" s="80"/>
      <c r="K124" s="85"/>
      <c r="L124" s="86"/>
      <c r="M124" s="32"/>
      <c r="N124" s="220"/>
      <c r="O124" s="8"/>
    </row>
    <row r="125" spans="1:15" ht="16.5" customHeight="1">
      <c r="A125" s="278" t="s">
        <v>341</v>
      </c>
      <c r="B125" s="101" t="str">
        <f>B19</f>
        <v>四</v>
      </c>
      <c r="C125" s="265" t="s">
        <v>0</v>
      </c>
      <c r="D125" s="283"/>
      <c r="E125" s="147" t="s">
        <v>519</v>
      </c>
      <c r="F125" s="18"/>
      <c r="G125" s="297" t="s">
        <v>522</v>
      </c>
      <c r="H125" s="139"/>
      <c r="I125" s="331" t="s">
        <v>201</v>
      </c>
      <c r="J125" s="18"/>
      <c r="K125" s="85" t="s">
        <v>1</v>
      </c>
      <c r="L125" s="86"/>
      <c r="M125" s="105" t="s">
        <v>68</v>
      </c>
      <c r="N125" s="105"/>
      <c r="O125" s="211" t="s">
        <v>108</v>
      </c>
    </row>
    <row r="126" spans="1:15" ht="16.5" customHeight="1">
      <c r="A126" s="278"/>
      <c r="B126" s="262">
        <f>A19</f>
        <v>45253</v>
      </c>
      <c r="C126" s="331" t="s">
        <v>10</v>
      </c>
      <c r="D126" s="283">
        <v>7</v>
      </c>
      <c r="E126" s="185" t="s">
        <v>520</v>
      </c>
      <c r="F126" s="221">
        <v>6</v>
      </c>
      <c r="G126" s="239" t="s">
        <v>539</v>
      </c>
      <c r="H126" s="80">
        <v>1</v>
      </c>
      <c r="I126" s="126" t="s">
        <v>54</v>
      </c>
      <c r="J126" s="139">
        <v>5</v>
      </c>
      <c r="K126" s="90" t="s">
        <v>9</v>
      </c>
      <c r="L126" s="91">
        <v>7</v>
      </c>
      <c r="M126" s="38" t="s">
        <v>69</v>
      </c>
      <c r="N126" s="92">
        <v>6</v>
      </c>
      <c r="O126" s="8"/>
    </row>
    <row r="127" spans="1:15" ht="16.5" customHeight="1">
      <c r="A127" s="278"/>
      <c r="B127" s="101"/>
      <c r="C127" s="331" t="s">
        <v>12</v>
      </c>
      <c r="D127" s="283">
        <v>3</v>
      </c>
      <c r="E127" s="147" t="s">
        <v>50</v>
      </c>
      <c r="F127" s="18">
        <v>3</v>
      </c>
      <c r="G127" s="296" t="s">
        <v>199</v>
      </c>
      <c r="H127" s="139">
        <v>6</v>
      </c>
      <c r="I127" s="142" t="s">
        <v>464</v>
      </c>
      <c r="J127" s="139"/>
      <c r="K127" s="85" t="s">
        <v>49</v>
      </c>
      <c r="L127" s="86">
        <v>0.05</v>
      </c>
      <c r="M127" s="38" t="s">
        <v>16</v>
      </c>
      <c r="N127" s="92">
        <v>1</v>
      </c>
      <c r="O127" s="8"/>
    </row>
    <row r="128" spans="1:15" ht="16.5" customHeight="1">
      <c r="A128" s="279"/>
      <c r="B128" s="331"/>
      <c r="C128" s="18"/>
      <c r="D128" s="284"/>
      <c r="E128" s="147" t="s">
        <v>49</v>
      </c>
      <c r="F128" s="18">
        <v>0.05</v>
      </c>
      <c r="G128" s="296" t="s">
        <v>174</v>
      </c>
      <c r="H128" s="139">
        <v>0.5</v>
      </c>
      <c r="I128" s="142" t="s">
        <v>465</v>
      </c>
      <c r="J128" s="139"/>
      <c r="K128" s="85"/>
      <c r="L128" s="86"/>
      <c r="M128" s="38"/>
      <c r="N128" s="92"/>
      <c r="O128" s="8"/>
    </row>
    <row r="129" spans="1:22" ht="16.5" customHeight="1">
      <c r="A129" s="277"/>
      <c r="B129" s="331"/>
      <c r="C129" s="18"/>
      <c r="D129" s="286"/>
      <c r="E129" s="105"/>
      <c r="F129" s="105"/>
      <c r="G129" s="294" t="s">
        <v>49</v>
      </c>
      <c r="H129" s="18">
        <v>0.05</v>
      </c>
      <c r="I129" s="126" t="s">
        <v>49</v>
      </c>
      <c r="J129" s="18">
        <v>0.05</v>
      </c>
      <c r="K129" s="85"/>
      <c r="L129" s="86"/>
      <c r="M129" s="38"/>
      <c r="N129" s="92"/>
      <c r="O129" s="8"/>
    </row>
    <row r="130" spans="1:22" ht="16.5" customHeight="1">
      <c r="A130" s="277"/>
      <c r="B130" s="331"/>
      <c r="C130" s="18"/>
      <c r="D130" s="286"/>
      <c r="E130" s="105"/>
      <c r="F130" s="105"/>
      <c r="G130" s="294"/>
      <c r="H130" s="18"/>
      <c r="I130" s="126"/>
      <c r="J130" s="18"/>
      <c r="K130" s="85"/>
      <c r="L130" s="86"/>
      <c r="M130" s="94"/>
      <c r="N130" s="103"/>
      <c r="O130" s="8"/>
    </row>
    <row r="131" spans="1:22" ht="16.5" customHeight="1">
      <c r="A131" s="278" t="s">
        <v>342</v>
      </c>
      <c r="B131" s="101" t="str">
        <f>B20</f>
        <v>五</v>
      </c>
      <c r="C131" s="144" t="s">
        <v>427</v>
      </c>
      <c r="D131" s="283"/>
      <c r="E131" s="147" t="s">
        <v>537</v>
      </c>
      <c r="F131" s="18"/>
      <c r="G131" s="216" t="s">
        <v>445</v>
      </c>
      <c r="H131" s="102"/>
      <c r="I131" s="217" t="s">
        <v>443</v>
      </c>
      <c r="J131" s="139"/>
      <c r="K131" s="85" t="s">
        <v>1</v>
      </c>
      <c r="L131" s="86"/>
      <c r="M131" s="331" t="s">
        <v>209</v>
      </c>
      <c r="N131" s="18"/>
      <c r="O131" s="215" t="s">
        <v>63</v>
      </c>
      <c r="P131" s="159" t="s">
        <v>91</v>
      </c>
    </row>
    <row r="132" spans="1:22" ht="16.5" customHeight="1">
      <c r="A132" s="278"/>
      <c r="B132" s="262">
        <f>A20</f>
        <v>45254</v>
      </c>
      <c r="C132" s="331" t="s">
        <v>10</v>
      </c>
      <c r="D132" s="283">
        <v>10</v>
      </c>
      <c r="E132" s="147" t="s">
        <v>527</v>
      </c>
      <c r="F132" s="18">
        <v>1</v>
      </c>
      <c r="G132" s="216" t="s">
        <v>231</v>
      </c>
      <c r="H132" s="108">
        <v>1.8</v>
      </c>
      <c r="I132" s="126" t="s">
        <v>156</v>
      </c>
      <c r="J132" s="139">
        <v>4</v>
      </c>
      <c r="K132" s="90" t="s">
        <v>9</v>
      </c>
      <c r="L132" s="91">
        <v>7</v>
      </c>
      <c r="M132" s="331" t="s">
        <v>208</v>
      </c>
      <c r="N132" s="18">
        <v>3</v>
      </c>
    </row>
    <row r="133" spans="1:22" ht="16.5" customHeight="1">
      <c r="A133" s="278"/>
      <c r="B133" s="101"/>
      <c r="C133" s="331" t="s">
        <v>428</v>
      </c>
      <c r="D133" s="283">
        <v>0.4</v>
      </c>
      <c r="E133" s="42" t="s">
        <v>364</v>
      </c>
      <c r="F133" s="181">
        <v>2</v>
      </c>
      <c r="G133" s="216" t="s">
        <v>239</v>
      </c>
      <c r="H133" s="108">
        <v>4</v>
      </c>
      <c r="I133" s="142"/>
      <c r="J133" s="139"/>
      <c r="K133" s="85" t="s">
        <v>49</v>
      </c>
      <c r="L133" s="86">
        <v>0.05</v>
      </c>
      <c r="M133" s="331" t="s">
        <v>82</v>
      </c>
      <c r="N133" s="18">
        <v>0.1</v>
      </c>
    </row>
    <row r="134" spans="1:22" ht="16.5" customHeight="1">
      <c r="A134" s="279"/>
      <c r="B134" s="109"/>
      <c r="C134" s="24"/>
      <c r="D134" s="286"/>
      <c r="E134" s="147"/>
      <c r="F134" s="18"/>
      <c r="G134" s="119" t="s">
        <v>262</v>
      </c>
      <c r="H134" s="88">
        <v>0.1</v>
      </c>
      <c r="I134" s="142"/>
      <c r="J134" s="139"/>
      <c r="K134" s="85"/>
      <c r="L134" s="86"/>
      <c r="M134" s="331" t="s">
        <v>49</v>
      </c>
      <c r="N134" s="18">
        <v>0.05</v>
      </c>
    </row>
    <row r="135" spans="1:22" ht="16.5" customHeight="1">
      <c r="A135" s="279"/>
      <c r="B135" s="331"/>
      <c r="C135" s="18"/>
      <c r="D135" s="286"/>
      <c r="E135" s="147" t="s">
        <v>49</v>
      </c>
      <c r="F135" s="18">
        <v>0.05</v>
      </c>
      <c r="G135" s="121"/>
      <c r="H135" s="80"/>
      <c r="I135" s="126"/>
      <c r="J135" s="18"/>
      <c r="K135" s="85"/>
      <c r="L135" s="86"/>
      <c r="M135" s="331"/>
      <c r="N135" s="18"/>
    </row>
    <row r="136" spans="1:22" ht="16.5" customHeight="1">
      <c r="A136" s="277"/>
      <c r="B136" s="109"/>
      <c r="C136" s="24"/>
      <c r="D136" s="286"/>
      <c r="E136" s="105"/>
      <c r="F136" s="105"/>
      <c r="G136" s="121"/>
      <c r="H136" s="80"/>
      <c r="I136" s="38"/>
      <c r="J136" s="80"/>
      <c r="K136" s="85"/>
      <c r="L136" s="86"/>
      <c r="M136" s="94"/>
      <c r="N136" s="103"/>
    </row>
    <row r="137" spans="1:22" ht="16.5" customHeight="1">
      <c r="A137" s="278" t="s">
        <v>343</v>
      </c>
      <c r="B137" s="101" t="str">
        <f>B21</f>
        <v>一</v>
      </c>
      <c r="C137" s="265" t="s">
        <v>39</v>
      </c>
      <c r="D137" s="283"/>
      <c r="E137" s="147" t="s">
        <v>533</v>
      </c>
      <c r="F137" s="18"/>
      <c r="G137" s="245" t="s">
        <v>210</v>
      </c>
      <c r="H137" s="18"/>
      <c r="I137" s="217" t="s">
        <v>450</v>
      </c>
      <c r="J137" s="139"/>
      <c r="K137" s="85" t="s">
        <v>1</v>
      </c>
      <c r="L137" s="86"/>
      <c r="M137" s="96" t="s">
        <v>71</v>
      </c>
      <c r="N137" s="92"/>
      <c r="O137" s="215" t="s">
        <v>106</v>
      </c>
      <c r="P137" s="69"/>
      <c r="Q137" s="49"/>
      <c r="R137" s="66"/>
      <c r="S137" s="68"/>
      <c r="T137" s="69"/>
      <c r="V137" s="69"/>
    </row>
    <row r="138" spans="1:22" ht="16.5" customHeight="1">
      <c r="A138" s="278"/>
      <c r="B138" s="262">
        <f>A21</f>
        <v>45257</v>
      </c>
      <c r="C138" s="331" t="s">
        <v>10</v>
      </c>
      <c r="D138" s="283">
        <v>10</v>
      </c>
      <c r="E138" s="185" t="s">
        <v>534</v>
      </c>
      <c r="F138" s="221">
        <v>6</v>
      </c>
      <c r="G138" s="294" t="s">
        <v>195</v>
      </c>
      <c r="H138" s="18">
        <v>5</v>
      </c>
      <c r="I138" s="126" t="s">
        <v>231</v>
      </c>
      <c r="J138" s="139">
        <v>1.8</v>
      </c>
      <c r="K138" s="90" t="s">
        <v>9</v>
      </c>
      <c r="L138" s="91">
        <v>7</v>
      </c>
      <c r="M138" s="97" t="s">
        <v>72</v>
      </c>
      <c r="N138" s="97">
        <v>0.1</v>
      </c>
      <c r="O138" s="213"/>
      <c r="P138" s="70"/>
      <c r="Q138" s="49"/>
      <c r="R138" s="54"/>
      <c r="S138" s="68"/>
      <c r="T138" s="70"/>
      <c r="V138" s="70"/>
    </row>
    <row r="139" spans="1:22" ht="16.5" customHeight="1">
      <c r="A139" s="277"/>
      <c r="B139" s="331"/>
      <c r="C139" s="18"/>
      <c r="D139" s="286"/>
      <c r="E139" s="147"/>
      <c r="F139" s="18"/>
      <c r="G139" s="294" t="s">
        <v>211</v>
      </c>
      <c r="H139" s="18">
        <v>2</v>
      </c>
      <c r="I139" s="142" t="s">
        <v>175</v>
      </c>
      <c r="J139" s="139">
        <v>5</v>
      </c>
      <c r="K139" s="85" t="s">
        <v>49</v>
      </c>
      <c r="L139" s="86">
        <v>0.05</v>
      </c>
      <c r="M139" s="85" t="s">
        <v>73</v>
      </c>
      <c r="N139" s="92">
        <v>1</v>
      </c>
      <c r="O139" s="119"/>
      <c r="P139" s="53"/>
      <c r="Q139" s="71"/>
      <c r="R139" s="54"/>
      <c r="S139" s="51"/>
      <c r="T139" s="53"/>
      <c r="V139" s="53"/>
    </row>
    <row r="140" spans="1:22" ht="16.5" customHeight="1">
      <c r="A140" s="279"/>
      <c r="B140" s="331"/>
      <c r="C140" s="18"/>
      <c r="D140" s="286"/>
      <c r="E140" s="105"/>
      <c r="F140" s="105"/>
      <c r="G140" s="294" t="s">
        <v>53</v>
      </c>
      <c r="H140" s="18">
        <v>0.01</v>
      </c>
      <c r="I140" s="142" t="s">
        <v>174</v>
      </c>
      <c r="J140" s="139">
        <v>1</v>
      </c>
      <c r="K140" s="85"/>
      <c r="L140" s="86"/>
      <c r="M140" s="85" t="s">
        <v>74</v>
      </c>
      <c r="N140" s="92">
        <v>0.05</v>
      </c>
      <c r="O140" s="121"/>
      <c r="P140" s="54"/>
      <c r="Q140" s="49"/>
      <c r="R140" s="54"/>
      <c r="S140" s="72"/>
      <c r="T140" s="54"/>
      <c r="V140" s="54"/>
    </row>
    <row r="141" spans="1:22" ht="16.5" customHeight="1">
      <c r="A141" s="279"/>
      <c r="B141" s="331"/>
      <c r="C141" s="18"/>
      <c r="D141" s="286"/>
      <c r="E141" s="105"/>
      <c r="F141" s="105"/>
      <c r="G141" s="294" t="s">
        <v>49</v>
      </c>
      <c r="H141" s="18">
        <v>0.05</v>
      </c>
      <c r="I141" s="142" t="s">
        <v>49</v>
      </c>
      <c r="J141" s="139">
        <v>0.05</v>
      </c>
      <c r="K141" s="85"/>
      <c r="L141" s="86"/>
      <c r="M141" s="38"/>
      <c r="N141" s="92"/>
      <c r="O141" s="121"/>
      <c r="P141" s="54"/>
      <c r="Q141" s="49"/>
      <c r="R141" s="54"/>
      <c r="S141" s="49"/>
      <c r="T141" s="54"/>
      <c r="V141" s="54"/>
    </row>
    <row r="142" spans="1:22" ht="16.5" customHeight="1">
      <c r="A142" s="279"/>
      <c r="B142" s="331"/>
      <c r="C142" s="18"/>
      <c r="D142" s="286"/>
      <c r="E142" s="105"/>
      <c r="F142" s="105"/>
      <c r="G142" s="121"/>
      <c r="H142" s="80"/>
      <c r="I142" s="95"/>
      <c r="J142" s="39"/>
      <c r="K142" s="85"/>
      <c r="L142" s="86"/>
      <c r="M142" s="95"/>
      <c r="N142" s="92"/>
      <c r="O142" s="8"/>
      <c r="P142" s="54"/>
      <c r="Q142" s="73"/>
      <c r="R142" s="66"/>
      <c r="S142" s="49"/>
      <c r="T142" s="54"/>
      <c r="V142" s="54"/>
    </row>
    <row r="143" spans="1:22" ht="16.5" customHeight="1">
      <c r="A143" s="278" t="s">
        <v>344</v>
      </c>
      <c r="B143" s="101" t="str">
        <f>B22</f>
        <v>二</v>
      </c>
      <c r="C143" s="144" t="s">
        <v>0</v>
      </c>
      <c r="D143" s="283"/>
      <c r="E143" s="147" t="s">
        <v>529</v>
      </c>
      <c r="F143" s="18"/>
      <c r="G143" s="245" t="s">
        <v>526</v>
      </c>
      <c r="H143" s="18"/>
      <c r="I143" s="217" t="s">
        <v>177</v>
      </c>
      <c r="J143" s="139"/>
      <c r="K143" s="85" t="s">
        <v>1</v>
      </c>
      <c r="L143" s="86"/>
      <c r="M143" s="87" t="s">
        <v>452</v>
      </c>
      <c r="N143" s="212"/>
      <c r="O143" s="213" t="s">
        <v>94</v>
      </c>
      <c r="P143" s="60"/>
      <c r="Q143" s="66"/>
      <c r="R143" s="49"/>
      <c r="S143" s="66"/>
      <c r="T143" s="68"/>
      <c r="V143" s="69"/>
    </row>
    <row r="144" spans="1:22" ht="16.5" customHeight="1">
      <c r="A144" s="278"/>
      <c r="B144" s="262">
        <f>A22</f>
        <v>45258</v>
      </c>
      <c r="C144" s="331" t="s">
        <v>10</v>
      </c>
      <c r="D144" s="283">
        <v>7</v>
      </c>
      <c r="E144" s="185" t="s">
        <v>228</v>
      </c>
      <c r="F144" s="221">
        <v>6</v>
      </c>
      <c r="G144" s="239" t="s">
        <v>539</v>
      </c>
      <c r="H144" s="80">
        <v>1</v>
      </c>
      <c r="I144" s="126" t="s">
        <v>160</v>
      </c>
      <c r="J144" s="139">
        <v>4</v>
      </c>
      <c r="K144" s="90" t="s">
        <v>9</v>
      </c>
      <c r="L144" s="91">
        <v>7</v>
      </c>
      <c r="M144" s="38" t="s">
        <v>453</v>
      </c>
      <c r="N144" s="92">
        <v>3</v>
      </c>
      <c r="O144" s="8"/>
      <c r="P144" s="74"/>
      <c r="Q144" s="75"/>
      <c r="R144" s="49"/>
      <c r="S144" s="54"/>
      <c r="T144" s="49"/>
      <c r="V144" s="53"/>
    </row>
    <row r="145" spans="1:22" ht="16.5" customHeight="1">
      <c r="A145" s="278"/>
      <c r="B145" s="101"/>
      <c r="C145" s="331" t="s">
        <v>12</v>
      </c>
      <c r="D145" s="283">
        <v>3</v>
      </c>
      <c r="E145" s="147" t="s">
        <v>466</v>
      </c>
      <c r="F145" s="18">
        <v>4</v>
      </c>
      <c r="G145" s="294" t="s">
        <v>141</v>
      </c>
      <c r="H145" s="18">
        <v>3</v>
      </c>
      <c r="I145" s="83"/>
      <c r="J145" s="88"/>
      <c r="K145" s="85" t="s">
        <v>49</v>
      </c>
      <c r="L145" s="86">
        <v>0.05</v>
      </c>
      <c r="M145" s="38" t="s">
        <v>58</v>
      </c>
      <c r="N145" s="92">
        <v>1</v>
      </c>
      <c r="O145" s="8"/>
      <c r="P145" s="60"/>
      <c r="Q145" s="75"/>
      <c r="R145" s="71"/>
      <c r="S145" s="54"/>
      <c r="T145" s="51"/>
      <c r="V145" s="53"/>
    </row>
    <row r="146" spans="1:22" ht="16.5" customHeight="1">
      <c r="A146" s="279"/>
      <c r="B146" s="109"/>
      <c r="C146" s="24"/>
      <c r="D146" s="286"/>
      <c r="E146" s="147" t="s">
        <v>467</v>
      </c>
      <c r="F146" s="18"/>
      <c r="G146" s="294" t="s">
        <v>161</v>
      </c>
      <c r="H146" s="18">
        <v>0.01</v>
      </c>
      <c r="I146" s="38"/>
      <c r="J146" s="92"/>
      <c r="K146" s="85"/>
      <c r="L146" s="86"/>
      <c r="M146" s="38" t="s">
        <v>67</v>
      </c>
      <c r="N146" s="92">
        <v>0.05</v>
      </c>
      <c r="O146" s="8"/>
      <c r="P146" s="74"/>
      <c r="Q146" s="75"/>
      <c r="R146" s="49"/>
      <c r="S146" s="54"/>
      <c r="T146" s="51"/>
      <c r="V146" s="53"/>
    </row>
    <row r="147" spans="1:22" ht="16.5" customHeight="1">
      <c r="A147" s="279"/>
      <c r="B147" s="331"/>
      <c r="C147" s="18"/>
      <c r="D147" s="286"/>
      <c r="E147" s="147" t="s">
        <v>49</v>
      </c>
      <c r="F147" s="18">
        <v>0.05</v>
      </c>
      <c r="G147" s="294" t="s">
        <v>46</v>
      </c>
      <c r="H147" s="18">
        <v>0.5</v>
      </c>
      <c r="I147" s="38"/>
      <c r="J147" s="80"/>
      <c r="K147" s="85"/>
      <c r="L147" s="86"/>
      <c r="M147" s="38"/>
      <c r="N147" s="92"/>
      <c r="O147" s="8"/>
      <c r="P147" s="49"/>
      <c r="Q147" s="54"/>
      <c r="R147" s="49"/>
      <c r="S147" s="54"/>
      <c r="T147" s="51"/>
      <c r="V147" s="53"/>
    </row>
    <row r="148" spans="1:22" ht="16.5" customHeight="1">
      <c r="A148" s="279"/>
      <c r="B148" s="331"/>
      <c r="C148" s="18"/>
      <c r="D148" s="24"/>
      <c r="E148" s="147"/>
      <c r="F148" s="18"/>
      <c r="G148" s="294" t="s">
        <v>49</v>
      </c>
      <c r="H148" s="18">
        <v>0.05</v>
      </c>
      <c r="I148" s="38"/>
      <c r="J148" s="80"/>
      <c r="K148" s="85"/>
      <c r="L148" s="86"/>
      <c r="M148" s="94"/>
      <c r="N148" s="103"/>
      <c r="O148" s="8"/>
      <c r="P148" s="76"/>
      <c r="Q148" s="66"/>
      <c r="R148" s="73"/>
      <c r="S148" s="66"/>
      <c r="T148" s="77"/>
      <c r="V148" s="66"/>
    </row>
    <row r="149" spans="1:22" ht="16.5" customHeight="1">
      <c r="A149" s="278" t="s">
        <v>345</v>
      </c>
      <c r="B149" s="305" t="s">
        <v>214</v>
      </c>
      <c r="C149" s="323" t="s">
        <v>123</v>
      </c>
      <c r="D149" s="324"/>
      <c r="E149" s="100" t="s">
        <v>370</v>
      </c>
      <c r="F149" s="100"/>
      <c r="G149" s="298" t="s">
        <v>468</v>
      </c>
      <c r="H149" s="134"/>
      <c r="I149" s="217" t="s">
        <v>535</v>
      </c>
      <c r="J149" s="139"/>
      <c r="K149" s="85" t="s">
        <v>1</v>
      </c>
      <c r="L149" s="86"/>
      <c r="M149" s="183" t="s">
        <v>184</v>
      </c>
      <c r="N149" s="221"/>
      <c r="O149" s="215" t="s">
        <v>105</v>
      </c>
    </row>
    <row r="150" spans="1:22" ht="16.5" customHeight="1">
      <c r="A150" s="278"/>
      <c r="B150" s="306">
        <f>A23</f>
        <v>45259</v>
      </c>
      <c r="C150" s="325" t="s">
        <v>10</v>
      </c>
      <c r="D150" s="183">
        <v>8</v>
      </c>
      <c r="E150" s="185" t="s">
        <v>224</v>
      </c>
      <c r="F150" s="221">
        <v>1</v>
      </c>
      <c r="G150" s="299" t="s">
        <v>141</v>
      </c>
      <c r="H150" s="221">
        <v>7</v>
      </c>
      <c r="I150" s="126" t="s">
        <v>536</v>
      </c>
      <c r="J150" s="139">
        <v>4</v>
      </c>
      <c r="K150" s="90" t="s">
        <v>9</v>
      </c>
      <c r="L150" s="91">
        <v>7</v>
      </c>
      <c r="M150" s="183" t="s">
        <v>185</v>
      </c>
      <c r="N150" s="221">
        <v>1.5</v>
      </c>
    </row>
    <row r="151" spans="1:22" ht="16.5" customHeight="1">
      <c r="A151" s="279"/>
      <c r="B151" s="307"/>
      <c r="C151" s="326" t="s">
        <v>12</v>
      </c>
      <c r="D151" s="324">
        <v>3</v>
      </c>
      <c r="E151" s="147" t="s">
        <v>208</v>
      </c>
      <c r="F151" s="18">
        <v>3</v>
      </c>
      <c r="G151" s="119" t="s">
        <v>239</v>
      </c>
      <c r="H151" s="88">
        <v>0.5</v>
      </c>
      <c r="I151" s="126"/>
      <c r="J151" s="139"/>
      <c r="K151" s="85" t="s">
        <v>49</v>
      </c>
      <c r="L151" s="86">
        <v>0.05</v>
      </c>
      <c r="M151" s="183" t="s">
        <v>149</v>
      </c>
      <c r="N151" s="221">
        <v>2</v>
      </c>
      <c r="O151" s="8"/>
    </row>
    <row r="152" spans="1:22" ht="16.5" customHeight="1">
      <c r="A152" s="279"/>
      <c r="B152" s="109"/>
      <c r="C152" s="117"/>
      <c r="D152" s="287"/>
      <c r="E152" s="147" t="s">
        <v>372</v>
      </c>
      <c r="F152" s="18">
        <v>0.01</v>
      </c>
      <c r="G152" s="119" t="s">
        <v>471</v>
      </c>
      <c r="H152" s="88">
        <v>0.01</v>
      </c>
      <c r="I152" s="142"/>
      <c r="J152" s="139"/>
      <c r="K152" s="85"/>
      <c r="L152" s="86"/>
      <c r="M152" s="183" t="s">
        <v>186</v>
      </c>
      <c r="N152" s="221"/>
      <c r="O152" s="8"/>
    </row>
    <row r="153" spans="1:22" ht="16.5" customHeight="1">
      <c r="A153" s="279"/>
      <c r="B153" s="109"/>
      <c r="C153" s="24"/>
      <c r="D153" s="286"/>
      <c r="E153" s="147" t="s">
        <v>49</v>
      </c>
      <c r="F153" s="18">
        <v>0.05</v>
      </c>
      <c r="G153" s="121" t="s">
        <v>49</v>
      </c>
      <c r="H153" s="80">
        <v>0.05</v>
      </c>
      <c r="I153" s="142"/>
      <c r="J153" s="92"/>
      <c r="K153" s="85"/>
      <c r="L153" s="86"/>
      <c r="M153" s="94" t="s">
        <v>478</v>
      </c>
      <c r="N153" s="221"/>
      <c r="O153" s="8"/>
    </row>
    <row r="154" spans="1:22" ht="16.5" customHeight="1">
      <c r="A154" s="277"/>
      <c r="B154" s="109"/>
      <c r="C154" s="24"/>
      <c r="D154" s="284"/>
      <c r="E154" s="105"/>
      <c r="F154" s="105"/>
      <c r="G154" s="300"/>
      <c r="H154" s="89"/>
      <c r="I154" s="95"/>
      <c r="J154" s="40"/>
      <c r="K154" s="85"/>
      <c r="L154" s="86"/>
      <c r="M154" s="94"/>
      <c r="N154" s="103"/>
      <c r="O154" s="8"/>
    </row>
    <row r="155" spans="1:22" s="17" customFormat="1" ht="16.149999999999999" customHeight="1">
      <c r="A155" s="278" t="s">
        <v>346</v>
      </c>
      <c r="B155" s="24" t="s">
        <v>215</v>
      </c>
      <c r="C155" s="134" t="s">
        <v>0</v>
      </c>
      <c r="D155" s="247"/>
      <c r="E155" s="146" t="s">
        <v>530</v>
      </c>
      <c r="F155" s="18"/>
      <c r="G155" s="301" t="s">
        <v>481</v>
      </c>
      <c r="H155" s="181"/>
      <c r="I155" s="186" t="s">
        <v>192</v>
      </c>
      <c r="J155" s="187"/>
      <c r="K155" s="85"/>
      <c r="L155" s="86"/>
      <c r="M155" s="180" t="s">
        <v>479</v>
      </c>
      <c r="N155" s="181"/>
      <c r="O155" s="215" t="s">
        <v>218</v>
      </c>
      <c r="Q155" s="10"/>
      <c r="R155" s="10"/>
      <c r="S155" s="10"/>
      <c r="T155" s="10"/>
    </row>
    <row r="156" spans="1:22" s="17" customFormat="1" ht="16.149999999999999" customHeight="1">
      <c r="A156" s="278"/>
      <c r="B156" s="270">
        <f>A24</f>
        <v>45260</v>
      </c>
      <c r="C156" s="180" t="s">
        <v>10</v>
      </c>
      <c r="D156" s="247">
        <v>7</v>
      </c>
      <c r="E156" s="185" t="s">
        <v>531</v>
      </c>
      <c r="F156" s="221">
        <v>6</v>
      </c>
      <c r="G156" s="302" t="s">
        <v>88</v>
      </c>
      <c r="H156" s="181">
        <v>3</v>
      </c>
      <c r="I156" s="208" t="s">
        <v>392</v>
      </c>
      <c r="J156" s="187">
        <v>4</v>
      </c>
      <c r="K156" s="90"/>
      <c r="L156" s="91"/>
      <c r="M156" s="180" t="s">
        <v>480</v>
      </c>
      <c r="N156" s="181">
        <v>2</v>
      </c>
      <c r="O156" s="8"/>
      <c r="Q156" s="10"/>
      <c r="R156" s="10"/>
      <c r="S156" s="10"/>
      <c r="T156" s="10"/>
    </row>
    <row r="157" spans="1:22" s="17" customFormat="1" ht="16.149999999999999" customHeight="1">
      <c r="A157" s="278"/>
      <c r="B157" s="105"/>
      <c r="C157" s="180" t="s">
        <v>12</v>
      </c>
      <c r="D157" s="247">
        <v>3</v>
      </c>
      <c r="E157" s="147" t="s">
        <v>532</v>
      </c>
      <c r="F157" s="18">
        <v>1</v>
      </c>
      <c r="G157" s="302" t="s">
        <v>398</v>
      </c>
      <c r="H157" s="181">
        <v>3</v>
      </c>
      <c r="I157" s="209"/>
      <c r="J157" s="187"/>
      <c r="K157" s="85"/>
      <c r="L157" s="86"/>
      <c r="M157" s="180" t="s">
        <v>87</v>
      </c>
      <c r="N157" s="181">
        <v>1</v>
      </c>
      <c r="Q157" s="10"/>
      <c r="R157" s="10"/>
      <c r="S157" s="10"/>
      <c r="T157" s="10"/>
    </row>
    <row r="158" spans="1:22" s="17" customFormat="1" ht="16.149999999999999" customHeight="1">
      <c r="A158" s="279"/>
      <c r="B158" s="105"/>
      <c r="C158" s="105"/>
      <c r="D158" s="284"/>
      <c r="E158" s="147" t="s">
        <v>46</v>
      </c>
      <c r="F158" s="18">
        <v>1</v>
      </c>
      <c r="G158" s="302" t="s">
        <v>262</v>
      </c>
      <c r="H158" s="181">
        <v>0.01</v>
      </c>
      <c r="I158" s="209"/>
      <c r="J158" s="187"/>
      <c r="K158" s="85"/>
      <c r="L158" s="86"/>
      <c r="M158" s="38"/>
      <c r="N158" s="92"/>
      <c r="O158" s="8"/>
      <c r="Q158" s="10"/>
      <c r="R158" s="10"/>
      <c r="S158" s="10"/>
      <c r="T158" s="10"/>
    </row>
    <row r="159" spans="1:22" s="17" customFormat="1" ht="16.149999999999999" customHeight="1">
      <c r="A159" s="279"/>
      <c r="B159" s="105"/>
      <c r="C159" s="105"/>
      <c r="D159" s="284"/>
      <c r="E159" s="147" t="s">
        <v>49</v>
      </c>
      <c r="F159" s="18">
        <v>0.05</v>
      </c>
      <c r="G159" s="302" t="s">
        <v>49</v>
      </c>
      <c r="H159" s="181">
        <v>0.05</v>
      </c>
      <c r="I159" s="208" t="s">
        <v>49</v>
      </c>
      <c r="J159" s="181">
        <v>0.05</v>
      </c>
      <c r="K159" s="85"/>
      <c r="L159" s="86"/>
      <c r="M159" s="38"/>
      <c r="N159" s="92"/>
      <c r="O159" s="8"/>
      <c r="Q159" s="10"/>
      <c r="R159" s="10"/>
      <c r="S159" s="10"/>
      <c r="T159" s="10"/>
    </row>
    <row r="160" spans="1:22" s="17" customFormat="1" ht="16.149999999999999" customHeight="1">
      <c r="A160" s="279"/>
      <c r="B160" s="105"/>
      <c r="C160" s="105"/>
      <c r="D160" s="327"/>
      <c r="E160" s="147"/>
      <c r="F160" s="18"/>
      <c r="G160" s="300"/>
      <c r="H160" s="89"/>
      <c r="I160" s="38"/>
      <c r="J160" s="80"/>
      <c r="K160" s="85"/>
      <c r="L160" s="86"/>
      <c r="M160" s="38"/>
      <c r="N160" s="92"/>
      <c r="O160" s="8"/>
      <c r="Q160" s="10"/>
      <c r="R160" s="10"/>
      <c r="S160" s="10"/>
      <c r="T160" s="10"/>
    </row>
    <row r="161" spans="1:20" s="17" customFormat="1" ht="16.149999999999999" customHeight="1">
      <c r="A161" s="279" t="s">
        <v>347</v>
      </c>
      <c r="B161" s="17" t="s">
        <v>324</v>
      </c>
      <c r="C161" s="329" t="s">
        <v>40</v>
      </c>
      <c r="D161" s="331"/>
      <c r="E161" s="146" t="s">
        <v>528</v>
      </c>
      <c r="F161" s="18"/>
      <c r="G161" s="186" t="s">
        <v>216</v>
      </c>
      <c r="H161" s="187"/>
      <c r="I161" s="186" t="s">
        <v>489</v>
      </c>
      <c r="J161" s="187"/>
      <c r="K161" s="85"/>
      <c r="L161" s="86"/>
      <c r="M161" s="180" t="s">
        <v>274</v>
      </c>
      <c r="N161" s="181"/>
      <c r="O161" s="215" t="s">
        <v>63</v>
      </c>
      <c r="P161" s="159" t="s">
        <v>91</v>
      </c>
      <c r="Q161" s="10"/>
      <c r="R161" s="10"/>
      <c r="S161" s="10"/>
      <c r="T161" s="10"/>
    </row>
    <row r="162" spans="1:20" s="17" customFormat="1" ht="16.149999999999999" customHeight="1">
      <c r="A162" s="280"/>
      <c r="B162" s="269">
        <v>45261</v>
      </c>
      <c r="C162" s="325" t="s">
        <v>10</v>
      </c>
      <c r="D162" s="183">
        <v>10</v>
      </c>
      <c r="E162" s="185" t="s">
        <v>229</v>
      </c>
      <c r="F162" s="221">
        <v>1</v>
      </c>
      <c r="G162" s="208" t="s">
        <v>81</v>
      </c>
      <c r="H162" s="187">
        <v>1</v>
      </c>
      <c r="I162" s="208" t="s">
        <v>226</v>
      </c>
      <c r="J162" s="187">
        <v>3</v>
      </c>
      <c r="K162" s="90"/>
      <c r="L162" s="91"/>
      <c r="M162" s="180" t="s">
        <v>77</v>
      </c>
      <c r="N162" s="181">
        <v>3</v>
      </c>
      <c r="Q162" s="10"/>
      <c r="R162" s="10"/>
      <c r="S162" s="10"/>
      <c r="T162" s="10"/>
    </row>
    <row r="163" spans="1:20" s="17" customFormat="1" ht="16.149999999999999" customHeight="1">
      <c r="A163" s="279"/>
      <c r="C163" s="328" t="s">
        <v>41</v>
      </c>
      <c r="D163" s="331">
        <v>0.4</v>
      </c>
      <c r="E163" s="147" t="s">
        <v>175</v>
      </c>
      <c r="F163" s="18">
        <v>4</v>
      </c>
      <c r="G163" s="209" t="s">
        <v>56</v>
      </c>
      <c r="H163" s="187">
        <v>0.9</v>
      </c>
      <c r="I163" s="209" t="s">
        <v>398</v>
      </c>
      <c r="J163" s="187">
        <v>3</v>
      </c>
      <c r="K163" s="85"/>
      <c r="L163" s="86"/>
      <c r="M163" s="180" t="s">
        <v>174</v>
      </c>
      <c r="N163" s="181">
        <v>0.1</v>
      </c>
      <c r="Q163" s="10"/>
      <c r="R163" s="10"/>
      <c r="S163" s="10"/>
      <c r="T163" s="10"/>
    </row>
    <row r="164" spans="1:20" s="17" customFormat="1" ht="16.149999999999999" customHeight="1">
      <c r="A164" s="279"/>
      <c r="B164" s="105"/>
      <c r="C164" s="309"/>
      <c r="D164" s="310"/>
      <c r="E164" s="147" t="s">
        <v>46</v>
      </c>
      <c r="F164" s="18">
        <v>1</v>
      </c>
      <c r="G164" s="209" t="s">
        <v>1</v>
      </c>
      <c r="H164" s="187">
        <v>3</v>
      </c>
      <c r="I164" s="209"/>
      <c r="J164" s="187"/>
      <c r="K164" s="85"/>
      <c r="L164" s="86"/>
      <c r="M164" s="107"/>
      <c r="N164" s="210"/>
      <c r="Q164" s="10"/>
      <c r="R164" s="10"/>
      <c r="S164" s="10"/>
      <c r="T164" s="10"/>
    </row>
    <row r="165" spans="1:20" s="17" customFormat="1" ht="16.149999999999999" customHeight="1">
      <c r="A165" s="279"/>
      <c r="B165" s="105"/>
      <c r="C165" s="105"/>
      <c r="D165" s="284"/>
      <c r="E165" s="147" t="s">
        <v>49</v>
      </c>
      <c r="F165" s="18">
        <v>0.05</v>
      </c>
      <c r="G165" s="208" t="s">
        <v>53</v>
      </c>
      <c r="H165" s="181">
        <v>0.01</v>
      </c>
      <c r="I165" s="208"/>
      <c r="J165" s="181"/>
      <c r="K165" s="85"/>
      <c r="L165" s="86"/>
      <c r="M165" s="180" t="s">
        <v>49</v>
      </c>
      <c r="N165" s="181">
        <v>0.05</v>
      </c>
      <c r="Q165" s="10"/>
      <c r="R165" s="10"/>
      <c r="S165" s="10"/>
      <c r="T165" s="10"/>
    </row>
    <row r="166" spans="1:20" s="17" customFormat="1" ht="16.149999999999999" customHeight="1">
      <c r="A166" s="281"/>
      <c r="B166" s="331"/>
      <c r="C166" s="18"/>
      <c r="D166" s="284"/>
      <c r="E166" s="105"/>
      <c r="F166" s="220"/>
      <c r="G166" s="208" t="s">
        <v>49</v>
      </c>
      <c r="H166" s="181">
        <v>0.05</v>
      </c>
      <c r="I166" s="208" t="s">
        <v>49</v>
      </c>
      <c r="J166" s="181">
        <v>0.05</v>
      </c>
      <c r="K166" s="85"/>
      <c r="L166" s="86"/>
      <c r="M166" s="95"/>
      <c r="N166" s="92"/>
      <c r="Q166" s="10"/>
      <c r="R166" s="10"/>
      <c r="S166" s="10"/>
      <c r="T166" s="10"/>
    </row>
    <row r="167" spans="1:20" ht="15.95" customHeight="1">
      <c r="A167" s="117"/>
      <c r="B167" s="138"/>
      <c r="C167" s="117"/>
      <c r="D167" s="287"/>
      <c r="E167" s="317"/>
      <c r="F167" s="318"/>
      <c r="G167" s="303"/>
      <c r="H167" s="133"/>
      <c r="I167" s="117"/>
      <c r="J167" s="117"/>
      <c r="K167" s="117"/>
      <c r="L167" s="117"/>
      <c r="M167" s="118"/>
      <c r="N167" s="124"/>
    </row>
    <row r="168" spans="1:20" ht="15.95" customHeight="1">
      <c r="A168" s="24"/>
      <c r="B168" s="109"/>
      <c r="C168" s="24"/>
      <c r="D168" s="286"/>
      <c r="E168" s="43"/>
      <c r="G168" s="304"/>
      <c r="H168" s="24"/>
      <c r="I168" s="24"/>
      <c r="J168" s="24"/>
      <c r="K168" s="24"/>
      <c r="L168" s="24"/>
      <c r="M168" s="38"/>
      <c r="N168" s="92"/>
    </row>
    <row r="169" spans="1:20" ht="15.95" customHeight="1">
      <c r="A169" s="4"/>
      <c r="B169" s="319"/>
      <c r="C169" s="4"/>
      <c r="D169" s="4"/>
      <c r="G169" s="4"/>
      <c r="H169" s="4"/>
      <c r="I169" s="4"/>
    </row>
    <row r="173" spans="1:20">
      <c r="E173" s="43"/>
    </row>
    <row r="174" spans="1:20">
      <c r="E174" s="320"/>
      <c r="F174" s="321"/>
      <c r="G174" s="4"/>
    </row>
    <row r="175" spans="1:20">
      <c r="E175" s="43"/>
      <c r="F175" s="43"/>
    </row>
  </sheetData>
  <phoneticPr fontId="1" type="noConversion"/>
  <printOptions horizontalCentered="1"/>
  <pageMargins left="3.937007874015748E-2" right="3.937007874015748E-2" top="0" bottom="0" header="0.11811023622047245" footer="0.11811023622047245"/>
  <pageSetup paperSize="9" scale="105" orientation="landscape" r:id="rId1"/>
  <rowBreaks count="5" manualBreakCount="5">
    <brk id="26" max="15" man="1"/>
    <brk id="46" max="15" man="1"/>
    <brk id="76" max="15" man="1"/>
    <brk id="106" max="15" man="1"/>
    <brk id="136" max="15" man="1"/>
  </rowBreaks>
  <colBreaks count="1" manualBreakCount="1">
    <brk id="16" max="1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5"/>
  <sheetViews>
    <sheetView view="pageBreakPreview" zoomScaleNormal="120" zoomScaleSheetLayoutView="100" workbookViewId="0">
      <selection activeCell="O3" sqref="O3:U24"/>
    </sheetView>
  </sheetViews>
  <sheetFormatPr defaultColWidth="9" defaultRowHeight="19.5"/>
  <cols>
    <col min="1" max="1" width="6" style="1" customWidth="1"/>
    <col min="2" max="2" width="4.25" style="5" customWidth="1"/>
    <col min="3" max="3" width="5" style="1" customWidth="1"/>
    <col min="4" max="4" width="8" style="1" customWidth="1"/>
    <col min="5" max="5" width="9" style="17" customWidth="1"/>
    <col min="6" max="6" width="13.625" style="17" customWidth="1"/>
    <col min="7" max="7" width="9" style="1" customWidth="1"/>
    <col min="8" max="8" width="14.125" style="1" customWidth="1"/>
    <col min="9" max="10" width="5.25" style="1" customWidth="1"/>
    <col min="11" max="11" width="9.875" style="1" customWidth="1"/>
    <col min="12" max="12" width="12.875" style="6" customWidth="1"/>
    <col min="13" max="13" width="5.5" style="9" customWidth="1"/>
    <col min="14" max="14" width="5.375" style="10" customWidth="1"/>
    <col min="15" max="16" width="6.375" style="10" customWidth="1"/>
    <col min="17" max="17" width="6" style="10" customWidth="1"/>
    <col min="18" max="18" width="6.625" style="10" customWidth="1"/>
    <col min="19" max="19" width="5.125" style="1" customWidth="1"/>
    <col min="20" max="20" width="4.625" style="1" customWidth="1"/>
    <col min="21" max="21" width="4.75" style="1" customWidth="1"/>
    <col min="22" max="16384" width="9" style="1"/>
  </cols>
  <sheetData>
    <row r="1" spans="1:21">
      <c r="A1" s="78">
        <v>112</v>
      </c>
      <c r="B1" s="149"/>
      <c r="C1" s="4"/>
      <c r="D1" s="1">
        <v>112</v>
      </c>
      <c r="E1" s="17" t="s">
        <v>2</v>
      </c>
      <c r="F1" s="113" t="s">
        <v>38</v>
      </c>
      <c r="G1" s="4" t="s">
        <v>37</v>
      </c>
      <c r="H1" s="15">
        <v>11</v>
      </c>
      <c r="I1" s="1" t="s">
        <v>230</v>
      </c>
      <c r="K1" s="7"/>
      <c r="L1" s="57" t="s">
        <v>493</v>
      </c>
    </row>
    <row r="2" spans="1:21" ht="16.5" customHeight="1">
      <c r="A2" s="150" t="s">
        <v>26</v>
      </c>
      <c r="B2" s="151" t="s">
        <v>36</v>
      </c>
      <c r="C2" s="266" t="s">
        <v>5</v>
      </c>
      <c r="D2" s="263" t="s">
        <v>27</v>
      </c>
      <c r="E2" s="58" t="s">
        <v>6</v>
      </c>
      <c r="F2" s="115" t="s">
        <v>28</v>
      </c>
      <c r="G2" s="55" t="s">
        <v>7</v>
      </c>
      <c r="H2" s="116" t="s">
        <v>29</v>
      </c>
      <c r="I2" s="331" t="s">
        <v>9</v>
      </c>
      <c r="J2" s="35" t="s">
        <v>31</v>
      </c>
      <c r="K2" s="331" t="s">
        <v>3</v>
      </c>
      <c r="L2" s="115" t="s">
        <v>32</v>
      </c>
      <c r="M2" s="34" t="s">
        <v>92</v>
      </c>
      <c r="N2" s="34" t="s">
        <v>93</v>
      </c>
      <c r="O2" s="31" t="s">
        <v>18</v>
      </c>
      <c r="P2" s="31" t="s">
        <v>19</v>
      </c>
      <c r="Q2" s="32" t="s">
        <v>20</v>
      </c>
      <c r="R2" s="31" t="s">
        <v>21</v>
      </c>
      <c r="S2" s="33" t="s">
        <v>95</v>
      </c>
      <c r="T2" s="31" t="s">
        <v>22</v>
      </c>
      <c r="U2" s="32" t="s">
        <v>23</v>
      </c>
    </row>
    <row r="3" spans="1:21" ht="21.95" customHeight="1">
      <c r="A3" s="114">
        <f>DATE(2023,H1,1)</f>
        <v>45231</v>
      </c>
      <c r="B3" s="256" t="str">
        <f>IF(A3="","",RIGHT(TEXT(WEEKDAY(A3),"[$-404]aaaa;@"),1))</f>
        <v>三</v>
      </c>
      <c r="C3" s="267" t="str">
        <f>C29</f>
        <v>西式特餐</v>
      </c>
      <c r="D3" s="115" t="str">
        <f>C30&amp;B31</f>
        <v>義大利麵</v>
      </c>
      <c r="E3" s="20" t="str">
        <f>E29</f>
        <v>蘑菇若醬</v>
      </c>
      <c r="F3" s="41" t="str">
        <f>PHONETIC(E30:E34)</f>
        <v>素肉馬鈴薯蘑菇罐頭番茄糊</v>
      </c>
      <c r="G3" s="34" t="str">
        <f>G29</f>
        <v>素炒甘藍</v>
      </c>
      <c r="H3" s="41" t="str">
        <f>PHONETIC(G30:G34)</f>
        <v>毛豆甘藍胡蘿蔔薑</v>
      </c>
      <c r="I3" s="36" t="s">
        <v>1</v>
      </c>
      <c r="J3" s="135" t="s">
        <v>223</v>
      </c>
      <c r="K3" s="42" t="str">
        <f>K29</f>
        <v>玉米濃湯</v>
      </c>
      <c r="L3" s="158" t="str">
        <f>PHONETIC(K30:K33)</f>
        <v>雞蛋玉米粒罐頭玉米醬罐頭玉米濃湯粉</v>
      </c>
      <c r="M3" s="30" t="str">
        <f>M29</f>
        <v>小餐包</v>
      </c>
      <c r="O3" s="44">
        <v>5.3</v>
      </c>
      <c r="P3" s="44">
        <v>2.2999999999999998</v>
      </c>
      <c r="Q3" s="45">
        <v>1.9</v>
      </c>
      <c r="R3" s="44">
        <v>2.8</v>
      </c>
      <c r="S3" s="37"/>
      <c r="T3" s="46"/>
      <c r="U3" s="47">
        <f>O3*70+P3*75+Q3*25+R3*45+S3*120+T3*60</f>
        <v>717</v>
      </c>
    </row>
    <row r="4" spans="1:21" ht="21.95" customHeight="1">
      <c r="A4" s="114">
        <f>IF(A3="","",IF(MONTH(A3)&lt;&gt;MONTH(A3+1),"",A3+1))</f>
        <v>45232</v>
      </c>
      <c r="B4" s="256" t="str">
        <f t="shared" ref="B4:B24" si="0">IF(A4="","",RIGHT(TEXT(WEEKDAY(A4),"[$-404]aaaa;@"),1))</f>
        <v>四</v>
      </c>
      <c r="C4" s="267" t="str">
        <f>C35</f>
        <v>糙米飯</v>
      </c>
      <c r="D4" s="115" t="str">
        <f>C36&amp;C37</f>
        <v>米糙米</v>
      </c>
      <c r="E4" s="20" t="str">
        <f>E35</f>
        <v>海結麵腸</v>
      </c>
      <c r="F4" s="41" t="str">
        <f>PHONETIC(E36:E40)</f>
        <v>麵腸海帶結薑</v>
      </c>
      <c r="G4" s="82" t="str">
        <f>G35</f>
        <v>銀羅三絲</v>
      </c>
      <c r="H4" s="41" t="str">
        <f>PHONETIC(G36:G40)</f>
        <v>豆皮白蘿蔔胡蘿蔔薑</v>
      </c>
      <c r="I4" s="36" t="s">
        <v>1</v>
      </c>
      <c r="J4" s="135" t="s">
        <v>223</v>
      </c>
      <c r="K4" s="110" t="str">
        <f>K35</f>
        <v>枸杞愛玉</v>
      </c>
      <c r="L4" s="158" t="str">
        <f>PHONETIC(K36:K39)</f>
        <v>愛玉凍枸杞紅砂糖</v>
      </c>
      <c r="M4" s="30" t="str">
        <f>M35</f>
        <v>堅果</v>
      </c>
      <c r="O4" s="157">
        <v>6</v>
      </c>
      <c r="P4" s="44">
        <v>2.2999999999999998</v>
      </c>
      <c r="Q4" s="45">
        <v>1.8</v>
      </c>
      <c r="R4" s="44">
        <v>2.9</v>
      </c>
      <c r="S4" s="37"/>
      <c r="T4" s="46">
        <v>1</v>
      </c>
      <c r="U4" s="47">
        <f t="shared" ref="U4:U24" si="1">O4*70+P4*75+Q4*25+R4*45+S4*120+T4*60</f>
        <v>828</v>
      </c>
    </row>
    <row r="5" spans="1:21" ht="21.95" customHeight="1">
      <c r="A5" s="114">
        <f>IF(A4="","",IF(MONTH(A4)&lt;&gt;MONTH(A4+1),"",A4+1))</f>
        <v>45233</v>
      </c>
      <c r="B5" s="256" t="str">
        <f>IF(A5="","",RIGHT(TEXT(WEEKDAY(A5),"[$-404]aaaa;@"),1))</f>
        <v>五</v>
      </c>
      <c r="C5" s="267" t="str">
        <f>C41</f>
        <v>芝麻飯</v>
      </c>
      <c r="D5" s="115" t="str">
        <f>C42&amp;C43</f>
        <v>米芝麻(熟)</v>
      </c>
      <c r="E5" s="20" t="str">
        <f>E41</f>
        <v>沙茶豆包</v>
      </c>
      <c r="F5" s="41" t="str">
        <f>PHONETIC(E42:E46)</f>
        <v>豆包結球白菜薑素沙茶</v>
      </c>
      <c r="G5" s="19" t="str">
        <f>G41</f>
        <v>素肉芽相</v>
      </c>
      <c r="H5" s="41" t="str">
        <f>PHONETIC(G42:G46)</f>
        <v>素肉綠豆芽胡蘿蔔薑</v>
      </c>
      <c r="I5" s="36" t="s">
        <v>1</v>
      </c>
      <c r="J5" s="135" t="s">
        <v>223</v>
      </c>
      <c r="K5" s="30" t="str">
        <f>K41</f>
        <v>味噌蔬湯</v>
      </c>
      <c r="L5" s="158" t="str">
        <f>PHONETIC(K42:K45)</f>
        <v>時蔬味噌薑</v>
      </c>
      <c r="M5" s="30" t="str">
        <f>M41</f>
        <v>水果</v>
      </c>
      <c r="O5" s="44">
        <v>5.2</v>
      </c>
      <c r="P5" s="44">
        <v>2.2999999999999998</v>
      </c>
      <c r="Q5" s="45">
        <v>2</v>
      </c>
      <c r="R5" s="44">
        <v>2.9</v>
      </c>
      <c r="S5" s="36">
        <v>1</v>
      </c>
      <c r="T5" s="46"/>
      <c r="U5" s="47">
        <f t="shared" si="1"/>
        <v>837</v>
      </c>
    </row>
    <row r="6" spans="1:21" ht="21.95" customHeight="1">
      <c r="A6" s="114">
        <f>IF(A5="","",IF(MONTH(A5)&lt;&gt;MONTH(A5+1),"",A5+3))</f>
        <v>45236</v>
      </c>
      <c r="B6" s="256" t="str">
        <f t="shared" si="0"/>
        <v>一</v>
      </c>
      <c r="C6" s="267" t="str">
        <f>C47</f>
        <v>白米飯</v>
      </c>
      <c r="D6" s="115" t="str">
        <f>C48&amp;B49</f>
        <v>米</v>
      </c>
      <c r="E6" s="20" t="str">
        <f>E47</f>
        <v>素火腿</v>
      </c>
      <c r="F6" s="111" t="str">
        <f>PHONETIC(E48:E52)</f>
        <v>素火腿</v>
      </c>
      <c r="G6" s="34" t="str">
        <f>G47</f>
        <v>牛蒡豆腐</v>
      </c>
      <c r="H6" s="41" t="str">
        <f>PHONETIC(G48:G52)</f>
        <v>豆腐牛蒡絲胡蘿蔔薑</v>
      </c>
      <c r="I6" s="36" t="s">
        <v>1</v>
      </c>
      <c r="J6" s="135" t="s">
        <v>223</v>
      </c>
      <c r="K6" s="110" t="str">
        <f>K47</f>
        <v>蛋花芽湯</v>
      </c>
      <c r="L6" s="158" t="str">
        <f>PHONETIC(K48:K51)</f>
        <v>雞蛋乾裙帶菜薑</v>
      </c>
      <c r="M6" s="30" t="str">
        <f>M47</f>
        <v>果汁</v>
      </c>
      <c r="O6" s="44">
        <v>5.6</v>
      </c>
      <c r="P6" s="44">
        <v>2.2999999999999998</v>
      </c>
      <c r="Q6" s="45">
        <v>1.7</v>
      </c>
      <c r="R6" s="44">
        <v>2.8</v>
      </c>
      <c r="S6" s="36"/>
      <c r="T6" s="46"/>
      <c r="U6" s="47">
        <f t="shared" si="1"/>
        <v>733</v>
      </c>
    </row>
    <row r="7" spans="1:21" ht="21.95" customHeight="1">
      <c r="A7" s="114">
        <f t="shared" ref="A7:A19" si="2">IF(A6="","",IF(MONTH(A6)&lt;&gt;MONTH(A6+1),"",A6+1))</f>
        <v>45237</v>
      </c>
      <c r="B7" s="256" t="str">
        <f t="shared" si="0"/>
        <v>二</v>
      </c>
      <c r="C7" s="268" t="str">
        <f>C53</f>
        <v>糙米飯</v>
      </c>
      <c r="D7" s="115" t="str">
        <f>C54&amp;C55</f>
        <v>米糙米</v>
      </c>
      <c r="E7" s="20" t="str">
        <f>E53</f>
        <v>醬相豆包</v>
      </c>
      <c r="F7" s="111" t="str">
        <f>PHONETIC(E54:E58)</f>
        <v>豆包薑滷包</v>
      </c>
      <c r="G7" s="19" t="str">
        <f>G53</f>
        <v>甘藍蛋香</v>
      </c>
      <c r="H7" s="41" t="str">
        <f>PHONETIC(G54:G58)</f>
        <v>雞蛋甘藍胡蘿蔔薑</v>
      </c>
      <c r="I7" s="36" t="s">
        <v>1</v>
      </c>
      <c r="J7" s="135" t="s">
        <v>223</v>
      </c>
      <c r="K7" s="30" t="str">
        <f>K53</f>
        <v>時瓜湯</v>
      </c>
      <c r="L7" s="158" t="str">
        <f>PHONETIC(K54:K58)</f>
        <v>時瓜胡蘿蔔</v>
      </c>
      <c r="M7" s="30" t="str">
        <f>M53</f>
        <v>TAP豆漿</v>
      </c>
      <c r="N7" s="159" t="s">
        <v>91</v>
      </c>
      <c r="O7" s="44">
        <v>5</v>
      </c>
      <c r="P7" s="44">
        <v>2.2999999999999998</v>
      </c>
      <c r="Q7" s="45">
        <v>1.8</v>
      </c>
      <c r="R7" s="44">
        <v>2.9</v>
      </c>
      <c r="S7" s="36">
        <v>1</v>
      </c>
      <c r="T7" s="46"/>
      <c r="U7" s="47">
        <f t="shared" si="1"/>
        <v>818</v>
      </c>
    </row>
    <row r="8" spans="1:21" ht="21.95" customHeight="1">
      <c r="A8" s="114">
        <f>IF(A7="","",IF(MONTH(A7)&lt;&gt;MONTH(A7+1),"",A7+1))</f>
        <v>45238</v>
      </c>
      <c r="B8" s="256" t="str">
        <f t="shared" si="0"/>
        <v>三</v>
      </c>
      <c r="C8" s="268" t="str">
        <f>C59</f>
        <v>立冬油飯</v>
      </c>
      <c r="D8" s="115" t="str">
        <f>C60&amp;C61</f>
        <v>米糯米</v>
      </c>
      <c r="E8" s="20" t="str">
        <f>E59</f>
        <v>油飯配料</v>
      </c>
      <c r="F8" s="111" t="str">
        <f>PHONETIC(E60:E64)</f>
        <v>素肉蘿蔔乾乾香菇薑</v>
      </c>
      <c r="G8" s="19" t="str">
        <f>G59</f>
        <v>滷蛋雙味</v>
      </c>
      <c r="H8" s="111" t="str">
        <f>PHONETIC(G60:G64)</f>
        <v>雞水煮蛋白蘿蔔薑</v>
      </c>
      <c r="I8" s="36" t="s">
        <v>1</v>
      </c>
      <c r="J8" s="135" t="s">
        <v>223</v>
      </c>
      <c r="K8" s="42" t="str">
        <f>K59</f>
        <v>麻油菇湯</v>
      </c>
      <c r="L8" s="158" t="str">
        <f>PHONETIC(K60:K64)</f>
        <v>金針菇乾木耳時蔬麻油</v>
      </c>
      <c r="M8" s="30" t="str">
        <f>M59</f>
        <v>小餐包</v>
      </c>
      <c r="O8" s="44">
        <v>5</v>
      </c>
      <c r="P8" s="44">
        <v>2.2999999999999998</v>
      </c>
      <c r="Q8" s="45">
        <v>1.6</v>
      </c>
      <c r="R8" s="44">
        <v>2.9</v>
      </c>
      <c r="S8" s="36"/>
      <c r="T8" s="46"/>
      <c r="U8" s="47">
        <f t="shared" si="1"/>
        <v>693</v>
      </c>
    </row>
    <row r="9" spans="1:21" ht="21.95" customHeight="1">
      <c r="A9" s="114">
        <f t="shared" si="2"/>
        <v>45239</v>
      </c>
      <c r="B9" s="256" t="str">
        <f t="shared" si="0"/>
        <v>四</v>
      </c>
      <c r="C9" s="268" t="str">
        <f>C65</f>
        <v>糙米飯</v>
      </c>
      <c r="D9" s="115" t="str">
        <f>C66&amp;C67</f>
        <v>米糙米</v>
      </c>
      <c r="E9" s="20" t="str">
        <f>E65</f>
        <v>咖哩油腐</v>
      </c>
      <c r="F9" s="41" t="str">
        <f>PHONETIC(E66:E70)</f>
        <v>油豆腐馬鈴薯咖哩粉</v>
      </c>
      <c r="G9" s="19" t="str">
        <f>G65</f>
        <v>素炒芽菜</v>
      </c>
      <c r="H9" s="111" t="str">
        <f>PHONETIC(G66:G70)</f>
        <v>毛豆綠豆芽胡蘿蔔薑</v>
      </c>
      <c r="I9" s="36" t="s">
        <v>1</v>
      </c>
      <c r="J9" s="135" t="s">
        <v>223</v>
      </c>
      <c r="K9" s="30" t="str">
        <f>K65</f>
        <v>綠豆湯</v>
      </c>
      <c r="L9" s="158" t="str">
        <f>PHONETIC(K66:K69)</f>
        <v>綠豆紅砂糖</v>
      </c>
      <c r="M9" s="30" t="str">
        <f>M65</f>
        <v>海苔</v>
      </c>
      <c r="O9" s="157">
        <v>5</v>
      </c>
      <c r="P9" s="44">
        <v>2.2999999999999998</v>
      </c>
      <c r="Q9" s="45">
        <v>2</v>
      </c>
      <c r="R9" s="44">
        <v>2.7</v>
      </c>
      <c r="S9" s="36"/>
      <c r="T9" s="46">
        <v>1</v>
      </c>
      <c r="U9" s="47">
        <f t="shared" si="1"/>
        <v>754</v>
      </c>
    </row>
    <row r="10" spans="1:21" ht="21.95" customHeight="1">
      <c r="A10" s="114">
        <f>IF(A9="","",IF(MONTH(A9)&lt;&gt;MONTH(A9+1),"",A9+1))</f>
        <v>45240</v>
      </c>
      <c r="B10" s="256" t="str">
        <f t="shared" si="0"/>
        <v>五</v>
      </c>
      <c r="C10" s="268" t="str">
        <f>C71</f>
        <v>紅藜飯</v>
      </c>
      <c r="D10" s="115" t="str">
        <f>C72&amp;C73</f>
        <v>米紅藜</v>
      </c>
      <c r="E10" s="20" t="str">
        <f>E71</f>
        <v>筍乾麵輪</v>
      </c>
      <c r="F10" s="41" t="str">
        <f>PHONETIC(E72:E76)</f>
        <v>麻竹筍干麵輪薑</v>
      </c>
      <c r="G10" s="19" t="str">
        <f>G71</f>
        <v>豆皮白菜</v>
      </c>
      <c r="H10" s="41" t="str">
        <f>PHONETIC(G72:G76)</f>
        <v>豆皮結球白菜胡蘿蔔薑</v>
      </c>
      <c r="I10" s="36" t="s">
        <v>1</v>
      </c>
      <c r="J10" s="135" t="s">
        <v>223</v>
      </c>
      <c r="K10" s="30" t="str">
        <f>K71</f>
        <v>番茄蔬湯</v>
      </c>
      <c r="L10" s="158" t="str">
        <f>PHONETIC(K72:K76)</f>
        <v>時蔬番茄糊薑</v>
      </c>
      <c r="M10" s="30" t="str">
        <f>M71</f>
        <v>水果</v>
      </c>
      <c r="N10" s="159" t="s">
        <v>91</v>
      </c>
      <c r="O10" s="44">
        <v>5.2</v>
      </c>
      <c r="P10" s="44">
        <v>2.2999999999999998</v>
      </c>
      <c r="Q10" s="45">
        <v>2</v>
      </c>
      <c r="R10" s="44">
        <v>2.9</v>
      </c>
      <c r="S10" s="36"/>
      <c r="T10" s="46"/>
      <c r="U10" s="47">
        <f t="shared" si="1"/>
        <v>717</v>
      </c>
    </row>
    <row r="11" spans="1:21" ht="21.95" customHeight="1">
      <c r="A11" s="114">
        <f>IF(A10="","",IF(MONTH(A10)&lt;&gt;MONTH(A10+1),"",A10+3))</f>
        <v>45243</v>
      </c>
      <c r="B11" s="256" t="str">
        <f t="shared" si="0"/>
        <v>一</v>
      </c>
      <c r="C11" s="268" t="str">
        <f>C77</f>
        <v>白米飯</v>
      </c>
      <c r="D11" s="115" t="str">
        <f>C78&amp;B79</f>
        <v>米</v>
      </c>
      <c r="E11" s="20" t="str">
        <f>E77</f>
        <v>家常豆包</v>
      </c>
      <c r="F11" s="111" t="str">
        <f>PHONETIC(E78:E82)</f>
        <v>豆包</v>
      </c>
      <c r="G11" s="19" t="str">
        <f>G77</f>
        <v>茄汁豆腐</v>
      </c>
      <c r="H11" s="41" t="str">
        <f>PHONETIC(G78:G82)</f>
        <v>豆腐番茄糊素肉</v>
      </c>
      <c r="I11" s="36" t="s">
        <v>1</v>
      </c>
      <c r="J11" s="135" t="s">
        <v>223</v>
      </c>
      <c r="K11" s="30" t="str">
        <f>K77</f>
        <v>味噌芽湯</v>
      </c>
      <c r="L11" s="158" t="str">
        <f>PHONETIC(K78:K81)</f>
        <v>乾裙帶菜味噌薑</v>
      </c>
      <c r="M11" s="30" t="str">
        <f>M77</f>
        <v>果汁</v>
      </c>
      <c r="O11" s="44">
        <v>5</v>
      </c>
      <c r="P11" s="44">
        <v>2.2999999999999998</v>
      </c>
      <c r="Q11" s="45">
        <v>1.7</v>
      </c>
      <c r="R11" s="44">
        <v>3</v>
      </c>
      <c r="S11" s="36"/>
      <c r="T11" s="46"/>
      <c r="U11" s="47">
        <f t="shared" si="1"/>
        <v>700</v>
      </c>
    </row>
    <row r="12" spans="1:21" ht="21.95" customHeight="1">
      <c r="A12" s="114">
        <f t="shared" si="2"/>
        <v>45244</v>
      </c>
      <c r="B12" s="256" t="str">
        <f t="shared" si="0"/>
        <v>二</v>
      </c>
      <c r="C12" s="268" t="str">
        <f>C83</f>
        <v>糙米飯</v>
      </c>
      <c r="D12" s="115" t="str">
        <f>C84&amp;C85</f>
        <v>米糙米</v>
      </c>
      <c r="E12" s="20" t="str">
        <f>E83</f>
        <v>梅干麵腸</v>
      </c>
      <c r="F12" s="41" t="str">
        <f>PHONETIC(E83:E87)</f>
        <v>梅干麵腸麵腸梅乾菜薑</v>
      </c>
      <c r="G12" s="19" t="str">
        <f>G83</f>
        <v>蛋香冬粉</v>
      </c>
      <c r="H12" s="41" t="str">
        <f>PHONETIC(G84:G88)</f>
        <v>雞蛋冬粉時蔬乾木耳薑</v>
      </c>
      <c r="I12" s="36" t="s">
        <v>1</v>
      </c>
      <c r="J12" s="135" t="s">
        <v>223</v>
      </c>
      <c r="K12" s="30" t="str">
        <f>K83</f>
        <v>時蔬湯</v>
      </c>
      <c r="L12" s="158" t="str">
        <f>PHONETIC(K84:K88)</f>
        <v>時蔬胡蘿蔔薑</v>
      </c>
      <c r="M12" s="30" t="str">
        <f>M83</f>
        <v>保久乳</v>
      </c>
      <c r="O12" s="44">
        <v>5</v>
      </c>
      <c r="P12" s="44">
        <v>2.2999999999999998</v>
      </c>
      <c r="Q12" s="45">
        <v>1.6</v>
      </c>
      <c r="R12" s="44">
        <v>2.9</v>
      </c>
      <c r="S12" s="36">
        <v>1</v>
      </c>
      <c r="T12" s="46"/>
      <c r="U12" s="47">
        <f t="shared" si="1"/>
        <v>813</v>
      </c>
    </row>
    <row r="13" spans="1:21" ht="21.95" customHeight="1">
      <c r="A13" s="114">
        <f t="shared" si="2"/>
        <v>45245</v>
      </c>
      <c r="B13" s="256" t="str">
        <f t="shared" si="0"/>
        <v>三</v>
      </c>
      <c r="C13" s="268" t="str">
        <f>C89</f>
        <v>越式特餐</v>
      </c>
      <c r="D13" s="115" t="str">
        <f>C90&amp;C91</f>
        <v>米粉</v>
      </c>
      <c r="E13" s="20" t="str">
        <f>E89</f>
        <v>素火腿</v>
      </c>
      <c r="F13" s="41" t="str">
        <f>PHONETIC(E90:E94)</f>
        <v>素火腿</v>
      </c>
      <c r="G13" s="19" t="str">
        <f>G89</f>
        <v>越式配料</v>
      </c>
      <c r="H13" s="41" t="str">
        <f>PHONETIC(G90:G94)</f>
        <v>素肉時蔬芹菜</v>
      </c>
      <c r="I13" s="36" t="s">
        <v>1</v>
      </c>
      <c r="J13" s="135" t="s">
        <v>223</v>
      </c>
      <c r="K13" s="42" t="str">
        <f>K89</f>
        <v>越式高湯</v>
      </c>
      <c r="L13" s="158" t="str">
        <f>PHONETIC(K90:K93)</f>
        <v>金針菇番茄糊檸檬</v>
      </c>
      <c r="M13" s="30" t="str">
        <f>M89</f>
        <v>小餐包</v>
      </c>
      <c r="O13" s="44">
        <v>4</v>
      </c>
      <c r="P13" s="44">
        <v>2.2999999999999998</v>
      </c>
      <c r="Q13" s="45">
        <v>1.6</v>
      </c>
      <c r="R13" s="44">
        <v>2.9</v>
      </c>
      <c r="S13" s="36"/>
      <c r="T13" s="46"/>
      <c r="U13" s="47">
        <f t="shared" si="1"/>
        <v>623</v>
      </c>
    </row>
    <row r="14" spans="1:21" ht="21.95" customHeight="1">
      <c r="A14" s="114">
        <f t="shared" si="2"/>
        <v>45246</v>
      </c>
      <c r="B14" s="256" t="str">
        <f t="shared" si="0"/>
        <v>四</v>
      </c>
      <c r="C14" s="268" t="str">
        <f>C95</f>
        <v>糙米飯</v>
      </c>
      <c r="D14" s="115" t="str">
        <f>C96&amp;C97</f>
        <v>米糙米</v>
      </c>
      <c r="E14" s="20" t="str">
        <f>E95</f>
        <v>醬瓜麵筋</v>
      </c>
      <c r="F14" s="41" t="str">
        <f>PHONETIC(E96:E100)</f>
        <v>麵筋醃漬花胡瓜白蘿蔔薑</v>
      </c>
      <c r="G14" s="20" t="str">
        <f>G95</f>
        <v>蛋香白菜</v>
      </c>
      <c r="H14" s="41" t="str">
        <f>PHONETIC(G96:G100)</f>
        <v>雞蛋結球白菜胡蘿蔔乾香菇薑</v>
      </c>
      <c r="I14" s="36" t="s">
        <v>1</v>
      </c>
      <c r="J14" s="135" t="s">
        <v>223</v>
      </c>
      <c r="K14" s="110" t="str">
        <f>K95</f>
        <v>枸杞銀耳</v>
      </c>
      <c r="L14" s="158" t="str">
        <f>PHONETIC(K96:K100)</f>
        <v>乾銀耳枸杞紅砂糖</v>
      </c>
      <c r="M14" s="30" t="str">
        <f>M95</f>
        <v>堅果</v>
      </c>
      <c r="O14" s="157">
        <v>5.4</v>
      </c>
      <c r="P14" s="44">
        <v>2.2999999999999998</v>
      </c>
      <c r="Q14" s="45">
        <v>1.8</v>
      </c>
      <c r="R14" s="44">
        <v>2.9</v>
      </c>
      <c r="S14" s="36"/>
      <c r="T14" s="46">
        <v>1</v>
      </c>
      <c r="U14" s="47">
        <f t="shared" si="1"/>
        <v>786</v>
      </c>
    </row>
    <row r="15" spans="1:21" ht="21.95" customHeight="1">
      <c r="A15" s="114">
        <f>IF(A14="","",IF(MONTH(A14)&lt;&gt;MONTH(A14+1),"",A14+1))</f>
        <v>45247</v>
      </c>
      <c r="B15" s="256" t="str">
        <f t="shared" si="0"/>
        <v>五</v>
      </c>
      <c r="C15" s="268" t="str">
        <f>C101</f>
        <v>小米飯</v>
      </c>
      <c r="D15" s="115" t="str">
        <f>C102&amp;C103</f>
        <v>米小米</v>
      </c>
      <c r="E15" s="20" t="str">
        <f>E101</f>
        <v>壽喜麵輪</v>
      </c>
      <c r="F15" s="41" t="str">
        <f>PHONETIC(E102:E106)</f>
        <v>麵輪甘藍胡蘿蔔醬油</v>
      </c>
      <c r="G15" s="20" t="str">
        <f>G101</f>
        <v>素炒芽香</v>
      </c>
      <c r="H15" s="41" t="str">
        <f>PHONETIC(G102:G106)</f>
        <v>毛豆綠豆芽乾木耳薑</v>
      </c>
      <c r="I15" s="36" t="s">
        <v>1</v>
      </c>
      <c r="J15" s="135" t="s">
        <v>223</v>
      </c>
      <c r="K15" s="20" t="str">
        <f>K101</f>
        <v>金針湯</v>
      </c>
      <c r="L15" s="152" t="str">
        <f>PHONETIC(K102:K106)</f>
        <v>金針菜乾榨菜薑</v>
      </c>
      <c r="M15" s="30" t="str">
        <f>M101</f>
        <v>水果</v>
      </c>
      <c r="N15" s="159" t="s">
        <v>91</v>
      </c>
      <c r="O15" s="44">
        <v>5</v>
      </c>
      <c r="P15" s="44">
        <v>2.2999999999999998</v>
      </c>
      <c r="Q15" s="45">
        <v>2</v>
      </c>
      <c r="R15" s="44">
        <v>2.9</v>
      </c>
      <c r="S15" s="36"/>
      <c r="T15" s="46"/>
      <c r="U15" s="47">
        <f t="shared" si="1"/>
        <v>703</v>
      </c>
    </row>
    <row r="16" spans="1:21" ht="21.95" customHeight="1">
      <c r="A16" s="114">
        <f>IF(A15="","",IF(MONTH(A15)&lt;&gt;MONTH(A15+1),"",A15+3))</f>
        <v>45250</v>
      </c>
      <c r="B16" s="256" t="str">
        <f t="shared" si="0"/>
        <v>一</v>
      </c>
      <c r="C16" s="268" t="str">
        <f>C107</f>
        <v>白米飯</v>
      </c>
      <c r="D16" s="115" t="str">
        <f>C108&amp;B109</f>
        <v>米</v>
      </c>
      <c r="E16" s="20" t="str">
        <f>E107</f>
        <v>調味豆包</v>
      </c>
      <c r="F16" s="41" t="str">
        <f>PHONETIC(E108:E111)</f>
        <v>豆包</v>
      </c>
      <c r="G16" s="20" t="str">
        <f>G107</f>
        <v>玉筍豆腐</v>
      </c>
      <c r="H16" s="41" t="str">
        <f>PHONETIC(G108:G112)</f>
        <v>豆腐素肉冷凍玉米筍薑</v>
      </c>
      <c r="I16" s="36" t="s">
        <v>1</v>
      </c>
      <c r="J16" s="135" t="s">
        <v>223</v>
      </c>
      <c r="K16" s="20" t="str">
        <f>K107</f>
        <v>蛋花湯</v>
      </c>
      <c r="L16" s="152" t="str">
        <f>PHONETIC(K108:K112)</f>
        <v>雞蛋乾裙帶菜薑</v>
      </c>
      <c r="M16" s="30" t="str">
        <f>M107</f>
        <v>果汁</v>
      </c>
      <c r="O16" s="44">
        <v>5</v>
      </c>
      <c r="P16" s="44">
        <v>2.2999999999999998</v>
      </c>
      <c r="Q16" s="45">
        <v>2</v>
      </c>
      <c r="R16" s="44">
        <v>2.9</v>
      </c>
      <c r="S16" s="36"/>
      <c r="T16" s="46"/>
      <c r="U16" s="47">
        <f t="shared" si="1"/>
        <v>703</v>
      </c>
    </row>
    <row r="17" spans="1:26" ht="21.95" customHeight="1">
      <c r="A17" s="114">
        <f t="shared" si="2"/>
        <v>45251</v>
      </c>
      <c r="B17" s="256" t="str">
        <f t="shared" si="0"/>
        <v>二</v>
      </c>
      <c r="C17" s="268" t="str">
        <f>C113</f>
        <v>糙米飯</v>
      </c>
      <c r="D17" s="115" t="str">
        <f>C114&amp;C115</f>
        <v>米糙米</v>
      </c>
      <c r="E17" s="20" t="str">
        <f>E113</f>
        <v>豉相麵筋</v>
      </c>
      <c r="F17" s="111" t="str">
        <f>PHONETIC(E114:E118)</f>
        <v>麵筋白蘿蔔薑</v>
      </c>
      <c r="G17" s="20" t="str">
        <f>G113</f>
        <v>絞若甘藍</v>
      </c>
      <c r="H17" s="41" t="str">
        <f>PHONETIC(G114:G118)</f>
        <v>素肉甘藍乾木耳胡蘿蔔薑</v>
      </c>
      <c r="I17" s="36" t="s">
        <v>1</v>
      </c>
      <c r="J17" s="135" t="s">
        <v>223</v>
      </c>
      <c r="K17" s="20" t="str">
        <f>K113</f>
        <v>時瓜湯</v>
      </c>
      <c r="L17" s="152" t="str">
        <f>PHONETIC(K114:K118)</f>
        <v>時瓜枸杞薑</v>
      </c>
      <c r="M17" s="30" t="str">
        <f>M113</f>
        <v>優酪乳</v>
      </c>
      <c r="O17" s="44">
        <v>5</v>
      </c>
      <c r="P17" s="44">
        <v>2.2999999999999998</v>
      </c>
      <c r="Q17" s="45">
        <v>1.7</v>
      </c>
      <c r="R17" s="44">
        <v>2.8</v>
      </c>
      <c r="S17" s="36">
        <v>1</v>
      </c>
      <c r="T17" s="46"/>
      <c r="U17" s="47">
        <f t="shared" si="1"/>
        <v>811</v>
      </c>
    </row>
    <row r="18" spans="1:26" ht="21.95" customHeight="1">
      <c r="A18" s="114">
        <f t="shared" si="2"/>
        <v>45252</v>
      </c>
      <c r="B18" s="256" t="str">
        <f t="shared" si="0"/>
        <v>三</v>
      </c>
      <c r="C18" s="268" t="str">
        <f>C119</f>
        <v>刈包特餐</v>
      </c>
      <c r="D18" s="115" t="str">
        <f>C120&amp;B121</f>
        <v>刈包</v>
      </c>
      <c r="E18" s="20" t="str">
        <f>E119</f>
        <v>酸菜麵腸</v>
      </c>
      <c r="F18" s="41" t="str">
        <f>PHONETIC(E120:E124)</f>
        <v>麵腸酸菜薑</v>
      </c>
      <c r="G18" s="20" t="str">
        <f>G119</f>
        <v>豆皮西魯</v>
      </c>
      <c r="H18" s="111" t="str">
        <f>PHONETIC(G120:G124)</f>
        <v>豆皮結球白菜乾香菇薑</v>
      </c>
      <c r="I18" s="36" t="s">
        <v>1</v>
      </c>
      <c r="J18" s="135" t="s">
        <v>223</v>
      </c>
      <c r="K18" s="20" t="str">
        <f>K119</f>
        <v>糙米粥</v>
      </c>
      <c r="L18" s="152" t="str">
        <f>PHONETIC(K120:K124)</f>
        <v>雞蛋時蔬糙米胡蘿蔔</v>
      </c>
      <c r="M18" s="30" t="str">
        <f>M119</f>
        <v>小餐包</v>
      </c>
      <c r="O18" s="44">
        <v>4.2</v>
      </c>
      <c r="P18" s="44">
        <v>2.2999999999999998</v>
      </c>
      <c r="Q18" s="45">
        <v>1.5</v>
      </c>
      <c r="R18" s="44">
        <v>2.8</v>
      </c>
      <c r="S18" s="36"/>
      <c r="T18" s="46"/>
      <c r="U18" s="47">
        <f t="shared" si="1"/>
        <v>630</v>
      </c>
    </row>
    <row r="19" spans="1:26" ht="21.95" customHeight="1">
      <c r="A19" s="114">
        <f t="shared" si="2"/>
        <v>45253</v>
      </c>
      <c r="B19" s="256" t="str">
        <f t="shared" si="0"/>
        <v>四</v>
      </c>
      <c r="C19" s="268" t="str">
        <f>C125</f>
        <v>糙米飯</v>
      </c>
      <c r="D19" s="115" t="str">
        <f>C126&amp;C127</f>
        <v>米糙米</v>
      </c>
      <c r="E19" s="20" t="str">
        <f>E125</f>
        <v>筍干油腐</v>
      </c>
      <c r="F19" s="41" t="str">
        <f>PHONETIC(E126:E130)</f>
        <v>油豆腐麻竹筍干薑</v>
      </c>
      <c r="G19" s="20" t="str">
        <f>G125</f>
        <v>素炒豆芽</v>
      </c>
      <c r="H19" s="41" t="str">
        <f>PHONETIC(G126:G130)</f>
        <v>毛豆綠豆芽胡蘿蔔薑</v>
      </c>
      <c r="I19" s="36" t="s">
        <v>1</v>
      </c>
      <c r="J19" s="135" t="s">
        <v>223</v>
      </c>
      <c r="K19" s="20" t="str">
        <f>K125</f>
        <v>仙草甜湯</v>
      </c>
      <c r="L19" s="152" t="str">
        <f>PHONETIC(K126:K130)</f>
        <v>仙草凍紅砂糖</v>
      </c>
      <c r="M19" s="30" t="str">
        <f>M125</f>
        <v>海苔</v>
      </c>
      <c r="O19" s="157">
        <v>5.6</v>
      </c>
      <c r="P19" s="44">
        <v>2.2999999999999998</v>
      </c>
      <c r="Q19" s="45">
        <v>2.2000000000000002</v>
      </c>
      <c r="R19" s="44">
        <v>2.9</v>
      </c>
      <c r="S19" s="36"/>
      <c r="T19" s="46">
        <v>1</v>
      </c>
      <c r="U19" s="47">
        <f t="shared" si="1"/>
        <v>810</v>
      </c>
    </row>
    <row r="20" spans="1:26" ht="21.95" customHeight="1">
      <c r="A20" s="114">
        <f>IF(A19="","",IF(MONTH(A19)&lt;&gt;MONTH(A19+1),"",A19+1))</f>
        <v>45254</v>
      </c>
      <c r="B20" s="256" t="str">
        <f t="shared" si="0"/>
        <v>五</v>
      </c>
      <c r="C20" s="268" t="str">
        <f>C131</f>
        <v>紫米飯</v>
      </c>
      <c r="D20" s="115" t="str">
        <f>C132&amp;C133</f>
        <v>米黑秈糯米</v>
      </c>
      <c r="E20" s="20" t="str">
        <f>E131</f>
        <v>昆布麵輪</v>
      </c>
      <c r="F20" s="41" t="str">
        <f>PHONETIC(E132:E136)</f>
        <v>麵輪海帶結薑</v>
      </c>
      <c r="G20" s="20" t="str">
        <f>G131</f>
        <v>木須佐蛋</v>
      </c>
      <c r="H20" s="41" t="str">
        <f>PHONETIC(G132:G136)</f>
        <v>雞蛋胡蘿蔔乾木耳</v>
      </c>
      <c r="I20" s="36" t="s">
        <v>1</v>
      </c>
      <c r="J20" s="135" t="s">
        <v>223</v>
      </c>
      <c r="K20" s="20" t="str">
        <f>K131</f>
        <v>味噌蔬湯</v>
      </c>
      <c r="L20" s="152" t="str">
        <f>PHONETIC(K132:K136)</f>
        <v>時蔬味噌薑</v>
      </c>
      <c r="M20" s="30" t="str">
        <f>M131</f>
        <v>水果</v>
      </c>
      <c r="N20" s="159" t="s">
        <v>91</v>
      </c>
      <c r="O20" s="44">
        <v>5.5</v>
      </c>
      <c r="P20" s="44">
        <v>2.2999999999999998</v>
      </c>
      <c r="Q20" s="45">
        <v>1.8</v>
      </c>
      <c r="R20" s="44">
        <v>2.9</v>
      </c>
      <c r="S20" s="36"/>
      <c r="T20" s="46"/>
      <c r="U20" s="47">
        <f t="shared" si="1"/>
        <v>733</v>
      </c>
    </row>
    <row r="21" spans="1:26" ht="21.95" customHeight="1">
      <c r="A21" s="114">
        <f>IF(A20="","",IF(MONTH(A20)&lt;&gt;MONTH(A20+1),"",A20+3))</f>
        <v>45257</v>
      </c>
      <c r="B21" s="256" t="str">
        <f t="shared" si="0"/>
        <v>一</v>
      </c>
      <c r="C21" s="268" t="str">
        <f>C137</f>
        <v>白米飯</v>
      </c>
      <c r="D21" s="115" t="str">
        <f>C138&amp;B139</f>
        <v>米</v>
      </c>
      <c r="E21" s="20" t="str">
        <f>E137</f>
        <v>御膳百頁</v>
      </c>
      <c r="F21" s="41" t="str">
        <f>PHONETIC(E138:E142)</f>
        <v>百頁</v>
      </c>
      <c r="G21" s="20" t="str">
        <f>G137</f>
        <v>鐵板豆腐</v>
      </c>
      <c r="H21" s="41" t="str">
        <f>PHONETIC(G138:G142)</f>
        <v>豆腐脆筍乾木耳薑</v>
      </c>
      <c r="I21" s="36" t="s">
        <v>1</v>
      </c>
      <c r="J21" s="135" t="s">
        <v>223</v>
      </c>
      <c r="K21" s="20" t="str">
        <f>K137</f>
        <v>金針湯</v>
      </c>
      <c r="L21" s="152" t="str">
        <f>PHONETIC(K138:K142)</f>
        <v>金針菜乾榨菜薑</v>
      </c>
      <c r="M21" s="30" t="str">
        <f>M137</f>
        <v>果汁</v>
      </c>
      <c r="O21" s="44">
        <v>5</v>
      </c>
      <c r="P21" s="44">
        <v>2.2999999999999998</v>
      </c>
      <c r="Q21" s="45">
        <v>2.2000000000000002</v>
      </c>
      <c r="R21" s="44">
        <v>2.9</v>
      </c>
      <c r="S21" s="36"/>
      <c r="T21" s="46"/>
      <c r="U21" s="47">
        <f t="shared" si="1"/>
        <v>708</v>
      </c>
    </row>
    <row r="22" spans="1:26" ht="21.95" customHeight="1">
      <c r="A22" s="114">
        <f>IF(A21="","",IF(MONTH(A21)&lt;&gt;MONTH(A21+1),"",A21+1))</f>
        <v>45258</v>
      </c>
      <c r="B22" s="256" t="str">
        <f t="shared" si="0"/>
        <v>二</v>
      </c>
      <c r="C22" s="268" t="str">
        <f>C143</f>
        <v>糙米飯</v>
      </c>
      <c r="D22" s="115" t="str">
        <f>C144&amp;C145</f>
        <v>米糙米</v>
      </c>
      <c r="E22" s="20" t="str">
        <f>E143</f>
        <v>茄汁麵腸</v>
      </c>
      <c r="F22" s="41" t="str">
        <f>PHONETIC(E144:E148)</f>
        <v>麵腸馬鈴薯番茄醬薑</v>
      </c>
      <c r="G22" s="20" t="str">
        <f>G143</f>
        <v>素炒芽菜</v>
      </c>
      <c r="H22" s="41" t="str">
        <f>PHONETIC(G144:G148)</f>
        <v>毛豆甘藍乾木耳胡蘿蔔薑</v>
      </c>
      <c r="I22" s="36" t="s">
        <v>1</v>
      </c>
      <c r="J22" s="135" t="s">
        <v>223</v>
      </c>
      <c r="K22" s="20" t="str">
        <f>K143</f>
        <v>蘿蔔湯</v>
      </c>
      <c r="L22" s="152" t="str">
        <f>PHONETIC(K144:K148)</f>
        <v>白蘿蔔胡蘿蔔薑</v>
      </c>
      <c r="M22" s="30" t="str">
        <f>M143</f>
        <v>TAP豆漿</v>
      </c>
      <c r="O22" s="44">
        <v>5.6</v>
      </c>
      <c r="P22" s="44">
        <v>2.2999999999999998</v>
      </c>
      <c r="Q22" s="45">
        <v>2</v>
      </c>
      <c r="R22" s="44">
        <v>3.1</v>
      </c>
      <c r="S22" s="36">
        <v>1</v>
      </c>
      <c r="T22" s="46"/>
      <c r="U22" s="47">
        <f t="shared" si="1"/>
        <v>874</v>
      </c>
    </row>
    <row r="23" spans="1:26" ht="21.95" customHeight="1">
      <c r="A23" s="114">
        <f t="shared" ref="A23:A24" si="3">IF(A22="","",IF(MONTH(A22)&lt;&gt;MONTH(A22+1),"",A22+1))</f>
        <v>45259</v>
      </c>
      <c r="B23" s="322" t="str">
        <f t="shared" si="0"/>
        <v>三</v>
      </c>
      <c r="C23" s="268" t="str">
        <f>C149</f>
        <v>泰式特餐</v>
      </c>
      <c r="D23" s="115" t="str">
        <f>C150&amp;C151</f>
        <v>米糙米</v>
      </c>
      <c r="E23" s="20" t="str">
        <f>E149</f>
        <v>打拋豬</v>
      </c>
      <c r="F23" s="41" t="str">
        <f>PHONETIC(E150:E154)</f>
        <v>素肉時蔬打拋醬薑</v>
      </c>
      <c r="G23" s="20" t="str">
        <f>G149</f>
        <v>沙嗲甘藍</v>
      </c>
      <c r="H23" s="41" t="str">
        <f>PHONETIC(G150:G154)</f>
        <v>甘藍胡蘿蔔沙嗲醬薑</v>
      </c>
      <c r="I23" s="36" t="s">
        <v>1</v>
      </c>
      <c r="J23" s="135" t="s">
        <v>223</v>
      </c>
      <c r="K23" s="20" t="str">
        <f>K149</f>
        <v>冬蔭功湯</v>
      </c>
      <c r="L23" s="41" t="str">
        <f>PHONETIC(K150:K154)</f>
        <v>金針菇番茄糊南薑香茅</v>
      </c>
      <c r="M23" s="232" t="str">
        <f>M149</f>
        <v>小餐包</v>
      </c>
      <c r="O23" s="233">
        <v>5.5</v>
      </c>
      <c r="P23" s="44">
        <v>2.2999999999999998</v>
      </c>
      <c r="Q23" s="234">
        <v>1.9</v>
      </c>
      <c r="R23" s="233">
        <v>3</v>
      </c>
      <c r="S23" s="160"/>
      <c r="T23" s="235"/>
      <c r="U23" s="47">
        <f t="shared" si="1"/>
        <v>740</v>
      </c>
    </row>
    <row r="24" spans="1:26" ht="21.95" customHeight="1">
      <c r="A24" s="114">
        <f t="shared" si="3"/>
        <v>45260</v>
      </c>
      <c r="B24" s="322" t="str">
        <f t="shared" si="0"/>
        <v>四</v>
      </c>
      <c r="C24" s="268" t="str">
        <f>C155</f>
        <v>糙米飯</v>
      </c>
      <c r="D24" s="115" t="str">
        <f>C156&amp;C157</f>
        <v>米糙米</v>
      </c>
      <c r="E24" s="20" t="str">
        <f>E155</f>
        <v>鹹相豆包</v>
      </c>
      <c r="F24" s="41" t="str">
        <f>PHONETIC(E156:E160)</f>
        <v>豆包時蔬胡蘿蔔薑</v>
      </c>
      <c r="G24" s="20" t="str">
        <f>G155</f>
        <v>豆干混炒</v>
      </c>
      <c r="H24" s="41" t="str">
        <f>PHONETIC(G156:G160)</f>
        <v>豆干時蔬乾木耳薑</v>
      </c>
      <c r="I24" s="36" t="s">
        <v>1</v>
      </c>
      <c r="J24" s="135" t="s">
        <v>223</v>
      </c>
      <c r="K24" s="20" t="str">
        <f>K155</f>
        <v>粉圓甜湯</v>
      </c>
      <c r="L24" s="41" t="str">
        <f>PHONETIC(K156:K160)</f>
        <v>粉圓紅砂糖</v>
      </c>
      <c r="M24" s="232" t="str">
        <f>M155</f>
        <v>小饅頭</v>
      </c>
      <c r="O24" s="233">
        <v>5.6</v>
      </c>
      <c r="P24" s="44">
        <v>2.2999999999999998</v>
      </c>
      <c r="Q24" s="234">
        <v>1.6</v>
      </c>
      <c r="R24" s="233">
        <v>2.9</v>
      </c>
      <c r="S24" s="160"/>
      <c r="T24" s="235"/>
      <c r="U24" s="47">
        <f t="shared" si="1"/>
        <v>735</v>
      </c>
    </row>
    <row r="25" spans="1:26" ht="23.1" customHeight="1">
      <c r="A25" s="2" t="s">
        <v>496</v>
      </c>
      <c r="B25" s="257"/>
      <c r="C25" s="161"/>
      <c r="D25" s="264"/>
      <c r="E25" s="43"/>
      <c r="F25" s="162"/>
      <c r="G25" s="43"/>
      <c r="H25" s="162"/>
      <c r="I25" s="160"/>
      <c r="J25" s="163"/>
      <c r="K25" s="43"/>
      <c r="L25" s="162"/>
      <c r="M25" s="43"/>
      <c r="N25" s="164"/>
      <c r="O25" s="11"/>
      <c r="P25" s="11"/>
      <c r="Q25" s="11"/>
      <c r="R25" s="11"/>
      <c r="S25" s="4"/>
      <c r="T25" s="11"/>
      <c r="U25" s="154"/>
    </row>
    <row r="26" spans="1:26" ht="23.1" customHeight="1">
      <c r="A26" s="16" t="s">
        <v>220</v>
      </c>
      <c r="B26" s="257"/>
      <c r="C26" s="3"/>
      <c r="D26" s="3"/>
    </row>
    <row r="27" spans="1:26">
      <c r="A27" s="28" t="s">
        <v>225</v>
      </c>
      <c r="B27" s="27"/>
      <c r="C27" s="27"/>
      <c r="D27" s="27"/>
      <c r="E27" s="29"/>
      <c r="F27" s="27"/>
      <c r="G27" s="29"/>
      <c r="H27" s="27"/>
      <c r="I27" s="29"/>
      <c r="J27" s="29"/>
      <c r="K27" s="29"/>
      <c r="L27" s="27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4"/>
    </row>
    <row r="28" spans="1:26">
      <c r="A28" s="271" t="s">
        <v>322</v>
      </c>
      <c r="B28" s="136" t="s">
        <v>97</v>
      </c>
      <c r="C28" s="136" t="s">
        <v>5</v>
      </c>
      <c r="D28" s="125" t="s">
        <v>14</v>
      </c>
      <c r="E28" s="125" t="s">
        <v>6</v>
      </c>
      <c r="F28" s="125" t="s">
        <v>14</v>
      </c>
      <c r="G28" s="122" t="s">
        <v>7</v>
      </c>
      <c r="H28" s="125" t="s">
        <v>14</v>
      </c>
      <c r="I28" s="137" t="s">
        <v>9</v>
      </c>
      <c r="J28" s="125" t="s">
        <v>14</v>
      </c>
      <c r="K28" s="122" t="s">
        <v>3</v>
      </c>
      <c r="L28" s="123" t="s">
        <v>15</v>
      </c>
      <c r="M28" s="34" t="s">
        <v>92</v>
      </c>
      <c r="N28" s="34" t="s">
        <v>93</v>
      </c>
      <c r="O28" s="22"/>
      <c r="P28" s="22"/>
      <c r="Q28" s="23"/>
      <c r="R28" s="22"/>
      <c r="S28" s="24"/>
      <c r="T28" s="24"/>
      <c r="U28" s="24"/>
      <c r="V28" s="24"/>
      <c r="W28" s="24"/>
      <c r="X28" s="24"/>
      <c r="Y28" s="24"/>
    </row>
    <row r="29" spans="1:26" s="8" customFormat="1" ht="16.5" customHeight="1">
      <c r="A29" s="272" t="s">
        <v>325</v>
      </c>
      <c r="B29" s="79" t="str">
        <f>B3</f>
        <v>三</v>
      </c>
      <c r="C29" s="244" t="s">
        <v>121</v>
      </c>
      <c r="D29" s="284"/>
      <c r="E29" s="331" t="s">
        <v>494</v>
      </c>
      <c r="F29" s="331"/>
      <c r="G29" s="245" t="s">
        <v>495</v>
      </c>
      <c r="H29" s="18"/>
      <c r="I29" s="85" t="s">
        <v>1</v>
      </c>
      <c r="J29" s="86"/>
      <c r="K29" s="183" t="s">
        <v>170</v>
      </c>
      <c r="L29" s="221"/>
      <c r="M29" s="215" t="s">
        <v>105</v>
      </c>
      <c r="N29" s="130"/>
      <c r="O29" s="12"/>
      <c r="P29" s="12"/>
      <c r="Q29" s="14"/>
      <c r="R29" s="12"/>
    </row>
    <row r="30" spans="1:26" s="8" customFormat="1" ht="16.5" customHeight="1">
      <c r="A30" s="272"/>
      <c r="B30" s="255">
        <f>A3</f>
        <v>45231</v>
      </c>
      <c r="C30" s="181" t="s">
        <v>122</v>
      </c>
      <c r="D30" s="247">
        <v>4</v>
      </c>
      <c r="E30" s="126" t="s">
        <v>224</v>
      </c>
      <c r="F30" s="18">
        <v>1</v>
      </c>
      <c r="G30" s="239" t="s">
        <v>539</v>
      </c>
      <c r="H30" s="18">
        <v>1</v>
      </c>
      <c r="I30" s="90" t="s">
        <v>9</v>
      </c>
      <c r="J30" s="91">
        <v>7</v>
      </c>
      <c r="K30" s="183" t="s">
        <v>81</v>
      </c>
      <c r="L30" s="221">
        <v>1.1000000000000001</v>
      </c>
      <c r="M30" s="9"/>
      <c r="N30" s="108"/>
      <c r="O30" s="12"/>
      <c r="P30" s="12"/>
      <c r="Q30" s="13"/>
      <c r="R30" s="12"/>
    </row>
    <row r="31" spans="1:26" s="8" customFormat="1" ht="16.5" customHeight="1">
      <c r="A31" s="273"/>
      <c r="B31" s="331"/>
      <c r="C31" s="18"/>
      <c r="D31" s="284" t="str">
        <f t="shared" ref="D31:D34" si="4">IF(C31,"公斤","")</f>
        <v/>
      </c>
      <c r="E31" s="126" t="s">
        <v>135</v>
      </c>
      <c r="F31" s="18">
        <v>4</v>
      </c>
      <c r="G31" s="296" t="s">
        <v>238</v>
      </c>
      <c r="H31" s="18">
        <v>7</v>
      </c>
      <c r="I31" s="85" t="s">
        <v>49</v>
      </c>
      <c r="J31" s="86">
        <v>0.05</v>
      </c>
      <c r="K31" s="183" t="s">
        <v>171</v>
      </c>
      <c r="L31" s="221">
        <v>3</v>
      </c>
      <c r="N31" s="88"/>
      <c r="O31" s="12"/>
      <c r="P31" s="12"/>
      <c r="Q31" s="13"/>
      <c r="R31" s="12"/>
    </row>
    <row r="32" spans="1:26" s="8" customFormat="1" ht="16.5" customHeight="1">
      <c r="A32" s="273"/>
      <c r="B32" s="331"/>
      <c r="C32" s="18"/>
      <c r="D32" s="284" t="str">
        <f t="shared" si="4"/>
        <v/>
      </c>
      <c r="E32" s="97" t="s">
        <v>250</v>
      </c>
      <c r="F32" s="18"/>
      <c r="G32" s="294" t="s">
        <v>239</v>
      </c>
      <c r="H32" s="18">
        <v>1</v>
      </c>
      <c r="I32" s="85"/>
      <c r="J32" s="86"/>
      <c r="K32" s="183" t="s">
        <v>172</v>
      </c>
      <c r="L32" s="221">
        <v>1</v>
      </c>
      <c r="N32" s="80"/>
      <c r="O32" s="12"/>
      <c r="P32" s="12"/>
      <c r="Q32" s="13"/>
      <c r="R32" s="12"/>
    </row>
    <row r="33" spans="1:18" s="8" customFormat="1" ht="16.5" customHeight="1">
      <c r="A33" s="273"/>
      <c r="B33" s="331"/>
      <c r="C33" s="18"/>
      <c r="D33" s="284" t="str">
        <f t="shared" si="4"/>
        <v/>
      </c>
      <c r="E33" s="126" t="s">
        <v>149</v>
      </c>
      <c r="F33" s="18"/>
      <c r="G33" s="294" t="s">
        <v>49</v>
      </c>
      <c r="H33" s="18">
        <v>0.05</v>
      </c>
      <c r="I33" s="85"/>
      <c r="J33" s="86"/>
      <c r="K33" s="183" t="s">
        <v>173</v>
      </c>
      <c r="L33" s="221">
        <v>0.1</v>
      </c>
      <c r="N33" s="80"/>
      <c r="O33" s="12"/>
      <c r="P33" s="12"/>
      <c r="Q33" s="13"/>
      <c r="R33" s="12"/>
    </row>
    <row r="34" spans="1:18" s="8" customFormat="1" ht="16.5" customHeight="1">
      <c r="A34" s="273"/>
      <c r="B34" s="331"/>
      <c r="C34" s="18"/>
      <c r="D34" s="284" t="str">
        <f t="shared" si="4"/>
        <v/>
      </c>
      <c r="E34" s="97"/>
      <c r="F34" s="143"/>
      <c r="G34" s="121"/>
      <c r="H34" s="80"/>
      <c r="I34" s="85"/>
      <c r="J34" s="86"/>
      <c r="K34" s="94"/>
      <c r="L34" s="103"/>
      <c r="M34" s="128"/>
      <c r="N34" s="80"/>
      <c r="O34" s="12"/>
      <c r="P34" s="12"/>
      <c r="Q34" s="13"/>
      <c r="R34" s="12"/>
    </row>
    <row r="35" spans="1:18" s="8" customFormat="1" ht="16.5" customHeight="1">
      <c r="A35" s="272" t="s">
        <v>326</v>
      </c>
      <c r="B35" s="79" t="str">
        <f>B4</f>
        <v>四</v>
      </c>
      <c r="C35" s="144" t="s">
        <v>0</v>
      </c>
      <c r="D35" s="283"/>
      <c r="E35" s="180" t="s">
        <v>540</v>
      </c>
      <c r="F35" s="180"/>
      <c r="G35" s="301" t="s">
        <v>246</v>
      </c>
      <c r="H35" s="181"/>
      <c r="I35" s="85" t="s">
        <v>1</v>
      </c>
      <c r="J35" s="86"/>
      <c r="K35" s="18" t="s">
        <v>235</v>
      </c>
      <c r="L35" s="18"/>
      <c r="M35" s="214" t="s">
        <v>107</v>
      </c>
      <c r="O35" s="12"/>
      <c r="P35" s="12"/>
      <c r="Q35" s="14"/>
      <c r="R35" s="12"/>
    </row>
    <row r="36" spans="1:18" s="8" customFormat="1" ht="16.5" customHeight="1">
      <c r="A36" s="272"/>
      <c r="B36" s="255">
        <f>A4</f>
        <v>45232</v>
      </c>
      <c r="C36" s="18" t="s">
        <v>10</v>
      </c>
      <c r="D36" s="283">
        <v>7</v>
      </c>
      <c r="E36" s="208" t="s">
        <v>79</v>
      </c>
      <c r="F36" s="181">
        <v>9</v>
      </c>
      <c r="G36" s="302" t="s">
        <v>227</v>
      </c>
      <c r="H36" s="181">
        <v>0.3</v>
      </c>
      <c r="I36" s="90" t="s">
        <v>9</v>
      </c>
      <c r="J36" s="91">
        <v>7</v>
      </c>
      <c r="K36" s="331" t="s">
        <v>243</v>
      </c>
      <c r="L36" s="18">
        <v>5</v>
      </c>
      <c r="M36" s="129"/>
      <c r="N36" s="92"/>
      <c r="O36" s="12"/>
      <c r="P36" s="12"/>
      <c r="Q36" s="13"/>
      <c r="R36" s="12"/>
    </row>
    <row r="37" spans="1:18" s="8" customFormat="1" ht="16.5" customHeight="1">
      <c r="A37" s="272"/>
      <c r="B37" s="79"/>
      <c r="C37" s="18" t="s">
        <v>12</v>
      </c>
      <c r="D37" s="283">
        <v>3</v>
      </c>
      <c r="E37" s="208" t="s">
        <v>151</v>
      </c>
      <c r="F37" s="181">
        <v>3</v>
      </c>
      <c r="G37" s="299" t="s">
        <v>133</v>
      </c>
      <c r="H37" s="221">
        <v>5</v>
      </c>
      <c r="I37" s="85" t="s">
        <v>49</v>
      </c>
      <c r="J37" s="86">
        <v>0.05</v>
      </c>
      <c r="K37" s="32" t="s">
        <v>190</v>
      </c>
      <c r="L37" s="18">
        <v>0.01</v>
      </c>
      <c r="M37" s="121"/>
      <c r="N37" s="92"/>
      <c r="O37" s="12"/>
      <c r="P37" s="12"/>
      <c r="Q37" s="13"/>
      <c r="R37" s="12"/>
    </row>
    <row r="38" spans="1:18" s="8" customFormat="1" ht="16.5" customHeight="1">
      <c r="A38" s="274"/>
      <c r="B38" s="143"/>
      <c r="C38" s="143"/>
      <c r="D38" s="286"/>
      <c r="E38" s="208"/>
      <c r="F38" s="181"/>
      <c r="G38" s="313" t="s">
        <v>46</v>
      </c>
      <c r="H38" s="187">
        <v>1</v>
      </c>
      <c r="I38" s="24"/>
      <c r="J38" s="24"/>
      <c r="K38" s="331" t="s">
        <v>191</v>
      </c>
      <c r="L38" s="18">
        <v>1</v>
      </c>
      <c r="M38" s="121"/>
      <c r="N38" s="92"/>
      <c r="O38" s="12"/>
      <c r="P38" s="12"/>
      <c r="Q38" s="13"/>
      <c r="R38" s="12"/>
    </row>
    <row r="39" spans="1:18" s="8" customFormat="1" ht="16.5" customHeight="1">
      <c r="A39" s="274"/>
      <c r="B39" s="331"/>
      <c r="C39" s="18"/>
      <c r="D39" s="286"/>
      <c r="E39" s="208" t="s">
        <v>49</v>
      </c>
      <c r="F39" s="181">
        <v>0.05</v>
      </c>
      <c r="G39" s="302" t="s">
        <v>49</v>
      </c>
      <c r="H39" s="181">
        <v>0.05</v>
      </c>
      <c r="I39" s="24"/>
      <c r="J39" s="24"/>
      <c r="K39" s="38"/>
      <c r="L39" s="92"/>
      <c r="M39" s="121"/>
      <c r="N39" s="92"/>
      <c r="O39" s="12"/>
      <c r="P39" s="12"/>
      <c r="Q39" s="13"/>
      <c r="R39" s="12"/>
    </row>
    <row r="40" spans="1:18" s="8" customFormat="1" ht="16.5" customHeight="1">
      <c r="A40" s="274"/>
      <c r="B40" s="331"/>
      <c r="C40" s="18"/>
      <c r="D40" s="286"/>
      <c r="E40" s="105"/>
      <c r="F40" s="105"/>
      <c r="G40" s="294"/>
      <c r="H40" s="18"/>
      <c r="I40" s="24"/>
      <c r="J40" s="24"/>
      <c r="K40" s="24"/>
      <c r="L40" s="145"/>
      <c r="O40" s="12"/>
      <c r="P40" s="12"/>
      <c r="Q40" s="13"/>
      <c r="R40" s="12"/>
    </row>
    <row r="41" spans="1:18" s="8" customFormat="1" ht="16.5" customHeight="1">
      <c r="A41" s="272" t="s">
        <v>327</v>
      </c>
      <c r="B41" s="79" t="str">
        <f>B5</f>
        <v>五</v>
      </c>
      <c r="C41" s="134" t="s">
        <v>42</v>
      </c>
      <c r="D41" s="247"/>
      <c r="E41" s="183" t="s">
        <v>500</v>
      </c>
      <c r="F41" s="183"/>
      <c r="G41" s="216" t="s">
        <v>502</v>
      </c>
      <c r="H41" s="210"/>
      <c r="I41" s="85" t="s">
        <v>1</v>
      </c>
      <c r="J41" s="86"/>
      <c r="K41" s="180" t="s">
        <v>80</v>
      </c>
      <c r="L41" s="181"/>
      <c r="M41" s="215" t="s">
        <v>63</v>
      </c>
      <c r="N41" s="159" t="s">
        <v>91</v>
      </c>
      <c r="O41" s="48"/>
      <c r="P41" s="14"/>
      <c r="Q41" s="14"/>
      <c r="R41" s="12"/>
    </row>
    <row r="42" spans="1:18" s="8" customFormat="1" ht="16.5" customHeight="1">
      <c r="A42" s="272"/>
      <c r="B42" s="258">
        <f>A5</f>
        <v>45233</v>
      </c>
      <c r="C42" s="181" t="s">
        <v>10</v>
      </c>
      <c r="D42" s="247">
        <v>10</v>
      </c>
      <c r="E42" s="222" t="s">
        <v>501</v>
      </c>
      <c r="F42" s="221">
        <v>6</v>
      </c>
      <c r="G42" s="302" t="s">
        <v>503</v>
      </c>
      <c r="H42" s="187">
        <v>1</v>
      </c>
      <c r="I42" s="90" t="s">
        <v>9</v>
      </c>
      <c r="J42" s="91">
        <v>7</v>
      </c>
      <c r="K42" s="180" t="s">
        <v>126</v>
      </c>
      <c r="L42" s="181">
        <v>3</v>
      </c>
      <c r="M42" s="17"/>
      <c r="N42" s="17"/>
      <c r="O42" s="49"/>
      <c r="P42" s="50"/>
      <c r="Q42" s="13"/>
      <c r="R42" s="12"/>
    </row>
    <row r="43" spans="1:18" s="8" customFormat="1" ht="16.5" customHeight="1">
      <c r="A43" s="272"/>
      <c r="B43" s="93"/>
      <c r="C43" s="181" t="s">
        <v>147</v>
      </c>
      <c r="D43" s="247">
        <v>0.05</v>
      </c>
      <c r="E43" s="222" t="s">
        <v>253</v>
      </c>
      <c r="F43" s="221">
        <v>4</v>
      </c>
      <c r="G43" s="313" t="s">
        <v>256</v>
      </c>
      <c r="H43" s="187">
        <v>6</v>
      </c>
      <c r="I43" s="85" t="s">
        <v>49</v>
      </c>
      <c r="J43" s="86">
        <v>0.05</v>
      </c>
      <c r="K43" s="180" t="s">
        <v>182</v>
      </c>
      <c r="L43" s="181">
        <v>0.1</v>
      </c>
      <c r="M43" s="17"/>
      <c r="N43" s="17"/>
      <c r="O43" s="49"/>
      <c r="P43" s="50"/>
      <c r="Q43" s="13"/>
      <c r="R43" s="12"/>
    </row>
    <row r="44" spans="1:18" s="8" customFormat="1" ht="16.5" customHeight="1">
      <c r="A44" s="273"/>
      <c r="B44" s="105"/>
      <c r="C44" s="105"/>
      <c r="D44" s="284"/>
      <c r="E44" s="222" t="s">
        <v>49</v>
      </c>
      <c r="F44" s="221">
        <v>0.05</v>
      </c>
      <c r="G44" s="313" t="s">
        <v>239</v>
      </c>
      <c r="H44" s="187">
        <v>1</v>
      </c>
      <c r="I44" s="85"/>
      <c r="J44" s="86"/>
      <c r="K44" s="107"/>
      <c r="L44" s="210"/>
      <c r="M44" s="17"/>
      <c r="N44" s="17"/>
      <c r="O44" s="49"/>
      <c r="P44" s="50"/>
      <c r="Q44" s="13"/>
      <c r="R44" s="12"/>
    </row>
    <row r="45" spans="1:18" s="8" customFormat="1" ht="16.5" customHeight="1">
      <c r="A45" s="273"/>
      <c r="B45" s="105"/>
      <c r="C45" s="105"/>
      <c r="D45" s="284"/>
      <c r="E45" s="126" t="s">
        <v>499</v>
      </c>
      <c r="F45" s="221"/>
      <c r="G45" s="302" t="s">
        <v>49</v>
      </c>
      <c r="H45" s="181">
        <v>0.05</v>
      </c>
      <c r="I45" s="85"/>
      <c r="J45" s="86"/>
      <c r="K45" s="180" t="s">
        <v>49</v>
      </c>
      <c r="L45" s="181">
        <v>0.05</v>
      </c>
      <c r="M45" s="17"/>
      <c r="N45" s="17"/>
      <c r="O45" s="12"/>
      <c r="P45" s="12"/>
      <c r="Q45" s="13"/>
      <c r="R45" s="12"/>
    </row>
    <row r="46" spans="1:18" s="8" customFormat="1" ht="16.5" customHeight="1">
      <c r="A46" s="273"/>
      <c r="B46" s="331"/>
      <c r="C46" s="18"/>
      <c r="D46" s="284"/>
      <c r="E46" s="126"/>
      <c r="F46" s="18"/>
      <c r="G46" s="302"/>
      <c r="H46" s="181"/>
      <c r="I46" s="85"/>
      <c r="J46" s="86"/>
      <c r="K46" s="251"/>
      <c r="L46" s="252"/>
      <c r="O46" s="12"/>
      <c r="P46" s="12"/>
      <c r="Q46" s="13"/>
      <c r="R46" s="12"/>
    </row>
    <row r="47" spans="1:18" s="173" customFormat="1" ht="16.5" customHeight="1">
      <c r="A47" s="282" t="s">
        <v>328</v>
      </c>
      <c r="B47" s="179" t="str">
        <f>B6</f>
        <v>一</v>
      </c>
      <c r="C47" s="144" t="s">
        <v>263</v>
      </c>
      <c r="D47" s="283"/>
      <c r="E47" s="147" t="s">
        <v>85</v>
      </c>
      <c r="F47" s="18"/>
      <c r="G47" s="314" t="s">
        <v>264</v>
      </c>
      <c r="H47" s="155"/>
      <c r="I47" s="180" t="s">
        <v>1</v>
      </c>
      <c r="J47" s="247"/>
      <c r="K47" s="180" t="s">
        <v>83</v>
      </c>
      <c r="L47" s="181"/>
      <c r="M47" s="215" t="s">
        <v>106</v>
      </c>
      <c r="N47" s="182"/>
      <c r="O47" s="169"/>
      <c r="P47" s="170"/>
      <c r="Q47" s="171"/>
      <c r="R47" s="172"/>
    </row>
    <row r="48" spans="1:18" s="173" customFormat="1" ht="16.5" customHeight="1">
      <c r="A48" s="275"/>
      <c r="B48" s="259">
        <f>A6</f>
        <v>45236</v>
      </c>
      <c r="C48" s="18" t="s">
        <v>10</v>
      </c>
      <c r="D48" s="283">
        <v>10</v>
      </c>
      <c r="E48" s="147" t="s">
        <v>512</v>
      </c>
      <c r="F48" s="18">
        <v>6</v>
      </c>
      <c r="G48" s="315" t="s">
        <v>57</v>
      </c>
      <c r="H48" s="155">
        <v>5</v>
      </c>
      <c r="I48" s="186" t="s">
        <v>9</v>
      </c>
      <c r="J48" s="248">
        <v>7</v>
      </c>
      <c r="K48" s="180" t="s">
        <v>81</v>
      </c>
      <c r="L48" s="181">
        <v>1</v>
      </c>
      <c r="M48" s="188"/>
      <c r="N48" s="189"/>
      <c r="O48" s="174"/>
      <c r="P48" s="175"/>
      <c r="Q48" s="176"/>
      <c r="R48" s="172"/>
    </row>
    <row r="49" spans="1:18" s="173" customFormat="1" ht="16.5" customHeight="1">
      <c r="A49" s="276"/>
      <c r="B49" s="331"/>
      <c r="C49" s="18"/>
      <c r="D49" s="311"/>
      <c r="E49" s="147"/>
      <c r="F49" s="18"/>
      <c r="G49" s="315" t="s">
        <v>265</v>
      </c>
      <c r="H49" s="155">
        <v>2</v>
      </c>
      <c r="I49" s="180" t="s">
        <v>49</v>
      </c>
      <c r="J49" s="247">
        <v>0.05</v>
      </c>
      <c r="K49" s="180" t="s">
        <v>163</v>
      </c>
      <c r="L49" s="181">
        <v>0.2</v>
      </c>
      <c r="M49" s="190"/>
      <c r="N49" s="189"/>
      <c r="O49" s="169"/>
      <c r="P49" s="175"/>
      <c r="Q49" s="176"/>
      <c r="R49" s="172"/>
    </row>
    <row r="50" spans="1:18" s="173" customFormat="1" ht="16.5" customHeight="1">
      <c r="A50" s="276"/>
      <c r="B50" s="218"/>
      <c r="C50" s="218"/>
      <c r="D50" s="311"/>
      <c r="E50" s="126"/>
      <c r="F50" s="18"/>
      <c r="G50" s="315" t="s">
        <v>174</v>
      </c>
      <c r="H50" s="155">
        <v>1</v>
      </c>
      <c r="I50" s="180"/>
      <c r="J50" s="247"/>
      <c r="K50" s="180" t="s">
        <v>49</v>
      </c>
      <c r="L50" s="181">
        <v>0.05</v>
      </c>
      <c r="M50" s="191"/>
      <c r="N50" s="192"/>
      <c r="O50" s="169"/>
      <c r="P50" s="175"/>
      <c r="Q50" s="176"/>
      <c r="R50" s="172"/>
    </row>
    <row r="51" spans="1:18" s="173" customFormat="1" ht="16.5" customHeight="1">
      <c r="A51" s="276"/>
      <c r="B51" s="218"/>
      <c r="C51" s="218"/>
      <c r="D51" s="311"/>
      <c r="E51" s="126"/>
      <c r="F51" s="18"/>
      <c r="G51" s="315" t="s">
        <v>49</v>
      </c>
      <c r="H51" s="155">
        <v>0.05</v>
      </c>
      <c r="I51" s="180"/>
      <c r="J51" s="247"/>
      <c r="K51" s="183"/>
      <c r="L51" s="184"/>
      <c r="M51" s="191"/>
      <c r="N51" s="192"/>
      <c r="O51" s="177"/>
      <c r="P51" s="178"/>
      <c r="Q51" s="176"/>
      <c r="R51" s="172"/>
    </row>
    <row r="52" spans="1:18" s="8" customFormat="1" ht="16.5" customHeight="1">
      <c r="A52" s="276"/>
      <c r="B52" s="143"/>
      <c r="C52" s="143"/>
      <c r="D52" s="311"/>
      <c r="E52" s="193"/>
      <c r="F52" s="194"/>
      <c r="G52" s="191"/>
      <c r="H52" s="192"/>
      <c r="I52" s="180"/>
      <c r="J52" s="247"/>
      <c r="K52" s="183"/>
      <c r="L52" s="184"/>
      <c r="M52" s="195"/>
      <c r="N52" s="195"/>
      <c r="O52" s="12"/>
      <c r="P52" s="12"/>
      <c r="Q52" s="13"/>
      <c r="R52" s="12"/>
    </row>
    <row r="53" spans="1:18" s="8" customFormat="1" ht="16.5" customHeight="1">
      <c r="A53" s="272" t="s">
        <v>329</v>
      </c>
      <c r="B53" s="79" t="str">
        <f>B7</f>
        <v>二</v>
      </c>
      <c r="C53" s="144" t="s">
        <v>0</v>
      </c>
      <c r="D53" s="283"/>
      <c r="E53" s="147" t="s">
        <v>541</v>
      </c>
      <c r="F53" s="331"/>
      <c r="G53" s="314" t="s">
        <v>277</v>
      </c>
      <c r="H53" s="155"/>
      <c r="I53" s="85" t="s">
        <v>1</v>
      </c>
      <c r="J53" s="249"/>
      <c r="K53" s="331" t="s">
        <v>274</v>
      </c>
      <c r="L53" s="18"/>
      <c r="M53" s="213" t="s">
        <v>94</v>
      </c>
      <c r="N53" s="159"/>
      <c r="O53" s="12"/>
      <c r="P53" s="12"/>
      <c r="Q53" s="14"/>
      <c r="R53" s="12"/>
    </row>
    <row r="54" spans="1:18" s="8" customFormat="1" ht="16.5" customHeight="1">
      <c r="A54" s="272"/>
      <c r="B54" s="255">
        <f>A7</f>
        <v>45237</v>
      </c>
      <c r="C54" s="18" t="s">
        <v>10</v>
      </c>
      <c r="D54" s="283">
        <v>7</v>
      </c>
      <c r="E54" s="147" t="s">
        <v>501</v>
      </c>
      <c r="F54" s="18">
        <v>6</v>
      </c>
      <c r="G54" s="315" t="s">
        <v>55</v>
      </c>
      <c r="H54" s="155">
        <v>1.2</v>
      </c>
      <c r="I54" s="90" t="s">
        <v>9</v>
      </c>
      <c r="J54" s="250">
        <v>7</v>
      </c>
      <c r="K54" s="331" t="s">
        <v>77</v>
      </c>
      <c r="L54" s="18">
        <v>4</v>
      </c>
      <c r="O54" s="12"/>
      <c r="P54" s="12"/>
      <c r="Q54" s="13"/>
      <c r="R54" s="12"/>
    </row>
    <row r="55" spans="1:18" s="8" customFormat="1" ht="16.5" customHeight="1">
      <c r="A55" s="272"/>
      <c r="B55" s="93"/>
      <c r="C55" s="18" t="s">
        <v>12</v>
      </c>
      <c r="D55" s="283">
        <v>3</v>
      </c>
      <c r="E55" s="126" t="s">
        <v>49</v>
      </c>
      <c r="F55" s="18"/>
      <c r="G55" s="315" t="s">
        <v>141</v>
      </c>
      <c r="H55" s="155">
        <v>5</v>
      </c>
      <c r="I55" s="85" t="s">
        <v>49</v>
      </c>
      <c r="J55" s="249">
        <v>0.05</v>
      </c>
      <c r="K55" s="32" t="s">
        <v>174</v>
      </c>
      <c r="L55" s="18">
        <v>1</v>
      </c>
      <c r="O55" s="12"/>
      <c r="P55" s="12"/>
      <c r="Q55" s="13"/>
      <c r="R55" s="12"/>
    </row>
    <row r="56" spans="1:18" s="8" customFormat="1" ht="16.5" customHeight="1">
      <c r="A56" s="273"/>
      <c r="B56" s="331"/>
      <c r="C56" s="18"/>
      <c r="D56" s="284"/>
      <c r="E56" s="126" t="s">
        <v>221</v>
      </c>
      <c r="F56" s="18"/>
      <c r="G56" s="315" t="s">
        <v>174</v>
      </c>
      <c r="H56" s="155">
        <v>1</v>
      </c>
      <c r="I56" s="85"/>
      <c r="J56" s="249"/>
      <c r="K56" s="331"/>
      <c r="L56" s="18"/>
      <c r="O56" s="12"/>
      <c r="P56" s="12"/>
      <c r="Q56" s="13"/>
      <c r="R56" s="12"/>
    </row>
    <row r="57" spans="1:18" s="8" customFormat="1" ht="16.5" customHeight="1">
      <c r="A57" s="273"/>
      <c r="B57" s="143"/>
      <c r="C57" s="143"/>
      <c r="D57" s="285"/>
      <c r="E57" s="126"/>
      <c r="F57" s="18"/>
      <c r="G57" s="315" t="s">
        <v>49</v>
      </c>
      <c r="H57" s="155">
        <v>0.05</v>
      </c>
      <c r="I57" s="85"/>
      <c r="J57" s="249"/>
      <c r="K57" s="331"/>
      <c r="L57" s="18"/>
      <c r="O57" s="12"/>
      <c r="P57" s="12"/>
      <c r="Q57" s="13"/>
      <c r="R57" s="12"/>
    </row>
    <row r="58" spans="1:18" s="8" customFormat="1" ht="16.5" customHeight="1">
      <c r="A58" s="273"/>
      <c r="B58" s="243"/>
      <c r="C58" s="243"/>
      <c r="D58" s="285"/>
      <c r="E58" s="81"/>
      <c r="F58" s="39"/>
      <c r="G58" s="294"/>
      <c r="H58" s="18"/>
      <c r="I58" s="85"/>
      <c r="J58" s="249"/>
      <c r="K58" s="95"/>
      <c r="L58" s="92"/>
      <c r="O58" s="12"/>
      <c r="P58" s="12"/>
      <c r="Q58" s="13"/>
      <c r="R58" s="12"/>
    </row>
    <row r="59" spans="1:18" s="8" customFormat="1" ht="16.5" customHeight="1">
      <c r="A59" s="272" t="s">
        <v>330</v>
      </c>
      <c r="B59" s="242" t="str">
        <f>B8</f>
        <v>三</v>
      </c>
      <c r="C59" s="244" t="s">
        <v>323</v>
      </c>
      <c r="D59" s="312"/>
      <c r="E59" s="147" t="s">
        <v>284</v>
      </c>
      <c r="F59" s="331"/>
      <c r="G59" s="314" t="s">
        <v>289</v>
      </c>
      <c r="H59" s="155"/>
      <c r="I59" s="85" t="s">
        <v>1</v>
      </c>
      <c r="J59" s="249"/>
      <c r="K59" s="331" t="s">
        <v>294</v>
      </c>
      <c r="L59" s="18"/>
      <c r="M59" s="215" t="s">
        <v>64</v>
      </c>
      <c r="O59" s="12"/>
      <c r="R59" s="12"/>
    </row>
    <row r="60" spans="1:18" s="8" customFormat="1" ht="16.5" customHeight="1">
      <c r="A60" s="272"/>
      <c r="B60" s="255">
        <f>A8</f>
        <v>45238</v>
      </c>
      <c r="C60" s="18" t="s">
        <v>282</v>
      </c>
      <c r="D60" s="283">
        <v>10</v>
      </c>
      <c r="E60" s="147" t="s">
        <v>224</v>
      </c>
      <c r="F60" s="18">
        <v>1</v>
      </c>
      <c r="G60" s="315" t="s">
        <v>290</v>
      </c>
      <c r="H60" s="155">
        <v>5.5</v>
      </c>
      <c r="I60" s="90" t="s">
        <v>9</v>
      </c>
      <c r="J60" s="250">
        <v>7</v>
      </c>
      <c r="K60" s="331" t="s">
        <v>185</v>
      </c>
      <c r="L60" s="18">
        <v>1</v>
      </c>
      <c r="O60" s="12"/>
      <c r="R60" s="12"/>
    </row>
    <row r="61" spans="1:18" s="8" customFormat="1" ht="16.5" customHeight="1">
      <c r="A61" s="272"/>
      <c r="B61" s="79"/>
      <c r="C61" s="18" t="s">
        <v>283</v>
      </c>
      <c r="D61" s="283">
        <v>1</v>
      </c>
      <c r="E61" s="147" t="s">
        <v>158</v>
      </c>
      <c r="F61" s="18">
        <v>4</v>
      </c>
      <c r="G61" s="308" t="s">
        <v>175</v>
      </c>
      <c r="H61" s="155">
        <v>3</v>
      </c>
      <c r="I61" s="85" t="s">
        <v>49</v>
      </c>
      <c r="J61" s="249">
        <v>0.05</v>
      </c>
      <c r="K61" s="331" t="s">
        <v>161</v>
      </c>
      <c r="L61" s="18">
        <v>0.05</v>
      </c>
      <c r="O61" s="12"/>
      <c r="R61" s="12"/>
    </row>
    <row r="62" spans="1:18" s="8" customFormat="1" ht="16.5" customHeight="1">
      <c r="A62" s="274"/>
      <c r="B62" s="246"/>
      <c r="C62" s="253"/>
      <c r="D62" s="284"/>
      <c r="E62" s="147" t="s">
        <v>286</v>
      </c>
      <c r="F62" s="18">
        <v>0.05</v>
      </c>
      <c r="G62" s="316"/>
      <c r="H62" s="241"/>
      <c r="I62" s="85"/>
      <c r="J62" s="249"/>
      <c r="K62" s="331" t="s">
        <v>208</v>
      </c>
      <c r="L62" s="18">
        <v>2</v>
      </c>
      <c r="O62" s="12"/>
      <c r="R62" s="12"/>
    </row>
    <row r="63" spans="1:18" s="8" customFormat="1" ht="16.5" customHeight="1">
      <c r="A63" s="274"/>
      <c r="B63" s="331"/>
      <c r="C63" s="18"/>
      <c r="D63" s="284"/>
      <c r="E63" s="147"/>
      <c r="F63" s="18"/>
      <c r="G63" s="315" t="s">
        <v>49</v>
      </c>
      <c r="H63" s="155">
        <v>0.05</v>
      </c>
      <c r="I63" s="85"/>
      <c r="J63" s="249"/>
      <c r="K63" s="331" t="s">
        <v>298</v>
      </c>
      <c r="L63" s="18">
        <v>0.01</v>
      </c>
      <c r="O63" s="12"/>
      <c r="R63" s="12"/>
    </row>
    <row r="64" spans="1:18" s="8" customFormat="1" ht="16.5" customHeight="1">
      <c r="A64" s="274"/>
      <c r="B64" s="331"/>
      <c r="C64" s="18"/>
      <c r="D64" s="284"/>
      <c r="E64" s="105" t="s">
        <v>49</v>
      </c>
      <c r="F64" s="220">
        <v>0.05</v>
      </c>
      <c r="G64" s="240" t="str">
        <f>IF(ISNA(VLOOKUP($L64,[1]工作表1!$A$1:$B$196,2,0)),"",VLOOKUP($L64,[1]工作表1!$A$1:$B$196,2,0))</f>
        <v/>
      </c>
      <c r="H64" s="80"/>
      <c r="I64" s="85"/>
      <c r="J64" s="249"/>
      <c r="K64" s="38"/>
      <c r="L64" s="92"/>
      <c r="O64" s="12"/>
      <c r="R64" s="12"/>
    </row>
    <row r="65" spans="1:20" s="8" customFormat="1" ht="16.5" customHeight="1">
      <c r="A65" s="272" t="s">
        <v>331</v>
      </c>
      <c r="B65" s="79" t="str">
        <f>B9</f>
        <v>四</v>
      </c>
      <c r="C65" s="144" t="s">
        <v>0</v>
      </c>
      <c r="D65" s="283"/>
      <c r="E65" s="147" t="s">
        <v>542</v>
      </c>
      <c r="F65" s="331"/>
      <c r="G65" s="314" t="s">
        <v>508</v>
      </c>
      <c r="H65" s="155"/>
      <c r="I65" s="85" t="s">
        <v>1</v>
      </c>
      <c r="J65" s="249"/>
      <c r="K65" s="331" t="s">
        <v>310</v>
      </c>
      <c r="L65" s="18"/>
      <c r="M65" s="215" t="s">
        <v>108</v>
      </c>
      <c r="N65" s="159"/>
      <c r="O65" s="61"/>
      <c r="P65" s="62"/>
      <c r="Q65" s="52"/>
      <c r="R65" s="62"/>
      <c r="T65" s="52"/>
    </row>
    <row r="66" spans="1:20" s="8" customFormat="1" ht="16.5" customHeight="1">
      <c r="A66" s="272"/>
      <c r="B66" s="255">
        <f>A9</f>
        <v>45239</v>
      </c>
      <c r="C66" s="18" t="s">
        <v>10</v>
      </c>
      <c r="D66" s="283">
        <v>7</v>
      </c>
      <c r="E66" s="147" t="s">
        <v>520</v>
      </c>
      <c r="F66" s="18">
        <v>6</v>
      </c>
      <c r="G66" s="239" t="s">
        <v>539</v>
      </c>
      <c r="H66" s="18">
        <v>1</v>
      </c>
      <c r="I66" s="90" t="s">
        <v>9</v>
      </c>
      <c r="J66" s="250">
        <v>7</v>
      </c>
      <c r="K66" s="331" t="s">
        <v>311</v>
      </c>
      <c r="L66" s="18">
        <v>2</v>
      </c>
      <c r="N66" s="60"/>
      <c r="O66" s="54"/>
      <c r="P66" s="48"/>
      <c r="Q66" s="53"/>
      <c r="R66" s="48"/>
      <c r="T66" s="53"/>
    </row>
    <row r="67" spans="1:20" s="8" customFormat="1" ht="16.5" customHeight="1">
      <c r="A67" s="272"/>
      <c r="B67" s="93"/>
      <c r="C67" s="18" t="s">
        <v>12</v>
      </c>
      <c r="D67" s="283">
        <v>3</v>
      </c>
      <c r="E67" s="147" t="s">
        <v>135</v>
      </c>
      <c r="F67" s="18">
        <v>4</v>
      </c>
      <c r="G67" s="315" t="s">
        <v>52</v>
      </c>
      <c r="H67" s="155">
        <v>6</v>
      </c>
      <c r="I67" s="85" t="s">
        <v>49</v>
      </c>
      <c r="J67" s="249">
        <v>0.05</v>
      </c>
      <c r="K67" s="32" t="s">
        <v>191</v>
      </c>
      <c r="L67" s="18">
        <v>1</v>
      </c>
      <c r="N67" s="60"/>
      <c r="O67" s="54"/>
      <c r="P67" s="63"/>
      <c r="Q67" s="63"/>
      <c r="R67" s="63"/>
      <c r="T67" s="64"/>
    </row>
    <row r="68" spans="1:20" s="8" customFormat="1" ht="16.5" customHeight="1">
      <c r="A68" s="273"/>
      <c r="B68" s="143"/>
      <c r="C68" s="143"/>
      <c r="D68" s="285"/>
      <c r="E68" s="147" t="s">
        <v>303</v>
      </c>
      <c r="F68" s="18">
        <v>0.01</v>
      </c>
      <c r="G68" s="315" t="s">
        <v>174</v>
      </c>
      <c r="H68" s="155">
        <v>0.5</v>
      </c>
      <c r="I68" s="85"/>
      <c r="J68" s="86"/>
      <c r="K68" s="253"/>
      <c r="L68" s="253"/>
      <c r="N68" s="60"/>
      <c r="O68" s="54"/>
      <c r="P68" s="51"/>
      <c r="Q68" s="53"/>
      <c r="R68" s="51"/>
      <c r="T68" s="53"/>
    </row>
    <row r="69" spans="1:20" s="8" customFormat="1" ht="16.5" customHeight="1">
      <c r="A69" s="273"/>
      <c r="B69" s="331"/>
      <c r="C69" s="18"/>
      <c r="D69" s="284"/>
      <c r="E69" s="147"/>
      <c r="F69" s="18"/>
      <c r="G69" s="315" t="s">
        <v>49</v>
      </c>
      <c r="H69" s="155">
        <v>0.05</v>
      </c>
      <c r="I69" s="85"/>
      <c r="J69" s="86"/>
      <c r="K69" s="38"/>
      <c r="L69" s="92"/>
      <c r="N69" s="60"/>
      <c r="O69" s="54"/>
      <c r="P69" s="63"/>
      <c r="Q69" s="63"/>
      <c r="R69" s="51"/>
      <c r="T69" s="53"/>
    </row>
    <row r="70" spans="1:20" s="8" customFormat="1" ht="16.5" customHeight="1">
      <c r="A70" s="273"/>
      <c r="B70" s="331"/>
      <c r="C70" s="18"/>
      <c r="D70" s="284"/>
      <c r="E70" s="147"/>
      <c r="F70" s="18"/>
      <c r="G70" s="315"/>
      <c r="H70" s="155"/>
      <c r="I70" s="85"/>
      <c r="J70" s="86"/>
      <c r="K70" s="95"/>
      <c r="L70" s="92"/>
      <c r="N70" s="65"/>
      <c r="O70" s="61"/>
      <c r="P70" s="49"/>
      <c r="Q70" s="66"/>
      <c r="R70" s="67"/>
      <c r="T70" s="67"/>
    </row>
    <row r="71" spans="1:20" s="8" customFormat="1" ht="16.5" customHeight="1">
      <c r="A71" s="272" t="s">
        <v>332</v>
      </c>
      <c r="B71" s="79" t="str">
        <f>B10</f>
        <v>五</v>
      </c>
      <c r="C71" s="144" t="s">
        <v>314</v>
      </c>
      <c r="D71" s="283"/>
      <c r="E71" s="331" t="s">
        <v>543</v>
      </c>
      <c r="F71" s="331"/>
      <c r="G71" s="245" t="s">
        <v>319</v>
      </c>
      <c r="H71" s="18"/>
      <c r="I71" s="85" t="s">
        <v>1</v>
      </c>
      <c r="J71" s="86"/>
      <c r="K71" s="331" t="s">
        <v>180</v>
      </c>
      <c r="L71" s="331"/>
      <c r="M71" s="215" t="s">
        <v>62</v>
      </c>
      <c r="N71" s="159" t="s">
        <v>91</v>
      </c>
      <c r="O71" s="59"/>
      <c r="P71" s="59"/>
      <c r="Q71" s="13"/>
      <c r="R71" s="59"/>
      <c r="T71" s="67"/>
    </row>
    <row r="72" spans="1:20" s="8" customFormat="1" ht="16.5" customHeight="1">
      <c r="A72" s="272"/>
      <c r="B72" s="260">
        <f>A10</f>
        <v>45240</v>
      </c>
      <c r="C72" s="18" t="s">
        <v>10</v>
      </c>
      <c r="D72" s="283">
        <v>10</v>
      </c>
      <c r="E72" s="126"/>
      <c r="F72" s="18"/>
      <c r="G72" s="294" t="s">
        <v>320</v>
      </c>
      <c r="H72" s="18">
        <v>0.3</v>
      </c>
      <c r="I72" s="90" t="s">
        <v>9</v>
      </c>
      <c r="J72" s="91">
        <v>7</v>
      </c>
      <c r="K72" s="331" t="s">
        <v>1</v>
      </c>
      <c r="L72" s="18">
        <v>2</v>
      </c>
      <c r="O72" s="12"/>
      <c r="P72" s="12"/>
      <c r="Q72" s="13"/>
      <c r="R72" s="12"/>
    </row>
    <row r="73" spans="1:20" s="8" customFormat="1" ht="16.5" customHeight="1">
      <c r="A73" s="272"/>
      <c r="B73" s="79"/>
      <c r="C73" s="18" t="s">
        <v>315</v>
      </c>
      <c r="D73" s="283">
        <v>0.1</v>
      </c>
      <c r="E73" s="126" t="s">
        <v>129</v>
      </c>
      <c r="F73" s="18">
        <v>1</v>
      </c>
      <c r="G73" s="294" t="s">
        <v>253</v>
      </c>
      <c r="H73" s="139">
        <v>5</v>
      </c>
      <c r="I73" s="85" t="s">
        <v>49</v>
      </c>
      <c r="J73" s="86">
        <v>0.05</v>
      </c>
      <c r="K73" s="331" t="s">
        <v>219</v>
      </c>
      <c r="L73" s="18">
        <v>1</v>
      </c>
      <c r="O73" s="12"/>
      <c r="P73" s="12"/>
      <c r="Q73" s="13"/>
      <c r="R73" s="12"/>
    </row>
    <row r="74" spans="1:20" s="8" customFormat="1" ht="16.5" customHeight="1">
      <c r="A74" s="274"/>
      <c r="B74" s="143"/>
      <c r="C74" s="143"/>
      <c r="D74" s="285"/>
      <c r="E74" s="126" t="s">
        <v>139</v>
      </c>
      <c r="F74" s="18">
        <v>1</v>
      </c>
      <c r="G74" s="296" t="s">
        <v>174</v>
      </c>
      <c r="H74" s="139">
        <v>1</v>
      </c>
      <c r="I74" s="85"/>
      <c r="J74" s="86"/>
      <c r="K74" s="331" t="s">
        <v>49</v>
      </c>
      <c r="L74" s="18">
        <v>0.05</v>
      </c>
      <c r="O74" s="12"/>
      <c r="P74" s="12"/>
      <c r="Q74" s="13"/>
      <c r="R74" s="12"/>
    </row>
    <row r="75" spans="1:20" s="8" customFormat="1" ht="16.5" customHeight="1">
      <c r="A75" s="274"/>
      <c r="B75" s="143"/>
      <c r="C75" s="143"/>
      <c r="D75" s="285"/>
      <c r="E75" s="126" t="s">
        <v>49</v>
      </c>
      <c r="F75" s="18">
        <v>0.05</v>
      </c>
      <c r="G75" s="294" t="s">
        <v>49</v>
      </c>
      <c r="H75" s="18">
        <v>0.05</v>
      </c>
      <c r="I75" s="85"/>
      <c r="J75" s="86"/>
      <c r="K75" s="331"/>
      <c r="L75" s="18"/>
      <c r="O75" s="12"/>
      <c r="P75" s="12"/>
      <c r="Q75" s="13"/>
      <c r="R75" s="12"/>
    </row>
    <row r="76" spans="1:20" s="8" customFormat="1" ht="16.5" customHeight="1">
      <c r="A76" s="274"/>
      <c r="B76" s="331"/>
      <c r="C76" s="18"/>
      <c r="D76" s="284"/>
      <c r="E76" s="81"/>
      <c r="F76" s="80"/>
      <c r="G76" s="294"/>
      <c r="H76" s="18"/>
      <c r="I76" s="85"/>
      <c r="J76" s="86"/>
      <c r="K76" s="38"/>
      <c r="L76" s="92"/>
      <c r="O76" s="12"/>
      <c r="P76" s="12"/>
      <c r="Q76" s="13"/>
      <c r="R76" s="12"/>
    </row>
    <row r="77" spans="1:20" s="8" customFormat="1" ht="16.5" customHeight="1">
      <c r="A77" s="272" t="s">
        <v>333</v>
      </c>
      <c r="B77" s="79" t="str">
        <f>B11</f>
        <v>一</v>
      </c>
      <c r="C77" s="144" t="s">
        <v>39</v>
      </c>
      <c r="D77" s="283"/>
      <c r="E77" s="100" t="s">
        <v>509</v>
      </c>
      <c r="F77" s="100"/>
      <c r="G77" s="288" t="s">
        <v>387</v>
      </c>
      <c r="H77" s="139"/>
      <c r="I77" s="85" t="s">
        <v>1</v>
      </c>
      <c r="J77" s="86"/>
      <c r="K77" s="331" t="s">
        <v>181</v>
      </c>
      <c r="L77" s="18"/>
      <c r="M77" s="213" t="s">
        <v>61</v>
      </c>
      <c r="N77" s="60"/>
      <c r="O77" s="61"/>
      <c r="P77" s="62"/>
      <c r="Q77" s="52"/>
      <c r="R77" s="62"/>
      <c r="T77" s="52"/>
    </row>
    <row r="78" spans="1:20" s="8" customFormat="1" ht="16.5" customHeight="1">
      <c r="A78" s="272"/>
      <c r="B78" s="261">
        <f>A11</f>
        <v>45243</v>
      </c>
      <c r="C78" s="18" t="s">
        <v>10</v>
      </c>
      <c r="D78" s="283">
        <v>10</v>
      </c>
      <c r="E78" s="147" t="s">
        <v>510</v>
      </c>
      <c r="F78" s="18">
        <v>6</v>
      </c>
      <c r="G78" s="289" t="s">
        <v>388</v>
      </c>
      <c r="H78" s="141">
        <v>5</v>
      </c>
      <c r="I78" s="90" t="s">
        <v>9</v>
      </c>
      <c r="J78" s="91">
        <v>7</v>
      </c>
      <c r="K78" s="331" t="s">
        <v>163</v>
      </c>
      <c r="L78" s="18">
        <v>0.2</v>
      </c>
      <c r="M78" s="132"/>
      <c r="N78" s="60"/>
      <c r="O78" s="54"/>
      <c r="P78" s="48"/>
      <c r="Q78" s="53"/>
      <c r="R78" s="48"/>
      <c r="T78" s="53"/>
    </row>
    <row r="79" spans="1:20" s="8" customFormat="1" ht="16.5" customHeight="1">
      <c r="A79" s="273"/>
      <c r="B79" s="331"/>
      <c r="C79" s="18"/>
      <c r="D79" s="284"/>
      <c r="E79" s="147"/>
      <c r="F79" s="18"/>
      <c r="G79" s="290" t="s">
        <v>219</v>
      </c>
      <c r="H79" s="141">
        <v>2</v>
      </c>
      <c r="I79" s="85" t="s">
        <v>49</v>
      </c>
      <c r="J79" s="86">
        <v>0.05</v>
      </c>
      <c r="K79" s="331" t="s">
        <v>182</v>
      </c>
      <c r="L79" s="18">
        <v>0.1</v>
      </c>
      <c r="M79" s="119"/>
      <c r="N79" s="60"/>
      <c r="O79" s="54"/>
      <c r="P79" s="63"/>
      <c r="Q79" s="63"/>
      <c r="R79" s="63"/>
      <c r="T79" s="64"/>
    </row>
    <row r="80" spans="1:20" s="8" customFormat="1" ht="16.5" customHeight="1">
      <c r="A80" s="273"/>
      <c r="B80" s="143"/>
      <c r="C80" s="143"/>
      <c r="D80" s="285"/>
      <c r="E80" s="147"/>
      <c r="F80" s="18"/>
      <c r="G80" s="290"/>
      <c r="H80" s="141"/>
      <c r="I80" s="85"/>
      <c r="J80" s="86"/>
      <c r="K80" s="331" t="s">
        <v>49</v>
      </c>
      <c r="L80" s="18">
        <v>0.05</v>
      </c>
      <c r="M80" s="121"/>
      <c r="N80" s="60"/>
      <c r="O80" s="54"/>
      <c r="P80" s="51"/>
      <c r="Q80" s="53"/>
      <c r="R80" s="51"/>
      <c r="T80" s="53"/>
    </row>
    <row r="81" spans="1:20" s="8" customFormat="1" ht="16.5" customHeight="1">
      <c r="A81" s="273"/>
      <c r="B81" s="143"/>
      <c r="C81" s="143"/>
      <c r="D81" s="285"/>
      <c r="E81" s="148"/>
      <c r="F81" s="139"/>
      <c r="G81" s="289" t="s">
        <v>224</v>
      </c>
      <c r="H81" s="140">
        <v>0.6</v>
      </c>
      <c r="I81" s="85"/>
      <c r="J81" s="86"/>
      <c r="K81" s="331"/>
      <c r="L81" s="18"/>
      <c r="M81" s="121"/>
      <c r="N81" s="60"/>
      <c r="O81" s="54"/>
      <c r="P81" s="63"/>
      <c r="Q81" s="63"/>
      <c r="R81" s="51"/>
      <c r="T81" s="53"/>
    </row>
    <row r="82" spans="1:20" s="8" customFormat="1" ht="16.5" customHeight="1">
      <c r="A82" s="273"/>
      <c r="B82" s="331"/>
      <c r="C82" s="18"/>
      <c r="D82" s="284"/>
      <c r="E82" s="147"/>
      <c r="F82" s="18"/>
      <c r="G82" s="289"/>
      <c r="H82" s="140"/>
      <c r="I82" s="85"/>
      <c r="J82" s="86"/>
      <c r="K82" s="38"/>
      <c r="L82" s="127"/>
      <c r="N82" s="65"/>
      <c r="O82" s="61"/>
      <c r="P82" s="49"/>
      <c r="Q82" s="66"/>
      <c r="R82" s="67"/>
      <c r="T82" s="67"/>
    </row>
    <row r="83" spans="1:20" s="8" customFormat="1" ht="16.5" customHeight="1">
      <c r="A83" s="272" t="s">
        <v>334</v>
      </c>
      <c r="B83" s="101" t="str">
        <f>B12</f>
        <v>二</v>
      </c>
      <c r="C83" s="144" t="s">
        <v>0</v>
      </c>
      <c r="D83" s="283"/>
      <c r="E83" s="18" t="s">
        <v>544</v>
      </c>
      <c r="F83" s="18"/>
      <c r="G83" s="291" t="s">
        <v>395</v>
      </c>
      <c r="H83" s="84"/>
      <c r="I83" s="85" t="s">
        <v>1</v>
      </c>
      <c r="J83" s="86"/>
      <c r="K83" s="87" t="s">
        <v>75</v>
      </c>
      <c r="L83" s="212"/>
      <c r="M83" s="215" t="s">
        <v>110</v>
      </c>
      <c r="N83" s="14"/>
      <c r="O83" s="12"/>
      <c r="Q83" s="156"/>
      <c r="R83" s="84"/>
    </row>
    <row r="84" spans="1:20" s="8" customFormat="1" ht="16.5" customHeight="1">
      <c r="A84" s="272"/>
      <c r="B84" s="262">
        <f>A12</f>
        <v>45244</v>
      </c>
      <c r="C84" s="18" t="s">
        <v>10</v>
      </c>
      <c r="D84" s="283">
        <v>7</v>
      </c>
      <c r="E84" s="147" t="s">
        <v>545</v>
      </c>
      <c r="F84" s="18">
        <v>6</v>
      </c>
      <c r="G84" s="292" t="s">
        <v>231</v>
      </c>
      <c r="H84" s="88">
        <v>1</v>
      </c>
      <c r="I84" s="90" t="s">
        <v>9</v>
      </c>
      <c r="J84" s="91">
        <v>7</v>
      </c>
      <c r="K84" s="38" t="s">
        <v>59</v>
      </c>
      <c r="L84" s="92">
        <v>3</v>
      </c>
      <c r="N84" s="50"/>
      <c r="O84" s="12"/>
      <c r="Q84" s="98"/>
      <c r="R84" s="88"/>
    </row>
    <row r="85" spans="1:20" s="8" customFormat="1" ht="16.5" customHeight="1">
      <c r="A85" s="272"/>
      <c r="B85" s="101"/>
      <c r="C85" s="18" t="s">
        <v>12</v>
      </c>
      <c r="D85" s="283">
        <v>3</v>
      </c>
      <c r="E85" s="147" t="s">
        <v>349</v>
      </c>
      <c r="F85" s="18">
        <v>2</v>
      </c>
      <c r="G85" s="293" t="s">
        <v>397</v>
      </c>
      <c r="H85" s="88">
        <v>1</v>
      </c>
      <c r="I85" s="85" t="s">
        <v>49</v>
      </c>
      <c r="J85" s="86">
        <v>0.05</v>
      </c>
      <c r="K85" s="38" t="s">
        <v>58</v>
      </c>
      <c r="L85" s="92">
        <v>1</v>
      </c>
      <c r="N85" s="50"/>
      <c r="O85" s="59"/>
      <c r="Q85" s="94"/>
      <c r="R85" s="88"/>
    </row>
    <row r="86" spans="1:20" s="8" customFormat="1" ht="16.5" customHeight="1">
      <c r="A86" s="131"/>
      <c r="B86" s="331"/>
      <c r="C86" s="18"/>
      <c r="D86" s="284"/>
      <c r="E86" s="147"/>
      <c r="F86" s="18"/>
      <c r="G86" s="293" t="s">
        <v>398</v>
      </c>
      <c r="H86" s="88">
        <v>3</v>
      </c>
      <c r="I86" s="85"/>
      <c r="J86" s="86"/>
      <c r="K86" s="38" t="s">
        <v>67</v>
      </c>
      <c r="L86" s="92">
        <v>0.05</v>
      </c>
      <c r="N86" s="50"/>
      <c r="O86" s="59"/>
      <c r="Q86" s="94"/>
      <c r="R86" s="88"/>
    </row>
    <row r="87" spans="1:20" s="8" customFormat="1" ht="16.5" customHeight="1">
      <c r="A87" s="277"/>
      <c r="B87" s="143"/>
      <c r="C87" s="143"/>
      <c r="D87" s="285"/>
      <c r="E87" s="147" t="s">
        <v>49</v>
      </c>
      <c r="F87" s="18">
        <v>0.05</v>
      </c>
      <c r="G87" s="121" t="s">
        <v>262</v>
      </c>
      <c r="H87" s="80">
        <v>0.01</v>
      </c>
      <c r="I87" s="85"/>
      <c r="J87" s="86"/>
      <c r="K87" s="38"/>
      <c r="L87" s="92"/>
      <c r="N87" s="50"/>
      <c r="O87" s="12"/>
      <c r="Q87" s="38"/>
      <c r="R87" s="80"/>
    </row>
    <row r="88" spans="1:20" s="8" customFormat="1" ht="16.5" customHeight="1">
      <c r="A88" s="277"/>
      <c r="B88" s="143"/>
      <c r="C88" s="143"/>
      <c r="D88" s="285"/>
      <c r="E88" s="143"/>
      <c r="F88" s="143"/>
      <c r="G88" s="121" t="s">
        <v>49</v>
      </c>
      <c r="H88" s="80">
        <v>0.05</v>
      </c>
      <c r="I88" s="85"/>
      <c r="J88" s="86"/>
      <c r="K88" s="95"/>
      <c r="L88" s="127"/>
      <c r="O88" s="12"/>
      <c r="P88" s="12"/>
      <c r="Q88" s="13"/>
      <c r="R88" s="12"/>
    </row>
    <row r="89" spans="1:20" s="8" customFormat="1" ht="16.5" customHeight="1">
      <c r="A89" s="272" t="s">
        <v>335</v>
      </c>
      <c r="B89" s="79" t="str">
        <f>B13</f>
        <v>三</v>
      </c>
      <c r="C89" s="144" t="s">
        <v>401</v>
      </c>
      <c r="D89" s="283"/>
      <c r="E89" s="147" t="s">
        <v>85</v>
      </c>
      <c r="F89" s="18"/>
      <c r="G89" s="245" t="s">
        <v>403</v>
      </c>
      <c r="H89" s="18"/>
      <c r="I89" s="85" t="s">
        <v>1</v>
      </c>
      <c r="J89" s="86"/>
      <c r="K89" s="331" t="s">
        <v>416</v>
      </c>
      <c r="L89" s="18"/>
      <c r="M89" s="215" t="s">
        <v>64</v>
      </c>
    </row>
    <row r="90" spans="1:20" s="8" customFormat="1" ht="16.5" customHeight="1">
      <c r="A90" s="272"/>
      <c r="B90" s="261">
        <f>A13</f>
        <v>45245</v>
      </c>
      <c r="C90" s="18" t="s">
        <v>402</v>
      </c>
      <c r="D90" s="283">
        <v>6</v>
      </c>
      <c r="E90" s="147" t="s">
        <v>512</v>
      </c>
      <c r="F90" s="18">
        <v>5</v>
      </c>
      <c r="G90" s="294" t="s">
        <v>224</v>
      </c>
      <c r="H90" s="18">
        <v>1</v>
      </c>
      <c r="I90" s="90" t="s">
        <v>9</v>
      </c>
      <c r="J90" s="91">
        <v>7</v>
      </c>
      <c r="K90" s="331" t="s">
        <v>185</v>
      </c>
      <c r="L90" s="18">
        <v>1.5</v>
      </c>
    </row>
    <row r="91" spans="1:20" s="8" customFormat="1" ht="16.5" customHeight="1">
      <c r="A91" s="272"/>
      <c r="B91" s="143"/>
      <c r="C91" s="18"/>
      <c r="D91" s="283"/>
      <c r="E91" s="143"/>
      <c r="F91" s="143"/>
      <c r="G91" s="294" t="s">
        <v>208</v>
      </c>
      <c r="H91" s="18">
        <v>2</v>
      </c>
      <c r="I91" s="85" t="s">
        <v>49</v>
      </c>
      <c r="J91" s="86">
        <v>0.05</v>
      </c>
      <c r="K91" s="331" t="s">
        <v>149</v>
      </c>
      <c r="L91" s="18">
        <v>2</v>
      </c>
    </row>
    <row r="92" spans="1:20" s="8" customFormat="1" ht="16.5" customHeight="1">
      <c r="A92" s="131"/>
      <c r="B92" s="331"/>
      <c r="C92" s="18"/>
      <c r="D92" s="284"/>
      <c r="E92" s="143"/>
      <c r="F92" s="143"/>
      <c r="G92" s="294" t="s">
        <v>511</v>
      </c>
      <c r="H92" s="18"/>
      <c r="I92" s="85"/>
      <c r="J92" s="86"/>
      <c r="K92" s="331"/>
      <c r="L92" s="18"/>
    </row>
    <row r="93" spans="1:20" s="8" customFormat="1" ht="16.5" customHeight="1">
      <c r="A93" s="273"/>
      <c r="B93" s="331"/>
      <c r="C93" s="18"/>
      <c r="D93" s="284"/>
      <c r="E93" s="147"/>
      <c r="F93" s="18"/>
      <c r="G93" s="294"/>
      <c r="H93" s="18"/>
      <c r="I93" s="85"/>
      <c r="J93" s="86"/>
      <c r="K93" s="331" t="s">
        <v>417</v>
      </c>
      <c r="L93" s="18"/>
    </row>
    <row r="94" spans="1:20" s="8" customFormat="1" ht="16.5" customHeight="1">
      <c r="A94" s="273"/>
      <c r="B94" s="143"/>
      <c r="C94" s="143"/>
      <c r="D94" s="284"/>
      <c r="E94" s="147"/>
      <c r="F94" s="18"/>
      <c r="G94" s="120"/>
      <c r="H94" s="80"/>
      <c r="I94" s="85"/>
      <c r="J94" s="86"/>
      <c r="K94" s="219" t="s">
        <v>187</v>
      </c>
      <c r="L94" s="220"/>
    </row>
    <row r="95" spans="1:20" ht="16.5" customHeight="1">
      <c r="A95" s="278" t="s">
        <v>336</v>
      </c>
      <c r="B95" s="101" t="str">
        <f>B14</f>
        <v>四</v>
      </c>
      <c r="C95" s="144" t="s">
        <v>0</v>
      </c>
      <c r="D95" s="283"/>
      <c r="E95" s="18" t="s">
        <v>546</v>
      </c>
      <c r="F95" s="18"/>
      <c r="G95" s="245" t="s">
        <v>409</v>
      </c>
      <c r="H95" s="18"/>
      <c r="I95" s="85" t="s">
        <v>1</v>
      </c>
      <c r="J95" s="86"/>
      <c r="K95" s="331" t="s">
        <v>188</v>
      </c>
      <c r="L95" s="18"/>
      <c r="M95" s="9" t="s">
        <v>107</v>
      </c>
    </row>
    <row r="96" spans="1:20" ht="16.5" customHeight="1">
      <c r="A96" s="278"/>
      <c r="B96" s="262">
        <f>A14</f>
        <v>45246</v>
      </c>
      <c r="C96" s="18" t="s">
        <v>10</v>
      </c>
      <c r="D96" s="283">
        <v>7</v>
      </c>
      <c r="E96" s="147" t="s">
        <v>547</v>
      </c>
      <c r="F96" s="18">
        <v>1</v>
      </c>
      <c r="G96" s="294" t="s">
        <v>231</v>
      </c>
      <c r="H96" s="18">
        <v>1</v>
      </c>
      <c r="I96" s="90" t="s">
        <v>9</v>
      </c>
      <c r="J96" s="91">
        <v>7</v>
      </c>
      <c r="K96" s="331" t="s">
        <v>189</v>
      </c>
      <c r="L96" s="18">
        <v>0.2</v>
      </c>
      <c r="M96" s="8"/>
      <c r="N96" s="50"/>
    </row>
    <row r="97" spans="1:17" ht="16.5" customHeight="1">
      <c r="A97" s="278"/>
      <c r="B97" s="101"/>
      <c r="C97" s="18" t="s">
        <v>12</v>
      </c>
      <c r="D97" s="283">
        <v>3</v>
      </c>
      <c r="E97" s="147" t="s">
        <v>355</v>
      </c>
      <c r="F97" s="18">
        <v>1</v>
      </c>
      <c r="G97" s="294" t="s">
        <v>411</v>
      </c>
      <c r="H97" s="18">
        <v>6</v>
      </c>
      <c r="I97" s="85" t="s">
        <v>49</v>
      </c>
      <c r="J97" s="86">
        <v>0.05</v>
      </c>
      <c r="K97" s="331" t="s">
        <v>190</v>
      </c>
      <c r="L97" s="18">
        <v>0.01</v>
      </c>
      <c r="M97" s="8"/>
      <c r="N97" s="50"/>
    </row>
    <row r="98" spans="1:17" ht="16.5" customHeight="1">
      <c r="A98" s="279"/>
      <c r="B98" s="331"/>
      <c r="C98" s="18"/>
      <c r="D98" s="284"/>
      <c r="E98" s="147" t="s">
        <v>175</v>
      </c>
      <c r="F98" s="18">
        <v>2</v>
      </c>
      <c r="G98" s="294" t="s">
        <v>239</v>
      </c>
      <c r="H98" s="18">
        <v>1</v>
      </c>
      <c r="I98" s="85"/>
      <c r="J98" s="86"/>
      <c r="K98" s="32" t="s">
        <v>191</v>
      </c>
      <c r="L98" s="18">
        <v>1</v>
      </c>
      <c r="M98" s="8"/>
    </row>
    <row r="99" spans="1:17" ht="16.5" customHeight="1">
      <c r="A99" s="279"/>
      <c r="B99" s="331"/>
      <c r="C99" s="18"/>
      <c r="D99" s="284"/>
      <c r="E99" s="147" t="s">
        <v>49</v>
      </c>
      <c r="F99" s="18">
        <v>0.05</v>
      </c>
      <c r="G99" s="294" t="s">
        <v>413</v>
      </c>
      <c r="H99" s="18">
        <v>0.01</v>
      </c>
      <c r="I99" s="85"/>
      <c r="J99" s="86"/>
      <c r="K99" s="38"/>
      <c r="L99" s="127"/>
      <c r="M99" s="8"/>
    </row>
    <row r="100" spans="1:17" ht="16.5" customHeight="1">
      <c r="A100" s="279"/>
      <c r="B100" s="331"/>
      <c r="C100" s="18"/>
      <c r="D100" s="284"/>
      <c r="E100" s="105"/>
      <c r="F100" s="105"/>
      <c r="G100" s="294" t="s">
        <v>49</v>
      </c>
      <c r="H100" s="18">
        <v>0.05</v>
      </c>
      <c r="I100" s="85"/>
      <c r="J100" s="86"/>
      <c r="K100" s="95"/>
      <c r="L100" s="127"/>
      <c r="M100" s="8"/>
    </row>
    <row r="101" spans="1:17" ht="16.5" customHeight="1">
      <c r="A101" s="278" t="s">
        <v>337</v>
      </c>
      <c r="B101" s="101" t="str">
        <f>B15</f>
        <v>五</v>
      </c>
      <c r="C101" s="144" t="s">
        <v>418</v>
      </c>
      <c r="D101" s="283"/>
      <c r="E101" s="18" t="s">
        <v>514</v>
      </c>
      <c r="F101" s="18"/>
      <c r="G101" s="191" t="s">
        <v>515</v>
      </c>
      <c r="H101" s="104"/>
      <c r="I101" s="85" t="s">
        <v>1</v>
      </c>
      <c r="J101" s="86"/>
      <c r="K101" s="331" t="s">
        <v>166</v>
      </c>
      <c r="L101" s="18"/>
      <c r="M101" s="215" t="s">
        <v>63</v>
      </c>
      <c r="N101" s="159" t="s">
        <v>91</v>
      </c>
    </row>
    <row r="102" spans="1:17" ht="16.5" customHeight="1">
      <c r="A102" s="278"/>
      <c r="B102" s="262">
        <f>A15</f>
        <v>45247</v>
      </c>
      <c r="C102" s="18" t="s">
        <v>10</v>
      </c>
      <c r="D102" s="283">
        <v>10</v>
      </c>
      <c r="E102" s="126" t="s">
        <v>139</v>
      </c>
      <c r="F102" s="18">
        <v>1</v>
      </c>
      <c r="G102" s="239" t="s">
        <v>539</v>
      </c>
      <c r="H102" s="80">
        <v>1</v>
      </c>
      <c r="I102" s="90" t="s">
        <v>9</v>
      </c>
      <c r="J102" s="91">
        <v>7</v>
      </c>
      <c r="K102" s="331" t="s">
        <v>167</v>
      </c>
      <c r="L102" s="18">
        <v>0.2</v>
      </c>
    </row>
    <row r="103" spans="1:17" ht="16.5" customHeight="1">
      <c r="A103" s="278"/>
      <c r="B103" s="24"/>
      <c r="C103" s="18" t="s">
        <v>419</v>
      </c>
      <c r="D103" s="283">
        <v>0.4</v>
      </c>
      <c r="E103" s="147" t="s">
        <v>141</v>
      </c>
      <c r="F103" s="18">
        <v>4</v>
      </c>
      <c r="G103" s="120" t="s">
        <v>256</v>
      </c>
      <c r="H103" s="80">
        <v>6</v>
      </c>
      <c r="I103" s="85" t="s">
        <v>49</v>
      </c>
      <c r="J103" s="86">
        <v>0.05</v>
      </c>
      <c r="K103" s="331" t="s">
        <v>168</v>
      </c>
      <c r="L103" s="18">
        <v>1</v>
      </c>
    </row>
    <row r="104" spans="1:17" ht="16.5" customHeight="1">
      <c r="A104" s="277"/>
      <c r="B104" s="331"/>
      <c r="C104" s="18"/>
      <c r="D104" s="284"/>
      <c r="E104" s="147" t="s">
        <v>46</v>
      </c>
      <c r="F104" s="18">
        <v>0.5</v>
      </c>
      <c r="G104" s="295" t="s">
        <v>89</v>
      </c>
      <c r="H104" s="89">
        <v>0.01</v>
      </c>
      <c r="I104" s="85"/>
      <c r="J104" s="86"/>
      <c r="K104" s="331" t="s">
        <v>49</v>
      </c>
      <c r="L104" s="18">
        <v>0.05</v>
      </c>
    </row>
    <row r="105" spans="1:17" ht="16.5" customHeight="1">
      <c r="A105" s="279"/>
      <c r="B105" s="331"/>
      <c r="C105" s="18"/>
      <c r="D105" s="286"/>
      <c r="E105" s="147" t="s">
        <v>86</v>
      </c>
      <c r="F105" s="18"/>
      <c r="G105" s="295" t="s">
        <v>49</v>
      </c>
      <c r="H105" s="89">
        <v>0.05</v>
      </c>
      <c r="I105" s="85"/>
      <c r="J105" s="86"/>
      <c r="K105" s="331"/>
      <c r="L105" s="18"/>
    </row>
    <row r="106" spans="1:17" ht="16.5" customHeight="1">
      <c r="A106" s="279"/>
      <c r="B106" s="331"/>
      <c r="C106" s="18"/>
      <c r="D106" s="286"/>
      <c r="E106" s="105"/>
      <c r="F106" s="105"/>
      <c r="G106" s="121"/>
      <c r="H106" s="80"/>
      <c r="I106" s="85"/>
      <c r="J106" s="86"/>
      <c r="K106" s="106"/>
      <c r="L106" s="105"/>
    </row>
    <row r="107" spans="1:17" ht="16.5" customHeight="1">
      <c r="A107" s="278" t="s">
        <v>338</v>
      </c>
      <c r="B107" s="101" t="str">
        <f>B16</f>
        <v>一</v>
      </c>
      <c r="C107" s="144" t="s">
        <v>39</v>
      </c>
      <c r="D107" s="283"/>
      <c r="E107" s="147" t="s">
        <v>523</v>
      </c>
      <c r="F107" s="18"/>
      <c r="G107" s="245" t="s">
        <v>194</v>
      </c>
      <c r="H107" s="18"/>
      <c r="I107" s="85" t="s">
        <v>1</v>
      </c>
      <c r="J107" s="86"/>
      <c r="K107" s="331" t="s">
        <v>203</v>
      </c>
      <c r="L107" s="18"/>
      <c r="M107" s="213" t="s">
        <v>61</v>
      </c>
      <c r="P107" s="48"/>
      <c r="Q107" s="14"/>
    </row>
    <row r="108" spans="1:17" ht="16.5" customHeight="1">
      <c r="A108" s="278"/>
      <c r="B108" s="262">
        <f>A16</f>
        <v>45250</v>
      </c>
      <c r="C108" s="18" t="s">
        <v>10</v>
      </c>
      <c r="D108" s="283">
        <v>10</v>
      </c>
      <c r="E108" s="147" t="s">
        <v>510</v>
      </c>
      <c r="F108" s="18">
        <v>6</v>
      </c>
      <c r="G108" s="294" t="s">
        <v>195</v>
      </c>
      <c r="H108" s="139">
        <v>5</v>
      </c>
      <c r="I108" s="90" t="s">
        <v>9</v>
      </c>
      <c r="J108" s="91">
        <v>7</v>
      </c>
      <c r="K108" s="331" t="s">
        <v>81</v>
      </c>
      <c r="L108" s="18">
        <v>1</v>
      </c>
      <c r="M108" s="132"/>
      <c r="P108" s="49"/>
      <c r="Q108" s="50"/>
    </row>
    <row r="109" spans="1:17" ht="16.5" customHeight="1">
      <c r="A109" s="277"/>
      <c r="B109" s="109"/>
      <c r="C109" s="24"/>
      <c r="D109" s="286"/>
      <c r="E109" s="105"/>
      <c r="F109" s="105"/>
      <c r="G109" s="296" t="s">
        <v>224</v>
      </c>
      <c r="H109" s="139">
        <v>1</v>
      </c>
      <c r="I109" s="85" t="s">
        <v>49</v>
      </c>
      <c r="J109" s="86">
        <v>0.05</v>
      </c>
      <c r="K109" s="331" t="s">
        <v>163</v>
      </c>
      <c r="L109" s="18">
        <v>0.2</v>
      </c>
      <c r="M109" s="119"/>
      <c r="P109" s="49"/>
      <c r="Q109" s="50"/>
    </row>
    <row r="110" spans="1:17" ht="16.5" customHeight="1">
      <c r="A110" s="277"/>
      <c r="B110" s="109"/>
      <c r="C110" s="24"/>
      <c r="D110" s="286"/>
      <c r="E110" s="147"/>
      <c r="F110" s="18"/>
      <c r="G110" s="294" t="s">
        <v>252</v>
      </c>
      <c r="H110" s="18">
        <v>1</v>
      </c>
      <c r="I110" s="85"/>
      <c r="J110" s="86"/>
      <c r="K110" s="331" t="s">
        <v>49</v>
      </c>
      <c r="L110" s="18">
        <v>0.05</v>
      </c>
      <c r="M110" s="121"/>
      <c r="P110" s="49"/>
      <c r="Q110" s="50"/>
    </row>
    <row r="111" spans="1:17" ht="16.5" customHeight="1">
      <c r="A111" s="277"/>
      <c r="B111" s="331"/>
      <c r="C111" s="18"/>
      <c r="D111" s="284"/>
      <c r="E111" s="105"/>
      <c r="F111" s="220"/>
      <c r="G111" s="294" t="s">
        <v>49</v>
      </c>
      <c r="H111" s="18">
        <v>0.05</v>
      </c>
      <c r="I111" s="85"/>
      <c r="J111" s="86"/>
      <c r="K111" s="38"/>
      <c r="L111" s="92"/>
      <c r="M111" s="121"/>
      <c r="P111" s="49"/>
      <c r="Q111" s="50"/>
    </row>
    <row r="112" spans="1:17" ht="16.5" customHeight="1">
      <c r="A112" s="279"/>
      <c r="B112" s="331"/>
      <c r="C112" s="18"/>
      <c r="D112" s="286"/>
      <c r="E112" s="105"/>
      <c r="F112" s="105"/>
      <c r="G112" s="293"/>
      <c r="H112" s="131"/>
      <c r="I112" s="85"/>
      <c r="J112" s="86"/>
      <c r="K112" s="94"/>
      <c r="L112" s="103"/>
      <c r="M112" s="8"/>
    </row>
    <row r="113" spans="1:13" ht="16.5" customHeight="1">
      <c r="A113" s="278" t="s">
        <v>339</v>
      </c>
      <c r="B113" s="101" t="str">
        <f>B17</f>
        <v>二</v>
      </c>
      <c r="C113" s="144" t="s">
        <v>0</v>
      </c>
      <c r="D113" s="55"/>
      <c r="E113" s="100" t="s">
        <v>524</v>
      </c>
      <c r="F113" s="100"/>
      <c r="G113" s="245" t="s">
        <v>521</v>
      </c>
      <c r="H113" s="18"/>
      <c r="I113" s="85" t="s">
        <v>1</v>
      </c>
      <c r="J113" s="86"/>
      <c r="K113" s="96" t="s">
        <v>35</v>
      </c>
      <c r="L113" s="92"/>
      <c r="M113" s="215" t="s">
        <v>109</v>
      </c>
    </row>
    <row r="114" spans="1:13" ht="16.5" customHeight="1">
      <c r="A114" s="278"/>
      <c r="B114" s="262">
        <f>A17</f>
        <v>45251</v>
      </c>
      <c r="C114" s="18" t="s">
        <v>10</v>
      </c>
      <c r="D114" s="55">
        <v>7</v>
      </c>
      <c r="E114" s="147" t="s">
        <v>525</v>
      </c>
      <c r="F114" s="18">
        <v>1</v>
      </c>
      <c r="G114" s="294" t="s">
        <v>224</v>
      </c>
      <c r="H114" s="18">
        <v>1</v>
      </c>
      <c r="I114" s="90" t="s">
        <v>9</v>
      </c>
      <c r="J114" s="91">
        <v>7</v>
      </c>
      <c r="K114" s="38" t="s">
        <v>34</v>
      </c>
      <c r="L114" s="127">
        <v>4</v>
      </c>
      <c r="M114" s="8"/>
    </row>
    <row r="115" spans="1:13" ht="16.5" customHeight="1">
      <c r="A115" s="278"/>
      <c r="B115" s="101"/>
      <c r="C115" s="18" t="s">
        <v>12</v>
      </c>
      <c r="D115" s="55">
        <v>3</v>
      </c>
      <c r="E115" s="185"/>
      <c r="F115" s="221"/>
      <c r="G115" s="294" t="s">
        <v>238</v>
      </c>
      <c r="H115" s="18">
        <v>7</v>
      </c>
      <c r="I115" s="85" t="s">
        <v>49</v>
      </c>
      <c r="J115" s="86">
        <v>0.05</v>
      </c>
      <c r="K115" s="38" t="s">
        <v>66</v>
      </c>
      <c r="L115" s="127">
        <v>0.01</v>
      </c>
      <c r="M115" s="8"/>
    </row>
    <row r="116" spans="1:13" ht="16.5" customHeight="1">
      <c r="A116" s="277"/>
      <c r="B116" s="109"/>
      <c r="C116" s="24"/>
      <c r="D116" s="286"/>
      <c r="E116" s="185" t="s">
        <v>175</v>
      </c>
      <c r="F116" s="221">
        <v>4</v>
      </c>
      <c r="G116" s="294" t="s">
        <v>262</v>
      </c>
      <c r="H116" s="18">
        <v>0.01</v>
      </c>
      <c r="I116" s="85"/>
      <c r="J116" s="86"/>
      <c r="K116" s="38" t="s">
        <v>67</v>
      </c>
      <c r="L116" s="127">
        <v>0.05</v>
      </c>
      <c r="M116" s="8"/>
    </row>
    <row r="117" spans="1:13" ht="16.5" customHeight="1">
      <c r="A117" s="277"/>
      <c r="B117" s="331"/>
      <c r="C117" s="18"/>
      <c r="D117" s="284"/>
      <c r="E117" s="185" t="s">
        <v>49</v>
      </c>
      <c r="F117" s="221">
        <v>0.05</v>
      </c>
      <c r="G117" s="294" t="s">
        <v>46</v>
      </c>
      <c r="H117" s="18">
        <v>0.5</v>
      </c>
      <c r="I117" s="85"/>
      <c r="J117" s="86"/>
      <c r="K117" s="38"/>
      <c r="L117" s="127"/>
      <c r="M117" s="8"/>
    </row>
    <row r="118" spans="1:13" ht="16.5" customHeight="1">
      <c r="A118" s="277"/>
      <c r="B118" s="331"/>
      <c r="C118" s="18"/>
      <c r="D118" s="284"/>
      <c r="E118" s="105"/>
      <c r="F118" s="220"/>
      <c r="G118" s="294" t="s">
        <v>49</v>
      </c>
      <c r="H118" s="18">
        <v>0.05</v>
      </c>
      <c r="I118" s="85"/>
      <c r="J118" s="86"/>
      <c r="K118" s="106"/>
      <c r="L118" s="105"/>
      <c r="M118" s="8"/>
    </row>
    <row r="119" spans="1:13" ht="16.5" customHeight="1">
      <c r="A119" s="278" t="s">
        <v>340</v>
      </c>
      <c r="B119" s="101" t="str">
        <f>B18</f>
        <v>三</v>
      </c>
      <c r="C119" s="144" t="s">
        <v>124</v>
      </c>
      <c r="D119" s="55"/>
      <c r="E119" s="100" t="s">
        <v>517</v>
      </c>
      <c r="F119" s="100"/>
      <c r="G119" s="245" t="s">
        <v>436</v>
      </c>
      <c r="H119" s="18"/>
      <c r="I119" s="85" t="s">
        <v>1</v>
      </c>
      <c r="J119" s="86"/>
      <c r="K119" s="331" t="s">
        <v>207</v>
      </c>
      <c r="L119" s="18"/>
      <c r="M119" s="215" t="s">
        <v>64</v>
      </c>
    </row>
    <row r="120" spans="1:13" ht="16.5" customHeight="1">
      <c r="A120" s="278"/>
      <c r="B120" s="262">
        <f>A18</f>
        <v>45252</v>
      </c>
      <c r="C120" s="18" t="s">
        <v>125</v>
      </c>
      <c r="D120" s="55">
        <v>4</v>
      </c>
      <c r="E120" s="185" t="s">
        <v>518</v>
      </c>
      <c r="F120" s="221">
        <v>6</v>
      </c>
      <c r="G120" s="294" t="s">
        <v>320</v>
      </c>
      <c r="H120" s="18">
        <v>0.3</v>
      </c>
      <c r="I120" s="90" t="s">
        <v>9</v>
      </c>
      <c r="J120" s="91">
        <v>7</v>
      </c>
      <c r="K120" s="331" t="s">
        <v>81</v>
      </c>
      <c r="L120" s="18">
        <v>1</v>
      </c>
      <c r="M120" s="8"/>
    </row>
    <row r="121" spans="1:13" ht="16.5" customHeight="1">
      <c r="A121" s="277"/>
      <c r="B121" s="331"/>
      <c r="C121" s="18"/>
      <c r="D121" s="284"/>
      <c r="E121" s="147" t="s">
        <v>144</v>
      </c>
      <c r="F121" s="18">
        <v>4</v>
      </c>
      <c r="G121" s="294" t="s">
        <v>253</v>
      </c>
      <c r="H121" s="18">
        <v>7</v>
      </c>
      <c r="I121" s="85" t="s">
        <v>49</v>
      </c>
      <c r="J121" s="86">
        <v>0.05</v>
      </c>
      <c r="K121" s="331" t="s">
        <v>208</v>
      </c>
      <c r="L121" s="18">
        <v>3</v>
      </c>
      <c r="M121" s="8"/>
    </row>
    <row r="122" spans="1:13" ht="16.5" customHeight="1">
      <c r="A122" s="277"/>
      <c r="B122" s="109"/>
      <c r="C122" s="24"/>
      <c r="D122" s="286"/>
      <c r="E122" s="147"/>
      <c r="F122" s="18"/>
      <c r="G122" s="245" t="s">
        <v>286</v>
      </c>
      <c r="H122" s="18"/>
      <c r="I122" s="85"/>
      <c r="J122" s="86"/>
      <c r="K122" s="331" t="s">
        <v>440</v>
      </c>
      <c r="L122" s="18">
        <v>4</v>
      </c>
      <c r="M122" s="8"/>
    </row>
    <row r="123" spans="1:13" ht="16.5" customHeight="1">
      <c r="A123" s="277"/>
      <c r="B123" s="109"/>
      <c r="C123" s="24"/>
      <c r="D123" s="286"/>
      <c r="E123" s="147" t="s">
        <v>49</v>
      </c>
      <c r="F123" s="18">
        <v>0.05</v>
      </c>
      <c r="G123" s="294" t="s">
        <v>49</v>
      </c>
      <c r="H123" s="18">
        <v>0.05</v>
      </c>
      <c r="I123" s="85"/>
      <c r="J123" s="86"/>
      <c r="K123" s="331" t="s">
        <v>174</v>
      </c>
      <c r="L123" s="18">
        <v>1</v>
      </c>
      <c r="M123" s="8"/>
    </row>
    <row r="124" spans="1:13" ht="16.5" customHeight="1">
      <c r="A124" s="277"/>
      <c r="B124" s="109"/>
      <c r="C124" s="24"/>
      <c r="D124" s="286"/>
      <c r="E124" s="147"/>
      <c r="F124" s="18"/>
      <c r="G124" s="294"/>
      <c r="H124" s="18"/>
      <c r="I124" s="85"/>
      <c r="J124" s="86"/>
      <c r="K124" s="32"/>
      <c r="L124" s="220"/>
      <c r="M124" s="8"/>
    </row>
    <row r="125" spans="1:13" ht="16.5" customHeight="1">
      <c r="A125" s="278" t="s">
        <v>341</v>
      </c>
      <c r="B125" s="101" t="str">
        <f>B19</f>
        <v>四</v>
      </c>
      <c r="C125" s="265" t="s">
        <v>0</v>
      </c>
      <c r="D125" s="283"/>
      <c r="E125" s="147" t="s">
        <v>519</v>
      </c>
      <c r="F125" s="18"/>
      <c r="G125" s="297" t="s">
        <v>522</v>
      </c>
      <c r="H125" s="139"/>
      <c r="I125" s="85" t="s">
        <v>1</v>
      </c>
      <c r="J125" s="86"/>
      <c r="K125" s="105" t="s">
        <v>68</v>
      </c>
      <c r="L125" s="105"/>
      <c r="M125" s="211" t="s">
        <v>108</v>
      </c>
    </row>
    <row r="126" spans="1:13" ht="16.5" customHeight="1">
      <c r="A126" s="278"/>
      <c r="B126" s="262">
        <f>A19</f>
        <v>45253</v>
      </c>
      <c r="C126" s="331" t="s">
        <v>10</v>
      </c>
      <c r="D126" s="283">
        <v>7</v>
      </c>
      <c r="E126" s="185" t="s">
        <v>520</v>
      </c>
      <c r="F126" s="221">
        <v>6</v>
      </c>
      <c r="G126" s="239" t="s">
        <v>539</v>
      </c>
      <c r="H126" s="80">
        <v>1</v>
      </c>
      <c r="I126" s="90" t="s">
        <v>9</v>
      </c>
      <c r="J126" s="91">
        <v>7</v>
      </c>
      <c r="K126" s="38" t="s">
        <v>69</v>
      </c>
      <c r="L126" s="92">
        <v>6</v>
      </c>
      <c r="M126" s="8"/>
    </row>
    <row r="127" spans="1:13" ht="16.5" customHeight="1">
      <c r="A127" s="278"/>
      <c r="B127" s="101"/>
      <c r="C127" s="331" t="s">
        <v>12</v>
      </c>
      <c r="D127" s="283">
        <v>3</v>
      </c>
      <c r="E127" s="147" t="s">
        <v>50</v>
      </c>
      <c r="F127" s="18">
        <v>3</v>
      </c>
      <c r="G127" s="296" t="s">
        <v>199</v>
      </c>
      <c r="H127" s="139">
        <v>6</v>
      </c>
      <c r="I127" s="85" t="s">
        <v>49</v>
      </c>
      <c r="J127" s="86">
        <v>0.05</v>
      </c>
      <c r="K127" s="38" t="s">
        <v>16</v>
      </c>
      <c r="L127" s="92">
        <v>1</v>
      </c>
      <c r="M127" s="8"/>
    </row>
    <row r="128" spans="1:13" ht="16.5" customHeight="1">
      <c r="A128" s="279"/>
      <c r="B128" s="331"/>
      <c r="C128" s="18"/>
      <c r="D128" s="284"/>
      <c r="E128" s="147" t="s">
        <v>49</v>
      </c>
      <c r="F128" s="18">
        <v>0.05</v>
      </c>
      <c r="G128" s="296" t="s">
        <v>174</v>
      </c>
      <c r="H128" s="139">
        <v>0.5</v>
      </c>
      <c r="I128" s="85"/>
      <c r="J128" s="86"/>
      <c r="K128" s="38"/>
      <c r="L128" s="92"/>
      <c r="M128" s="8"/>
    </row>
    <row r="129" spans="1:20" ht="16.5" customHeight="1">
      <c r="A129" s="277"/>
      <c r="B129" s="331"/>
      <c r="C129" s="18"/>
      <c r="D129" s="286"/>
      <c r="E129" s="105"/>
      <c r="F129" s="105"/>
      <c r="G129" s="294" t="s">
        <v>49</v>
      </c>
      <c r="H129" s="18">
        <v>0.05</v>
      </c>
      <c r="I129" s="85"/>
      <c r="J129" s="86"/>
      <c r="K129" s="38"/>
      <c r="L129" s="92"/>
      <c r="M129" s="8"/>
    </row>
    <row r="130" spans="1:20" ht="16.5" customHeight="1">
      <c r="A130" s="277"/>
      <c r="B130" s="331"/>
      <c r="C130" s="18"/>
      <c r="D130" s="286"/>
      <c r="E130" s="105"/>
      <c r="F130" s="105"/>
      <c r="G130" s="294"/>
      <c r="H130" s="18"/>
      <c r="I130" s="85"/>
      <c r="J130" s="86"/>
      <c r="K130" s="94"/>
      <c r="L130" s="103"/>
      <c r="M130" s="8"/>
    </row>
    <row r="131" spans="1:20" ht="16.5" customHeight="1">
      <c r="A131" s="278" t="s">
        <v>342</v>
      </c>
      <c r="B131" s="101" t="str">
        <f>B20</f>
        <v>五</v>
      </c>
      <c r="C131" s="144" t="s">
        <v>427</v>
      </c>
      <c r="D131" s="283"/>
      <c r="E131" s="147" t="s">
        <v>537</v>
      </c>
      <c r="F131" s="18"/>
      <c r="G131" s="216" t="s">
        <v>445</v>
      </c>
      <c r="H131" s="102"/>
      <c r="I131" s="85" t="s">
        <v>1</v>
      </c>
      <c r="J131" s="86"/>
      <c r="K131" s="331" t="s">
        <v>209</v>
      </c>
      <c r="L131" s="18"/>
      <c r="M131" s="215" t="s">
        <v>63</v>
      </c>
      <c r="N131" s="159" t="s">
        <v>91</v>
      </c>
    </row>
    <row r="132" spans="1:20" ht="16.5" customHeight="1">
      <c r="A132" s="278"/>
      <c r="B132" s="262">
        <f>A20</f>
        <v>45254</v>
      </c>
      <c r="C132" s="331" t="s">
        <v>10</v>
      </c>
      <c r="D132" s="283">
        <v>10</v>
      </c>
      <c r="E132" s="147" t="s">
        <v>527</v>
      </c>
      <c r="F132" s="18">
        <v>1</v>
      </c>
      <c r="G132" s="216" t="s">
        <v>231</v>
      </c>
      <c r="H132" s="108">
        <v>1.8</v>
      </c>
      <c r="I132" s="90" t="s">
        <v>9</v>
      </c>
      <c r="J132" s="91">
        <v>7</v>
      </c>
      <c r="K132" s="331" t="s">
        <v>208</v>
      </c>
      <c r="L132" s="18">
        <v>3</v>
      </c>
    </row>
    <row r="133" spans="1:20" ht="16.5" customHeight="1">
      <c r="A133" s="278"/>
      <c r="B133" s="101"/>
      <c r="C133" s="331" t="s">
        <v>428</v>
      </c>
      <c r="D133" s="283">
        <v>0.4</v>
      </c>
      <c r="E133" s="42" t="s">
        <v>364</v>
      </c>
      <c r="F133" s="181">
        <v>2</v>
      </c>
      <c r="G133" s="216" t="s">
        <v>239</v>
      </c>
      <c r="H133" s="108">
        <v>4</v>
      </c>
      <c r="I133" s="85" t="s">
        <v>49</v>
      </c>
      <c r="J133" s="86">
        <v>0.05</v>
      </c>
      <c r="K133" s="331" t="s">
        <v>82</v>
      </c>
      <c r="L133" s="18">
        <v>0.1</v>
      </c>
    </row>
    <row r="134" spans="1:20" ht="16.5" customHeight="1">
      <c r="A134" s="279"/>
      <c r="B134" s="109"/>
      <c r="C134" s="24"/>
      <c r="D134" s="286"/>
      <c r="E134" s="147"/>
      <c r="F134" s="18"/>
      <c r="G134" s="119" t="s">
        <v>262</v>
      </c>
      <c r="H134" s="88">
        <v>0.1</v>
      </c>
      <c r="I134" s="85"/>
      <c r="J134" s="86"/>
      <c r="K134" s="331" t="s">
        <v>49</v>
      </c>
      <c r="L134" s="18">
        <v>0.05</v>
      </c>
    </row>
    <row r="135" spans="1:20" ht="16.5" customHeight="1">
      <c r="A135" s="279"/>
      <c r="B135" s="331"/>
      <c r="C135" s="18"/>
      <c r="D135" s="286"/>
      <c r="E135" s="147" t="s">
        <v>49</v>
      </c>
      <c r="F135" s="18">
        <v>0.05</v>
      </c>
      <c r="G135" s="121"/>
      <c r="H135" s="80"/>
      <c r="I135" s="85"/>
      <c r="J135" s="86"/>
      <c r="K135" s="331"/>
      <c r="L135" s="18"/>
    </row>
    <row r="136" spans="1:20" ht="16.5" customHeight="1">
      <c r="A136" s="277"/>
      <c r="B136" s="109"/>
      <c r="C136" s="24"/>
      <c r="D136" s="286"/>
      <c r="E136" s="105"/>
      <c r="F136" s="105"/>
      <c r="G136" s="121"/>
      <c r="H136" s="80"/>
      <c r="I136" s="85"/>
      <c r="J136" s="86"/>
      <c r="K136" s="94"/>
      <c r="L136" s="103"/>
    </row>
    <row r="137" spans="1:20" ht="16.5" customHeight="1">
      <c r="A137" s="278" t="s">
        <v>343</v>
      </c>
      <c r="B137" s="101" t="str">
        <f>B21</f>
        <v>一</v>
      </c>
      <c r="C137" s="265" t="s">
        <v>39</v>
      </c>
      <c r="D137" s="283"/>
      <c r="E137" s="147" t="s">
        <v>533</v>
      </c>
      <c r="F137" s="18"/>
      <c r="G137" s="245" t="s">
        <v>210</v>
      </c>
      <c r="H137" s="18"/>
      <c r="I137" s="85" t="s">
        <v>1</v>
      </c>
      <c r="J137" s="86"/>
      <c r="K137" s="96" t="s">
        <v>71</v>
      </c>
      <c r="L137" s="92"/>
      <c r="M137" s="215" t="s">
        <v>106</v>
      </c>
      <c r="N137" s="69"/>
      <c r="O137" s="49"/>
      <c r="P137" s="66"/>
      <c r="Q137" s="68"/>
      <c r="R137" s="69"/>
      <c r="T137" s="69"/>
    </row>
    <row r="138" spans="1:20" ht="16.5" customHeight="1">
      <c r="A138" s="278"/>
      <c r="B138" s="262">
        <f>A21</f>
        <v>45257</v>
      </c>
      <c r="C138" s="331" t="s">
        <v>10</v>
      </c>
      <c r="D138" s="283">
        <v>10</v>
      </c>
      <c r="E138" s="185" t="s">
        <v>534</v>
      </c>
      <c r="F138" s="221">
        <v>6</v>
      </c>
      <c r="G138" s="294" t="s">
        <v>195</v>
      </c>
      <c r="H138" s="18">
        <v>5</v>
      </c>
      <c r="I138" s="90" t="s">
        <v>9</v>
      </c>
      <c r="J138" s="91">
        <v>7</v>
      </c>
      <c r="K138" s="97" t="s">
        <v>72</v>
      </c>
      <c r="L138" s="97">
        <v>0.1</v>
      </c>
      <c r="M138" s="213"/>
      <c r="N138" s="70"/>
      <c r="O138" s="49"/>
      <c r="P138" s="54"/>
      <c r="Q138" s="68"/>
      <c r="R138" s="70"/>
      <c r="T138" s="70"/>
    </row>
    <row r="139" spans="1:20" ht="16.5" customHeight="1">
      <c r="A139" s="277"/>
      <c r="B139" s="331"/>
      <c r="C139" s="18"/>
      <c r="D139" s="286"/>
      <c r="E139" s="147"/>
      <c r="F139" s="18"/>
      <c r="G139" s="294" t="s">
        <v>211</v>
      </c>
      <c r="H139" s="18">
        <v>2</v>
      </c>
      <c r="I139" s="85" t="s">
        <v>49</v>
      </c>
      <c r="J139" s="86">
        <v>0.05</v>
      </c>
      <c r="K139" s="85" t="s">
        <v>73</v>
      </c>
      <c r="L139" s="92">
        <v>1</v>
      </c>
      <c r="M139" s="119"/>
      <c r="N139" s="53"/>
      <c r="O139" s="71"/>
      <c r="P139" s="54"/>
      <c r="Q139" s="51"/>
      <c r="R139" s="53"/>
      <c r="T139" s="53"/>
    </row>
    <row r="140" spans="1:20" ht="16.5" customHeight="1">
      <c r="A140" s="279"/>
      <c r="B140" s="331"/>
      <c r="C140" s="18"/>
      <c r="D140" s="286"/>
      <c r="E140" s="105"/>
      <c r="F140" s="105"/>
      <c r="G140" s="294" t="s">
        <v>53</v>
      </c>
      <c r="H140" s="18">
        <v>0.01</v>
      </c>
      <c r="I140" s="85"/>
      <c r="J140" s="86"/>
      <c r="K140" s="85" t="s">
        <v>74</v>
      </c>
      <c r="L140" s="92">
        <v>0.05</v>
      </c>
      <c r="M140" s="121"/>
      <c r="N140" s="54"/>
      <c r="O140" s="49"/>
      <c r="P140" s="54"/>
      <c r="Q140" s="72"/>
      <c r="R140" s="54"/>
      <c r="T140" s="54"/>
    </row>
    <row r="141" spans="1:20" ht="16.5" customHeight="1">
      <c r="A141" s="279"/>
      <c r="B141" s="331"/>
      <c r="C141" s="18"/>
      <c r="D141" s="286"/>
      <c r="E141" s="105"/>
      <c r="F141" s="105"/>
      <c r="G141" s="294" t="s">
        <v>49</v>
      </c>
      <c r="H141" s="18">
        <v>0.05</v>
      </c>
      <c r="I141" s="85"/>
      <c r="J141" s="86"/>
      <c r="K141" s="38"/>
      <c r="L141" s="92"/>
      <c r="M141" s="121"/>
      <c r="N141" s="54"/>
      <c r="O141" s="49"/>
      <c r="P141" s="54"/>
      <c r="Q141" s="49"/>
      <c r="R141" s="54"/>
      <c r="T141" s="54"/>
    </row>
    <row r="142" spans="1:20" ht="16.5" customHeight="1">
      <c r="A142" s="279"/>
      <c r="B142" s="331"/>
      <c r="C142" s="18"/>
      <c r="D142" s="286"/>
      <c r="E142" s="105"/>
      <c r="F142" s="105"/>
      <c r="G142" s="121"/>
      <c r="H142" s="80"/>
      <c r="I142" s="85"/>
      <c r="J142" s="86"/>
      <c r="K142" s="95"/>
      <c r="L142" s="92"/>
      <c r="M142" s="8"/>
      <c r="N142" s="54"/>
      <c r="O142" s="73"/>
      <c r="P142" s="66"/>
      <c r="Q142" s="49"/>
      <c r="R142" s="54"/>
      <c r="T142" s="54"/>
    </row>
    <row r="143" spans="1:20" ht="16.5" customHeight="1">
      <c r="A143" s="278" t="s">
        <v>344</v>
      </c>
      <c r="B143" s="101" t="str">
        <f>B22</f>
        <v>二</v>
      </c>
      <c r="C143" s="144" t="s">
        <v>0</v>
      </c>
      <c r="D143" s="283"/>
      <c r="E143" s="147" t="s">
        <v>529</v>
      </c>
      <c r="F143" s="18"/>
      <c r="G143" s="245" t="s">
        <v>526</v>
      </c>
      <c r="H143" s="18"/>
      <c r="I143" s="85" t="s">
        <v>1</v>
      </c>
      <c r="J143" s="86"/>
      <c r="K143" s="87" t="s">
        <v>452</v>
      </c>
      <c r="L143" s="212"/>
      <c r="M143" s="213" t="s">
        <v>94</v>
      </c>
      <c r="N143" s="60"/>
      <c r="O143" s="66"/>
      <c r="P143" s="49"/>
      <c r="Q143" s="66"/>
      <c r="R143" s="68"/>
      <c r="T143" s="69"/>
    </row>
    <row r="144" spans="1:20" ht="16.5" customHeight="1">
      <c r="A144" s="278"/>
      <c r="B144" s="262">
        <f>A22</f>
        <v>45258</v>
      </c>
      <c r="C144" s="331" t="s">
        <v>10</v>
      </c>
      <c r="D144" s="283">
        <v>7</v>
      </c>
      <c r="E144" s="185" t="s">
        <v>228</v>
      </c>
      <c r="F144" s="221">
        <v>6</v>
      </c>
      <c r="G144" s="239" t="s">
        <v>539</v>
      </c>
      <c r="H144" s="80">
        <v>1</v>
      </c>
      <c r="I144" s="90" t="s">
        <v>9</v>
      </c>
      <c r="J144" s="91">
        <v>7</v>
      </c>
      <c r="K144" s="38" t="s">
        <v>453</v>
      </c>
      <c r="L144" s="92">
        <v>3</v>
      </c>
      <c r="M144" s="8"/>
      <c r="N144" s="74"/>
      <c r="O144" s="75"/>
      <c r="P144" s="49"/>
      <c r="Q144" s="54"/>
      <c r="R144" s="49"/>
      <c r="T144" s="53"/>
    </row>
    <row r="145" spans="1:20" ht="16.5" customHeight="1">
      <c r="A145" s="278"/>
      <c r="B145" s="101"/>
      <c r="C145" s="331" t="s">
        <v>12</v>
      </c>
      <c r="D145" s="283">
        <v>3</v>
      </c>
      <c r="E145" s="147" t="s">
        <v>466</v>
      </c>
      <c r="F145" s="18">
        <v>4</v>
      </c>
      <c r="G145" s="294" t="s">
        <v>141</v>
      </c>
      <c r="H145" s="18">
        <v>3</v>
      </c>
      <c r="I145" s="85" t="s">
        <v>49</v>
      </c>
      <c r="J145" s="86">
        <v>0.05</v>
      </c>
      <c r="K145" s="38" t="s">
        <v>58</v>
      </c>
      <c r="L145" s="92">
        <v>1</v>
      </c>
      <c r="M145" s="8"/>
      <c r="N145" s="60"/>
      <c r="O145" s="75"/>
      <c r="P145" s="71"/>
      <c r="Q145" s="54"/>
      <c r="R145" s="51"/>
      <c r="T145" s="53"/>
    </row>
    <row r="146" spans="1:20" ht="16.5" customHeight="1">
      <c r="A146" s="279"/>
      <c r="B146" s="109"/>
      <c r="C146" s="24"/>
      <c r="D146" s="286"/>
      <c r="E146" s="147" t="s">
        <v>467</v>
      </c>
      <c r="F146" s="18"/>
      <c r="G146" s="294" t="s">
        <v>161</v>
      </c>
      <c r="H146" s="18">
        <v>0.01</v>
      </c>
      <c r="I146" s="85"/>
      <c r="J146" s="86"/>
      <c r="K146" s="38" t="s">
        <v>67</v>
      </c>
      <c r="L146" s="92">
        <v>0.05</v>
      </c>
      <c r="M146" s="8"/>
      <c r="N146" s="74"/>
      <c r="O146" s="75"/>
      <c r="P146" s="49"/>
      <c r="Q146" s="54"/>
      <c r="R146" s="51"/>
      <c r="T146" s="53"/>
    </row>
    <row r="147" spans="1:20" ht="16.5" customHeight="1">
      <c r="A147" s="279"/>
      <c r="B147" s="331"/>
      <c r="C147" s="18"/>
      <c r="D147" s="286"/>
      <c r="E147" s="147" t="s">
        <v>49</v>
      </c>
      <c r="F147" s="18">
        <v>0.05</v>
      </c>
      <c r="G147" s="294" t="s">
        <v>46</v>
      </c>
      <c r="H147" s="18">
        <v>0.5</v>
      </c>
      <c r="I147" s="85"/>
      <c r="J147" s="86"/>
      <c r="K147" s="38"/>
      <c r="L147" s="92"/>
      <c r="M147" s="8"/>
      <c r="N147" s="49"/>
      <c r="O147" s="54"/>
      <c r="P147" s="49"/>
      <c r="Q147" s="54"/>
      <c r="R147" s="51"/>
      <c r="T147" s="53"/>
    </row>
    <row r="148" spans="1:20" ht="16.5" customHeight="1">
      <c r="A148" s="279"/>
      <c r="B148" s="331"/>
      <c r="C148" s="18"/>
      <c r="D148" s="24"/>
      <c r="E148" s="147"/>
      <c r="F148" s="18"/>
      <c r="G148" s="294" t="s">
        <v>49</v>
      </c>
      <c r="H148" s="18">
        <v>0.05</v>
      </c>
      <c r="I148" s="85"/>
      <c r="J148" s="86"/>
      <c r="K148" s="94"/>
      <c r="L148" s="103"/>
      <c r="M148" s="8"/>
      <c r="N148" s="76"/>
      <c r="O148" s="66"/>
      <c r="P148" s="73"/>
      <c r="Q148" s="66"/>
      <c r="R148" s="77"/>
      <c r="T148" s="66"/>
    </row>
    <row r="149" spans="1:20" ht="16.5" customHeight="1">
      <c r="A149" s="278" t="s">
        <v>345</v>
      </c>
      <c r="B149" s="305" t="s">
        <v>214</v>
      </c>
      <c r="C149" s="323" t="s">
        <v>123</v>
      </c>
      <c r="D149" s="324"/>
      <c r="E149" s="100" t="s">
        <v>370</v>
      </c>
      <c r="F149" s="100"/>
      <c r="G149" s="298" t="s">
        <v>468</v>
      </c>
      <c r="H149" s="134"/>
      <c r="I149" s="85" t="s">
        <v>1</v>
      </c>
      <c r="J149" s="86"/>
      <c r="K149" s="183" t="s">
        <v>184</v>
      </c>
      <c r="L149" s="221"/>
      <c r="M149" s="215" t="s">
        <v>105</v>
      </c>
    </row>
    <row r="150" spans="1:20" ht="16.5" customHeight="1">
      <c r="A150" s="278"/>
      <c r="B150" s="306">
        <f>A23</f>
        <v>45259</v>
      </c>
      <c r="C150" s="325" t="s">
        <v>10</v>
      </c>
      <c r="D150" s="183">
        <v>8</v>
      </c>
      <c r="E150" s="185" t="s">
        <v>224</v>
      </c>
      <c r="F150" s="221">
        <v>1</v>
      </c>
      <c r="G150" s="299" t="s">
        <v>141</v>
      </c>
      <c r="H150" s="221">
        <v>7</v>
      </c>
      <c r="I150" s="90" t="s">
        <v>9</v>
      </c>
      <c r="J150" s="91">
        <v>7</v>
      </c>
      <c r="K150" s="183" t="s">
        <v>185</v>
      </c>
      <c r="L150" s="221">
        <v>1.5</v>
      </c>
    </row>
    <row r="151" spans="1:20" ht="16.5" customHeight="1">
      <c r="A151" s="279"/>
      <c r="B151" s="307"/>
      <c r="C151" s="326" t="s">
        <v>12</v>
      </c>
      <c r="D151" s="324">
        <v>3</v>
      </c>
      <c r="E151" s="147" t="s">
        <v>208</v>
      </c>
      <c r="F151" s="18">
        <v>3</v>
      </c>
      <c r="G151" s="119" t="s">
        <v>239</v>
      </c>
      <c r="H151" s="88">
        <v>0.5</v>
      </c>
      <c r="I151" s="85" t="s">
        <v>49</v>
      </c>
      <c r="J151" s="86">
        <v>0.05</v>
      </c>
      <c r="K151" s="183" t="s">
        <v>149</v>
      </c>
      <c r="L151" s="221">
        <v>2</v>
      </c>
      <c r="M151" s="8"/>
    </row>
    <row r="152" spans="1:20" ht="16.5" customHeight="1">
      <c r="A152" s="279"/>
      <c r="B152" s="109"/>
      <c r="C152" s="117"/>
      <c r="D152" s="287"/>
      <c r="E152" s="147" t="s">
        <v>372</v>
      </c>
      <c r="F152" s="18">
        <v>0.01</v>
      </c>
      <c r="G152" s="119" t="s">
        <v>471</v>
      </c>
      <c r="H152" s="88">
        <v>0.01</v>
      </c>
      <c r="I152" s="85"/>
      <c r="J152" s="86"/>
      <c r="K152" s="183" t="s">
        <v>186</v>
      </c>
      <c r="L152" s="221"/>
      <c r="M152" s="8"/>
    </row>
    <row r="153" spans="1:20" ht="16.5" customHeight="1">
      <c r="A153" s="279"/>
      <c r="B153" s="109"/>
      <c r="C153" s="24"/>
      <c r="D153" s="286"/>
      <c r="E153" s="147" t="s">
        <v>49</v>
      </c>
      <c r="F153" s="18">
        <v>0.05</v>
      </c>
      <c r="G153" s="121" t="s">
        <v>49</v>
      </c>
      <c r="H153" s="80">
        <v>0.05</v>
      </c>
      <c r="I153" s="85"/>
      <c r="J153" s="86"/>
      <c r="K153" s="94" t="s">
        <v>478</v>
      </c>
      <c r="L153" s="221"/>
      <c r="M153" s="8"/>
    </row>
    <row r="154" spans="1:20" ht="16.5" customHeight="1">
      <c r="A154" s="277"/>
      <c r="B154" s="109"/>
      <c r="C154" s="24"/>
      <c r="D154" s="284"/>
      <c r="E154" s="105"/>
      <c r="F154" s="105"/>
      <c r="G154" s="300"/>
      <c r="H154" s="89"/>
      <c r="I154" s="85"/>
      <c r="J154" s="86"/>
      <c r="K154" s="94"/>
      <c r="L154" s="103"/>
      <c r="M154" s="8"/>
    </row>
    <row r="155" spans="1:20" s="17" customFormat="1" ht="16.149999999999999" customHeight="1">
      <c r="A155" s="278" t="s">
        <v>346</v>
      </c>
      <c r="B155" s="24" t="s">
        <v>215</v>
      </c>
      <c r="C155" s="134" t="s">
        <v>0</v>
      </c>
      <c r="D155" s="247"/>
      <c r="E155" s="146" t="s">
        <v>530</v>
      </c>
      <c r="F155" s="18"/>
      <c r="G155" s="301" t="s">
        <v>481</v>
      </c>
      <c r="H155" s="181"/>
      <c r="I155" s="85"/>
      <c r="J155" s="86"/>
      <c r="K155" s="180" t="s">
        <v>479</v>
      </c>
      <c r="L155" s="181"/>
      <c r="M155" s="215" t="s">
        <v>218</v>
      </c>
      <c r="O155" s="10"/>
      <c r="P155" s="10"/>
      <c r="Q155" s="10"/>
      <c r="R155" s="10"/>
    </row>
    <row r="156" spans="1:20" s="17" customFormat="1" ht="16.149999999999999" customHeight="1">
      <c r="A156" s="278"/>
      <c r="B156" s="270">
        <f>A24</f>
        <v>45260</v>
      </c>
      <c r="C156" s="180" t="s">
        <v>10</v>
      </c>
      <c r="D156" s="247">
        <v>7</v>
      </c>
      <c r="E156" s="185" t="s">
        <v>531</v>
      </c>
      <c r="F156" s="221">
        <v>6</v>
      </c>
      <c r="G156" s="302" t="s">
        <v>88</v>
      </c>
      <c r="H156" s="181">
        <v>3</v>
      </c>
      <c r="I156" s="90"/>
      <c r="J156" s="91"/>
      <c r="K156" s="180" t="s">
        <v>480</v>
      </c>
      <c r="L156" s="181">
        <v>2</v>
      </c>
      <c r="M156" s="8"/>
      <c r="O156" s="10"/>
      <c r="P156" s="10"/>
      <c r="Q156" s="10"/>
      <c r="R156" s="10"/>
    </row>
    <row r="157" spans="1:20" s="17" customFormat="1" ht="16.149999999999999" customHeight="1">
      <c r="A157" s="278"/>
      <c r="B157" s="105"/>
      <c r="C157" s="180" t="s">
        <v>12</v>
      </c>
      <c r="D157" s="247">
        <v>3</v>
      </c>
      <c r="E157" s="147" t="s">
        <v>532</v>
      </c>
      <c r="F157" s="18">
        <v>1</v>
      </c>
      <c r="G157" s="302" t="s">
        <v>398</v>
      </c>
      <c r="H157" s="181">
        <v>3</v>
      </c>
      <c r="I157" s="85"/>
      <c r="J157" s="86"/>
      <c r="K157" s="180" t="s">
        <v>87</v>
      </c>
      <c r="L157" s="181">
        <v>1</v>
      </c>
      <c r="O157" s="10"/>
      <c r="P157" s="10"/>
      <c r="Q157" s="10"/>
      <c r="R157" s="10"/>
    </row>
    <row r="158" spans="1:20" s="17" customFormat="1" ht="16.149999999999999" customHeight="1">
      <c r="A158" s="279"/>
      <c r="B158" s="105"/>
      <c r="C158" s="105"/>
      <c r="D158" s="284"/>
      <c r="E158" s="147" t="s">
        <v>46</v>
      </c>
      <c r="F158" s="18">
        <v>1</v>
      </c>
      <c r="G158" s="302" t="s">
        <v>262</v>
      </c>
      <c r="H158" s="181">
        <v>0.01</v>
      </c>
      <c r="I158" s="85"/>
      <c r="J158" s="86"/>
      <c r="K158" s="38"/>
      <c r="L158" s="92"/>
      <c r="M158" s="8"/>
      <c r="O158" s="10"/>
      <c r="P158" s="10"/>
      <c r="Q158" s="10"/>
      <c r="R158" s="10"/>
    </row>
    <row r="159" spans="1:20" s="17" customFormat="1" ht="16.149999999999999" customHeight="1">
      <c r="A159" s="279"/>
      <c r="B159" s="105"/>
      <c r="C159" s="105"/>
      <c r="D159" s="284"/>
      <c r="E159" s="147" t="s">
        <v>49</v>
      </c>
      <c r="F159" s="18">
        <v>0.05</v>
      </c>
      <c r="G159" s="302" t="s">
        <v>49</v>
      </c>
      <c r="H159" s="181">
        <v>0.05</v>
      </c>
      <c r="I159" s="85"/>
      <c r="J159" s="86"/>
      <c r="K159" s="38"/>
      <c r="L159" s="92"/>
      <c r="M159" s="8"/>
      <c r="O159" s="10"/>
      <c r="P159" s="10"/>
      <c r="Q159" s="10"/>
      <c r="R159" s="10"/>
    </row>
    <row r="160" spans="1:20" s="17" customFormat="1" ht="16.149999999999999" customHeight="1">
      <c r="A160" s="279"/>
      <c r="B160" s="105"/>
      <c r="C160" s="105"/>
      <c r="D160" s="327"/>
      <c r="E160" s="147"/>
      <c r="F160" s="18"/>
      <c r="G160" s="300"/>
      <c r="H160" s="89"/>
      <c r="I160" s="85"/>
      <c r="J160" s="86"/>
      <c r="K160" s="38"/>
      <c r="L160" s="92"/>
      <c r="M160" s="8"/>
      <c r="O160" s="10"/>
      <c r="P160" s="10"/>
      <c r="Q160" s="10"/>
      <c r="R160" s="10"/>
    </row>
    <row r="161" spans="1:18" s="17" customFormat="1" ht="16.149999999999999" customHeight="1">
      <c r="A161" s="279" t="s">
        <v>347</v>
      </c>
      <c r="B161" s="17" t="s">
        <v>324</v>
      </c>
      <c r="C161" s="329" t="s">
        <v>40</v>
      </c>
      <c r="D161" s="331"/>
      <c r="E161" s="146" t="s">
        <v>528</v>
      </c>
      <c r="F161" s="18"/>
      <c r="G161" s="186" t="s">
        <v>216</v>
      </c>
      <c r="H161" s="187"/>
      <c r="I161" s="85"/>
      <c r="J161" s="86"/>
      <c r="K161" s="180" t="s">
        <v>274</v>
      </c>
      <c r="L161" s="181"/>
      <c r="M161" s="215" t="s">
        <v>63</v>
      </c>
      <c r="N161" s="159" t="s">
        <v>91</v>
      </c>
      <c r="O161" s="10"/>
      <c r="P161" s="10"/>
      <c r="Q161" s="10"/>
      <c r="R161" s="10"/>
    </row>
    <row r="162" spans="1:18" s="17" customFormat="1" ht="16.149999999999999" customHeight="1">
      <c r="A162" s="280"/>
      <c r="B162" s="269">
        <v>45261</v>
      </c>
      <c r="C162" s="325" t="s">
        <v>10</v>
      </c>
      <c r="D162" s="183">
        <v>10</v>
      </c>
      <c r="E162" s="185" t="s">
        <v>229</v>
      </c>
      <c r="F162" s="221">
        <v>1</v>
      </c>
      <c r="G162" s="208" t="s">
        <v>81</v>
      </c>
      <c r="H162" s="187">
        <v>1</v>
      </c>
      <c r="I162" s="90"/>
      <c r="J162" s="91"/>
      <c r="K162" s="180" t="s">
        <v>77</v>
      </c>
      <c r="L162" s="181">
        <v>3</v>
      </c>
      <c r="O162" s="10"/>
      <c r="P162" s="10"/>
      <c r="Q162" s="10"/>
      <c r="R162" s="10"/>
    </row>
    <row r="163" spans="1:18" s="17" customFormat="1" ht="16.149999999999999" customHeight="1">
      <c r="A163" s="279"/>
      <c r="C163" s="328" t="s">
        <v>41</v>
      </c>
      <c r="D163" s="331">
        <v>0.4</v>
      </c>
      <c r="E163" s="147" t="s">
        <v>175</v>
      </c>
      <c r="F163" s="18">
        <v>4</v>
      </c>
      <c r="G163" s="209" t="s">
        <v>56</v>
      </c>
      <c r="H163" s="187">
        <v>0.9</v>
      </c>
      <c r="I163" s="85"/>
      <c r="J163" s="86"/>
      <c r="K163" s="180" t="s">
        <v>174</v>
      </c>
      <c r="L163" s="181">
        <v>0.1</v>
      </c>
      <c r="O163" s="10"/>
      <c r="P163" s="10"/>
      <c r="Q163" s="10"/>
      <c r="R163" s="10"/>
    </row>
    <row r="164" spans="1:18" s="17" customFormat="1" ht="16.149999999999999" customHeight="1">
      <c r="A164" s="279"/>
      <c r="B164" s="105"/>
      <c r="C164" s="309"/>
      <c r="D164" s="310"/>
      <c r="E164" s="147" t="s">
        <v>46</v>
      </c>
      <c r="F164" s="18">
        <v>1</v>
      </c>
      <c r="G164" s="209" t="s">
        <v>1</v>
      </c>
      <c r="H164" s="187">
        <v>3</v>
      </c>
      <c r="I164" s="85"/>
      <c r="J164" s="86"/>
      <c r="K164" s="107"/>
      <c r="L164" s="210"/>
      <c r="O164" s="10"/>
      <c r="P164" s="10"/>
      <c r="Q164" s="10"/>
      <c r="R164" s="10"/>
    </row>
    <row r="165" spans="1:18" s="17" customFormat="1" ht="16.149999999999999" customHeight="1">
      <c r="A165" s="279"/>
      <c r="B165" s="105"/>
      <c r="C165" s="105"/>
      <c r="D165" s="284"/>
      <c r="E165" s="147" t="s">
        <v>49</v>
      </c>
      <c r="F165" s="18">
        <v>0.05</v>
      </c>
      <c r="G165" s="208" t="s">
        <v>53</v>
      </c>
      <c r="H165" s="181">
        <v>0.01</v>
      </c>
      <c r="I165" s="85"/>
      <c r="J165" s="86"/>
      <c r="K165" s="180" t="s">
        <v>49</v>
      </c>
      <c r="L165" s="181">
        <v>0.05</v>
      </c>
      <c r="O165" s="10"/>
      <c r="P165" s="10"/>
      <c r="Q165" s="10"/>
      <c r="R165" s="10"/>
    </row>
    <row r="166" spans="1:18" s="17" customFormat="1" ht="16.149999999999999" customHeight="1">
      <c r="A166" s="281"/>
      <c r="B166" s="331"/>
      <c r="C166" s="18"/>
      <c r="D166" s="284"/>
      <c r="E166" s="105"/>
      <c r="F166" s="220"/>
      <c r="G166" s="208" t="s">
        <v>49</v>
      </c>
      <c r="H166" s="181">
        <v>0.05</v>
      </c>
      <c r="I166" s="85"/>
      <c r="J166" s="86"/>
      <c r="K166" s="95"/>
      <c r="L166" s="92"/>
      <c r="O166" s="10"/>
      <c r="P166" s="10"/>
      <c r="Q166" s="10"/>
      <c r="R166" s="10"/>
    </row>
    <row r="167" spans="1:18" ht="15.95" customHeight="1">
      <c r="A167" s="117"/>
      <c r="B167" s="138"/>
      <c r="C167" s="117"/>
      <c r="D167" s="287"/>
      <c r="E167" s="317"/>
      <c r="F167" s="318"/>
      <c r="G167" s="303"/>
      <c r="H167" s="133"/>
      <c r="I167" s="117"/>
      <c r="J167" s="117"/>
      <c r="K167" s="118"/>
      <c r="L167" s="124"/>
    </row>
    <row r="168" spans="1:18" ht="15.95" customHeight="1">
      <c r="A168" s="24"/>
      <c r="B168" s="109"/>
      <c r="C168" s="24"/>
      <c r="D168" s="286"/>
      <c r="E168" s="43"/>
      <c r="G168" s="304"/>
      <c r="H168" s="24"/>
      <c r="I168" s="24"/>
      <c r="J168" s="24"/>
      <c r="K168" s="38"/>
      <c r="L168" s="92"/>
    </row>
    <row r="169" spans="1:18" ht="15.95" customHeight="1">
      <c r="A169" s="4"/>
      <c r="B169" s="319"/>
      <c r="C169" s="4"/>
      <c r="D169" s="4"/>
      <c r="G169" s="4"/>
      <c r="H169" s="4"/>
    </row>
    <row r="173" spans="1:18">
      <c r="E173" s="43"/>
    </row>
    <row r="174" spans="1:18">
      <c r="E174" s="320"/>
      <c r="F174" s="321"/>
      <c r="G174" s="4"/>
    </row>
    <row r="175" spans="1:18">
      <c r="E175" s="43"/>
      <c r="F175" s="43"/>
    </row>
  </sheetData>
  <phoneticPr fontId="1" type="noConversion"/>
  <printOptions horizontalCentered="1"/>
  <pageMargins left="3.937007874015748E-2" right="3.937007874015748E-2" top="0" bottom="0" header="0.11811023622047245" footer="0.11811023622047245"/>
  <pageSetup paperSize="9" scale="105" orientation="landscape" r:id="rId1"/>
  <rowBreaks count="5" manualBreakCount="5">
    <brk id="26" max="15" man="1"/>
    <brk id="46" max="15" man="1"/>
    <brk id="76" max="15" man="1"/>
    <brk id="106" max="15" man="1"/>
    <brk id="136" max="15" man="1"/>
  </rowBreaks>
  <colBreaks count="1" manualBreakCount="1">
    <brk id="14" max="1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M10" sqref="M10"/>
    </sheetView>
  </sheetViews>
  <sheetFormatPr defaultRowHeight="16.5"/>
  <cols>
    <col min="2" max="14" width="5.625" customWidth="1"/>
  </cols>
  <sheetData>
    <row r="1" spans="1:14">
      <c r="A1" t="s">
        <v>112</v>
      </c>
      <c r="C1" s="196" t="s">
        <v>115</v>
      </c>
      <c r="D1" s="197"/>
      <c r="E1" s="196" t="s">
        <v>117</v>
      </c>
      <c r="F1" s="197"/>
      <c r="G1" s="196" t="s">
        <v>118</v>
      </c>
      <c r="H1" s="197"/>
      <c r="I1" s="196" t="s">
        <v>119</v>
      </c>
      <c r="J1" s="197"/>
      <c r="K1" s="196" t="s">
        <v>116</v>
      </c>
      <c r="L1" s="197"/>
      <c r="M1" t="s">
        <v>120</v>
      </c>
    </row>
    <row r="2" spans="1:14">
      <c r="A2" s="199" t="s">
        <v>113</v>
      </c>
      <c r="B2" s="199" t="s">
        <v>114</v>
      </c>
      <c r="C2" s="204" t="s">
        <v>92</v>
      </c>
      <c r="D2" s="34" t="s">
        <v>93</v>
      </c>
      <c r="E2" s="168" t="s">
        <v>92</v>
      </c>
      <c r="F2" s="58" t="s">
        <v>93</v>
      </c>
      <c r="G2" s="202" t="s">
        <v>92</v>
      </c>
      <c r="H2" s="201" t="s">
        <v>93</v>
      </c>
      <c r="I2" s="168" t="s">
        <v>92</v>
      </c>
      <c r="J2" s="34" t="s">
        <v>93</v>
      </c>
      <c r="K2" s="168" t="s">
        <v>92</v>
      </c>
      <c r="L2" s="34" t="s">
        <v>93</v>
      </c>
      <c r="M2" s="168" t="s">
        <v>92</v>
      </c>
      <c r="N2" s="34" t="s">
        <v>93</v>
      </c>
    </row>
    <row r="3" spans="1:14">
      <c r="A3" s="114">
        <f>國中!A3</f>
        <v>45231</v>
      </c>
      <c r="B3" s="112" t="str">
        <f>IF(A3="","",RIGHT(TEXT(WEEKDAY(A3),"[$-404]aaaa;@"),1))</f>
        <v>三</v>
      </c>
      <c r="C3" s="203" t="str">
        <f>國中!O3</f>
        <v>小餐包</v>
      </c>
      <c r="E3" s="203" t="str">
        <f>$C3</f>
        <v>小餐包</v>
      </c>
      <c r="G3" s="203" t="str">
        <f>$C3</f>
        <v>小餐包</v>
      </c>
      <c r="I3" s="203" t="str">
        <f>$C3</f>
        <v>小餐包</v>
      </c>
      <c r="K3" s="203" t="str">
        <f>$C3</f>
        <v>小餐包</v>
      </c>
      <c r="M3" s="203" t="str">
        <f>$C3</f>
        <v>小餐包</v>
      </c>
    </row>
    <row r="4" spans="1:14">
      <c r="A4" s="114">
        <f>國中!A4</f>
        <v>45232</v>
      </c>
      <c r="B4" s="112" t="str">
        <f t="shared" ref="B4:B24" si="0">IF(A4="","",RIGHT(TEXT(WEEKDAY(A4),"[$-404]aaaa;@"),1))</f>
        <v>四</v>
      </c>
      <c r="C4" s="203" t="str">
        <f>國中!O4</f>
        <v>堅果</v>
      </c>
      <c r="E4" s="203" t="str">
        <f t="shared" ref="E4:E23" si="1">$C4</f>
        <v>堅果</v>
      </c>
      <c r="G4" s="203" t="str">
        <f t="shared" ref="G4:M24" si="2">$C4</f>
        <v>堅果</v>
      </c>
      <c r="I4" s="203" t="str">
        <f t="shared" ref="I4:M16" si="3">$C4</f>
        <v>堅果</v>
      </c>
      <c r="K4" s="203" t="str">
        <f t="shared" si="3"/>
        <v>堅果</v>
      </c>
      <c r="M4" s="203" t="str">
        <f t="shared" si="3"/>
        <v>堅果</v>
      </c>
    </row>
    <row r="5" spans="1:14" ht="16.5" customHeight="1">
      <c r="A5" s="114">
        <f>國中!A5</f>
        <v>45233</v>
      </c>
      <c r="B5" s="112" t="str">
        <f>IF(A5="","",RIGHT(TEXT(WEEKDAY(A5),"[$-404]aaaa;@"),1))</f>
        <v>五</v>
      </c>
      <c r="C5" s="203" t="str">
        <f>國中!O5</f>
        <v>水果</v>
      </c>
      <c r="D5" s="200" t="s">
        <v>91</v>
      </c>
      <c r="E5" s="203" t="str">
        <f t="shared" si="1"/>
        <v>水果</v>
      </c>
      <c r="F5" s="200" t="s">
        <v>91</v>
      </c>
      <c r="G5" s="203" t="str">
        <f t="shared" si="2"/>
        <v>水果</v>
      </c>
      <c r="H5" s="200" t="s">
        <v>91</v>
      </c>
      <c r="I5" s="203" t="str">
        <f t="shared" si="3"/>
        <v>水果</v>
      </c>
      <c r="J5" s="200" t="s">
        <v>91</v>
      </c>
      <c r="K5" s="203" t="str">
        <f t="shared" si="3"/>
        <v>水果</v>
      </c>
      <c r="L5" s="198" t="s">
        <v>91</v>
      </c>
      <c r="M5" s="337" t="s">
        <v>94</v>
      </c>
      <c r="N5" s="200" t="s">
        <v>91</v>
      </c>
    </row>
    <row r="6" spans="1:14">
      <c r="A6" s="114">
        <f>國中!A6</f>
        <v>45236</v>
      </c>
      <c r="B6" s="112" t="str">
        <f t="shared" si="0"/>
        <v>一</v>
      </c>
      <c r="C6" s="203" t="str">
        <f>國中!O6</f>
        <v>果汁</v>
      </c>
      <c r="E6" s="203" t="str">
        <f t="shared" si="1"/>
        <v>果汁</v>
      </c>
      <c r="G6" s="203" t="str">
        <f t="shared" si="2"/>
        <v>果汁</v>
      </c>
      <c r="I6" s="203" t="str">
        <f t="shared" si="3"/>
        <v>果汁</v>
      </c>
      <c r="K6" s="203" t="str">
        <f t="shared" si="3"/>
        <v>果汁</v>
      </c>
      <c r="M6" s="203" t="str">
        <f t="shared" si="3"/>
        <v>果汁</v>
      </c>
    </row>
    <row r="7" spans="1:14">
      <c r="A7" s="114">
        <f>國中!A7</f>
        <v>45237</v>
      </c>
      <c r="B7" s="112" t="str">
        <f t="shared" si="0"/>
        <v>二</v>
      </c>
      <c r="C7" s="203" t="str">
        <f>國中!O7</f>
        <v>TAP豆漿</v>
      </c>
      <c r="E7" s="203" t="str">
        <f t="shared" si="1"/>
        <v>TAP豆漿</v>
      </c>
      <c r="G7" s="203" t="str">
        <f t="shared" si="2"/>
        <v>TAP豆漿</v>
      </c>
      <c r="I7" s="203" t="str">
        <f t="shared" si="3"/>
        <v>TAP豆漿</v>
      </c>
      <c r="K7" s="203" t="str">
        <f t="shared" si="3"/>
        <v>TAP豆漿</v>
      </c>
      <c r="M7" s="334" t="s">
        <v>104</v>
      </c>
    </row>
    <row r="8" spans="1:14" ht="16.5" customHeight="1">
      <c r="A8" s="114">
        <f>國中!A8</f>
        <v>45238</v>
      </c>
      <c r="B8" s="112" t="str">
        <f t="shared" si="0"/>
        <v>三</v>
      </c>
      <c r="C8" s="203" t="str">
        <f>國中!O8</f>
        <v>小餐包</v>
      </c>
      <c r="E8" s="203" t="str">
        <f t="shared" si="1"/>
        <v>小餐包</v>
      </c>
      <c r="G8" s="203" t="str">
        <f t="shared" si="2"/>
        <v>小餐包</v>
      </c>
      <c r="I8" s="203" t="str">
        <f t="shared" si="3"/>
        <v>小餐包</v>
      </c>
      <c r="K8" s="203" t="str">
        <f t="shared" si="3"/>
        <v>小餐包</v>
      </c>
      <c r="M8" s="153" t="s">
        <v>105</v>
      </c>
    </row>
    <row r="9" spans="1:14">
      <c r="A9" s="114">
        <f>國中!A9</f>
        <v>45239</v>
      </c>
      <c r="B9" s="112" t="str">
        <f t="shared" si="0"/>
        <v>四</v>
      </c>
      <c r="C9" s="203" t="str">
        <f>國中!O9</f>
        <v>海苔</v>
      </c>
      <c r="E9" s="203" t="str">
        <f t="shared" si="1"/>
        <v>海苔</v>
      </c>
      <c r="G9" s="203" t="str">
        <f t="shared" si="2"/>
        <v>海苔</v>
      </c>
      <c r="I9" s="203" t="str">
        <f t="shared" si="3"/>
        <v>海苔</v>
      </c>
      <c r="K9" s="203" t="str">
        <f t="shared" si="3"/>
        <v>海苔</v>
      </c>
      <c r="M9" s="203" t="str">
        <f t="shared" si="3"/>
        <v>海苔</v>
      </c>
    </row>
    <row r="10" spans="1:14">
      <c r="A10" s="114">
        <f>國中!A10</f>
        <v>45240</v>
      </c>
      <c r="B10" s="112" t="str">
        <f t="shared" si="0"/>
        <v>五</v>
      </c>
      <c r="C10" s="203" t="str">
        <f>國中!O10</f>
        <v>水果</v>
      </c>
      <c r="D10" s="200" t="s">
        <v>91</v>
      </c>
      <c r="E10" s="203" t="str">
        <f t="shared" si="1"/>
        <v>水果</v>
      </c>
      <c r="F10" s="200" t="s">
        <v>91</v>
      </c>
      <c r="G10" s="203" t="str">
        <f t="shared" si="2"/>
        <v>水果</v>
      </c>
      <c r="H10" s="200" t="s">
        <v>91</v>
      </c>
      <c r="I10" s="203" t="str">
        <f t="shared" si="3"/>
        <v>水果</v>
      </c>
      <c r="J10" s="200" t="s">
        <v>91</v>
      </c>
      <c r="K10" s="203" t="str">
        <f t="shared" si="3"/>
        <v>水果</v>
      </c>
      <c r="L10" s="198" t="s">
        <v>91</v>
      </c>
      <c r="M10" s="337" t="s">
        <v>94</v>
      </c>
      <c r="N10" s="200" t="s">
        <v>91</v>
      </c>
    </row>
    <row r="11" spans="1:14">
      <c r="A11" s="114">
        <f>國中!A11</f>
        <v>45243</v>
      </c>
      <c r="B11" s="112" t="str">
        <f t="shared" si="0"/>
        <v>一</v>
      </c>
      <c r="C11" s="203" t="str">
        <f>國中!O11</f>
        <v>果汁</v>
      </c>
      <c r="E11" s="203" t="str">
        <f t="shared" si="1"/>
        <v>果汁</v>
      </c>
      <c r="G11" s="203" t="str">
        <f t="shared" si="2"/>
        <v>果汁</v>
      </c>
      <c r="I11" s="203" t="str">
        <f t="shared" si="3"/>
        <v>果汁</v>
      </c>
      <c r="K11" s="203" t="str">
        <f t="shared" si="3"/>
        <v>果汁</v>
      </c>
      <c r="M11" s="203" t="str">
        <f t="shared" si="3"/>
        <v>果汁</v>
      </c>
    </row>
    <row r="12" spans="1:14">
      <c r="A12" s="114">
        <f>國中!A12</f>
        <v>45244</v>
      </c>
      <c r="B12" s="112" t="str">
        <f t="shared" si="0"/>
        <v>二</v>
      </c>
      <c r="C12" s="203" t="str">
        <f>國中!O12</f>
        <v>保久乳</v>
      </c>
      <c r="E12" s="205" t="s">
        <v>549</v>
      </c>
      <c r="G12" s="205" t="s">
        <v>549</v>
      </c>
      <c r="I12" s="203" t="str">
        <f>$C$12</f>
        <v>保久乳</v>
      </c>
      <c r="K12" s="203" t="str">
        <f>$C$12</f>
        <v>保久乳</v>
      </c>
      <c r="M12" s="333" t="s">
        <v>551</v>
      </c>
    </row>
    <row r="13" spans="1:14" ht="16.5" customHeight="1">
      <c r="A13" s="114">
        <f>國中!A13</f>
        <v>45245</v>
      </c>
      <c r="B13" s="112" t="str">
        <f t="shared" si="0"/>
        <v>三</v>
      </c>
      <c r="C13" s="203" t="str">
        <f>國中!O13</f>
        <v>小餐包</v>
      </c>
      <c r="E13" s="203" t="str">
        <f t="shared" si="1"/>
        <v>小餐包</v>
      </c>
      <c r="G13" s="203" t="str">
        <f t="shared" si="2"/>
        <v>小餐包</v>
      </c>
      <c r="I13" s="203" t="str">
        <f t="shared" si="3"/>
        <v>小餐包</v>
      </c>
      <c r="K13" s="203" t="str">
        <f t="shared" si="3"/>
        <v>小餐包</v>
      </c>
      <c r="M13" s="153" t="s">
        <v>105</v>
      </c>
    </row>
    <row r="14" spans="1:14">
      <c r="A14" s="114">
        <f>國中!A14</f>
        <v>45246</v>
      </c>
      <c r="B14" s="112" t="str">
        <f t="shared" si="0"/>
        <v>四</v>
      </c>
      <c r="C14" s="203" t="str">
        <f>國中!O14</f>
        <v>堅果</v>
      </c>
      <c r="E14" s="203" t="str">
        <f t="shared" si="1"/>
        <v>堅果</v>
      </c>
      <c r="G14" s="203" t="str">
        <f t="shared" si="2"/>
        <v>堅果</v>
      </c>
      <c r="I14" s="203" t="str">
        <f t="shared" si="3"/>
        <v>堅果</v>
      </c>
      <c r="K14" s="203" t="str">
        <f t="shared" si="3"/>
        <v>堅果</v>
      </c>
      <c r="M14" s="203" t="str">
        <f t="shared" si="3"/>
        <v>堅果</v>
      </c>
    </row>
    <row r="15" spans="1:14">
      <c r="A15" s="114">
        <f>國中!A15</f>
        <v>45247</v>
      </c>
      <c r="B15" s="112" t="str">
        <f t="shared" si="0"/>
        <v>五</v>
      </c>
      <c r="C15" s="203" t="str">
        <f>國中!O15</f>
        <v>水果</v>
      </c>
      <c r="D15" s="200" t="s">
        <v>91</v>
      </c>
      <c r="E15" s="203" t="str">
        <f t="shared" si="1"/>
        <v>水果</v>
      </c>
      <c r="F15" s="200" t="s">
        <v>91</v>
      </c>
      <c r="G15" s="203" t="str">
        <f t="shared" si="2"/>
        <v>水果</v>
      </c>
      <c r="H15" s="200" t="s">
        <v>91</v>
      </c>
      <c r="I15" s="203" t="str">
        <f t="shared" si="3"/>
        <v>水果</v>
      </c>
      <c r="J15" s="200" t="s">
        <v>91</v>
      </c>
      <c r="K15" s="203" t="str">
        <f t="shared" si="3"/>
        <v>水果</v>
      </c>
      <c r="L15" s="198" t="s">
        <v>91</v>
      </c>
      <c r="M15" s="336" t="s">
        <v>552</v>
      </c>
      <c r="N15" s="200" t="s">
        <v>91</v>
      </c>
    </row>
    <row r="16" spans="1:14">
      <c r="A16" s="114">
        <f>國中!A16</f>
        <v>45250</v>
      </c>
      <c r="B16" s="112" t="str">
        <f t="shared" si="0"/>
        <v>一</v>
      </c>
      <c r="C16" s="203" t="str">
        <f>國中!O16</f>
        <v>果汁</v>
      </c>
      <c r="E16" s="203" t="str">
        <f t="shared" si="1"/>
        <v>果汁</v>
      </c>
      <c r="G16" s="203" t="str">
        <f t="shared" si="2"/>
        <v>果汁</v>
      </c>
      <c r="I16" s="203" t="str">
        <f t="shared" si="3"/>
        <v>果汁</v>
      </c>
      <c r="K16" s="203" t="str">
        <f t="shared" si="3"/>
        <v>果汁</v>
      </c>
      <c r="M16" s="199" t="s">
        <v>61</v>
      </c>
    </row>
    <row r="17" spans="1:14">
      <c r="A17" s="114">
        <f>國中!A17</f>
        <v>45251</v>
      </c>
      <c r="B17" s="112" t="str">
        <f t="shared" si="0"/>
        <v>二</v>
      </c>
      <c r="C17" s="205" t="str">
        <f>國中!O17</f>
        <v>優酪乳</v>
      </c>
      <c r="E17" s="205" t="str">
        <f t="shared" si="1"/>
        <v>優酪乳</v>
      </c>
      <c r="G17" s="205" t="str">
        <f t="shared" si="2"/>
        <v>優酪乳</v>
      </c>
      <c r="I17" s="206" t="s">
        <v>111</v>
      </c>
      <c r="K17" s="206" t="s">
        <v>111</v>
      </c>
      <c r="M17" s="333" t="s">
        <v>551</v>
      </c>
    </row>
    <row r="18" spans="1:14" ht="16.5" customHeight="1">
      <c r="A18" s="114">
        <f>國中!A18</f>
        <v>45252</v>
      </c>
      <c r="B18" s="112" t="str">
        <f t="shared" si="0"/>
        <v>三</v>
      </c>
      <c r="C18" s="203" t="str">
        <f>國中!O18</f>
        <v>小餐包</v>
      </c>
      <c r="E18" s="203" t="str">
        <f t="shared" si="1"/>
        <v>小餐包</v>
      </c>
      <c r="G18" s="203" t="str">
        <f t="shared" si="2"/>
        <v>小餐包</v>
      </c>
      <c r="I18" s="203" t="str">
        <f t="shared" si="2"/>
        <v>小餐包</v>
      </c>
      <c r="K18" s="203" t="str">
        <f t="shared" si="2"/>
        <v>小餐包</v>
      </c>
      <c r="M18" s="153" t="s">
        <v>105</v>
      </c>
    </row>
    <row r="19" spans="1:14">
      <c r="A19" s="114">
        <f>國中!A19</f>
        <v>45253</v>
      </c>
      <c r="B19" s="112" t="str">
        <f t="shared" si="0"/>
        <v>四</v>
      </c>
      <c r="C19" s="203" t="str">
        <f>國中!O19</f>
        <v>海苔</v>
      </c>
      <c r="E19" s="203" t="str">
        <f t="shared" si="1"/>
        <v>海苔</v>
      </c>
      <c r="G19" s="203" t="str">
        <f t="shared" si="2"/>
        <v>海苔</v>
      </c>
      <c r="I19" s="203" t="str">
        <f t="shared" si="2"/>
        <v>海苔</v>
      </c>
      <c r="K19" s="203" t="str">
        <f t="shared" si="2"/>
        <v>海苔</v>
      </c>
      <c r="M19" s="203" t="str">
        <f t="shared" si="2"/>
        <v>海苔</v>
      </c>
    </row>
    <row r="20" spans="1:14">
      <c r="A20" s="114">
        <f>國中!A20</f>
        <v>45254</v>
      </c>
      <c r="B20" s="112" t="str">
        <f t="shared" si="0"/>
        <v>五</v>
      </c>
      <c r="C20" s="203" t="str">
        <f>國中!O20</f>
        <v>水果</v>
      </c>
      <c r="D20" s="200" t="s">
        <v>91</v>
      </c>
      <c r="E20" s="203" t="str">
        <f t="shared" si="1"/>
        <v>水果</v>
      </c>
      <c r="F20" s="200" t="s">
        <v>91</v>
      </c>
      <c r="G20" s="203" t="str">
        <f t="shared" si="2"/>
        <v>水果</v>
      </c>
      <c r="H20" s="200" t="s">
        <v>91</v>
      </c>
      <c r="I20" s="203" t="str">
        <f t="shared" si="2"/>
        <v>水果</v>
      </c>
      <c r="J20" s="200" t="s">
        <v>91</v>
      </c>
      <c r="K20" s="203" t="str">
        <f t="shared" si="2"/>
        <v>水果</v>
      </c>
      <c r="L20" s="198" t="s">
        <v>91</v>
      </c>
      <c r="M20" s="336" t="s">
        <v>552</v>
      </c>
      <c r="N20" s="200" t="s">
        <v>91</v>
      </c>
    </row>
    <row r="21" spans="1:14">
      <c r="A21" s="114">
        <f>國中!A21</f>
        <v>45257</v>
      </c>
      <c r="B21" s="112" t="str">
        <f t="shared" si="0"/>
        <v>一</v>
      </c>
      <c r="C21" s="203" t="str">
        <f>國中!O21</f>
        <v>果汁</v>
      </c>
      <c r="E21" s="203" t="str">
        <f t="shared" si="1"/>
        <v>果汁</v>
      </c>
      <c r="G21" s="203" t="str">
        <f t="shared" si="2"/>
        <v>果汁</v>
      </c>
      <c r="I21" s="203" t="str">
        <f t="shared" si="2"/>
        <v>果汁</v>
      </c>
      <c r="K21" s="203" t="str">
        <f t="shared" si="2"/>
        <v>果汁</v>
      </c>
      <c r="M21" s="199" t="s">
        <v>61</v>
      </c>
    </row>
    <row r="22" spans="1:14">
      <c r="A22" s="114">
        <f>國中!A22</f>
        <v>45258</v>
      </c>
      <c r="B22" s="228" t="str">
        <f t="shared" si="0"/>
        <v>二</v>
      </c>
      <c r="C22" s="203" t="str">
        <f>國中!O22</f>
        <v>TAP豆漿</v>
      </c>
      <c r="D22" s="226"/>
      <c r="E22" s="203" t="str">
        <f t="shared" si="1"/>
        <v>TAP豆漿</v>
      </c>
      <c r="F22" s="226"/>
      <c r="G22" s="203" t="str">
        <f t="shared" si="2"/>
        <v>TAP豆漿</v>
      </c>
      <c r="H22" s="226"/>
      <c r="I22" s="203" t="str">
        <f t="shared" si="2"/>
        <v>TAP豆漿</v>
      </c>
      <c r="J22" s="226"/>
      <c r="K22" s="203" t="str">
        <f t="shared" si="2"/>
        <v>TAP豆漿</v>
      </c>
      <c r="L22" s="226"/>
      <c r="M22" s="335" t="s">
        <v>551</v>
      </c>
      <c r="N22" s="226"/>
    </row>
    <row r="23" spans="1:14">
      <c r="A23" s="114">
        <f>國中!A23</f>
        <v>45259</v>
      </c>
      <c r="B23" s="228" t="str">
        <f t="shared" si="0"/>
        <v>三</v>
      </c>
      <c r="C23" s="203" t="str">
        <f>國中!O23</f>
        <v>小餐包</v>
      </c>
      <c r="E23" s="203" t="str">
        <f t="shared" si="1"/>
        <v>小餐包</v>
      </c>
      <c r="G23" s="203" t="str">
        <f t="shared" si="2"/>
        <v>小餐包</v>
      </c>
      <c r="I23" s="203" t="str">
        <f t="shared" si="2"/>
        <v>小餐包</v>
      </c>
      <c r="K23" s="203" t="str">
        <f t="shared" si="2"/>
        <v>小餐包</v>
      </c>
      <c r="M23" s="203" t="str">
        <f t="shared" si="2"/>
        <v>小餐包</v>
      </c>
    </row>
    <row r="24" spans="1:14">
      <c r="A24" s="114">
        <f>國中!A24</f>
        <v>45260</v>
      </c>
      <c r="B24" s="228" t="str">
        <f t="shared" si="0"/>
        <v>四</v>
      </c>
      <c r="C24" s="203" t="str">
        <f>國中!O24</f>
        <v>小饅頭</v>
      </c>
      <c r="E24" s="203" t="s">
        <v>548</v>
      </c>
      <c r="G24" s="203" t="str">
        <f t="shared" si="2"/>
        <v>小饅頭</v>
      </c>
      <c r="I24" s="203" t="str">
        <f t="shared" si="2"/>
        <v>小饅頭</v>
      </c>
      <c r="K24" t="s">
        <v>550</v>
      </c>
      <c r="M24" s="203" t="str">
        <f t="shared" si="2"/>
        <v>小饅頭</v>
      </c>
    </row>
  </sheetData>
  <phoneticPr fontId="1" type="noConversion"/>
  <pageMargins left="0.15748031496062992" right="0.11811023622047244" top="0" bottom="0" header="0.31496062992125984" footer="0.31496062992125984"/>
  <pageSetup paperSize="9" scale="15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view="pageBreakPreview" zoomScale="60" zoomScaleNormal="100" workbookViewId="0">
      <selection activeCell="N9" sqref="N9"/>
    </sheetView>
  </sheetViews>
  <sheetFormatPr defaultRowHeight="16.5"/>
  <cols>
    <col min="1" max="1" width="7.875" customWidth="1"/>
    <col min="8" max="8" width="3.375" customWidth="1"/>
  </cols>
  <sheetData>
    <row r="1" spans="1:9" ht="19.5">
      <c r="A1" s="165"/>
      <c r="B1" s="165"/>
      <c r="C1" s="113" t="s">
        <v>554</v>
      </c>
      <c r="D1" t="s">
        <v>553</v>
      </c>
      <c r="E1" s="230" t="s">
        <v>234</v>
      </c>
      <c r="F1" s="230"/>
      <c r="G1" s="230"/>
      <c r="H1" s="165"/>
      <c r="I1" s="165"/>
    </row>
    <row r="2" spans="1:9">
      <c r="A2" s="165"/>
      <c r="B2" s="165"/>
      <c r="C2" s="165"/>
      <c r="D2" s="166" t="s">
        <v>233</v>
      </c>
      <c r="E2" s="165" t="s">
        <v>96</v>
      </c>
      <c r="F2" s="165"/>
      <c r="G2" s="165"/>
      <c r="H2" s="165"/>
      <c r="I2" s="165"/>
    </row>
    <row r="3" spans="1:9">
      <c r="A3" s="227" t="s">
        <v>97</v>
      </c>
      <c r="B3" s="167" t="s">
        <v>98</v>
      </c>
      <c r="C3" s="167" t="s">
        <v>99</v>
      </c>
      <c r="D3" s="167" t="s">
        <v>101</v>
      </c>
      <c r="E3" s="167" t="s">
        <v>102</v>
      </c>
      <c r="F3" s="167" t="s">
        <v>103</v>
      </c>
      <c r="G3" s="167" t="s">
        <v>100</v>
      </c>
    </row>
    <row r="4" spans="1:9" ht="24" customHeight="1">
      <c r="A4" s="338">
        <v>45231</v>
      </c>
      <c r="B4" s="223" t="str">
        <f>國中!E3</f>
        <v>蘑菇肉醬</v>
      </c>
      <c r="C4" s="223"/>
      <c r="D4" s="223" t="str">
        <f>國中!G3</f>
        <v>培根甘藍</v>
      </c>
      <c r="E4" s="223"/>
      <c r="F4" s="223"/>
      <c r="G4" s="223"/>
    </row>
    <row r="5" spans="1:9" ht="24" customHeight="1">
      <c r="A5" s="338">
        <f>IF(A4="","",IF(MONTH(A4)&lt;&gt;MONTH(A4+1),"",A4+1))</f>
        <v>45232</v>
      </c>
      <c r="B5" s="224" t="str">
        <f>國中!E4</f>
        <v>海結燒雞</v>
      </c>
      <c r="C5" s="224"/>
      <c r="D5" s="224" t="str">
        <f>國中!G4</f>
        <v>銀羅三絲</v>
      </c>
      <c r="E5" s="224"/>
      <c r="F5" s="224"/>
      <c r="G5" s="224"/>
    </row>
    <row r="6" spans="1:9" ht="24" customHeight="1">
      <c r="A6" s="338">
        <f t="shared" ref="A6:A8" si="0">IF(A5="","",IF(MONTH(A5)&lt;&gt;MONTH(A5+1),"",A5+1))</f>
        <v>45233</v>
      </c>
      <c r="B6" s="224" t="str">
        <f>國中!E5</f>
        <v>沙茶三鮮</v>
      </c>
      <c r="C6" s="224"/>
      <c r="D6" s="224" t="str">
        <f>國中!G5</f>
        <v>肉絲芽相</v>
      </c>
      <c r="E6" s="224"/>
      <c r="F6" s="224"/>
      <c r="G6" s="224"/>
    </row>
    <row r="7" spans="1:9" ht="24" customHeight="1">
      <c r="A7" s="339">
        <f t="shared" si="0"/>
        <v>45234</v>
      </c>
      <c r="B7" s="224" t="str">
        <f>國中!E6</f>
        <v>椒鹽魚排</v>
      </c>
      <c r="C7" s="224"/>
      <c r="D7" s="224" t="str">
        <f>國中!G6</f>
        <v>牛蒡豆腐</v>
      </c>
      <c r="E7" s="224"/>
      <c r="F7" s="224"/>
      <c r="G7" s="224"/>
    </row>
    <row r="8" spans="1:9" ht="24" customHeight="1">
      <c r="A8" s="338">
        <f t="shared" si="0"/>
        <v>45235</v>
      </c>
      <c r="B8" s="224" t="str">
        <f>國中!E7</f>
        <v>醬相雞翅</v>
      </c>
      <c r="C8" s="224"/>
      <c r="D8" s="224" t="str">
        <f>國中!G7</f>
        <v>甘藍蛋香</v>
      </c>
      <c r="E8" s="224"/>
      <c r="F8" s="224"/>
      <c r="G8" s="224"/>
    </row>
    <row r="9" spans="1:9" ht="24" customHeight="1">
      <c r="A9" s="339">
        <f>IF(A8="","",IF(MONTH(A8)&lt;&gt;MONTH(A8+1),"",A8+5))</f>
        <v>45240</v>
      </c>
      <c r="B9" s="224" t="str">
        <f>國中!E8</f>
        <v>油飯配料</v>
      </c>
      <c r="C9" s="224"/>
      <c r="D9" s="224" t="str">
        <f>國中!G8</f>
        <v>滷蛋雙味</v>
      </c>
      <c r="E9" s="224"/>
      <c r="F9" s="224"/>
      <c r="G9" s="224"/>
    </row>
    <row r="10" spans="1:9" ht="24" customHeight="1">
      <c r="A10" s="340">
        <f>IF(A9="","",IF(MONTH(A9)&lt;&gt;MONTH(A9+1),"",A9+1))</f>
        <v>45241</v>
      </c>
      <c r="B10" s="224" t="str">
        <f>國中!E9</f>
        <v>咖哩雞</v>
      </c>
      <c r="C10" s="224"/>
      <c r="D10" s="224" t="str">
        <f>國中!G9</f>
        <v>培根芽菜</v>
      </c>
      <c r="E10" s="224"/>
      <c r="F10" s="224"/>
      <c r="G10" s="224"/>
    </row>
    <row r="11" spans="1:9" ht="24" customHeight="1">
      <c r="A11" s="338">
        <f>IF(A10="","",IF(MONTH(A10)&lt;&gt;MONTH(A10+1),"",A10+1))</f>
        <v>45242</v>
      </c>
      <c r="B11" s="224" t="str">
        <f>國中!E10</f>
        <v>筍乾燒肉</v>
      </c>
      <c r="C11" s="224"/>
      <c r="D11" s="224" t="str">
        <f>國中!G10</f>
        <v>豆皮白菜</v>
      </c>
      <c r="E11" s="224"/>
      <c r="F11" s="224"/>
      <c r="G11" s="224"/>
    </row>
    <row r="12" spans="1:9" ht="24" customHeight="1">
      <c r="A12" s="339">
        <f>IF(A11="","",IF(MONTH(A11)&lt;&gt;MONTH(A11+1),"",A11+3))</f>
        <v>45245</v>
      </c>
      <c r="B12" s="224" t="str">
        <f>國中!E11</f>
        <v>家常里雞</v>
      </c>
      <c r="C12" s="224"/>
      <c r="D12" s="224" t="str">
        <f>國中!G11</f>
        <v>茄汁豆腐</v>
      </c>
      <c r="E12" s="224"/>
      <c r="F12" s="224"/>
      <c r="G12" s="224"/>
    </row>
    <row r="13" spans="1:9" ht="24" customHeight="1">
      <c r="A13" s="338">
        <f>IF(A12="","",IF(MONTH(A12)&lt;&gt;MONTH(A12+1),"",A12+1))</f>
        <v>45246</v>
      </c>
      <c r="B13" s="224" t="str">
        <f>國中!E12</f>
        <v>梅干肉末</v>
      </c>
      <c r="C13" s="224"/>
      <c r="D13" s="224" t="str">
        <f>國中!G12</f>
        <v>蛋香冬粉</v>
      </c>
      <c r="E13" s="224"/>
      <c r="F13" s="224"/>
      <c r="G13" s="224"/>
    </row>
    <row r="14" spans="1:9" ht="24" customHeight="1">
      <c r="A14" s="338">
        <f>IF(A13="","",IF(MONTH(A13)&lt;&gt;MONTH(A13+1),"",A13+1))</f>
        <v>45247</v>
      </c>
      <c r="B14" s="224" t="str">
        <f>國中!E13</f>
        <v>金黃魚塊</v>
      </c>
      <c r="C14" s="224"/>
      <c r="D14" s="224" t="str">
        <f>國中!G13</f>
        <v>越式配料</v>
      </c>
      <c r="E14" s="224"/>
      <c r="F14" s="224"/>
      <c r="G14" s="224"/>
    </row>
    <row r="15" spans="1:9" ht="24" customHeight="1">
      <c r="A15" s="338">
        <f>IF(A14="","",IF(MONTH(A14)&lt;&gt;MONTH(A14+1),"",A14+1))</f>
        <v>45248</v>
      </c>
      <c r="B15" s="224" t="str">
        <f>國中!E14</f>
        <v>醬瓜燒雞</v>
      </c>
      <c r="C15" s="224"/>
      <c r="D15" s="224" t="str">
        <f>國中!G14</f>
        <v>蛋香白菜</v>
      </c>
      <c r="E15" s="224"/>
      <c r="F15" s="224"/>
      <c r="G15" s="224"/>
    </row>
    <row r="16" spans="1:9" ht="24" customHeight="1">
      <c r="A16" s="339">
        <f>IF(A15="","",IF(MONTH(A15)&lt;&gt;MONTH(A15+1),"",A15+1))</f>
        <v>45249</v>
      </c>
      <c r="B16" s="224" t="str">
        <f>國中!E15</f>
        <v>壽喜肉片</v>
      </c>
      <c r="C16" s="224"/>
      <c r="D16" s="224" t="str">
        <f>國中!G15</f>
        <v>培根芽香</v>
      </c>
      <c r="E16" s="224"/>
      <c r="F16" s="224"/>
      <c r="G16" s="224"/>
    </row>
    <row r="17" spans="1:7" ht="24" customHeight="1">
      <c r="A17" s="338">
        <f>IF(A16="","",IF(MONTH(A16)&lt;&gt;MONTH(A16+1),"",A16+3))</f>
        <v>45252</v>
      </c>
      <c r="B17" s="224" t="str">
        <f>國中!E16</f>
        <v>調味雞翅</v>
      </c>
      <c r="C17" s="224"/>
      <c r="D17" s="224" t="str">
        <f>國中!G16</f>
        <v>玉筍豆腐</v>
      </c>
      <c r="E17" s="224"/>
      <c r="F17" s="224"/>
      <c r="G17" s="224"/>
    </row>
    <row r="18" spans="1:7" ht="24" customHeight="1">
      <c r="A18" s="338">
        <f>IF(A17="","",IF(MONTH(A17)&lt;&gt;MONTH(A17+1),"",A17+1))</f>
        <v>45253</v>
      </c>
      <c r="B18" s="224" t="str">
        <f>國中!E17</f>
        <v>豉相參鮮</v>
      </c>
      <c r="C18" s="224"/>
      <c r="D18" s="224" t="str">
        <f>國中!G17</f>
        <v>絞肉甘藍</v>
      </c>
      <c r="E18" s="224"/>
      <c r="F18" s="224"/>
      <c r="G18" s="224"/>
    </row>
    <row r="19" spans="1:7" ht="24" customHeight="1">
      <c r="A19" s="339">
        <f>IF(A18="","",IF(MONTH(A18)&lt;&gt;MONTH(A18+1),"",A18+1))</f>
        <v>45254</v>
      </c>
      <c r="B19" s="224" t="str">
        <f>國中!E18</f>
        <v>酸菜肉片</v>
      </c>
      <c r="C19" s="224"/>
      <c r="D19" s="224" t="str">
        <f>國中!G18</f>
        <v>豆皮西魯</v>
      </c>
      <c r="E19" s="224"/>
      <c r="F19" s="224"/>
      <c r="G19" s="224"/>
    </row>
    <row r="20" spans="1:7" ht="24" customHeight="1">
      <c r="A20" s="338">
        <f>IF(A19="","",IF(MONTH(A19)&lt;&gt;MONTH(A19+1),"",A19+1))</f>
        <v>45255</v>
      </c>
      <c r="B20" s="224" t="str">
        <f>國中!E19</f>
        <v>筍干燒雞</v>
      </c>
      <c r="C20" s="224"/>
      <c r="D20" s="224" t="str">
        <f>國中!G19</f>
        <v>培根豆芽</v>
      </c>
      <c r="E20" s="224"/>
      <c r="F20" s="224"/>
      <c r="G20" s="224"/>
    </row>
    <row r="21" spans="1:7" ht="24" customHeight="1">
      <c r="A21" s="338">
        <f>IF(A20="","",IF(MONTH(A20)&lt;&gt;MONTH(A20+1),"",A20+1))</f>
        <v>45256</v>
      </c>
      <c r="B21" s="224" t="str">
        <f>國中!E20</f>
        <v>昆布滷肉</v>
      </c>
      <c r="C21" s="224"/>
      <c r="D21" s="224" t="str">
        <f>國中!G20</f>
        <v>木須佐蛋</v>
      </c>
      <c r="E21" s="224"/>
      <c r="F21" s="224"/>
      <c r="G21" s="224"/>
    </row>
    <row r="22" spans="1:7" ht="24" customHeight="1">
      <c r="A22" s="338">
        <f>IF(A21="","",IF(MONTH(A21)&lt;&gt;MONTH(A21+1),"",A21+3))</f>
        <v>45259</v>
      </c>
      <c r="B22" s="224" t="str">
        <f>國中!E21</f>
        <v>御膳大排</v>
      </c>
      <c r="C22" s="224"/>
      <c r="D22" s="224" t="str">
        <f>國中!G21</f>
        <v>鐵板豆腐</v>
      </c>
      <c r="E22" s="224"/>
      <c r="F22" s="224"/>
      <c r="G22" s="224"/>
    </row>
    <row r="23" spans="1:7" ht="24" customHeight="1">
      <c r="A23" s="338">
        <f>IF(A22="","",IF(MONTH(A22)&lt;&gt;MONTH(A22+1),"",A22+1))</f>
        <v>45260</v>
      </c>
      <c r="B23" t="str">
        <f>國中!E22</f>
        <v>茄汁雞丁</v>
      </c>
      <c r="D23" s="224" t="str">
        <f>國中!G22</f>
        <v>培根芽菜</v>
      </c>
      <c r="F23" s="224"/>
      <c r="G23" s="224"/>
    </row>
    <row r="24" spans="1:7" ht="24" customHeight="1">
      <c r="A24" s="338"/>
      <c r="B24" s="229"/>
      <c r="C24" s="225"/>
      <c r="E24" s="224"/>
    </row>
    <row r="25" spans="1:7" ht="24" customHeight="1">
      <c r="A25" s="340"/>
      <c r="B25" s="226"/>
      <c r="C25" s="225"/>
      <c r="D25" s="225"/>
      <c r="F25" s="225"/>
      <c r="G25" s="225"/>
    </row>
  </sheetData>
  <phoneticPr fontId="1" type="noConversion"/>
  <pageMargins left="0.15748031496062992" right="0.11811023622047244" top="0" bottom="0" header="0.31496062992125984" footer="0.31496062992125984"/>
  <pageSetup paperSize="9" scale="15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6</vt:i4>
      </vt:variant>
    </vt:vector>
  </HeadingPairs>
  <TitlesOfParts>
    <vt:vector size="13" baseType="lpstr">
      <vt:lpstr>國中</vt:lpstr>
      <vt:lpstr>國小</vt:lpstr>
      <vt:lpstr>偏鄉國小</vt:lpstr>
      <vt:lpstr>國中素</vt:lpstr>
      <vt:lpstr>國小素</vt:lpstr>
      <vt:lpstr>附餐點心</vt:lpstr>
      <vt:lpstr>中心溫度</vt:lpstr>
      <vt:lpstr>中心溫度!Print_Area</vt:lpstr>
      <vt:lpstr>偏鄉國小!Print_Area</vt:lpstr>
      <vt:lpstr>國小!Print_Area</vt:lpstr>
      <vt:lpstr>國小素!Print_Area</vt:lpstr>
      <vt:lpstr>國中!Print_Area</vt:lpstr>
      <vt:lpstr>國中素!Print_Area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User</cp:lastModifiedBy>
  <cp:lastPrinted>2023-10-30T22:31:31Z</cp:lastPrinted>
  <dcterms:created xsi:type="dcterms:W3CDTF">2022-02-02T14:26:32Z</dcterms:created>
  <dcterms:modified xsi:type="dcterms:W3CDTF">2023-10-31T05:32:17Z</dcterms:modified>
</cp:coreProperties>
</file>